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Moorfields\Addendum 6\"/>
    </mc:Choice>
  </mc:AlternateContent>
  <xr:revisionPtr revIDLastSave="0" documentId="8_{B279F0DC-75D8-4E87-8075-9357D0269A02}" xr6:coauthVersionLast="45" xr6:coauthVersionMax="45" xr10:uidLastSave="{00000000-0000-0000-0000-000000000000}"/>
  <bookViews>
    <workbookView xWindow="-109" yWindow="-109" windowWidth="26301" windowHeight="14305" activeTab="3" xr2:uid="{00000000-000D-0000-FFFF-FFFF00000000}"/>
  </bookViews>
  <sheets>
    <sheet name="Door Comparison" sheetId="6" r:id="rId1"/>
    <sheet name="Door Labour" sheetId="5" r:id="rId2"/>
    <sheet name="Iron Lab" sheetId="11" r:id="rId3"/>
    <sheet name="Door Materials" sheetId="4" r:id="rId4"/>
    <sheet name="Door Summary" sheetId="7" r:id="rId5"/>
    <sheet name="JMS" sheetId="15" r:id="rId6"/>
    <sheet name="Assa" sheetId="16" r:id="rId7"/>
  </sheets>
  <externalReferences>
    <externalReference r:id="rId8"/>
  </externalReferences>
  <definedNames>
    <definedName name="_xlnm._FilterDatabase" localSheetId="0" hidden="1">'Door Comparison'!$A$8:$AD$631</definedName>
    <definedName name="_xlnm._FilterDatabase" localSheetId="1" hidden="1">'Door Labour'!$A$7:$Z$646</definedName>
    <definedName name="_xlnm._FilterDatabase" localSheetId="3" hidden="1">'Door Materials'!$A$7:$Y$628</definedName>
    <definedName name="_xlnm._FilterDatabase" localSheetId="4" hidden="1">'Door Summary'!$A$6:$N$628</definedName>
    <definedName name="_xlnm._FilterDatabase" localSheetId="2" hidden="1">'Iron Lab'!$A$8:$AW$98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'Iron Lab'!$4:$7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32" i="5" l="1"/>
  <c r="AD234" i="6" l="1"/>
  <c r="N233" i="7" s="1"/>
  <c r="AD223" i="6"/>
  <c r="N222" i="7" s="1"/>
  <c r="AD195" i="6"/>
  <c r="N194" i="7" s="1"/>
  <c r="AD183" i="6"/>
  <c r="N182" i="7" s="1"/>
  <c r="AD179" i="6"/>
  <c r="N178" i="7" s="1"/>
  <c r="AD178" i="6"/>
  <c r="N177" i="7" s="1"/>
  <c r="AD154" i="6"/>
  <c r="N153" i="7" s="1"/>
  <c r="AD140" i="6"/>
  <c r="N139" i="7" s="1"/>
  <c r="AD139" i="6"/>
  <c r="N138" i="7" s="1"/>
  <c r="AD138" i="6"/>
  <c r="N137" i="7" s="1"/>
  <c r="AD67" i="6"/>
  <c r="N66" i="7" s="1"/>
  <c r="AD61" i="6"/>
  <c r="N60" i="7" s="1"/>
  <c r="AD41" i="6"/>
  <c r="N40" i="7" s="1"/>
  <c r="AD35" i="6"/>
  <c r="N34" i="7" s="1"/>
  <c r="Z35" i="5" l="1"/>
  <c r="Z61" i="5"/>
  <c r="Z138" i="5"/>
  <c r="Z140" i="5"/>
  <c r="Z178" i="5"/>
  <c r="Z183" i="5"/>
  <c r="Z223" i="5"/>
  <c r="X35" i="4"/>
  <c r="X61" i="4"/>
  <c r="X138" i="4"/>
  <c r="X140" i="4"/>
  <c r="X178" i="4"/>
  <c r="X183" i="4"/>
  <c r="X223" i="4"/>
  <c r="Z41" i="5"/>
  <c r="Z67" i="5"/>
  <c r="Z139" i="5"/>
  <c r="Z154" i="5"/>
  <c r="Z179" i="5"/>
  <c r="Z195" i="5"/>
  <c r="Z234" i="5"/>
  <c r="X41" i="4"/>
  <c r="X67" i="4"/>
  <c r="X139" i="4"/>
  <c r="X154" i="4"/>
  <c r="X179" i="4"/>
  <c r="X195" i="4"/>
  <c r="X234" i="4"/>
  <c r="D627" i="7"/>
  <c r="C627" i="7"/>
  <c r="B627" i="7"/>
  <c r="A627" i="7"/>
  <c r="D626" i="7"/>
  <c r="C626" i="7"/>
  <c r="B626" i="7"/>
  <c r="A626" i="7"/>
  <c r="D625" i="7"/>
  <c r="C625" i="7"/>
  <c r="B625" i="7"/>
  <c r="A625" i="7"/>
  <c r="A624" i="7"/>
  <c r="D623" i="7"/>
  <c r="C623" i="7"/>
  <c r="B623" i="7"/>
  <c r="A623" i="7"/>
  <c r="D622" i="7"/>
  <c r="C622" i="7"/>
  <c r="B622" i="7"/>
  <c r="A622" i="7"/>
  <c r="D621" i="7"/>
  <c r="C621" i="7"/>
  <c r="B621" i="7"/>
  <c r="A621" i="7"/>
  <c r="D620" i="7"/>
  <c r="C620" i="7"/>
  <c r="B620" i="7"/>
  <c r="A620" i="7"/>
  <c r="D619" i="7"/>
  <c r="C619" i="7"/>
  <c r="B619" i="7"/>
  <c r="A619" i="7"/>
  <c r="D618" i="7"/>
  <c r="C618" i="7"/>
  <c r="B618" i="7"/>
  <c r="A618" i="7"/>
  <c r="D617" i="7"/>
  <c r="C617" i="7"/>
  <c r="B617" i="7"/>
  <c r="A617" i="7"/>
  <c r="D616" i="7"/>
  <c r="C616" i="7"/>
  <c r="B616" i="7"/>
  <c r="A616" i="7"/>
  <c r="D615" i="7"/>
  <c r="C615" i="7"/>
  <c r="B615" i="7"/>
  <c r="A615" i="7"/>
  <c r="D614" i="7"/>
  <c r="C614" i="7"/>
  <c r="B614" i="7"/>
  <c r="A614" i="7"/>
  <c r="D613" i="7"/>
  <c r="C613" i="7"/>
  <c r="B613" i="7"/>
  <c r="A613" i="7"/>
  <c r="D612" i="7"/>
  <c r="C612" i="7"/>
  <c r="B612" i="7"/>
  <c r="A612" i="7"/>
  <c r="D611" i="7"/>
  <c r="C611" i="7"/>
  <c r="B611" i="7"/>
  <c r="A611" i="7"/>
  <c r="D610" i="7"/>
  <c r="C610" i="7"/>
  <c r="B610" i="7"/>
  <c r="A610" i="7"/>
  <c r="D609" i="7"/>
  <c r="C609" i="7"/>
  <c r="B609" i="7"/>
  <c r="A609" i="7"/>
  <c r="A608" i="7"/>
  <c r="D607" i="7"/>
  <c r="C607" i="7"/>
  <c r="B607" i="7"/>
  <c r="A607" i="7"/>
  <c r="A606" i="7"/>
  <c r="D605" i="7"/>
  <c r="C605" i="7"/>
  <c r="B605" i="7"/>
  <c r="A605" i="7"/>
  <c r="D604" i="7"/>
  <c r="C604" i="7"/>
  <c r="B604" i="7"/>
  <c r="A604" i="7"/>
  <c r="D603" i="7"/>
  <c r="C603" i="7"/>
  <c r="B603" i="7"/>
  <c r="A603" i="7"/>
  <c r="D602" i="7"/>
  <c r="C602" i="7"/>
  <c r="B602" i="7"/>
  <c r="A602" i="7"/>
  <c r="D601" i="7"/>
  <c r="C601" i="7"/>
  <c r="B601" i="7"/>
  <c r="A601" i="7"/>
  <c r="D600" i="7"/>
  <c r="C600" i="7"/>
  <c r="B600" i="7"/>
  <c r="A600" i="7"/>
  <c r="D599" i="7"/>
  <c r="C599" i="7"/>
  <c r="B599" i="7"/>
  <c r="A599" i="7"/>
  <c r="D598" i="7"/>
  <c r="C598" i="7"/>
  <c r="B598" i="7"/>
  <c r="A598" i="7"/>
  <c r="D597" i="7"/>
  <c r="C597" i="7"/>
  <c r="B597" i="7"/>
  <c r="A597" i="7"/>
  <c r="D596" i="7"/>
  <c r="C596" i="7"/>
  <c r="B596" i="7"/>
  <c r="A596" i="7"/>
  <c r="D595" i="7"/>
  <c r="C595" i="7"/>
  <c r="B595" i="7"/>
  <c r="A595" i="7"/>
  <c r="D594" i="7"/>
  <c r="C594" i="7"/>
  <c r="B594" i="7"/>
  <c r="A594" i="7"/>
  <c r="D593" i="7"/>
  <c r="C593" i="7"/>
  <c r="B593" i="7"/>
  <c r="A593" i="7"/>
  <c r="D592" i="7"/>
  <c r="C592" i="7"/>
  <c r="B592" i="7"/>
  <c r="A592" i="7"/>
  <c r="D591" i="7"/>
  <c r="C591" i="7"/>
  <c r="B591" i="7"/>
  <c r="A591" i="7"/>
  <c r="A590" i="7"/>
  <c r="D589" i="7"/>
  <c r="C589" i="7"/>
  <c r="B589" i="7"/>
  <c r="A589" i="7"/>
  <c r="D588" i="7"/>
  <c r="C588" i="7"/>
  <c r="B588" i="7"/>
  <c r="A588" i="7"/>
  <c r="D587" i="7"/>
  <c r="C587" i="7"/>
  <c r="B587" i="7"/>
  <c r="A587" i="7"/>
  <c r="D586" i="7"/>
  <c r="C586" i="7"/>
  <c r="B586" i="7"/>
  <c r="A586" i="7"/>
  <c r="D585" i="7"/>
  <c r="C585" i="7"/>
  <c r="B585" i="7"/>
  <c r="A585" i="7"/>
  <c r="D584" i="7"/>
  <c r="C584" i="7"/>
  <c r="B584" i="7"/>
  <c r="A584" i="7"/>
  <c r="D583" i="7"/>
  <c r="C583" i="7"/>
  <c r="B583" i="7"/>
  <c r="A583" i="7"/>
  <c r="D582" i="7"/>
  <c r="C582" i="7"/>
  <c r="B582" i="7"/>
  <c r="A582" i="7"/>
  <c r="D581" i="7"/>
  <c r="C581" i="7"/>
  <c r="B581" i="7"/>
  <c r="A581" i="7"/>
  <c r="D580" i="7"/>
  <c r="C580" i="7"/>
  <c r="B580" i="7"/>
  <c r="A580" i="7"/>
  <c r="D579" i="7"/>
  <c r="C579" i="7"/>
  <c r="B579" i="7"/>
  <c r="A579" i="7"/>
  <c r="D578" i="7"/>
  <c r="C578" i="7"/>
  <c r="B578" i="7"/>
  <c r="A578" i="7"/>
  <c r="D577" i="7"/>
  <c r="C577" i="7"/>
  <c r="B577" i="7"/>
  <c r="A577" i="7"/>
  <c r="D576" i="7"/>
  <c r="C576" i="7"/>
  <c r="B576" i="7"/>
  <c r="A576" i="7"/>
  <c r="D575" i="7"/>
  <c r="C575" i="7"/>
  <c r="B575" i="7"/>
  <c r="A575" i="7"/>
  <c r="D574" i="7"/>
  <c r="C574" i="7"/>
  <c r="B574" i="7"/>
  <c r="A574" i="7"/>
  <c r="D573" i="7"/>
  <c r="C573" i="7"/>
  <c r="B573" i="7"/>
  <c r="A573" i="7"/>
  <c r="D572" i="7"/>
  <c r="C572" i="7"/>
  <c r="B572" i="7"/>
  <c r="A572" i="7"/>
  <c r="D571" i="7"/>
  <c r="C571" i="7"/>
  <c r="B571" i="7"/>
  <c r="A571" i="7"/>
  <c r="D570" i="7"/>
  <c r="C570" i="7"/>
  <c r="B570" i="7"/>
  <c r="A570" i="7"/>
  <c r="D569" i="7"/>
  <c r="C569" i="7"/>
  <c r="B569" i="7"/>
  <c r="A569" i="7"/>
  <c r="D568" i="7"/>
  <c r="C568" i="7"/>
  <c r="B568" i="7"/>
  <c r="A568" i="7"/>
  <c r="D567" i="7"/>
  <c r="C567" i="7"/>
  <c r="B567" i="7"/>
  <c r="A567" i="7"/>
  <c r="A566" i="7"/>
  <c r="D565" i="7"/>
  <c r="C565" i="7"/>
  <c r="B565" i="7"/>
  <c r="A565" i="7"/>
  <c r="D564" i="7"/>
  <c r="C564" i="7"/>
  <c r="B564" i="7"/>
  <c r="A564" i="7"/>
  <c r="D563" i="7"/>
  <c r="C563" i="7"/>
  <c r="B563" i="7"/>
  <c r="A563" i="7"/>
  <c r="D562" i="7"/>
  <c r="C562" i="7"/>
  <c r="B562" i="7"/>
  <c r="A562" i="7"/>
  <c r="D561" i="7"/>
  <c r="C561" i="7"/>
  <c r="B561" i="7"/>
  <c r="A561" i="7"/>
  <c r="D560" i="7"/>
  <c r="C560" i="7"/>
  <c r="B560" i="7"/>
  <c r="A560" i="7"/>
  <c r="D559" i="7"/>
  <c r="C559" i="7"/>
  <c r="B559" i="7"/>
  <c r="A559" i="7"/>
  <c r="D558" i="7"/>
  <c r="C558" i="7"/>
  <c r="B558" i="7"/>
  <c r="A558" i="7"/>
  <c r="D557" i="7"/>
  <c r="C557" i="7"/>
  <c r="B557" i="7"/>
  <c r="A557" i="7"/>
  <c r="D556" i="7"/>
  <c r="C556" i="7"/>
  <c r="B556" i="7"/>
  <c r="A556" i="7"/>
  <c r="D555" i="7"/>
  <c r="C555" i="7"/>
  <c r="B555" i="7"/>
  <c r="A555" i="7"/>
  <c r="D554" i="7"/>
  <c r="C554" i="7"/>
  <c r="B554" i="7"/>
  <c r="A554" i="7"/>
  <c r="D553" i="7"/>
  <c r="C553" i="7"/>
  <c r="B553" i="7"/>
  <c r="A553" i="7"/>
  <c r="D552" i="7"/>
  <c r="C552" i="7"/>
  <c r="B552" i="7"/>
  <c r="A552" i="7"/>
  <c r="D551" i="7"/>
  <c r="C551" i="7"/>
  <c r="B551" i="7"/>
  <c r="A551" i="7"/>
  <c r="D550" i="7"/>
  <c r="C550" i="7"/>
  <c r="B550" i="7"/>
  <c r="A550" i="7"/>
  <c r="D549" i="7"/>
  <c r="C549" i="7"/>
  <c r="B549" i="7"/>
  <c r="A549" i="7"/>
  <c r="D548" i="7"/>
  <c r="C548" i="7"/>
  <c r="B548" i="7"/>
  <c r="A548" i="7"/>
  <c r="D547" i="7"/>
  <c r="C547" i="7"/>
  <c r="B547" i="7"/>
  <c r="A547" i="7"/>
  <c r="D546" i="7"/>
  <c r="C546" i="7"/>
  <c r="B546" i="7"/>
  <c r="A546" i="7"/>
  <c r="D545" i="7"/>
  <c r="C545" i="7"/>
  <c r="B545" i="7"/>
  <c r="A545" i="7"/>
  <c r="D544" i="7"/>
  <c r="C544" i="7"/>
  <c r="B544" i="7"/>
  <c r="A544" i="7"/>
  <c r="D543" i="7"/>
  <c r="C543" i="7"/>
  <c r="B543" i="7"/>
  <c r="A543" i="7"/>
  <c r="D542" i="7"/>
  <c r="C542" i="7"/>
  <c r="B542" i="7"/>
  <c r="A542" i="7"/>
  <c r="D541" i="7"/>
  <c r="C541" i="7"/>
  <c r="B541" i="7"/>
  <c r="A541" i="7"/>
  <c r="D540" i="7"/>
  <c r="C540" i="7"/>
  <c r="B540" i="7"/>
  <c r="A540" i="7"/>
  <c r="D539" i="7"/>
  <c r="C539" i="7"/>
  <c r="B539" i="7"/>
  <c r="A539" i="7"/>
  <c r="D538" i="7"/>
  <c r="C538" i="7"/>
  <c r="B538" i="7"/>
  <c r="A538" i="7"/>
  <c r="D537" i="7"/>
  <c r="C537" i="7"/>
  <c r="B537" i="7"/>
  <c r="A537" i="7"/>
  <c r="D536" i="7"/>
  <c r="C536" i="7"/>
  <c r="B536" i="7"/>
  <c r="A536" i="7"/>
  <c r="D535" i="7"/>
  <c r="C535" i="7"/>
  <c r="B535" i="7"/>
  <c r="A535" i="7"/>
  <c r="D534" i="7"/>
  <c r="C534" i="7"/>
  <c r="B534" i="7"/>
  <c r="A534" i="7"/>
  <c r="D533" i="7"/>
  <c r="C533" i="7"/>
  <c r="B533" i="7"/>
  <c r="A533" i="7"/>
  <c r="D532" i="7"/>
  <c r="C532" i="7"/>
  <c r="B532" i="7"/>
  <c r="A532" i="7"/>
  <c r="D531" i="7"/>
  <c r="C531" i="7"/>
  <c r="B531" i="7"/>
  <c r="A531" i="7"/>
  <c r="D530" i="7"/>
  <c r="C530" i="7"/>
  <c r="B530" i="7"/>
  <c r="A530" i="7"/>
  <c r="A529" i="7"/>
  <c r="D528" i="7"/>
  <c r="C528" i="7"/>
  <c r="B528" i="7"/>
  <c r="A528" i="7"/>
  <c r="D527" i="7"/>
  <c r="C527" i="7"/>
  <c r="B527" i="7"/>
  <c r="A527" i="7"/>
  <c r="D526" i="7"/>
  <c r="C526" i="7"/>
  <c r="B526" i="7"/>
  <c r="A526" i="7"/>
  <c r="D525" i="7"/>
  <c r="C525" i="7"/>
  <c r="B525" i="7"/>
  <c r="A525" i="7"/>
  <c r="D524" i="7"/>
  <c r="C524" i="7"/>
  <c r="B524" i="7"/>
  <c r="A524" i="7"/>
  <c r="D523" i="7"/>
  <c r="C523" i="7"/>
  <c r="B523" i="7"/>
  <c r="A523" i="7"/>
  <c r="D522" i="7"/>
  <c r="C522" i="7"/>
  <c r="B522" i="7"/>
  <c r="A522" i="7"/>
  <c r="D521" i="7"/>
  <c r="C521" i="7"/>
  <c r="B521" i="7"/>
  <c r="A521" i="7"/>
  <c r="D520" i="7"/>
  <c r="C520" i="7"/>
  <c r="B520" i="7"/>
  <c r="A520" i="7"/>
  <c r="D519" i="7"/>
  <c r="C519" i="7"/>
  <c r="B519" i="7"/>
  <c r="A519" i="7"/>
  <c r="D518" i="7"/>
  <c r="C518" i="7"/>
  <c r="B518" i="7"/>
  <c r="A518" i="7"/>
  <c r="D517" i="7"/>
  <c r="C517" i="7"/>
  <c r="B517" i="7"/>
  <c r="A517" i="7"/>
  <c r="D516" i="7"/>
  <c r="C516" i="7"/>
  <c r="B516" i="7"/>
  <c r="A516" i="7"/>
  <c r="D515" i="7"/>
  <c r="C515" i="7"/>
  <c r="B515" i="7"/>
  <c r="A515" i="7"/>
  <c r="D514" i="7"/>
  <c r="C514" i="7"/>
  <c r="B514" i="7"/>
  <c r="A514" i="7"/>
  <c r="D513" i="7"/>
  <c r="C513" i="7"/>
  <c r="B513" i="7"/>
  <c r="A513" i="7"/>
  <c r="D512" i="7"/>
  <c r="C512" i="7"/>
  <c r="B512" i="7"/>
  <c r="A512" i="7"/>
  <c r="D511" i="7"/>
  <c r="C511" i="7"/>
  <c r="B511" i="7"/>
  <c r="A511" i="7"/>
  <c r="D510" i="7"/>
  <c r="C510" i="7"/>
  <c r="B510" i="7"/>
  <c r="A510" i="7"/>
  <c r="D509" i="7"/>
  <c r="C509" i="7"/>
  <c r="B509" i="7"/>
  <c r="A509" i="7"/>
  <c r="D508" i="7"/>
  <c r="C508" i="7"/>
  <c r="B508" i="7"/>
  <c r="A508" i="7"/>
  <c r="D507" i="7"/>
  <c r="C507" i="7"/>
  <c r="B507" i="7"/>
  <c r="A507" i="7"/>
  <c r="D506" i="7"/>
  <c r="C506" i="7"/>
  <c r="B506" i="7"/>
  <c r="A506" i="7"/>
  <c r="D505" i="7"/>
  <c r="C505" i="7"/>
  <c r="B505" i="7"/>
  <c r="A505" i="7"/>
  <c r="D504" i="7"/>
  <c r="C504" i="7"/>
  <c r="B504" i="7"/>
  <c r="A504" i="7"/>
  <c r="D503" i="7"/>
  <c r="C503" i="7"/>
  <c r="B503" i="7"/>
  <c r="A503" i="7"/>
  <c r="D502" i="7"/>
  <c r="C502" i="7"/>
  <c r="B502" i="7"/>
  <c r="A502" i="7"/>
  <c r="D501" i="7"/>
  <c r="C501" i="7"/>
  <c r="B501" i="7"/>
  <c r="A501" i="7"/>
  <c r="D500" i="7"/>
  <c r="C500" i="7"/>
  <c r="B500" i="7"/>
  <c r="A500" i="7"/>
  <c r="D499" i="7"/>
  <c r="C499" i="7"/>
  <c r="B499" i="7"/>
  <c r="A499" i="7"/>
  <c r="D498" i="7"/>
  <c r="C498" i="7"/>
  <c r="B498" i="7"/>
  <c r="A498" i="7"/>
  <c r="D497" i="7"/>
  <c r="C497" i="7"/>
  <c r="B497" i="7"/>
  <c r="A497" i="7"/>
  <c r="D496" i="7"/>
  <c r="C496" i="7"/>
  <c r="B496" i="7"/>
  <c r="A496" i="7"/>
  <c r="D495" i="7"/>
  <c r="C495" i="7"/>
  <c r="B495" i="7"/>
  <c r="A495" i="7"/>
  <c r="D494" i="7"/>
  <c r="C494" i="7"/>
  <c r="B494" i="7"/>
  <c r="A494" i="7"/>
  <c r="A493" i="7"/>
  <c r="D492" i="7"/>
  <c r="C492" i="7"/>
  <c r="B492" i="7"/>
  <c r="A492" i="7"/>
  <c r="D491" i="7"/>
  <c r="C491" i="7"/>
  <c r="B491" i="7"/>
  <c r="A491" i="7"/>
  <c r="D490" i="7"/>
  <c r="C490" i="7"/>
  <c r="B490" i="7"/>
  <c r="A490" i="7"/>
  <c r="D489" i="7"/>
  <c r="C489" i="7"/>
  <c r="B489" i="7"/>
  <c r="A489" i="7"/>
  <c r="D488" i="7"/>
  <c r="C488" i="7"/>
  <c r="B488" i="7"/>
  <c r="A488" i="7"/>
  <c r="D487" i="7"/>
  <c r="C487" i="7"/>
  <c r="B487" i="7"/>
  <c r="A487" i="7"/>
  <c r="D486" i="7"/>
  <c r="C486" i="7"/>
  <c r="B486" i="7"/>
  <c r="A486" i="7"/>
  <c r="D485" i="7"/>
  <c r="C485" i="7"/>
  <c r="B485" i="7"/>
  <c r="A485" i="7"/>
  <c r="D484" i="7"/>
  <c r="C484" i="7"/>
  <c r="B484" i="7"/>
  <c r="A484" i="7"/>
  <c r="D483" i="7"/>
  <c r="C483" i="7"/>
  <c r="B483" i="7"/>
  <c r="A483" i="7"/>
  <c r="D482" i="7"/>
  <c r="C482" i="7"/>
  <c r="B482" i="7"/>
  <c r="A482" i="7"/>
  <c r="D481" i="7"/>
  <c r="C481" i="7"/>
  <c r="B481" i="7"/>
  <c r="A481" i="7"/>
  <c r="D480" i="7"/>
  <c r="C480" i="7"/>
  <c r="B480" i="7"/>
  <c r="A480" i="7"/>
  <c r="D479" i="7"/>
  <c r="C479" i="7"/>
  <c r="B479" i="7"/>
  <c r="A479" i="7"/>
  <c r="D478" i="7"/>
  <c r="C478" i="7"/>
  <c r="B478" i="7"/>
  <c r="A478" i="7"/>
  <c r="D477" i="7"/>
  <c r="C477" i="7"/>
  <c r="B477" i="7"/>
  <c r="A477" i="7"/>
  <c r="D476" i="7"/>
  <c r="C476" i="7"/>
  <c r="B476" i="7"/>
  <c r="A476" i="7"/>
  <c r="D475" i="7"/>
  <c r="C475" i="7"/>
  <c r="B475" i="7"/>
  <c r="A475" i="7"/>
  <c r="D474" i="7"/>
  <c r="C474" i="7"/>
  <c r="B474" i="7"/>
  <c r="A474" i="7"/>
  <c r="D473" i="7"/>
  <c r="C473" i="7"/>
  <c r="B473" i="7"/>
  <c r="A473" i="7"/>
  <c r="D472" i="7"/>
  <c r="C472" i="7"/>
  <c r="B472" i="7"/>
  <c r="A472" i="7"/>
  <c r="D471" i="7"/>
  <c r="C471" i="7"/>
  <c r="B471" i="7"/>
  <c r="A471" i="7"/>
  <c r="D470" i="7"/>
  <c r="C470" i="7"/>
  <c r="B470" i="7"/>
  <c r="A470" i="7"/>
  <c r="D469" i="7"/>
  <c r="C469" i="7"/>
  <c r="B469" i="7"/>
  <c r="A469" i="7"/>
  <c r="D468" i="7"/>
  <c r="C468" i="7"/>
  <c r="B468" i="7"/>
  <c r="A468" i="7"/>
  <c r="D467" i="7"/>
  <c r="C467" i="7"/>
  <c r="B467" i="7"/>
  <c r="A467" i="7"/>
  <c r="D466" i="7"/>
  <c r="C466" i="7"/>
  <c r="B466" i="7"/>
  <c r="A466" i="7"/>
  <c r="D465" i="7"/>
  <c r="C465" i="7"/>
  <c r="B465" i="7"/>
  <c r="A465" i="7"/>
  <c r="D464" i="7"/>
  <c r="C464" i="7"/>
  <c r="B464" i="7"/>
  <c r="A464" i="7"/>
  <c r="D463" i="7"/>
  <c r="C463" i="7"/>
  <c r="B463" i="7"/>
  <c r="A463" i="7"/>
  <c r="D462" i="7"/>
  <c r="C462" i="7"/>
  <c r="B462" i="7"/>
  <c r="A462" i="7"/>
  <c r="D461" i="7"/>
  <c r="C461" i="7"/>
  <c r="B461" i="7"/>
  <c r="A461" i="7"/>
  <c r="D460" i="7"/>
  <c r="C460" i="7"/>
  <c r="B460" i="7"/>
  <c r="A460" i="7"/>
  <c r="D459" i="7"/>
  <c r="C459" i="7"/>
  <c r="B459" i="7"/>
  <c r="A459" i="7"/>
  <c r="D458" i="7"/>
  <c r="C458" i="7"/>
  <c r="B458" i="7"/>
  <c r="A458" i="7"/>
  <c r="A457" i="7"/>
  <c r="D456" i="7"/>
  <c r="C456" i="7"/>
  <c r="B456" i="7"/>
  <c r="A456" i="7"/>
  <c r="D455" i="7"/>
  <c r="C455" i="7"/>
  <c r="B455" i="7"/>
  <c r="A455" i="7"/>
  <c r="D454" i="7"/>
  <c r="C454" i="7"/>
  <c r="B454" i="7"/>
  <c r="A454" i="7"/>
  <c r="D453" i="7"/>
  <c r="C453" i="7"/>
  <c r="B453" i="7"/>
  <c r="A453" i="7"/>
  <c r="D452" i="7"/>
  <c r="C452" i="7"/>
  <c r="B452" i="7"/>
  <c r="A452" i="7"/>
  <c r="D451" i="7"/>
  <c r="C451" i="7"/>
  <c r="B451" i="7"/>
  <c r="A451" i="7"/>
  <c r="D450" i="7"/>
  <c r="C450" i="7"/>
  <c r="B450" i="7"/>
  <c r="A450" i="7"/>
  <c r="D449" i="7"/>
  <c r="C449" i="7"/>
  <c r="B449" i="7"/>
  <c r="A449" i="7"/>
  <c r="D448" i="7"/>
  <c r="C448" i="7"/>
  <c r="B448" i="7"/>
  <c r="A448" i="7"/>
  <c r="D447" i="7"/>
  <c r="C447" i="7"/>
  <c r="B447" i="7"/>
  <c r="A447" i="7"/>
  <c r="D446" i="7"/>
  <c r="C446" i="7"/>
  <c r="B446" i="7"/>
  <c r="A446" i="7"/>
  <c r="D445" i="7"/>
  <c r="C445" i="7"/>
  <c r="B445" i="7"/>
  <c r="A445" i="7"/>
  <c r="D444" i="7"/>
  <c r="C444" i="7"/>
  <c r="B444" i="7"/>
  <c r="A444" i="7"/>
  <c r="D443" i="7"/>
  <c r="C443" i="7"/>
  <c r="B443" i="7"/>
  <c r="A443" i="7"/>
  <c r="D442" i="7"/>
  <c r="C442" i="7"/>
  <c r="B442" i="7"/>
  <c r="A442" i="7"/>
  <c r="D441" i="7"/>
  <c r="C441" i="7"/>
  <c r="B441" i="7"/>
  <c r="A441" i="7"/>
  <c r="D440" i="7"/>
  <c r="C440" i="7"/>
  <c r="B440" i="7"/>
  <c r="A440" i="7"/>
  <c r="D439" i="7"/>
  <c r="C439" i="7"/>
  <c r="B439" i="7"/>
  <c r="A439" i="7"/>
  <c r="D438" i="7"/>
  <c r="C438" i="7"/>
  <c r="B438" i="7"/>
  <c r="A438" i="7"/>
  <c r="D437" i="7"/>
  <c r="C437" i="7"/>
  <c r="B437" i="7"/>
  <c r="A437" i="7"/>
  <c r="D436" i="7"/>
  <c r="C436" i="7"/>
  <c r="B436" i="7"/>
  <c r="A436" i="7"/>
  <c r="D435" i="7"/>
  <c r="C435" i="7"/>
  <c r="B435" i="7"/>
  <c r="A435" i="7"/>
  <c r="D434" i="7"/>
  <c r="C434" i="7"/>
  <c r="B434" i="7"/>
  <c r="A434" i="7"/>
  <c r="D433" i="7"/>
  <c r="C433" i="7"/>
  <c r="B433" i="7"/>
  <c r="A433" i="7"/>
  <c r="D432" i="7"/>
  <c r="C432" i="7"/>
  <c r="B432" i="7"/>
  <c r="A432" i="7"/>
  <c r="E431" i="7"/>
  <c r="D431" i="7"/>
  <c r="C431" i="7"/>
  <c r="B431" i="7"/>
  <c r="A431" i="7"/>
  <c r="D430" i="7"/>
  <c r="C430" i="7"/>
  <c r="B430" i="7"/>
  <c r="A430" i="7"/>
  <c r="D429" i="7"/>
  <c r="C429" i="7"/>
  <c r="B429" i="7"/>
  <c r="A429" i="7"/>
  <c r="D428" i="7"/>
  <c r="C428" i="7"/>
  <c r="B428" i="7"/>
  <c r="A428" i="7"/>
  <c r="D427" i="7"/>
  <c r="C427" i="7"/>
  <c r="B427" i="7"/>
  <c r="A427" i="7"/>
  <c r="D426" i="7"/>
  <c r="C426" i="7"/>
  <c r="B426" i="7"/>
  <c r="A426" i="7"/>
  <c r="D425" i="7"/>
  <c r="C425" i="7"/>
  <c r="B425" i="7"/>
  <c r="A425" i="7"/>
  <c r="D424" i="7"/>
  <c r="C424" i="7"/>
  <c r="B424" i="7"/>
  <c r="A424" i="7"/>
  <c r="D423" i="7"/>
  <c r="C423" i="7"/>
  <c r="B423" i="7"/>
  <c r="A423" i="7"/>
  <c r="D422" i="7"/>
  <c r="C422" i="7"/>
  <c r="B422" i="7"/>
  <c r="A422" i="7"/>
  <c r="A421" i="7"/>
  <c r="D420" i="7"/>
  <c r="C420" i="7"/>
  <c r="B420" i="7"/>
  <c r="A420" i="7"/>
  <c r="D419" i="7"/>
  <c r="C419" i="7"/>
  <c r="B419" i="7"/>
  <c r="A419" i="7"/>
  <c r="D418" i="7"/>
  <c r="C418" i="7"/>
  <c r="B418" i="7"/>
  <c r="A418" i="7"/>
  <c r="D417" i="7"/>
  <c r="C417" i="7"/>
  <c r="B417" i="7"/>
  <c r="A417" i="7"/>
  <c r="D416" i="7"/>
  <c r="C416" i="7"/>
  <c r="B416" i="7"/>
  <c r="A416" i="7"/>
  <c r="D415" i="7"/>
  <c r="C415" i="7"/>
  <c r="B415" i="7"/>
  <c r="A415" i="7"/>
  <c r="D414" i="7"/>
  <c r="C414" i="7"/>
  <c r="B414" i="7"/>
  <c r="A414" i="7"/>
  <c r="D413" i="7"/>
  <c r="C413" i="7"/>
  <c r="B413" i="7"/>
  <c r="A413" i="7"/>
  <c r="D412" i="7"/>
  <c r="C412" i="7"/>
  <c r="B412" i="7"/>
  <c r="A412" i="7"/>
  <c r="D411" i="7"/>
  <c r="C411" i="7"/>
  <c r="B411" i="7"/>
  <c r="A411" i="7"/>
  <c r="D410" i="7"/>
  <c r="C410" i="7"/>
  <c r="B410" i="7"/>
  <c r="A410" i="7"/>
  <c r="D409" i="7"/>
  <c r="C409" i="7"/>
  <c r="B409" i="7"/>
  <c r="A409" i="7"/>
  <c r="D408" i="7"/>
  <c r="C408" i="7"/>
  <c r="B408" i="7"/>
  <c r="A408" i="7"/>
  <c r="D407" i="7"/>
  <c r="C407" i="7"/>
  <c r="B407" i="7"/>
  <c r="A407" i="7"/>
  <c r="D406" i="7"/>
  <c r="C406" i="7"/>
  <c r="B406" i="7"/>
  <c r="A406" i="7"/>
  <c r="D405" i="7"/>
  <c r="C405" i="7"/>
  <c r="B405" i="7"/>
  <c r="A405" i="7"/>
  <c r="D404" i="7"/>
  <c r="C404" i="7"/>
  <c r="B404" i="7"/>
  <c r="A404" i="7"/>
  <c r="D403" i="7"/>
  <c r="C403" i="7"/>
  <c r="B403" i="7"/>
  <c r="A403" i="7"/>
  <c r="D402" i="7"/>
  <c r="C402" i="7"/>
  <c r="B402" i="7"/>
  <c r="A402" i="7"/>
  <c r="D401" i="7"/>
  <c r="C401" i="7"/>
  <c r="B401" i="7"/>
  <c r="A401" i="7"/>
  <c r="D400" i="7"/>
  <c r="C400" i="7"/>
  <c r="B400" i="7"/>
  <c r="A400" i="7"/>
  <c r="D399" i="7"/>
  <c r="C399" i="7"/>
  <c r="B399" i="7"/>
  <c r="A399" i="7"/>
  <c r="D398" i="7"/>
  <c r="C398" i="7"/>
  <c r="B398" i="7"/>
  <c r="A398" i="7"/>
  <c r="D397" i="7"/>
  <c r="C397" i="7"/>
  <c r="B397" i="7"/>
  <c r="A397" i="7"/>
  <c r="D396" i="7"/>
  <c r="C396" i="7"/>
  <c r="B396" i="7"/>
  <c r="A396" i="7"/>
  <c r="D395" i="7"/>
  <c r="C395" i="7"/>
  <c r="B395" i="7"/>
  <c r="A395" i="7"/>
  <c r="D394" i="7"/>
  <c r="C394" i="7"/>
  <c r="B394" i="7"/>
  <c r="A394" i="7"/>
  <c r="D393" i="7"/>
  <c r="C393" i="7"/>
  <c r="B393" i="7"/>
  <c r="A393" i="7"/>
  <c r="D392" i="7"/>
  <c r="C392" i="7"/>
  <c r="B392" i="7"/>
  <c r="A392" i="7"/>
  <c r="D391" i="7"/>
  <c r="C391" i="7"/>
  <c r="B391" i="7"/>
  <c r="A391" i="7"/>
  <c r="D390" i="7"/>
  <c r="C390" i="7"/>
  <c r="B390" i="7"/>
  <c r="A390" i="7"/>
  <c r="D389" i="7"/>
  <c r="C389" i="7"/>
  <c r="B389" i="7"/>
  <c r="A389" i="7"/>
  <c r="D388" i="7"/>
  <c r="C388" i="7"/>
  <c r="B388" i="7"/>
  <c r="A388" i="7"/>
  <c r="D387" i="7"/>
  <c r="C387" i="7"/>
  <c r="B387" i="7"/>
  <c r="A387" i="7"/>
  <c r="A386" i="7"/>
  <c r="D385" i="7"/>
  <c r="C385" i="7"/>
  <c r="B385" i="7"/>
  <c r="A385" i="7"/>
  <c r="D384" i="7"/>
  <c r="C384" i="7"/>
  <c r="B384" i="7"/>
  <c r="A384" i="7"/>
  <c r="D383" i="7"/>
  <c r="C383" i="7"/>
  <c r="B383" i="7"/>
  <c r="A383" i="7"/>
  <c r="D382" i="7"/>
  <c r="C382" i="7"/>
  <c r="B382" i="7"/>
  <c r="A382" i="7"/>
  <c r="D381" i="7"/>
  <c r="C381" i="7"/>
  <c r="B381" i="7"/>
  <c r="A381" i="7"/>
  <c r="D380" i="7"/>
  <c r="C380" i="7"/>
  <c r="B380" i="7"/>
  <c r="A380" i="7"/>
  <c r="D379" i="7"/>
  <c r="C379" i="7"/>
  <c r="B379" i="7"/>
  <c r="A379" i="7"/>
  <c r="D378" i="7"/>
  <c r="C378" i="7"/>
  <c r="B378" i="7"/>
  <c r="A378" i="7"/>
  <c r="D377" i="7"/>
  <c r="C377" i="7"/>
  <c r="B377" i="7"/>
  <c r="A377" i="7"/>
  <c r="D376" i="7"/>
  <c r="C376" i="7"/>
  <c r="B376" i="7"/>
  <c r="A376" i="7"/>
  <c r="D375" i="7"/>
  <c r="C375" i="7"/>
  <c r="B375" i="7"/>
  <c r="A375" i="7"/>
  <c r="D374" i="7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A236" i="7"/>
  <c r="D235" i="7"/>
  <c r="C235" i="7"/>
  <c r="B235" i="7"/>
  <c r="A235" i="7"/>
  <c r="D234" i="7"/>
  <c r="C234" i="7"/>
  <c r="B234" i="7"/>
  <c r="A234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C178" i="7"/>
  <c r="B178" i="7"/>
  <c r="A178" i="7"/>
  <c r="C177" i="7"/>
  <c r="B177" i="7"/>
  <c r="A177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C139" i="7"/>
  <c r="B139" i="7"/>
  <c r="A139" i="7"/>
  <c r="C138" i="7"/>
  <c r="B138" i="7"/>
  <c r="A138" i="7"/>
  <c r="C137" i="7"/>
  <c r="B137" i="7"/>
  <c r="A137" i="7"/>
  <c r="D136" i="7"/>
  <c r="C136" i="7"/>
  <c r="B136" i="7"/>
  <c r="A136" i="7"/>
  <c r="D135" i="7"/>
  <c r="C135" i="7"/>
  <c r="B135" i="7"/>
  <c r="A135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A11" i="7"/>
  <c r="D10" i="7"/>
  <c r="C10" i="7"/>
  <c r="B10" i="7"/>
  <c r="A10" i="7"/>
  <c r="R628" i="4" l="1"/>
  <c r="L628" i="4"/>
  <c r="K628" i="4"/>
  <c r="J628" i="4"/>
  <c r="H628" i="4"/>
  <c r="G628" i="4"/>
  <c r="E628" i="4"/>
  <c r="D628" i="4"/>
  <c r="C628" i="4"/>
  <c r="B628" i="4"/>
  <c r="A628" i="4"/>
  <c r="R627" i="4"/>
  <c r="L627" i="4"/>
  <c r="K627" i="4"/>
  <c r="J627" i="4"/>
  <c r="H627" i="4"/>
  <c r="G627" i="4"/>
  <c r="E627" i="4"/>
  <c r="D627" i="4"/>
  <c r="C627" i="4"/>
  <c r="B627" i="4"/>
  <c r="A627" i="4"/>
  <c r="R626" i="4"/>
  <c r="R624" i="4"/>
  <c r="R623" i="4"/>
  <c r="R622" i="4"/>
  <c r="R621" i="4"/>
  <c r="R620" i="4"/>
  <c r="R619" i="4"/>
  <c r="R618" i="4"/>
  <c r="R617" i="4"/>
  <c r="R616" i="4"/>
  <c r="R615" i="4"/>
  <c r="R614" i="4"/>
  <c r="R613" i="4"/>
  <c r="R612" i="4"/>
  <c r="R611" i="4"/>
  <c r="R610" i="4"/>
  <c r="R608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94" i="4"/>
  <c r="R593" i="4"/>
  <c r="R592" i="4"/>
  <c r="R590" i="4"/>
  <c r="R589" i="4"/>
  <c r="R588" i="4"/>
  <c r="R587" i="4"/>
  <c r="R586" i="4"/>
  <c r="R585" i="4"/>
  <c r="R584" i="4"/>
  <c r="R583" i="4"/>
  <c r="R582" i="4"/>
  <c r="R581" i="4"/>
  <c r="R580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548" i="4"/>
  <c r="R547" i="4"/>
  <c r="R546" i="4"/>
  <c r="R545" i="4"/>
  <c r="R544" i="4"/>
  <c r="R543" i="4"/>
  <c r="R542" i="4"/>
  <c r="R541" i="4"/>
  <c r="R540" i="4"/>
  <c r="R539" i="4"/>
  <c r="R538" i="4"/>
  <c r="R537" i="4"/>
  <c r="R536" i="4"/>
  <c r="R535" i="4"/>
  <c r="R534" i="4"/>
  <c r="R533" i="4"/>
  <c r="R532" i="4"/>
  <c r="R531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1" i="4"/>
  <c r="R280" i="4"/>
  <c r="R278" i="4"/>
  <c r="R277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1" i="4"/>
  <c r="R240" i="4"/>
  <c r="R239" i="4"/>
  <c r="R238" i="4"/>
  <c r="R235" i="4"/>
  <c r="R233" i="4"/>
  <c r="R232" i="4"/>
  <c r="R231" i="4"/>
  <c r="R230" i="4"/>
  <c r="R229" i="4"/>
  <c r="R228" i="4"/>
  <c r="R227" i="4"/>
  <c r="R226" i="4"/>
  <c r="R225" i="4"/>
  <c r="R224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3" i="4"/>
  <c r="R202" i="4"/>
  <c r="R201" i="4"/>
  <c r="R199" i="4"/>
  <c r="R198" i="4"/>
  <c r="R197" i="4"/>
  <c r="R196" i="4"/>
  <c r="R194" i="4"/>
  <c r="R193" i="4"/>
  <c r="R192" i="4"/>
  <c r="R191" i="4"/>
  <c r="R190" i="4"/>
  <c r="R189" i="4"/>
  <c r="R187" i="4"/>
  <c r="R186" i="4"/>
  <c r="R185" i="4"/>
  <c r="R184" i="4"/>
  <c r="R182" i="4"/>
  <c r="R181" i="4"/>
  <c r="R180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3" i="4"/>
  <c r="R152" i="4"/>
  <c r="R151" i="4"/>
  <c r="R149" i="4"/>
  <c r="R148" i="4"/>
  <c r="R147" i="4"/>
  <c r="R146" i="4"/>
  <c r="R145" i="4"/>
  <c r="R144" i="4"/>
  <c r="R143" i="4"/>
  <c r="R142" i="4"/>
  <c r="R141" i="4"/>
  <c r="R137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98" i="4"/>
  <c r="R97" i="4"/>
  <c r="R96" i="4"/>
  <c r="R95" i="4"/>
  <c r="R94" i="4"/>
  <c r="R93" i="4"/>
  <c r="R92" i="4"/>
  <c r="R91" i="4"/>
  <c r="R90" i="4"/>
  <c r="R89" i="4"/>
  <c r="R87" i="4"/>
  <c r="R86" i="4"/>
  <c r="R85" i="4"/>
  <c r="R84" i="4"/>
  <c r="R83" i="4"/>
  <c r="R82" i="4"/>
  <c r="R81" i="4"/>
  <c r="R80" i="4"/>
  <c r="R79" i="4"/>
  <c r="R77" i="4"/>
  <c r="R76" i="4"/>
  <c r="R75" i="4"/>
  <c r="R74" i="4"/>
  <c r="R73" i="4"/>
  <c r="R72" i="4"/>
  <c r="R71" i="4"/>
  <c r="R70" i="4"/>
  <c r="R69" i="4"/>
  <c r="R68" i="4"/>
  <c r="R66" i="4"/>
  <c r="R65" i="4"/>
  <c r="R64" i="4"/>
  <c r="R63" i="4"/>
  <c r="R62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0" i="4"/>
  <c r="R39" i="4"/>
  <c r="R38" i="4"/>
  <c r="R37" i="4"/>
  <c r="R36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1" i="4"/>
  <c r="R10" i="4"/>
  <c r="L626" i="4"/>
  <c r="K626" i="4"/>
  <c r="J626" i="4"/>
  <c r="H626" i="4"/>
  <c r="G626" i="4"/>
  <c r="E626" i="4"/>
  <c r="D626" i="4"/>
  <c r="C626" i="4"/>
  <c r="B626" i="4"/>
  <c r="A626" i="4"/>
  <c r="A625" i="4"/>
  <c r="L624" i="4"/>
  <c r="K624" i="4"/>
  <c r="J624" i="4"/>
  <c r="H624" i="4"/>
  <c r="G624" i="4"/>
  <c r="E624" i="4"/>
  <c r="D624" i="4"/>
  <c r="C624" i="4"/>
  <c r="B624" i="4"/>
  <c r="A624" i="4"/>
  <c r="L623" i="4"/>
  <c r="K623" i="4"/>
  <c r="J623" i="4"/>
  <c r="H623" i="4"/>
  <c r="G623" i="4"/>
  <c r="E623" i="4"/>
  <c r="D623" i="4"/>
  <c r="C623" i="4"/>
  <c r="B623" i="4"/>
  <c r="A623" i="4"/>
  <c r="L622" i="4"/>
  <c r="K622" i="4"/>
  <c r="J622" i="4"/>
  <c r="H622" i="4"/>
  <c r="G622" i="4"/>
  <c r="E622" i="4"/>
  <c r="D622" i="4"/>
  <c r="C622" i="4"/>
  <c r="B622" i="4"/>
  <c r="A622" i="4"/>
  <c r="L621" i="4"/>
  <c r="K621" i="4"/>
  <c r="J621" i="4"/>
  <c r="H621" i="4"/>
  <c r="G621" i="4"/>
  <c r="E621" i="4"/>
  <c r="D621" i="4"/>
  <c r="C621" i="4"/>
  <c r="B621" i="4"/>
  <c r="A621" i="4"/>
  <c r="L620" i="4"/>
  <c r="K620" i="4"/>
  <c r="J620" i="4"/>
  <c r="H620" i="4"/>
  <c r="G620" i="4"/>
  <c r="E620" i="4"/>
  <c r="D620" i="4"/>
  <c r="C620" i="4"/>
  <c r="B620" i="4"/>
  <c r="A620" i="4"/>
  <c r="L619" i="4"/>
  <c r="K619" i="4"/>
  <c r="J619" i="4"/>
  <c r="H619" i="4"/>
  <c r="G619" i="4"/>
  <c r="E619" i="4"/>
  <c r="D619" i="4"/>
  <c r="C619" i="4"/>
  <c r="B619" i="4"/>
  <c r="A619" i="4"/>
  <c r="L618" i="4"/>
  <c r="K618" i="4"/>
  <c r="J618" i="4"/>
  <c r="H618" i="4"/>
  <c r="G618" i="4"/>
  <c r="E618" i="4"/>
  <c r="D618" i="4"/>
  <c r="C618" i="4"/>
  <c r="B618" i="4"/>
  <c r="A618" i="4"/>
  <c r="L617" i="4"/>
  <c r="K617" i="4"/>
  <c r="J617" i="4"/>
  <c r="H617" i="4"/>
  <c r="G617" i="4"/>
  <c r="E617" i="4"/>
  <c r="D617" i="4"/>
  <c r="C617" i="4"/>
  <c r="B617" i="4"/>
  <c r="A617" i="4"/>
  <c r="L616" i="4"/>
  <c r="K616" i="4"/>
  <c r="J616" i="4"/>
  <c r="H616" i="4"/>
  <c r="G616" i="4"/>
  <c r="E616" i="4"/>
  <c r="D616" i="4"/>
  <c r="C616" i="4"/>
  <c r="B616" i="4"/>
  <c r="A616" i="4"/>
  <c r="L615" i="4"/>
  <c r="K615" i="4"/>
  <c r="J615" i="4"/>
  <c r="H615" i="4"/>
  <c r="G615" i="4"/>
  <c r="E615" i="4"/>
  <c r="D615" i="4"/>
  <c r="C615" i="4"/>
  <c r="B615" i="4"/>
  <c r="A615" i="4"/>
  <c r="L614" i="4"/>
  <c r="K614" i="4"/>
  <c r="J614" i="4"/>
  <c r="H614" i="4"/>
  <c r="G614" i="4"/>
  <c r="E614" i="4"/>
  <c r="D614" i="4"/>
  <c r="C614" i="4"/>
  <c r="B614" i="4"/>
  <c r="A614" i="4"/>
  <c r="L613" i="4"/>
  <c r="K613" i="4"/>
  <c r="J613" i="4"/>
  <c r="H613" i="4"/>
  <c r="G613" i="4"/>
  <c r="E613" i="4"/>
  <c r="D613" i="4"/>
  <c r="C613" i="4"/>
  <c r="B613" i="4"/>
  <c r="A613" i="4"/>
  <c r="L612" i="4"/>
  <c r="K612" i="4"/>
  <c r="J612" i="4"/>
  <c r="H612" i="4"/>
  <c r="G612" i="4"/>
  <c r="E612" i="4"/>
  <c r="D612" i="4"/>
  <c r="C612" i="4"/>
  <c r="B612" i="4"/>
  <c r="A612" i="4"/>
  <c r="L611" i="4"/>
  <c r="K611" i="4"/>
  <c r="J611" i="4"/>
  <c r="H611" i="4"/>
  <c r="G611" i="4"/>
  <c r="E611" i="4"/>
  <c r="D611" i="4"/>
  <c r="C611" i="4"/>
  <c r="B611" i="4"/>
  <c r="A611" i="4"/>
  <c r="L610" i="4"/>
  <c r="K610" i="4"/>
  <c r="J610" i="4"/>
  <c r="H610" i="4"/>
  <c r="G610" i="4"/>
  <c r="E610" i="4"/>
  <c r="D610" i="4"/>
  <c r="C610" i="4"/>
  <c r="B610" i="4"/>
  <c r="A610" i="4"/>
  <c r="A609" i="4"/>
  <c r="L608" i="4"/>
  <c r="K608" i="4"/>
  <c r="J608" i="4"/>
  <c r="H608" i="4"/>
  <c r="G608" i="4"/>
  <c r="E608" i="4"/>
  <c r="D608" i="4"/>
  <c r="C608" i="4"/>
  <c r="B608" i="4"/>
  <c r="A608" i="4"/>
  <c r="A607" i="4"/>
  <c r="L606" i="4"/>
  <c r="K606" i="4"/>
  <c r="J606" i="4"/>
  <c r="H606" i="4"/>
  <c r="G606" i="4"/>
  <c r="E606" i="4"/>
  <c r="D606" i="4"/>
  <c r="C606" i="4"/>
  <c r="B606" i="4"/>
  <c r="A606" i="4"/>
  <c r="L605" i="4"/>
  <c r="K605" i="4"/>
  <c r="J605" i="4"/>
  <c r="H605" i="4"/>
  <c r="G605" i="4"/>
  <c r="E605" i="4"/>
  <c r="D605" i="4"/>
  <c r="C605" i="4"/>
  <c r="B605" i="4"/>
  <c r="A605" i="4"/>
  <c r="L604" i="4"/>
  <c r="K604" i="4"/>
  <c r="J604" i="4"/>
  <c r="H604" i="4"/>
  <c r="G604" i="4"/>
  <c r="E604" i="4"/>
  <c r="D604" i="4"/>
  <c r="C604" i="4"/>
  <c r="B604" i="4"/>
  <c r="A604" i="4"/>
  <c r="L603" i="4"/>
  <c r="K603" i="4"/>
  <c r="J603" i="4"/>
  <c r="H603" i="4"/>
  <c r="G603" i="4"/>
  <c r="E603" i="4"/>
  <c r="D603" i="4"/>
  <c r="C603" i="4"/>
  <c r="B603" i="4"/>
  <c r="A603" i="4"/>
  <c r="L602" i="4"/>
  <c r="K602" i="4"/>
  <c r="J602" i="4"/>
  <c r="H602" i="4"/>
  <c r="G602" i="4"/>
  <c r="E602" i="4"/>
  <c r="D602" i="4"/>
  <c r="C602" i="4"/>
  <c r="B602" i="4"/>
  <c r="A602" i="4"/>
  <c r="L601" i="4"/>
  <c r="K601" i="4"/>
  <c r="J601" i="4"/>
  <c r="H601" i="4"/>
  <c r="G601" i="4"/>
  <c r="E601" i="4"/>
  <c r="D601" i="4"/>
  <c r="C601" i="4"/>
  <c r="B601" i="4"/>
  <c r="A601" i="4"/>
  <c r="L600" i="4"/>
  <c r="K600" i="4"/>
  <c r="J600" i="4"/>
  <c r="H600" i="4"/>
  <c r="G600" i="4"/>
  <c r="E600" i="4"/>
  <c r="D600" i="4"/>
  <c r="C600" i="4"/>
  <c r="B600" i="4"/>
  <c r="A600" i="4"/>
  <c r="L599" i="4"/>
  <c r="K599" i="4"/>
  <c r="J599" i="4"/>
  <c r="H599" i="4"/>
  <c r="G599" i="4"/>
  <c r="E599" i="4"/>
  <c r="D599" i="4"/>
  <c r="C599" i="4"/>
  <c r="B599" i="4"/>
  <c r="A599" i="4"/>
  <c r="L598" i="4"/>
  <c r="K598" i="4"/>
  <c r="J598" i="4"/>
  <c r="H598" i="4"/>
  <c r="G598" i="4"/>
  <c r="E598" i="4"/>
  <c r="D598" i="4"/>
  <c r="C598" i="4"/>
  <c r="B598" i="4"/>
  <c r="A598" i="4"/>
  <c r="L597" i="4"/>
  <c r="K597" i="4"/>
  <c r="J597" i="4"/>
  <c r="H597" i="4"/>
  <c r="G597" i="4"/>
  <c r="E597" i="4"/>
  <c r="D597" i="4"/>
  <c r="C597" i="4"/>
  <c r="B597" i="4"/>
  <c r="A597" i="4"/>
  <c r="L596" i="4"/>
  <c r="K596" i="4"/>
  <c r="J596" i="4"/>
  <c r="H596" i="4"/>
  <c r="G596" i="4"/>
  <c r="E596" i="4"/>
  <c r="D596" i="4"/>
  <c r="C596" i="4"/>
  <c r="B596" i="4"/>
  <c r="A596" i="4"/>
  <c r="L595" i="4"/>
  <c r="K595" i="4"/>
  <c r="J595" i="4"/>
  <c r="H595" i="4"/>
  <c r="G595" i="4"/>
  <c r="E595" i="4"/>
  <c r="D595" i="4"/>
  <c r="C595" i="4"/>
  <c r="B595" i="4"/>
  <c r="A595" i="4"/>
  <c r="L594" i="4"/>
  <c r="K594" i="4"/>
  <c r="J594" i="4"/>
  <c r="H594" i="4"/>
  <c r="G594" i="4"/>
  <c r="E594" i="4"/>
  <c r="D594" i="4"/>
  <c r="C594" i="4"/>
  <c r="B594" i="4"/>
  <c r="A594" i="4"/>
  <c r="L593" i="4"/>
  <c r="K593" i="4"/>
  <c r="J593" i="4"/>
  <c r="H593" i="4"/>
  <c r="G593" i="4"/>
  <c r="E593" i="4"/>
  <c r="D593" i="4"/>
  <c r="C593" i="4"/>
  <c r="B593" i="4"/>
  <c r="A593" i="4"/>
  <c r="L592" i="4"/>
  <c r="K592" i="4"/>
  <c r="J592" i="4"/>
  <c r="H592" i="4"/>
  <c r="G592" i="4"/>
  <c r="E592" i="4"/>
  <c r="D592" i="4"/>
  <c r="C592" i="4"/>
  <c r="B592" i="4"/>
  <c r="A592" i="4"/>
  <c r="A591" i="4"/>
  <c r="L590" i="4"/>
  <c r="K590" i="4"/>
  <c r="J590" i="4"/>
  <c r="H590" i="4"/>
  <c r="G590" i="4"/>
  <c r="E590" i="4"/>
  <c r="D590" i="4"/>
  <c r="C590" i="4"/>
  <c r="B590" i="4"/>
  <c r="A590" i="4"/>
  <c r="L589" i="4"/>
  <c r="K589" i="4"/>
  <c r="J589" i="4"/>
  <c r="H589" i="4"/>
  <c r="G589" i="4"/>
  <c r="E589" i="4"/>
  <c r="D589" i="4"/>
  <c r="C589" i="4"/>
  <c r="B589" i="4"/>
  <c r="A589" i="4"/>
  <c r="L588" i="4"/>
  <c r="K588" i="4"/>
  <c r="J588" i="4"/>
  <c r="H588" i="4"/>
  <c r="G588" i="4"/>
  <c r="E588" i="4"/>
  <c r="D588" i="4"/>
  <c r="C588" i="4"/>
  <c r="B588" i="4"/>
  <c r="A588" i="4"/>
  <c r="L587" i="4"/>
  <c r="K587" i="4"/>
  <c r="J587" i="4"/>
  <c r="H587" i="4"/>
  <c r="G587" i="4"/>
  <c r="E587" i="4"/>
  <c r="D587" i="4"/>
  <c r="C587" i="4"/>
  <c r="B587" i="4"/>
  <c r="A587" i="4"/>
  <c r="L586" i="4"/>
  <c r="K586" i="4"/>
  <c r="J586" i="4"/>
  <c r="H586" i="4"/>
  <c r="G586" i="4"/>
  <c r="E586" i="4"/>
  <c r="D586" i="4"/>
  <c r="C586" i="4"/>
  <c r="B586" i="4"/>
  <c r="A586" i="4"/>
  <c r="L585" i="4"/>
  <c r="K585" i="4"/>
  <c r="J585" i="4"/>
  <c r="H585" i="4"/>
  <c r="G585" i="4"/>
  <c r="E585" i="4"/>
  <c r="D585" i="4"/>
  <c r="C585" i="4"/>
  <c r="B585" i="4"/>
  <c r="A585" i="4"/>
  <c r="L584" i="4"/>
  <c r="K584" i="4"/>
  <c r="J584" i="4"/>
  <c r="H584" i="4"/>
  <c r="G584" i="4"/>
  <c r="E584" i="4"/>
  <c r="D584" i="4"/>
  <c r="C584" i="4"/>
  <c r="B584" i="4"/>
  <c r="A584" i="4"/>
  <c r="L583" i="4"/>
  <c r="K583" i="4"/>
  <c r="J583" i="4"/>
  <c r="H583" i="4"/>
  <c r="G583" i="4"/>
  <c r="E583" i="4"/>
  <c r="D583" i="4"/>
  <c r="C583" i="4"/>
  <c r="B583" i="4"/>
  <c r="A583" i="4"/>
  <c r="L582" i="4"/>
  <c r="K582" i="4"/>
  <c r="J582" i="4"/>
  <c r="H582" i="4"/>
  <c r="G582" i="4"/>
  <c r="E582" i="4"/>
  <c r="D582" i="4"/>
  <c r="C582" i="4"/>
  <c r="B582" i="4"/>
  <c r="A582" i="4"/>
  <c r="L581" i="4"/>
  <c r="K581" i="4"/>
  <c r="J581" i="4"/>
  <c r="H581" i="4"/>
  <c r="G581" i="4"/>
  <c r="E581" i="4"/>
  <c r="D581" i="4"/>
  <c r="C581" i="4"/>
  <c r="B581" i="4"/>
  <c r="A581" i="4"/>
  <c r="L580" i="4"/>
  <c r="K580" i="4"/>
  <c r="J580" i="4"/>
  <c r="H580" i="4"/>
  <c r="G580" i="4"/>
  <c r="E580" i="4"/>
  <c r="D580" i="4"/>
  <c r="C580" i="4"/>
  <c r="B580" i="4"/>
  <c r="A580" i="4"/>
  <c r="L579" i="4"/>
  <c r="K579" i="4"/>
  <c r="J579" i="4"/>
  <c r="H579" i="4"/>
  <c r="G579" i="4"/>
  <c r="E579" i="4"/>
  <c r="D579" i="4"/>
  <c r="C579" i="4"/>
  <c r="B579" i="4"/>
  <c r="A579" i="4"/>
  <c r="L578" i="4"/>
  <c r="K578" i="4"/>
  <c r="J578" i="4"/>
  <c r="H578" i="4"/>
  <c r="G578" i="4"/>
  <c r="E578" i="4"/>
  <c r="D578" i="4"/>
  <c r="C578" i="4"/>
  <c r="B578" i="4"/>
  <c r="A578" i="4"/>
  <c r="L577" i="4"/>
  <c r="K577" i="4"/>
  <c r="J577" i="4"/>
  <c r="H577" i="4"/>
  <c r="G577" i="4"/>
  <c r="E577" i="4"/>
  <c r="D577" i="4"/>
  <c r="C577" i="4"/>
  <c r="B577" i="4"/>
  <c r="A577" i="4"/>
  <c r="L576" i="4"/>
  <c r="K576" i="4"/>
  <c r="J576" i="4"/>
  <c r="H576" i="4"/>
  <c r="G576" i="4"/>
  <c r="E576" i="4"/>
  <c r="D576" i="4"/>
  <c r="C576" i="4"/>
  <c r="B576" i="4"/>
  <c r="A576" i="4"/>
  <c r="L575" i="4"/>
  <c r="K575" i="4"/>
  <c r="J575" i="4"/>
  <c r="H575" i="4"/>
  <c r="G575" i="4"/>
  <c r="E575" i="4"/>
  <c r="D575" i="4"/>
  <c r="C575" i="4"/>
  <c r="B575" i="4"/>
  <c r="A575" i="4"/>
  <c r="L574" i="4"/>
  <c r="K574" i="4"/>
  <c r="J574" i="4"/>
  <c r="H574" i="4"/>
  <c r="G574" i="4"/>
  <c r="E574" i="4"/>
  <c r="D574" i="4"/>
  <c r="C574" i="4"/>
  <c r="B574" i="4"/>
  <c r="A574" i="4"/>
  <c r="L573" i="4"/>
  <c r="K573" i="4"/>
  <c r="J573" i="4"/>
  <c r="H573" i="4"/>
  <c r="G573" i="4"/>
  <c r="E573" i="4"/>
  <c r="D573" i="4"/>
  <c r="C573" i="4"/>
  <c r="B573" i="4"/>
  <c r="A573" i="4"/>
  <c r="L572" i="4"/>
  <c r="K572" i="4"/>
  <c r="J572" i="4"/>
  <c r="H572" i="4"/>
  <c r="G572" i="4"/>
  <c r="E572" i="4"/>
  <c r="D572" i="4"/>
  <c r="C572" i="4"/>
  <c r="B572" i="4"/>
  <c r="A572" i="4"/>
  <c r="L571" i="4"/>
  <c r="K571" i="4"/>
  <c r="J571" i="4"/>
  <c r="H571" i="4"/>
  <c r="G571" i="4"/>
  <c r="E571" i="4"/>
  <c r="D571" i="4"/>
  <c r="C571" i="4"/>
  <c r="B571" i="4"/>
  <c r="A571" i="4"/>
  <c r="L570" i="4"/>
  <c r="K570" i="4"/>
  <c r="J570" i="4"/>
  <c r="H570" i="4"/>
  <c r="G570" i="4"/>
  <c r="E570" i="4"/>
  <c r="D570" i="4"/>
  <c r="C570" i="4"/>
  <c r="B570" i="4"/>
  <c r="A570" i="4"/>
  <c r="L569" i="4"/>
  <c r="K569" i="4"/>
  <c r="J569" i="4"/>
  <c r="H569" i="4"/>
  <c r="G569" i="4"/>
  <c r="E569" i="4"/>
  <c r="D569" i="4"/>
  <c r="C569" i="4"/>
  <c r="B569" i="4"/>
  <c r="A569" i="4"/>
  <c r="L568" i="4"/>
  <c r="K568" i="4"/>
  <c r="J568" i="4"/>
  <c r="H568" i="4"/>
  <c r="G568" i="4"/>
  <c r="E568" i="4"/>
  <c r="D568" i="4"/>
  <c r="C568" i="4"/>
  <c r="B568" i="4"/>
  <c r="A568" i="4"/>
  <c r="A567" i="4"/>
  <c r="L566" i="4"/>
  <c r="K566" i="4"/>
  <c r="J566" i="4"/>
  <c r="H566" i="4"/>
  <c r="G566" i="4"/>
  <c r="E566" i="4"/>
  <c r="D566" i="4"/>
  <c r="C566" i="4"/>
  <c r="B566" i="4"/>
  <c r="A566" i="4"/>
  <c r="L565" i="4"/>
  <c r="K565" i="4"/>
  <c r="J565" i="4"/>
  <c r="H565" i="4"/>
  <c r="G565" i="4"/>
  <c r="E565" i="4"/>
  <c r="D565" i="4"/>
  <c r="C565" i="4"/>
  <c r="B565" i="4"/>
  <c r="A565" i="4"/>
  <c r="L564" i="4"/>
  <c r="K564" i="4"/>
  <c r="J564" i="4"/>
  <c r="H564" i="4"/>
  <c r="G564" i="4"/>
  <c r="E564" i="4"/>
  <c r="D564" i="4"/>
  <c r="C564" i="4"/>
  <c r="B564" i="4"/>
  <c r="A564" i="4"/>
  <c r="L563" i="4"/>
  <c r="K563" i="4"/>
  <c r="J563" i="4"/>
  <c r="H563" i="4"/>
  <c r="G563" i="4"/>
  <c r="E563" i="4"/>
  <c r="D563" i="4"/>
  <c r="C563" i="4"/>
  <c r="B563" i="4"/>
  <c r="A563" i="4"/>
  <c r="L562" i="4"/>
  <c r="K562" i="4"/>
  <c r="J562" i="4"/>
  <c r="H562" i="4"/>
  <c r="G562" i="4"/>
  <c r="E562" i="4"/>
  <c r="D562" i="4"/>
  <c r="C562" i="4"/>
  <c r="B562" i="4"/>
  <c r="A562" i="4"/>
  <c r="L561" i="4"/>
  <c r="K561" i="4"/>
  <c r="J561" i="4"/>
  <c r="H561" i="4"/>
  <c r="G561" i="4"/>
  <c r="E561" i="4"/>
  <c r="D561" i="4"/>
  <c r="C561" i="4"/>
  <c r="B561" i="4"/>
  <c r="A561" i="4"/>
  <c r="L560" i="4"/>
  <c r="K560" i="4"/>
  <c r="J560" i="4"/>
  <c r="H560" i="4"/>
  <c r="G560" i="4"/>
  <c r="E560" i="4"/>
  <c r="D560" i="4"/>
  <c r="C560" i="4"/>
  <c r="B560" i="4"/>
  <c r="A560" i="4"/>
  <c r="L559" i="4"/>
  <c r="K559" i="4"/>
  <c r="J559" i="4"/>
  <c r="H559" i="4"/>
  <c r="G559" i="4"/>
  <c r="E559" i="4"/>
  <c r="D559" i="4"/>
  <c r="C559" i="4"/>
  <c r="B559" i="4"/>
  <c r="A559" i="4"/>
  <c r="L558" i="4"/>
  <c r="K558" i="4"/>
  <c r="J558" i="4"/>
  <c r="H558" i="4"/>
  <c r="G558" i="4"/>
  <c r="E558" i="4"/>
  <c r="D558" i="4"/>
  <c r="C558" i="4"/>
  <c r="B558" i="4"/>
  <c r="A558" i="4"/>
  <c r="L557" i="4"/>
  <c r="K557" i="4"/>
  <c r="J557" i="4"/>
  <c r="H557" i="4"/>
  <c r="G557" i="4"/>
  <c r="E557" i="4"/>
  <c r="D557" i="4"/>
  <c r="C557" i="4"/>
  <c r="B557" i="4"/>
  <c r="A557" i="4"/>
  <c r="L556" i="4"/>
  <c r="K556" i="4"/>
  <c r="J556" i="4"/>
  <c r="H556" i="4"/>
  <c r="G556" i="4"/>
  <c r="E556" i="4"/>
  <c r="D556" i="4"/>
  <c r="C556" i="4"/>
  <c r="B556" i="4"/>
  <c r="A556" i="4"/>
  <c r="L555" i="4"/>
  <c r="K555" i="4"/>
  <c r="J555" i="4"/>
  <c r="H555" i="4"/>
  <c r="G555" i="4"/>
  <c r="E555" i="4"/>
  <c r="D555" i="4"/>
  <c r="C555" i="4"/>
  <c r="B555" i="4"/>
  <c r="A555" i="4"/>
  <c r="L554" i="4"/>
  <c r="K554" i="4"/>
  <c r="J554" i="4"/>
  <c r="H554" i="4"/>
  <c r="G554" i="4"/>
  <c r="E554" i="4"/>
  <c r="D554" i="4"/>
  <c r="C554" i="4"/>
  <c r="B554" i="4"/>
  <c r="A554" i="4"/>
  <c r="L553" i="4"/>
  <c r="K553" i="4"/>
  <c r="J553" i="4"/>
  <c r="H553" i="4"/>
  <c r="G553" i="4"/>
  <c r="E553" i="4"/>
  <c r="D553" i="4"/>
  <c r="C553" i="4"/>
  <c r="B553" i="4"/>
  <c r="A553" i="4"/>
  <c r="L552" i="4"/>
  <c r="K552" i="4"/>
  <c r="J552" i="4"/>
  <c r="H552" i="4"/>
  <c r="G552" i="4"/>
  <c r="E552" i="4"/>
  <c r="D552" i="4"/>
  <c r="C552" i="4"/>
  <c r="B552" i="4"/>
  <c r="A552" i="4"/>
  <c r="L551" i="4"/>
  <c r="K551" i="4"/>
  <c r="J551" i="4"/>
  <c r="H551" i="4"/>
  <c r="G551" i="4"/>
  <c r="E551" i="4"/>
  <c r="D551" i="4"/>
  <c r="C551" i="4"/>
  <c r="B551" i="4"/>
  <c r="A551" i="4"/>
  <c r="L550" i="4"/>
  <c r="K550" i="4"/>
  <c r="J550" i="4"/>
  <c r="H550" i="4"/>
  <c r="G550" i="4"/>
  <c r="E550" i="4"/>
  <c r="D550" i="4"/>
  <c r="C550" i="4"/>
  <c r="B550" i="4"/>
  <c r="A550" i="4"/>
  <c r="L549" i="4"/>
  <c r="K549" i="4"/>
  <c r="J549" i="4"/>
  <c r="H549" i="4"/>
  <c r="G549" i="4"/>
  <c r="E549" i="4"/>
  <c r="D549" i="4"/>
  <c r="C549" i="4"/>
  <c r="B549" i="4"/>
  <c r="A549" i="4"/>
  <c r="L548" i="4"/>
  <c r="K548" i="4"/>
  <c r="J548" i="4"/>
  <c r="H548" i="4"/>
  <c r="G548" i="4"/>
  <c r="E548" i="4"/>
  <c r="D548" i="4"/>
  <c r="C548" i="4"/>
  <c r="B548" i="4"/>
  <c r="A548" i="4"/>
  <c r="L547" i="4"/>
  <c r="K547" i="4"/>
  <c r="J547" i="4"/>
  <c r="H547" i="4"/>
  <c r="G547" i="4"/>
  <c r="E547" i="4"/>
  <c r="D547" i="4"/>
  <c r="C547" i="4"/>
  <c r="B547" i="4"/>
  <c r="A547" i="4"/>
  <c r="L546" i="4"/>
  <c r="K546" i="4"/>
  <c r="J546" i="4"/>
  <c r="H546" i="4"/>
  <c r="G546" i="4"/>
  <c r="E546" i="4"/>
  <c r="D546" i="4"/>
  <c r="C546" i="4"/>
  <c r="B546" i="4"/>
  <c r="A546" i="4"/>
  <c r="L545" i="4"/>
  <c r="K545" i="4"/>
  <c r="J545" i="4"/>
  <c r="H545" i="4"/>
  <c r="G545" i="4"/>
  <c r="E545" i="4"/>
  <c r="D545" i="4"/>
  <c r="C545" i="4"/>
  <c r="B545" i="4"/>
  <c r="A545" i="4"/>
  <c r="L544" i="4"/>
  <c r="K544" i="4"/>
  <c r="J544" i="4"/>
  <c r="H544" i="4"/>
  <c r="G544" i="4"/>
  <c r="E544" i="4"/>
  <c r="D544" i="4"/>
  <c r="C544" i="4"/>
  <c r="B544" i="4"/>
  <c r="A544" i="4"/>
  <c r="L543" i="4"/>
  <c r="K543" i="4"/>
  <c r="J543" i="4"/>
  <c r="H543" i="4"/>
  <c r="G543" i="4"/>
  <c r="E543" i="4"/>
  <c r="D543" i="4"/>
  <c r="C543" i="4"/>
  <c r="B543" i="4"/>
  <c r="A543" i="4"/>
  <c r="L542" i="4"/>
  <c r="K542" i="4"/>
  <c r="J542" i="4"/>
  <c r="H542" i="4"/>
  <c r="G542" i="4"/>
  <c r="E542" i="4"/>
  <c r="D542" i="4"/>
  <c r="C542" i="4"/>
  <c r="B542" i="4"/>
  <c r="A542" i="4"/>
  <c r="L541" i="4"/>
  <c r="K541" i="4"/>
  <c r="J541" i="4"/>
  <c r="H541" i="4"/>
  <c r="G541" i="4"/>
  <c r="E541" i="4"/>
  <c r="D541" i="4"/>
  <c r="C541" i="4"/>
  <c r="B541" i="4"/>
  <c r="A541" i="4"/>
  <c r="L540" i="4"/>
  <c r="K540" i="4"/>
  <c r="J540" i="4"/>
  <c r="H540" i="4"/>
  <c r="G540" i="4"/>
  <c r="E540" i="4"/>
  <c r="D540" i="4"/>
  <c r="C540" i="4"/>
  <c r="B540" i="4"/>
  <c r="A540" i="4"/>
  <c r="L539" i="4"/>
  <c r="K539" i="4"/>
  <c r="J539" i="4"/>
  <c r="H539" i="4"/>
  <c r="G539" i="4"/>
  <c r="E539" i="4"/>
  <c r="D539" i="4"/>
  <c r="C539" i="4"/>
  <c r="B539" i="4"/>
  <c r="A539" i="4"/>
  <c r="L538" i="4"/>
  <c r="K538" i="4"/>
  <c r="J538" i="4"/>
  <c r="H538" i="4"/>
  <c r="G538" i="4"/>
  <c r="E538" i="4"/>
  <c r="D538" i="4"/>
  <c r="C538" i="4"/>
  <c r="B538" i="4"/>
  <c r="A538" i="4"/>
  <c r="L537" i="4"/>
  <c r="K537" i="4"/>
  <c r="J537" i="4"/>
  <c r="H537" i="4"/>
  <c r="G537" i="4"/>
  <c r="E537" i="4"/>
  <c r="D537" i="4"/>
  <c r="C537" i="4"/>
  <c r="B537" i="4"/>
  <c r="A537" i="4"/>
  <c r="L536" i="4"/>
  <c r="K536" i="4"/>
  <c r="J536" i="4"/>
  <c r="H536" i="4"/>
  <c r="G536" i="4"/>
  <c r="E536" i="4"/>
  <c r="D536" i="4"/>
  <c r="C536" i="4"/>
  <c r="B536" i="4"/>
  <c r="A536" i="4"/>
  <c r="L535" i="4"/>
  <c r="K535" i="4"/>
  <c r="J535" i="4"/>
  <c r="H535" i="4"/>
  <c r="G535" i="4"/>
  <c r="E535" i="4"/>
  <c r="D535" i="4"/>
  <c r="C535" i="4"/>
  <c r="B535" i="4"/>
  <c r="A535" i="4"/>
  <c r="L534" i="4"/>
  <c r="K534" i="4"/>
  <c r="J534" i="4"/>
  <c r="H534" i="4"/>
  <c r="G534" i="4"/>
  <c r="E534" i="4"/>
  <c r="D534" i="4"/>
  <c r="C534" i="4"/>
  <c r="B534" i="4"/>
  <c r="A534" i="4"/>
  <c r="L533" i="4"/>
  <c r="K533" i="4"/>
  <c r="J533" i="4"/>
  <c r="H533" i="4"/>
  <c r="G533" i="4"/>
  <c r="E533" i="4"/>
  <c r="D533" i="4"/>
  <c r="C533" i="4"/>
  <c r="B533" i="4"/>
  <c r="A533" i="4"/>
  <c r="L532" i="4"/>
  <c r="K532" i="4"/>
  <c r="J532" i="4"/>
  <c r="H532" i="4"/>
  <c r="G532" i="4"/>
  <c r="E532" i="4"/>
  <c r="D532" i="4"/>
  <c r="C532" i="4"/>
  <c r="B532" i="4"/>
  <c r="A532" i="4"/>
  <c r="L531" i="4"/>
  <c r="K531" i="4"/>
  <c r="J531" i="4"/>
  <c r="H531" i="4"/>
  <c r="G531" i="4"/>
  <c r="E531" i="4"/>
  <c r="D531" i="4"/>
  <c r="C531" i="4"/>
  <c r="B531" i="4"/>
  <c r="A531" i="4"/>
  <c r="A530" i="4"/>
  <c r="L529" i="4"/>
  <c r="K529" i="4"/>
  <c r="J529" i="4"/>
  <c r="H529" i="4"/>
  <c r="G529" i="4"/>
  <c r="E529" i="4"/>
  <c r="D529" i="4"/>
  <c r="C529" i="4"/>
  <c r="B529" i="4"/>
  <c r="A529" i="4"/>
  <c r="L528" i="4"/>
  <c r="K528" i="4"/>
  <c r="J528" i="4"/>
  <c r="H528" i="4"/>
  <c r="G528" i="4"/>
  <c r="E528" i="4"/>
  <c r="D528" i="4"/>
  <c r="C528" i="4"/>
  <c r="B528" i="4"/>
  <c r="A528" i="4"/>
  <c r="L527" i="4"/>
  <c r="K527" i="4"/>
  <c r="J527" i="4"/>
  <c r="H527" i="4"/>
  <c r="G527" i="4"/>
  <c r="E527" i="4"/>
  <c r="D527" i="4"/>
  <c r="C527" i="4"/>
  <c r="B527" i="4"/>
  <c r="A527" i="4"/>
  <c r="L526" i="4"/>
  <c r="K526" i="4"/>
  <c r="J526" i="4"/>
  <c r="H526" i="4"/>
  <c r="G526" i="4"/>
  <c r="E526" i="4"/>
  <c r="D526" i="4"/>
  <c r="C526" i="4"/>
  <c r="B526" i="4"/>
  <c r="A526" i="4"/>
  <c r="L525" i="4"/>
  <c r="K525" i="4"/>
  <c r="J525" i="4"/>
  <c r="H525" i="4"/>
  <c r="G525" i="4"/>
  <c r="E525" i="4"/>
  <c r="D525" i="4"/>
  <c r="C525" i="4"/>
  <c r="B525" i="4"/>
  <c r="A525" i="4"/>
  <c r="L524" i="4"/>
  <c r="K524" i="4"/>
  <c r="J524" i="4"/>
  <c r="H524" i="4"/>
  <c r="G524" i="4"/>
  <c r="E524" i="4"/>
  <c r="D524" i="4"/>
  <c r="C524" i="4"/>
  <c r="B524" i="4"/>
  <c r="A524" i="4"/>
  <c r="L523" i="4"/>
  <c r="K523" i="4"/>
  <c r="J523" i="4"/>
  <c r="H523" i="4"/>
  <c r="G523" i="4"/>
  <c r="E523" i="4"/>
  <c r="D523" i="4"/>
  <c r="C523" i="4"/>
  <c r="B523" i="4"/>
  <c r="A523" i="4"/>
  <c r="L522" i="4"/>
  <c r="K522" i="4"/>
  <c r="J522" i="4"/>
  <c r="H522" i="4"/>
  <c r="G522" i="4"/>
  <c r="E522" i="4"/>
  <c r="D522" i="4"/>
  <c r="C522" i="4"/>
  <c r="B522" i="4"/>
  <c r="A522" i="4"/>
  <c r="L521" i="4"/>
  <c r="K521" i="4"/>
  <c r="J521" i="4"/>
  <c r="H521" i="4"/>
  <c r="G521" i="4"/>
  <c r="E521" i="4"/>
  <c r="D521" i="4"/>
  <c r="C521" i="4"/>
  <c r="B521" i="4"/>
  <c r="A521" i="4"/>
  <c r="L520" i="4"/>
  <c r="K520" i="4"/>
  <c r="J520" i="4"/>
  <c r="H520" i="4"/>
  <c r="G520" i="4"/>
  <c r="E520" i="4"/>
  <c r="D520" i="4"/>
  <c r="C520" i="4"/>
  <c r="B520" i="4"/>
  <c r="A520" i="4"/>
  <c r="L519" i="4"/>
  <c r="K519" i="4"/>
  <c r="J519" i="4"/>
  <c r="H519" i="4"/>
  <c r="G519" i="4"/>
  <c r="E519" i="4"/>
  <c r="D519" i="4"/>
  <c r="C519" i="4"/>
  <c r="B519" i="4"/>
  <c r="A519" i="4"/>
  <c r="L518" i="4"/>
  <c r="K518" i="4"/>
  <c r="J518" i="4"/>
  <c r="H518" i="4"/>
  <c r="G518" i="4"/>
  <c r="E518" i="4"/>
  <c r="D518" i="4"/>
  <c r="C518" i="4"/>
  <c r="B518" i="4"/>
  <c r="A518" i="4"/>
  <c r="L517" i="4"/>
  <c r="K517" i="4"/>
  <c r="J517" i="4"/>
  <c r="H517" i="4"/>
  <c r="G517" i="4"/>
  <c r="E517" i="4"/>
  <c r="D517" i="4"/>
  <c r="C517" i="4"/>
  <c r="B517" i="4"/>
  <c r="A517" i="4"/>
  <c r="L516" i="4"/>
  <c r="K516" i="4"/>
  <c r="J516" i="4"/>
  <c r="H516" i="4"/>
  <c r="G516" i="4"/>
  <c r="E516" i="4"/>
  <c r="D516" i="4"/>
  <c r="C516" i="4"/>
  <c r="B516" i="4"/>
  <c r="A516" i="4"/>
  <c r="L515" i="4"/>
  <c r="K515" i="4"/>
  <c r="J515" i="4"/>
  <c r="H515" i="4"/>
  <c r="G515" i="4"/>
  <c r="E515" i="4"/>
  <c r="D515" i="4"/>
  <c r="C515" i="4"/>
  <c r="B515" i="4"/>
  <c r="A515" i="4"/>
  <c r="L514" i="4"/>
  <c r="K514" i="4"/>
  <c r="J514" i="4"/>
  <c r="H514" i="4"/>
  <c r="G514" i="4"/>
  <c r="E514" i="4"/>
  <c r="D514" i="4"/>
  <c r="C514" i="4"/>
  <c r="B514" i="4"/>
  <c r="A514" i="4"/>
  <c r="L513" i="4"/>
  <c r="K513" i="4"/>
  <c r="J513" i="4"/>
  <c r="H513" i="4"/>
  <c r="G513" i="4"/>
  <c r="E513" i="4"/>
  <c r="D513" i="4"/>
  <c r="C513" i="4"/>
  <c r="B513" i="4"/>
  <c r="A513" i="4"/>
  <c r="L512" i="4"/>
  <c r="K512" i="4"/>
  <c r="J512" i="4"/>
  <c r="H512" i="4"/>
  <c r="G512" i="4"/>
  <c r="E512" i="4"/>
  <c r="D512" i="4"/>
  <c r="C512" i="4"/>
  <c r="B512" i="4"/>
  <c r="A512" i="4"/>
  <c r="L511" i="4"/>
  <c r="K511" i="4"/>
  <c r="J511" i="4"/>
  <c r="H511" i="4"/>
  <c r="G511" i="4"/>
  <c r="E511" i="4"/>
  <c r="D511" i="4"/>
  <c r="C511" i="4"/>
  <c r="B511" i="4"/>
  <c r="A511" i="4"/>
  <c r="L510" i="4"/>
  <c r="K510" i="4"/>
  <c r="J510" i="4"/>
  <c r="H510" i="4"/>
  <c r="G510" i="4"/>
  <c r="E510" i="4"/>
  <c r="D510" i="4"/>
  <c r="C510" i="4"/>
  <c r="B510" i="4"/>
  <c r="A510" i="4"/>
  <c r="L509" i="4"/>
  <c r="K509" i="4"/>
  <c r="J509" i="4"/>
  <c r="H509" i="4"/>
  <c r="G509" i="4"/>
  <c r="E509" i="4"/>
  <c r="D509" i="4"/>
  <c r="C509" i="4"/>
  <c r="B509" i="4"/>
  <c r="A509" i="4"/>
  <c r="L508" i="4"/>
  <c r="K508" i="4"/>
  <c r="J508" i="4"/>
  <c r="H508" i="4"/>
  <c r="G508" i="4"/>
  <c r="E508" i="4"/>
  <c r="D508" i="4"/>
  <c r="C508" i="4"/>
  <c r="B508" i="4"/>
  <c r="A508" i="4"/>
  <c r="L507" i="4"/>
  <c r="K507" i="4"/>
  <c r="J507" i="4"/>
  <c r="H507" i="4"/>
  <c r="G507" i="4"/>
  <c r="E507" i="4"/>
  <c r="D507" i="4"/>
  <c r="C507" i="4"/>
  <c r="B507" i="4"/>
  <c r="A507" i="4"/>
  <c r="L506" i="4"/>
  <c r="K506" i="4"/>
  <c r="J506" i="4"/>
  <c r="H506" i="4"/>
  <c r="G506" i="4"/>
  <c r="E506" i="4"/>
  <c r="D506" i="4"/>
  <c r="C506" i="4"/>
  <c r="B506" i="4"/>
  <c r="A506" i="4"/>
  <c r="L505" i="4"/>
  <c r="K505" i="4"/>
  <c r="J505" i="4"/>
  <c r="H505" i="4"/>
  <c r="G505" i="4"/>
  <c r="E505" i="4"/>
  <c r="D505" i="4"/>
  <c r="C505" i="4"/>
  <c r="B505" i="4"/>
  <c r="A505" i="4"/>
  <c r="L504" i="4"/>
  <c r="K504" i="4"/>
  <c r="J504" i="4"/>
  <c r="H504" i="4"/>
  <c r="G504" i="4"/>
  <c r="E504" i="4"/>
  <c r="D504" i="4"/>
  <c r="C504" i="4"/>
  <c r="B504" i="4"/>
  <c r="A504" i="4"/>
  <c r="L503" i="4"/>
  <c r="K503" i="4"/>
  <c r="J503" i="4"/>
  <c r="H503" i="4"/>
  <c r="G503" i="4"/>
  <c r="E503" i="4"/>
  <c r="D503" i="4"/>
  <c r="C503" i="4"/>
  <c r="B503" i="4"/>
  <c r="A503" i="4"/>
  <c r="L502" i="4"/>
  <c r="K502" i="4"/>
  <c r="J502" i="4"/>
  <c r="H502" i="4"/>
  <c r="G502" i="4"/>
  <c r="E502" i="4"/>
  <c r="D502" i="4"/>
  <c r="C502" i="4"/>
  <c r="B502" i="4"/>
  <c r="A502" i="4"/>
  <c r="L501" i="4"/>
  <c r="K501" i="4"/>
  <c r="J501" i="4"/>
  <c r="H501" i="4"/>
  <c r="G501" i="4"/>
  <c r="E501" i="4"/>
  <c r="D501" i="4"/>
  <c r="C501" i="4"/>
  <c r="B501" i="4"/>
  <c r="A501" i="4"/>
  <c r="L500" i="4"/>
  <c r="K500" i="4"/>
  <c r="J500" i="4"/>
  <c r="H500" i="4"/>
  <c r="G500" i="4"/>
  <c r="E500" i="4"/>
  <c r="D500" i="4"/>
  <c r="C500" i="4"/>
  <c r="B500" i="4"/>
  <c r="A500" i="4"/>
  <c r="L499" i="4"/>
  <c r="K499" i="4"/>
  <c r="J499" i="4"/>
  <c r="H499" i="4"/>
  <c r="G499" i="4"/>
  <c r="E499" i="4"/>
  <c r="D499" i="4"/>
  <c r="C499" i="4"/>
  <c r="B499" i="4"/>
  <c r="A499" i="4"/>
  <c r="L498" i="4"/>
  <c r="K498" i="4"/>
  <c r="J498" i="4"/>
  <c r="H498" i="4"/>
  <c r="G498" i="4"/>
  <c r="E498" i="4"/>
  <c r="D498" i="4"/>
  <c r="C498" i="4"/>
  <c r="B498" i="4"/>
  <c r="A498" i="4"/>
  <c r="L497" i="4"/>
  <c r="K497" i="4"/>
  <c r="J497" i="4"/>
  <c r="H497" i="4"/>
  <c r="G497" i="4"/>
  <c r="E497" i="4"/>
  <c r="D497" i="4"/>
  <c r="C497" i="4"/>
  <c r="B497" i="4"/>
  <c r="A497" i="4"/>
  <c r="L496" i="4"/>
  <c r="K496" i="4"/>
  <c r="J496" i="4"/>
  <c r="H496" i="4"/>
  <c r="G496" i="4"/>
  <c r="E496" i="4"/>
  <c r="D496" i="4"/>
  <c r="C496" i="4"/>
  <c r="B496" i="4"/>
  <c r="A496" i="4"/>
  <c r="L495" i="4"/>
  <c r="K495" i="4"/>
  <c r="J495" i="4"/>
  <c r="H495" i="4"/>
  <c r="G495" i="4"/>
  <c r="E495" i="4"/>
  <c r="D495" i="4"/>
  <c r="C495" i="4"/>
  <c r="B495" i="4"/>
  <c r="A495" i="4"/>
  <c r="A494" i="4"/>
  <c r="L493" i="4"/>
  <c r="K493" i="4"/>
  <c r="J493" i="4"/>
  <c r="H493" i="4"/>
  <c r="G493" i="4"/>
  <c r="E493" i="4"/>
  <c r="D493" i="4"/>
  <c r="C493" i="4"/>
  <c r="B493" i="4"/>
  <c r="A493" i="4"/>
  <c r="L492" i="4"/>
  <c r="K492" i="4"/>
  <c r="J492" i="4"/>
  <c r="H492" i="4"/>
  <c r="G492" i="4"/>
  <c r="E492" i="4"/>
  <c r="D492" i="4"/>
  <c r="C492" i="4"/>
  <c r="B492" i="4"/>
  <c r="A492" i="4"/>
  <c r="L491" i="4"/>
  <c r="K491" i="4"/>
  <c r="J491" i="4"/>
  <c r="H491" i="4"/>
  <c r="G491" i="4"/>
  <c r="E491" i="4"/>
  <c r="D491" i="4"/>
  <c r="C491" i="4"/>
  <c r="B491" i="4"/>
  <c r="A491" i="4"/>
  <c r="L490" i="4"/>
  <c r="K490" i="4"/>
  <c r="J490" i="4"/>
  <c r="H490" i="4"/>
  <c r="G490" i="4"/>
  <c r="E490" i="4"/>
  <c r="D490" i="4"/>
  <c r="C490" i="4"/>
  <c r="B490" i="4"/>
  <c r="A490" i="4"/>
  <c r="L489" i="4"/>
  <c r="K489" i="4"/>
  <c r="J489" i="4"/>
  <c r="H489" i="4"/>
  <c r="G489" i="4"/>
  <c r="E489" i="4"/>
  <c r="D489" i="4"/>
  <c r="C489" i="4"/>
  <c r="B489" i="4"/>
  <c r="A489" i="4"/>
  <c r="L488" i="4"/>
  <c r="K488" i="4"/>
  <c r="J488" i="4"/>
  <c r="H488" i="4"/>
  <c r="G488" i="4"/>
  <c r="E488" i="4"/>
  <c r="D488" i="4"/>
  <c r="C488" i="4"/>
  <c r="B488" i="4"/>
  <c r="A488" i="4"/>
  <c r="L487" i="4"/>
  <c r="K487" i="4"/>
  <c r="J487" i="4"/>
  <c r="H487" i="4"/>
  <c r="G487" i="4"/>
  <c r="E487" i="4"/>
  <c r="D487" i="4"/>
  <c r="C487" i="4"/>
  <c r="B487" i="4"/>
  <c r="A487" i="4"/>
  <c r="L486" i="4"/>
  <c r="K486" i="4"/>
  <c r="J486" i="4"/>
  <c r="H486" i="4"/>
  <c r="G486" i="4"/>
  <c r="E486" i="4"/>
  <c r="D486" i="4"/>
  <c r="C486" i="4"/>
  <c r="B486" i="4"/>
  <c r="A486" i="4"/>
  <c r="L485" i="4"/>
  <c r="K485" i="4"/>
  <c r="J485" i="4"/>
  <c r="H485" i="4"/>
  <c r="G485" i="4"/>
  <c r="E485" i="4"/>
  <c r="D485" i="4"/>
  <c r="C485" i="4"/>
  <c r="B485" i="4"/>
  <c r="A485" i="4"/>
  <c r="L484" i="4"/>
  <c r="K484" i="4"/>
  <c r="J484" i="4"/>
  <c r="H484" i="4"/>
  <c r="G484" i="4"/>
  <c r="E484" i="4"/>
  <c r="D484" i="4"/>
  <c r="C484" i="4"/>
  <c r="B484" i="4"/>
  <c r="A484" i="4"/>
  <c r="L483" i="4"/>
  <c r="K483" i="4"/>
  <c r="J483" i="4"/>
  <c r="H483" i="4"/>
  <c r="G483" i="4"/>
  <c r="E483" i="4"/>
  <c r="D483" i="4"/>
  <c r="C483" i="4"/>
  <c r="B483" i="4"/>
  <c r="A483" i="4"/>
  <c r="L482" i="4"/>
  <c r="K482" i="4"/>
  <c r="J482" i="4"/>
  <c r="H482" i="4"/>
  <c r="G482" i="4"/>
  <c r="E482" i="4"/>
  <c r="D482" i="4"/>
  <c r="C482" i="4"/>
  <c r="B482" i="4"/>
  <c r="A482" i="4"/>
  <c r="L481" i="4"/>
  <c r="K481" i="4"/>
  <c r="J481" i="4"/>
  <c r="H481" i="4"/>
  <c r="G481" i="4"/>
  <c r="E481" i="4"/>
  <c r="D481" i="4"/>
  <c r="C481" i="4"/>
  <c r="B481" i="4"/>
  <c r="A481" i="4"/>
  <c r="L480" i="4"/>
  <c r="K480" i="4"/>
  <c r="J480" i="4"/>
  <c r="H480" i="4"/>
  <c r="G480" i="4"/>
  <c r="E480" i="4"/>
  <c r="D480" i="4"/>
  <c r="C480" i="4"/>
  <c r="B480" i="4"/>
  <c r="A480" i="4"/>
  <c r="L479" i="4"/>
  <c r="K479" i="4"/>
  <c r="J479" i="4"/>
  <c r="H479" i="4"/>
  <c r="G479" i="4"/>
  <c r="E479" i="4"/>
  <c r="D479" i="4"/>
  <c r="C479" i="4"/>
  <c r="B479" i="4"/>
  <c r="A479" i="4"/>
  <c r="L478" i="4"/>
  <c r="K478" i="4"/>
  <c r="J478" i="4"/>
  <c r="H478" i="4"/>
  <c r="G478" i="4"/>
  <c r="E478" i="4"/>
  <c r="D478" i="4"/>
  <c r="C478" i="4"/>
  <c r="B478" i="4"/>
  <c r="A478" i="4"/>
  <c r="L477" i="4"/>
  <c r="K477" i="4"/>
  <c r="J477" i="4"/>
  <c r="H477" i="4"/>
  <c r="G477" i="4"/>
  <c r="E477" i="4"/>
  <c r="D477" i="4"/>
  <c r="C477" i="4"/>
  <c r="B477" i="4"/>
  <c r="A477" i="4"/>
  <c r="L476" i="4"/>
  <c r="K476" i="4"/>
  <c r="J476" i="4"/>
  <c r="H476" i="4"/>
  <c r="G476" i="4"/>
  <c r="E476" i="4"/>
  <c r="D476" i="4"/>
  <c r="C476" i="4"/>
  <c r="B476" i="4"/>
  <c r="A476" i="4"/>
  <c r="L475" i="4"/>
  <c r="K475" i="4"/>
  <c r="J475" i="4"/>
  <c r="H475" i="4"/>
  <c r="G475" i="4"/>
  <c r="E475" i="4"/>
  <c r="D475" i="4"/>
  <c r="C475" i="4"/>
  <c r="B475" i="4"/>
  <c r="A475" i="4"/>
  <c r="L474" i="4"/>
  <c r="K474" i="4"/>
  <c r="J474" i="4"/>
  <c r="H474" i="4"/>
  <c r="G474" i="4"/>
  <c r="E474" i="4"/>
  <c r="D474" i="4"/>
  <c r="C474" i="4"/>
  <c r="B474" i="4"/>
  <c r="A474" i="4"/>
  <c r="L473" i="4"/>
  <c r="K473" i="4"/>
  <c r="J473" i="4"/>
  <c r="H473" i="4"/>
  <c r="G473" i="4"/>
  <c r="E473" i="4"/>
  <c r="D473" i="4"/>
  <c r="C473" i="4"/>
  <c r="B473" i="4"/>
  <c r="A473" i="4"/>
  <c r="L472" i="4"/>
  <c r="K472" i="4"/>
  <c r="J472" i="4"/>
  <c r="H472" i="4"/>
  <c r="G472" i="4"/>
  <c r="E472" i="4"/>
  <c r="D472" i="4"/>
  <c r="C472" i="4"/>
  <c r="B472" i="4"/>
  <c r="A472" i="4"/>
  <c r="L471" i="4"/>
  <c r="K471" i="4"/>
  <c r="J471" i="4"/>
  <c r="H471" i="4"/>
  <c r="G471" i="4"/>
  <c r="E471" i="4"/>
  <c r="D471" i="4"/>
  <c r="C471" i="4"/>
  <c r="B471" i="4"/>
  <c r="A471" i="4"/>
  <c r="L470" i="4"/>
  <c r="K470" i="4"/>
  <c r="J470" i="4"/>
  <c r="H470" i="4"/>
  <c r="G470" i="4"/>
  <c r="E470" i="4"/>
  <c r="D470" i="4"/>
  <c r="C470" i="4"/>
  <c r="B470" i="4"/>
  <c r="A470" i="4"/>
  <c r="L469" i="4"/>
  <c r="K469" i="4"/>
  <c r="J469" i="4"/>
  <c r="H469" i="4"/>
  <c r="G469" i="4"/>
  <c r="E469" i="4"/>
  <c r="D469" i="4"/>
  <c r="C469" i="4"/>
  <c r="B469" i="4"/>
  <c r="A469" i="4"/>
  <c r="L468" i="4"/>
  <c r="K468" i="4"/>
  <c r="J468" i="4"/>
  <c r="H468" i="4"/>
  <c r="G468" i="4"/>
  <c r="E468" i="4"/>
  <c r="D468" i="4"/>
  <c r="C468" i="4"/>
  <c r="B468" i="4"/>
  <c r="A468" i="4"/>
  <c r="L467" i="4"/>
  <c r="K467" i="4"/>
  <c r="J467" i="4"/>
  <c r="H467" i="4"/>
  <c r="G467" i="4"/>
  <c r="E467" i="4"/>
  <c r="D467" i="4"/>
  <c r="C467" i="4"/>
  <c r="B467" i="4"/>
  <c r="A467" i="4"/>
  <c r="L466" i="4"/>
  <c r="K466" i="4"/>
  <c r="J466" i="4"/>
  <c r="H466" i="4"/>
  <c r="G466" i="4"/>
  <c r="E466" i="4"/>
  <c r="D466" i="4"/>
  <c r="C466" i="4"/>
  <c r="B466" i="4"/>
  <c r="A466" i="4"/>
  <c r="L465" i="4"/>
  <c r="K465" i="4"/>
  <c r="J465" i="4"/>
  <c r="H465" i="4"/>
  <c r="G465" i="4"/>
  <c r="E465" i="4"/>
  <c r="D465" i="4"/>
  <c r="C465" i="4"/>
  <c r="B465" i="4"/>
  <c r="A465" i="4"/>
  <c r="L464" i="4"/>
  <c r="K464" i="4"/>
  <c r="J464" i="4"/>
  <c r="H464" i="4"/>
  <c r="G464" i="4"/>
  <c r="E464" i="4"/>
  <c r="D464" i="4"/>
  <c r="C464" i="4"/>
  <c r="B464" i="4"/>
  <c r="A464" i="4"/>
  <c r="L463" i="4"/>
  <c r="K463" i="4"/>
  <c r="J463" i="4"/>
  <c r="H463" i="4"/>
  <c r="G463" i="4"/>
  <c r="E463" i="4"/>
  <c r="D463" i="4"/>
  <c r="C463" i="4"/>
  <c r="B463" i="4"/>
  <c r="A463" i="4"/>
  <c r="L462" i="4"/>
  <c r="K462" i="4"/>
  <c r="J462" i="4"/>
  <c r="H462" i="4"/>
  <c r="G462" i="4"/>
  <c r="E462" i="4"/>
  <c r="D462" i="4"/>
  <c r="C462" i="4"/>
  <c r="B462" i="4"/>
  <c r="A462" i="4"/>
  <c r="L461" i="4"/>
  <c r="K461" i="4"/>
  <c r="J461" i="4"/>
  <c r="H461" i="4"/>
  <c r="G461" i="4"/>
  <c r="E461" i="4"/>
  <c r="D461" i="4"/>
  <c r="C461" i="4"/>
  <c r="B461" i="4"/>
  <c r="A461" i="4"/>
  <c r="L460" i="4"/>
  <c r="K460" i="4"/>
  <c r="J460" i="4"/>
  <c r="H460" i="4"/>
  <c r="G460" i="4"/>
  <c r="E460" i="4"/>
  <c r="D460" i="4"/>
  <c r="C460" i="4"/>
  <c r="B460" i="4"/>
  <c r="A460" i="4"/>
  <c r="L459" i="4"/>
  <c r="K459" i="4"/>
  <c r="J459" i="4"/>
  <c r="H459" i="4"/>
  <c r="G459" i="4"/>
  <c r="E459" i="4"/>
  <c r="D459" i="4"/>
  <c r="C459" i="4"/>
  <c r="B459" i="4"/>
  <c r="A459" i="4"/>
  <c r="A458" i="4"/>
  <c r="L457" i="4"/>
  <c r="K457" i="4"/>
  <c r="J457" i="4"/>
  <c r="H457" i="4"/>
  <c r="G457" i="4"/>
  <c r="E457" i="4"/>
  <c r="D457" i="4"/>
  <c r="C457" i="4"/>
  <c r="B457" i="4"/>
  <c r="A457" i="4"/>
  <c r="L456" i="4"/>
  <c r="K456" i="4"/>
  <c r="J456" i="4"/>
  <c r="H456" i="4"/>
  <c r="G456" i="4"/>
  <c r="E456" i="4"/>
  <c r="D456" i="4"/>
  <c r="C456" i="4"/>
  <c r="B456" i="4"/>
  <c r="A456" i="4"/>
  <c r="L455" i="4"/>
  <c r="K455" i="4"/>
  <c r="J455" i="4"/>
  <c r="H455" i="4"/>
  <c r="G455" i="4"/>
  <c r="E455" i="4"/>
  <c r="D455" i="4"/>
  <c r="C455" i="4"/>
  <c r="B455" i="4"/>
  <c r="A455" i="4"/>
  <c r="L454" i="4"/>
  <c r="K454" i="4"/>
  <c r="J454" i="4"/>
  <c r="H454" i="4"/>
  <c r="G454" i="4"/>
  <c r="E454" i="4"/>
  <c r="D454" i="4"/>
  <c r="C454" i="4"/>
  <c r="B454" i="4"/>
  <c r="A454" i="4"/>
  <c r="L453" i="4"/>
  <c r="K453" i="4"/>
  <c r="J453" i="4"/>
  <c r="H453" i="4"/>
  <c r="G453" i="4"/>
  <c r="E453" i="4"/>
  <c r="D453" i="4"/>
  <c r="C453" i="4"/>
  <c r="B453" i="4"/>
  <c r="A453" i="4"/>
  <c r="L452" i="4"/>
  <c r="K452" i="4"/>
  <c r="J452" i="4"/>
  <c r="H452" i="4"/>
  <c r="G452" i="4"/>
  <c r="E452" i="4"/>
  <c r="D452" i="4"/>
  <c r="C452" i="4"/>
  <c r="B452" i="4"/>
  <c r="A452" i="4"/>
  <c r="L451" i="4"/>
  <c r="K451" i="4"/>
  <c r="J451" i="4"/>
  <c r="H451" i="4"/>
  <c r="G451" i="4"/>
  <c r="E451" i="4"/>
  <c r="D451" i="4"/>
  <c r="C451" i="4"/>
  <c r="B451" i="4"/>
  <c r="A451" i="4"/>
  <c r="L450" i="4"/>
  <c r="K450" i="4"/>
  <c r="J450" i="4"/>
  <c r="H450" i="4"/>
  <c r="G450" i="4"/>
  <c r="E450" i="4"/>
  <c r="D450" i="4"/>
  <c r="C450" i="4"/>
  <c r="B450" i="4"/>
  <c r="A450" i="4"/>
  <c r="L449" i="4"/>
  <c r="K449" i="4"/>
  <c r="J449" i="4"/>
  <c r="H449" i="4"/>
  <c r="G449" i="4"/>
  <c r="E449" i="4"/>
  <c r="D449" i="4"/>
  <c r="C449" i="4"/>
  <c r="B449" i="4"/>
  <c r="A449" i="4"/>
  <c r="L448" i="4"/>
  <c r="K448" i="4"/>
  <c r="J448" i="4"/>
  <c r="H448" i="4"/>
  <c r="G448" i="4"/>
  <c r="E448" i="4"/>
  <c r="D448" i="4"/>
  <c r="C448" i="4"/>
  <c r="B448" i="4"/>
  <c r="A448" i="4"/>
  <c r="L447" i="4"/>
  <c r="K447" i="4"/>
  <c r="J447" i="4"/>
  <c r="H447" i="4"/>
  <c r="G447" i="4"/>
  <c r="E447" i="4"/>
  <c r="D447" i="4"/>
  <c r="C447" i="4"/>
  <c r="B447" i="4"/>
  <c r="A447" i="4"/>
  <c r="L446" i="4"/>
  <c r="K446" i="4"/>
  <c r="J446" i="4"/>
  <c r="H446" i="4"/>
  <c r="G446" i="4"/>
  <c r="E446" i="4"/>
  <c r="D446" i="4"/>
  <c r="C446" i="4"/>
  <c r="B446" i="4"/>
  <c r="A446" i="4"/>
  <c r="L445" i="4"/>
  <c r="K445" i="4"/>
  <c r="J445" i="4"/>
  <c r="H445" i="4"/>
  <c r="G445" i="4"/>
  <c r="E445" i="4"/>
  <c r="D445" i="4"/>
  <c r="C445" i="4"/>
  <c r="B445" i="4"/>
  <c r="A445" i="4"/>
  <c r="L444" i="4"/>
  <c r="K444" i="4"/>
  <c r="J444" i="4"/>
  <c r="H444" i="4"/>
  <c r="G444" i="4"/>
  <c r="E444" i="4"/>
  <c r="D444" i="4"/>
  <c r="C444" i="4"/>
  <c r="B444" i="4"/>
  <c r="A444" i="4"/>
  <c r="L443" i="4"/>
  <c r="K443" i="4"/>
  <c r="J443" i="4"/>
  <c r="H443" i="4"/>
  <c r="G443" i="4"/>
  <c r="E443" i="4"/>
  <c r="D443" i="4"/>
  <c r="C443" i="4"/>
  <c r="B443" i="4"/>
  <c r="A443" i="4"/>
  <c r="L442" i="4"/>
  <c r="K442" i="4"/>
  <c r="J442" i="4"/>
  <c r="H442" i="4"/>
  <c r="G442" i="4"/>
  <c r="E442" i="4"/>
  <c r="D442" i="4"/>
  <c r="C442" i="4"/>
  <c r="B442" i="4"/>
  <c r="A442" i="4"/>
  <c r="L441" i="4"/>
  <c r="K441" i="4"/>
  <c r="J441" i="4"/>
  <c r="H441" i="4"/>
  <c r="G441" i="4"/>
  <c r="E441" i="4"/>
  <c r="D441" i="4"/>
  <c r="C441" i="4"/>
  <c r="B441" i="4"/>
  <c r="A441" i="4"/>
  <c r="L440" i="4"/>
  <c r="K440" i="4"/>
  <c r="J440" i="4"/>
  <c r="H440" i="4"/>
  <c r="G440" i="4"/>
  <c r="E440" i="4"/>
  <c r="D440" i="4"/>
  <c r="C440" i="4"/>
  <c r="B440" i="4"/>
  <c r="A440" i="4"/>
  <c r="L439" i="4"/>
  <c r="K439" i="4"/>
  <c r="J439" i="4"/>
  <c r="H439" i="4"/>
  <c r="G439" i="4"/>
  <c r="E439" i="4"/>
  <c r="D439" i="4"/>
  <c r="C439" i="4"/>
  <c r="B439" i="4"/>
  <c r="A439" i="4"/>
  <c r="L438" i="4"/>
  <c r="K438" i="4"/>
  <c r="J438" i="4"/>
  <c r="H438" i="4"/>
  <c r="G438" i="4"/>
  <c r="E438" i="4"/>
  <c r="D438" i="4"/>
  <c r="C438" i="4"/>
  <c r="B438" i="4"/>
  <c r="A438" i="4"/>
  <c r="L437" i="4"/>
  <c r="K437" i="4"/>
  <c r="J437" i="4"/>
  <c r="H437" i="4"/>
  <c r="G437" i="4"/>
  <c r="E437" i="4"/>
  <c r="D437" i="4"/>
  <c r="C437" i="4"/>
  <c r="B437" i="4"/>
  <c r="A437" i="4"/>
  <c r="L436" i="4"/>
  <c r="K436" i="4"/>
  <c r="J436" i="4"/>
  <c r="H436" i="4"/>
  <c r="G436" i="4"/>
  <c r="E436" i="4"/>
  <c r="D436" i="4"/>
  <c r="C436" i="4"/>
  <c r="B436" i="4"/>
  <c r="A436" i="4"/>
  <c r="L435" i="4"/>
  <c r="K435" i="4"/>
  <c r="J435" i="4"/>
  <c r="H435" i="4"/>
  <c r="G435" i="4"/>
  <c r="E435" i="4"/>
  <c r="D435" i="4"/>
  <c r="C435" i="4"/>
  <c r="B435" i="4"/>
  <c r="A435" i="4"/>
  <c r="L434" i="4"/>
  <c r="K434" i="4"/>
  <c r="J434" i="4"/>
  <c r="H434" i="4"/>
  <c r="G434" i="4"/>
  <c r="E434" i="4"/>
  <c r="D434" i="4"/>
  <c r="C434" i="4"/>
  <c r="B434" i="4"/>
  <c r="A434" i="4"/>
  <c r="L433" i="4"/>
  <c r="K433" i="4"/>
  <c r="J433" i="4"/>
  <c r="H433" i="4"/>
  <c r="G433" i="4"/>
  <c r="E433" i="4"/>
  <c r="D433" i="4"/>
  <c r="C433" i="4"/>
  <c r="B433" i="4"/>
  <c r="A433" i="4"/>
  <c r="L432" i="4"/>
  <c r="K432" i="4"/>
  <c r="J432" i="4"/>
  <c r="H432" i="4"/>
  <c r="G432" i="4"/>
  <c r="E432" i="4"/>
  <c r="D432" i="4"/>
  <c r="C432" i="4"/>
  <c r="B432" i="4"/>
  <c r="A432" i="4"/>
  <c r="L431" i="4"/>
  <c r="K431" i="4"/>
  <c r="J431" i="4"/>
  <c r="H431" i="4"/>
  <c r="G431" i="4"/>
  <c r="E431" i="4"/>
  <c r="D431" i="4"/>
  <c r="C431" i="4"/>
  <c r="B431" i="4"/>
  <c r="A431" i="4"/>
  <c r="L430" i="4"/>
  <c r="K430" i="4"/>
  <c r="J430" i="4"/>
  <c r="H430" i="4"/>
  <c r="G430" i="4"/>
  <c r="E430" i="4"/>
  <c r="D430" i="4"/>
  <c r="C430" i="4"/>
  <c r="B430" i="4"/>
  <c r="A430" i="4"/>
  <c r="L429" i="4"/>
  <c r="K429" i="4"/>
  <c r="J429" i="4"/>
  <c r="H429" i="4"/>
  <c r="G429" i="4"/>
  <c r="E429" i="4"/>
  <c r="D429" i="4"/>
  <c r="C429" i="4"/>
  <c r="B429" i="4"/>
  <c r="A429" i="4"/>
  <c r="L428" i="4"/>
  <c r="K428" i="4"/>
  <c r="J428" i="4"/>
  <c r="H428" i="4"/>
  <c r="G428" i="4"/>
  <c r="E428" i="4"/>
  <c r="D428" i="4"/>
  <c r="C428" i="4"/>
  <c r="B428" i="4"/>
  <c r="A428" i="4"/>
  <c r="L427" i="4"/>
  <c r="K427" i="4"/>
  <c r="J427" i="4"/>
  <c r="H427" i="4"/>
  <c r="G427" i="4"/>
  <c r="E427" i="4"/>
  <c r="D427" i="4"/>
  <c r="C427" i="4"/>
  <c r="B427" i="4"/>
  <c r="A427" i="4"/>
  <c r="L426" i="4"/>
  <c r="K426" i="4"/>
  <c r="J426" i="4"/>
  <c r="H426" i="4"/>
  <c r="G426" i="4"/>
  <c r="E426" i="4"/>
  <c r="D426" i="4"/>
  <c r="C426" i="4"/>
  <c r="B426" i="4"/>
  <c r="A426" i="4"/>
  <c r="L425" i="4"/>
  <c r="K425" i="4"/>
  <c r="J425" i="4"/>
  <c r="H425" i="4"/>
  <c r="G425" i="4"/>
  <c r="E425" i="4"/>
  <c r="D425" i="4"/>
  <c r="C425" i="4"/>
  <c r="B425" i="4"/>
  <c r="A425" i="4"/>
  <c r="L424" i="4"/>
  <c r="K424" i="4"/>
  <c r="J424" i="4"/>
  <c r="H424" i="4"/>
  <c r="G424" i="4"/>
  <c r="E424" i="4"/>
  <c r="D424" i="4"/>
  <c r="C424" i="4"/>
  <c r="B424" i="4"/>
  <c r="A424" i="4"/>
  <c r="L423" i="4"/>
  <c r="K423" i="4"/>
  <c r="J423" i="4"/>
  <c r="H423" i="4"/>
  <c r="G423" i="4"/>
  <c r="E423" i="4"/>
  <c r="D423" i="4"/>
  <c r="C423" i="4"/>
  <c r="B423" i="4"/>
  <c r="A423" i="4"/>
  <c r="A422" i="4"/>
  <c r="L421" i="4"/>
  <c r="K421" i="4"/>
  <c r="J421" i="4"/>
  <c r="H421" i="4"/>
  <c r="G421" i="4"/>
  <c r="E421" i="4"/>
  <c r="D421" i="4"/>
  <c r="C421" i="4"/>
  <c r="B421" i="4"/>
  <c r="A421" i="4"/>
  <c r="L420" i="4"/>
  <c r="K420" i="4"/>
  <c r="J420" i="4"/>
  <c r="H420" i="4"/>
  <c r="G420" i="4"/>
  <c r="E420" i="4"/>
  <c r="D420" i="4"/>
  <c r="C420" i="4"/>
  <c r="B420" i="4"/>
  <c r="A420" i="4"/>
  <c r="L419" i="4"/>
  <c r="K419" i="4"/>
  <c r="J419" i="4"/>
  <c r="H419" i="4"/>
  <c r="G419" i="4"/>
  <c r="E419" i="4"/>
  <c r="D419" i="4"/>
  <c r="C419" i="4"/>
  <c r="B419" i="4"/>
  <c r="A419" i="4"/>
  <c r="L418" i="4"/>
  <c r="K418" i="4"/>
  <c r="J418" i="4"/>
  <c r="H418" i="4"/>
  <c r="G418" i="4"/>
  <c r="E418" i="4"/>
  <c r="D418" i="4"/>
  <c r="C418" i="4"/>
  <c r="B418" i="4"/>
  <c r="A418" i="4"/>
  <c r="L417" i="4"/>
  <c r="K417" i="4"/>
  <c r="J417" i="4"/>
  <c r="H417" i="4"/>
  <c r="G417" i="4"/>
  <c r="E417" i="4"/>
  <c r="D417" i="4"/>
  <c r="C417" i="4"/>
  <c r="B417" i="4"/>
  <c r="A417" i="4"/>
  <c r="L416" i="4"/>
  <c r="K416" i="4"/>
  <c r="J416" i="4"/>
  <c r="H416" i="4"/>
  <c r="G416" i="4"/>
  <c r="E416" i="4"/>
  <c r="D416" i="4"/>
  <c r="C416" i="4"/>
  <c r="B416" i="4"/>
  <c r="A416" i="4"/>
  <c r="L415" i="4"/>
  <c r="K415" i="4"/>
  <c r="J415" i="4"/>
  <c r="H415" i="4"/>
  <c r="G415" i="4"/>
  <c r="E415" i="4"/>
  <c r="D415" i="4"/>
  <c r="C415" i="4"/>
  <c r="B415" i="4"/>
  <c r="A415" i="4"/>
  <c r="L414" i="4"/>
  <c r="K414" i="4"/>
  <c r="J414" i="4"/>
  <c r="H414" i="4"/>
  <c r="G414" i="4"/>
  <c r="E414" i="4"/>
  <c r="D414" i="4"/>
  <c r="C414" i="4"/>
  <c r="B414" i="4"/>
  <c r="A414" i="4"/>
  <c r="L413" i="4"/>
  <c r="K413" i="4"/>
  <c r="J413" i="4"/>
  <c r="H413" i="4"/>
  <c r="G413" i="4"/>
  <c r="E413" i="4"/>
  <c r="D413" i="4"/>
  <c r="C413" i="4"/>
  <c r="B413" i="4"/>
  <c r="A413" i="4"/>
  <c r="L412" i="4"/>
  <c r="K412" i="4"/>
  <c r="J412" i="4"/>
  <c r="H412" i="4"/>
  <c r="G412" i="4"/>
  <c r="E412" i="4"/>
  <c r="D412" i="4"/>
  <c r="C412" i="4"/>
  <c r="B412" i="4"/>
  <c r="A412" i="4"/>
  <c r="L411" i="4"/>
  <c r="K411" i="4"/>
  <c r="J411" i="4"/>
  <c r="H411" i="4"/>
  <c r="G411" i="4"/>
  <c r="E411" i="4"/>
  <c r="D411" i="4"/>
  <c r="C411" i="4"/>
  <c r="B411" i="4"/>
  <c r="A411" i="4"/>
  <c r="L410" i="4"/>
  <c r="K410" i="4"/>
  <c r="J410" i="4"/>
  <c r="H410" i="4"/>
  <c r="G410" i="4"/>
  <c r="E410" i="4"/>
  <c r="D410" i="4"/>
  <c r="C410" i="4"/>
  <c r="B410" i="4"/>
  <c r="A410" i="4"/>
  <c r="L409" i="4"/>
  <c r="K409" i="4"/>
  <c r="J409" i="4"/>
  <c r="H409" i="4"/>
  <c r="G409" i="4"/>
  <c r="E409" i="4"/>
  <c r="D409" i="4"/>
  <c r="C409" i="4"/>
  <c r="B409" i="4"/>
  <c r="A409" i="4"/>
  <c r="L408" i="4"/>
  <c r="K408" i="4"/>
  <c r="J408" i="4"/>
  <c r="H408" i="4"/>
  <c r="G408" i="4"/>
  <c r="E408" i="4"/>
  <c r="D408" i="4"/>
  <c r="C408" i="4"/>
  <c r="B408" i="4"/>
  <c r="A408" i="4"/>
  <c r="L407" i="4"/>
  <c r="K407" i="4"/>
  <c r="J407" i="4"/>
  <c r="H407" i="4"/>
  <c r="G407" i="4"/>
  <c r="E407" i="4"/>
  <c r="D407" i="4"/>
  <c r="C407" i="4"/>
  <c r="B407" i="4"/>
  <c r="A407" i="4"/>
  <c r="L406" i="4"/>
  <c r="K406" i="4"/>
  <c r="J406" i="4"/>
  <c r="H406" i="4"/>
  <c r="G406" i="4"/>
  <c r="E406" i="4"/>
  <c r="D406" i="4"/>
  <c r="C406" i="4"/>
  <c r="B406" i="4"/>
  <c r="A406" i="4"/>
  <c r="L405" i="4"/>
  <c r="K405" i="4"/>
  <c r="J405" i="4"/>
  <c r="H405" i="4"/>
  <c r="G405" i="4"/>
  <c r="E405" i="4"/>
  <c r="D405" i="4"/>
  <c r="C405" i="4"/>
  <c r="B405" i="4"/>
  <c r="A405" i="4"/>
  <c r="L404" i="4"/>
  <c r="K404" i="4"/>
  <c r="J404" i="4"/>
  <c r="H404" i="4"/>
  <c r="G404" i="4"/>
  <c r="E404" i="4"/>
  <c r="D404" i="4"/>
  <c r="C404" i="4"/>
  <c r="B404" i="4"/>
  <c r="A404" i="4"/>
  <c r="L403" i="4"/>
  <c r="K403" i="4"/>
  <c r="J403" i="4"/>
  <c r="H403" i="4"/>
  <c r="G403" i="4"/>
  <c r="E403" i="4"/>
  <c r="D403" i="4"/>
  <c r="C403" i="4"/>
  <c r="B403" i="4"/>
  <c r="A403" i="4"/>
  <c r="L402" i="4"/>
  <c r="K402" i="4"/>
  <c r="J402" i="4"/>
  <c r="H402" i="4"/>
  <c r="G402" i="4"/>
  <c r="E402" i="4"/>
  <c r="D402" i="4"/>
  <c r="C402" i="4"/>
  <c r="B402" i="4"/>
  <c r="A402" i="4"/>
  <c r="L401" i="4"/>
  <c r="K401" i="4"/>
  <c r="J401" i="4"/>
  <c r="H401" i="4"/>
  <c r="G401" i="4"/>
  <c r="E401" i="4"/>
  <c r="D401" i="4"/>
  <c r="C401" i="4"/>
  <c r="B401" i="4"/>
  <c r="A401" i="4"/>
  <c r="L400" i="4"/>
  <c r="K400" i="4"/>
  <c r="J400" i="4"/>
  <c r="H400" i="4"/>
  <c r="G400" i="4"/>
  <c r="E400" i="4"/>
  <c r="D400" i="4"/>
  <c r="C400" i="4"/>
  <c r="B400" i="4"/>
  <c r="A400" i="4"/>
  <c r="L399" i="4"/>
  <c r="K399" i="4"/>
  <c r="J399" i="4"/>
  <c r="H399" i="4"/>
  <c r="G399" i="4"/>
  <c r="E399" i="4"/>
  <c r="D399" i="4"/>
  <c r="C399" i="4"/>
  <c r="B399" i="4"/>
  <c r="A399" i="4"/>
  <c r="L398" i="4"/>
  <c r="K398" i="4"/>
  <c r="J398" i="4"/>
  <c r="H398" i="4"/>
  <c r="G398" i="4"/>
  <c r="E398" i="4"/>
  <c r="D398" i="4"/>
  <c r="C398" i="4"/>
  <c r="B398" i="4"/>
  <c r="A398" i="4"/>
  <c r="L397" i="4"/>
  <c r="K397" i="4"/>
  <c r="J397" i="4"/>
  <c r="H397" i="4"/>
  <c r="G397" i="4"/>
  <c r="E397" i="4"/>
  <c r="D397" i="4"/>
  <c r="C397" i="4"/>
  <c r="B397" i="4"/>
  <c r="A397" i="4"/>
  <c r="L396" i="4"/>
  <c r="K396" i="4"/>
  <c r="J396" i="4"/>
  <c r="H396" i="4"/>
  <c r="G396" i="4"/>
  <c r="E396" i="4"/>
  <c r="D396" i="4"/>
  <c r="C396" i="4"/>
  <c r="B396" i="4"/>
  <c r="A396" i="4"/>
  <c r="L395" i="4"/>
  <c r="K395" i="4"/>
  <c r="J395" i="4"/>
  <c r="H395" i="4"/>
  <c r="G395" i="4"/>
  <c r="E395" i="4"/>
  <c r="D395" i="4"/>
  <c r="C395" i="4"/>
  <c r="B395" i="4"/>
  <c r="A395" i="4"/>
  <c r="L394" i="4"/>
  <c r="K394" i="4"/>
  <c r="J394" i="4"/>
  <c r="H394" i="4"/>
  <c r="G394" i="4"/>
  <c r="E394" i="4"/>
  <c r="D394" i="4"/>
  <c r="C394" i="4"/>
  <c r="B394" i="4"/>
  <c r="A394" i="4"/>
  <c r="L393" i="4"/>
  <c r="K393" i="4"/>
  <c r="J393" i="4"/>
  <c r="H393" i="4"/>
  <c r="G393" i="4"/>
  <c r="E393" i="4"/>
  <c r="D393" i="4"/>
  <c r="C393" i="4"/>
  <c r="B393" i="4"/>
  <c r="A393" i="4"/>
  <c r="L392" i="4"/>
  <c r="K392" i="4"/>
  <c r="J392" i="4"/>
  <c r="H392" i="4"/>
  <c r="G392" i="4"/>
  <c r="E392" i="4"/>
  <c r="D392" i="4"/>
  <c r="C392" i="4"/>
  <c r="B392" i="4"/>
  <c r="A392" i="4"/>
  <c r="L391" i="4"/>
  <c r="K391" i="4"/>
  <c r="J391" i="4"/>
  <c r="H391" i="4"/>
  <c r="G391" i="4"/>
  <c r="E391" i="4"/>
  <c r="D391" i="4"/>
  <c r="C391" i="4"/>
  <c r="B391" i="4"/>
  <c r="A391" i="4"/>
  <c r="L390" i="4"/>
  <c r="K390" i="4"/>
  <c r="J390" i="4"/>
  <c r="H390" i="4"/>
  <c r="G390" i="4"/>
  <c r="E390" i="4"/>
  <c r="D390" i="4"/>
  <c r="C390" i="4"/>
  <c r="B390" i="4"/>
  <c r="A390" i="4"/>
  <c r="L389" i="4"/>
  <c r="K389" i="4"/>
  <c r="J389" i="4"/>
  <c r="H389" i="4"/>
  <c r="G389" i="4"/>
  <c r="E389" i="4"/>
  <c r="D389" i="4"/>
  <c r="C389" i="4"/>
  <c r="B389" i="4"/>
  <c r="A389" i="4"/>
  <c r="L388" i="4"/>
  <c r="K388" i="4"/>
  <c r="J388" i="4"/>
  <c r="H388" i="4"/>
  <c r="G388" i="4"/>
  <c r="E388" i="4"/>
  <c r="D388" i="4"/>
  <c r="C388" i="4"/>
  <c r="B388" i="4"/>
  <c r="A388" i="4"/>
  <c r="A387" i="4"/>
  <c r="L386" i="4"/>
  <c r="K386" i="4"/>
  <c r="J386" i="4"/>
  <c r="H386" i="4"/>
  <c r="G386" i="4"/>
  <c r="E386" i="4"/>
  <c r="D386" i="4"/>
  <c r="C386" i="4"/>
  <c r="B386" i="4"/>
  <c r="A386" i="4"/>
  <c r="L385" i="4"/>
  <c r="K385" i="4"/>
  <c r="J385" i="4"/>
  <c r="H385" i="4"/>
  <c r="G385" i="4"/>
  <c r="E385" i="4"/>
  <c r="D385" i="4"/>
  <c r="C385" i="4"/>
  <c r="B385" i="4"/>
  <c r="A385" i="4"/>
  <c r="L384" i="4"/>
  <c r="K384" i="4"/>
  <c r="J384" i="4"/>
  <c r="H384" i="4"/>
  <c r="G384" i="4"/>
  <c r="E384" i="4"/>
  <c r="D384" i="4"/>
  <c r="C384" i="4"/>
  <c r="B384" i="4"/>
  <c r="A384" i="4"/>
  <c r="L383" i="4"/>
  <c r="K383" i="4"/>
  <c r="J383" i="4"/>
  <c r="H383" i="4"/>
  <c r="G383" i="4"/>
  <c r="E383" i="4"/>
  <c r="D383" i="4"/>
  <c r="C383" i="4"/>
  <c r="B383" i="4"/>
  <c r="A383" i="4"/>
  <c r="L382" i="4"/>
  <c r="K382" i="4"/>
  <c r="J382" i="4"/>
  <c r="H382" i="4"/>
  <c r="G382" i="4"/>
  <c r="E382" i="4"/>
  <c r="D382" i="4"/>
  <c r="C382" i="4"/>
  <c r="B382" i="4"/>
  <c r="A382" i="4"/>
  <c r="L381" i="4"/>
  <c r="K381" i="4"/>
  <c r="J381" i="4"/>
  <c r="H381" i="4"/>
  <c r="G381" i="4"/>
  <c r="E381" i="4"/>
  <c r="D381" i="4"/>
  <c r="C381" i="4"/>
  <c r="B381" i="4"/>
  <c r="A381" i="4"/>
  <c r="L380" i="4"/>
  <c r="K380" i="4"/>
  <c r="J380" i="4"/>
  <c r="H380" i="4"/>
  <c r="G380" i="4"/>
  <c r="E380" i="4"/>
  <c r="D380" i="4"/>
  <c r="C380" i="4"/>
  <c r="B380" i="4"/>
  <c r="A380" i="4"/>
  <c r="L379" i="4"/>
  <c r="K379" i="4"/>
  <c r="J379" i="4"/>
  <c r="H379" i="4"/>
  <c r="G379" i="4"/>
  <c r="E379" i="4"/>
  <c r="D379" i="4"/>
  <c r="C379" i="4"/>
  <c r="B379" i="4"/>
  <c r="A379" i="4"/>
  <c r="L378" i="4"/>
  <c r="K378" i="4"/>
  <c r="J378" i="4"/>
  <c r="H378" i="4"/>
  <c r="G378" i="4"/>
  <c r="E378" i="4"/>
  <c r="D378" i="4"/>
  <c r="C378" i="4"/>
  <c r="B378" i="4"/>
  <c r="A378" i="4"/>
  <c r="L377" i="4"/>
  <c r="K377" i="4"/>
  <c r="J377" i="4"/>
  <c r="H377" i="4"/>
  <c r="G377" i="4"/>
  <c r="E377" i="4"/>
  <c r="D377" i="4"/>
  <c r="C377" i="4"/>
  <c r="B377" i="4"/>
  <c r="A377" i="4"/>
  <c r="L376" i="4"/>
  <c r="K376" i="4"/>
  <c r="J376" i="4"/>
  <c r="H376" i="4"/>
  <c r="G376" i="4"/>
  <c r="E376" i="4"/>
  <c r="D376" i="4"/>
  <c r="C376" i="4"/>
  <c r="B376" i="4"/>
  <c r="A376" i="4"/>
  <c r="L375" i="4"/>
  <c r="K375" i="4"/>
  <c r="J375" i="4"/>
  <c r="H375" i="4"/>
  <c r="G375" i="4"/>
  <c r="E375" i="4"/>
  <c r="D375" i="4"/>
  <c r="C375" i="4"/>
  <c r="B375" i="4"/>
  <c r="A375" i="4"/>
  <c r="L374" i="4"/>
  <c r="K374" i="4"/>
  <c r="J374" i="4"/>
  <c r="H374" i="4"/>
  <c r="G374" i="4"/>
  <c r="E374" i="4"/>
  <c r="D374" i="4"/>
  <c r="C374" i="4"/>
  <c r="B374" i="4"/>
  <c r="A374" i="4"/>
  <c r="L373" i="4"/>
  <c r="K373" i="4"/>
  <c r="J373" i="4"/>
  <c r="H373" i="4"/>
  <c r="G373" i="4"/>
  <c r="E373" i="4"/>
  <c r="D373" i="4"/>
  <c r="C373" i="4"/>
  <c r="B373" i="4"/>
  <c r="A373" i="4"/>
  <c r="L372" i="4"/>
  <c r="K372" i="4"/>
  <c r="J372" i="4"/>
  <c r="H372" i="4"/>
  <c r="G372" i="4"/>
  <c r="E372" i="4"/>
  <c r="D372" i="4"/>
  <c r="C372" i="4"/>
  <c r="B372" i="4"/>
  <c r="A372" i="4"/>
  <c r="L371" i="4"/>
  <c r="K371" i="4"/>
  <c r="J371" i="4"/>
  <c r="H371" i="4"/>
  <c r="G371" i="4"/>
  <c r="E371" i="4"/>
  <c r="D371" i="4"/>
  <c r="C371" i="4"/>
  <c r="B371" i="4"/>
  <c r="A371" i="4"/>
  <c r="L370" i="4"/>
  <c r="K370" i="4"/>
  <c r="J370" i="4"/>
  <c r="H370" i="4"/>
  <c r="G370" i="4"/>
  <c r="E370" i="4"/>
  <c r="D370" i="4"/>
  <c r="C370" i="4"/>
  <c r="B370" i="4"/>
  <c r="A370" i="4"/>
  <c r="L369" i="4"/>
  <c r="K369" i="4"/>
  <c r="J369" i="4"/>
  <c r="H369" i="4"/>
  <c r="G369" i="4"/>
  <c r="E369" i="4"/>
  <c r="D369" i="4"/>
  <c r="C369" i="4"/>
  <c r="B369" i="4"/>
  <c r="A369" i="4"/>
  <c r="L368" i="4"/>
  <c r="K368" i="4"/>
  <c r="J368" i="4"/>
  <c r="H368" i="4"/>
  <c r="G368" i="4"/>
  <c r="E368" i="4"/>
  <c r="D368" i="4"/>
  <c r="C368" i="4"/>
  <c r="B368" i="4"/>
  <c r="A368" i="4"/>
  <c r="L367" i="4"/>
  <c r="K367" i="4"/>
  <c r="J367" i="4"/>
  <c r="H367" i="4"/>
  <c r="G367" i="4"/>
  <c r="E367" i="4"/>
  <c r="D367" i="4"/>
  <c r="C367" i="4"/>
  <c r="B367" i="4"/>
  <c r="A367" i="4"/>
  <c r="L366" i="4"/>
  <c r="K366" i="4"/>
  <c r="J366" i="4"/>
  <c r="H366" i="4"/>
  <c r="G366" i="4"/>
  <c r="E366" i="4"/>
  <c r="D366" i="4"/>
  <c r="C366" i="4"/>
  <c r="B366" i="4"/>
  <c r="A366" i="4"/>
  <c r="L365" i="4"/>
  <c r="K365" i="4"/>
  <c r="J365" i="4"/>
  <c r="H365" i="4"/>
  <c r="G365" i="4"/>
  <c r="E365" i="4"/>
  <c r="D365" i="4"/>
  <c r="C365" i="4"/>
  <c r="B365" i="4"/>
  <c r="A365" i="4"/>
  <c r="L364" i="4"/>
  <c r="K364" i="4"/>
  <c r="J364" i="4"/>
  <c r="H364" i="4"/>
  <c r="G364" i="4"/>
  <c r="E364" i="4"/>
  <c r="D364" i="4"/>
  <c r="C364" i="4"/>
  <c r="B364" i="4"/>
  <c r="A364" i="4"/>
  <c r="L363" i="4"/>
  <c r="K363" i="4"/>
  <c r="J363" i="4"/>
  <c r="H363" i="4"/>
  <c r="G363" i="4"/>
  <c r="E363" i="4"/>
  <c r="D363" i="4"/>
  <c r="C363" i="4"/>
  <c r="B363" i="4"/>
  <c r="A363" i="4"/>
  <c r="L362" i="4"/>
  <c r="K362" i="4"/>
  <c r="J362" i="4"/>
  <c r="H362" i="4"/>
  <c r="G362" i="4"/>
  <c r="E362" i="4"/>
  <c r="D362" i="4"/>
  <c r="C362" i="4"/>
  <c r="B362" i="4"/>
  <c r="A362" i="4"/>
  <c r="L361" i="4"/>
  <c r="K361" i="4"/>
  <c r="J361" i="4"/>
  <c r="H361" i="4"/>
  <c r="G361" i="4"/>
  <c r="E361" i="4"/>
  <c r="D361" i="4"/>
  <c r="C361" i="4"/>
  <c r="B361" i="4"/>
  <c r="A361" i="4"/>
  <c r="L360" i="4"/>
  <c r="K360" i="4"/>
  <c r="J360" i="4"/>
  <c r="H360" i="4"/>
  <c r="G360" i="4"/>
  <c r="E360" i="4"/>
  <c r="D360" i="4"/>
  <c r="C360" i="4"/>
  <c r="B360" i="4"/>
  <c r="A360" i="4"/>
  <c r="L359" i="4"/>
  <c r="K359" i="4"/>
  <c r="J359" i="4"/>
  <c r="H359" i="4"/>
  <c r="G359" i="4"/>
  <c r="E359" i="4"/>
  <c r="D359" i="4"/>
  <c r="C359" i="4"/>
  <c r="B359" i="4"/>
  <c r="A359" i="4"/>
  <c r="L358" i="4"/>
  <c r="K358" i="4"/>
  <c r="J358" i="4"/>
  <c r="H358" i="4"/>
  <c r="G358" i="4"/>
  <c r="E358" i="4"/>
  <c r="D358" i="4"/>
  <c r="C358" i="4"/>
  <c r="B358" i="4"/>
  <c r="A358" i="4"/>
  <c r="L357" i="4"/>
  <c r="K357" i="4"/>
  <c r="J357" i="4"/>
  <c r="H357" i="4"/>
  <c r="G357" i="4"/>
  <c r="E357" i="4"/>
  <c r="D357" i="4"/>
  <c r="C357" i="4"/>
  <c r="B357" i="4"/>
  <c r="A357" i="4"/>
  <c r="L356" i="4"/>
  <c r="K356" i="4"/>
  <c r="J356" i="4"/>
  <c r="H356" i="4"/>
  <c r="G356" i="4"/>
  <c r="E356" i="4"/>
  <c r="D356" i="4"/>
  <c r="C356" i="4"/>
  <c r="B356" i="4"/>
  <c r="A356" i="4"/>
  <c r="L355" i="4"/>
  <c r="K355" i="4"/>
  <c r="J355" i="4"/>
  <c r="H355" i="4"/>
  <c r="G355" i="4"/>
  <c r="E355" i="4"/>
  <c r="D355" i="4"/>
  <c r="C355" i="4"/>
  <c r="B355" i="4"/>
  <c r="A355" i="4"/>
  <c r="L354" i="4"/>
  <c r="K354" i="4"/>
  <c r="J354" i="4"/>
  <c r="H354" i="4"/>
  <c r="G354" i="4"/>
  <c r="E354" i="4"/>
  <c r="D354" i="4"/>
  <c r="C354" i="4"/>
  <c r="B354" i="4"/>
  <c r="A354" i="4"/>
  <c r="L353" i="4"/>
  <c r="K353" i="4"/>
  <c r="J353" i="4"/>
  <c r="H353" i="4"/>
  <c r="G353" i="4"/>
  <c r="E353" i="4"/>
  <c r="D353" i="4"/>
  <c r="C353" i="4"/>
  <c r="B353" i="4"/>
  <c r="A353" i="4"/>
  <c r="A352" i="4"/>
  <c r="L351" i="4"/>
  <c r="K351" i="4"/>
  <c r="J351" i="4"/>
  <c r="H351" i="4"/>
  <c r="G351" i="4"/>
  <c r="E351" i="4"/>
  <c r="D351" i="4"/>
  <c r="C351" i="4"/>
  <c r="B351" i="4"/>
  <c r="A351" i="4"/>
  <c r="L350" i="4"/>
  <c r="K350" i="4"/>
  <c r="J350" i="4"/>
  <c r="H350" i="4"/>
  <c r="G350" i="4"/>
  <c r="E350" i="4"/>
  <c r="D350" i="4"/>
  <c r="C350" i="4"/>
  <c r="B350" i="4"/>
  <c r="A350" i="4"/>
  <c r="L349" i="4"/>
  <c r="K349" i="4"/>
  <c r="J349" i="4"/>
  <c r="H349" i="4"/>
  <c r="G349" i="4"/>
  <c r="E349" i="4"/>
  <c r="D349" i="4"/>
  <c r="C349" i="4"/>
  <c r="B349" i="4"/>
  <c r="A349" i="4"/>
  <c r="L348" i="4"/>
  <c r="K348" i="4"/>
  <c r="J348" i="4"/>
  <c r="H348" i="4"/>
  <c r="G348" i="4"/>
  <c r="E348" i="4"/>
  <c r="D348" i="4"/>
  <c r="C348" i="4"/>
  <c r="B348" i="4"/>
  <c r="A348" i="4"/>
  <c r="L347" i="4"/>
  <c r="K347" i="4"/>
  <c r="J347" i="4"/>
  <c r="H347" i="4"/>
  <c r="G347" i="4"/>
  <c r="E347" i="4"/>
  <c r="D347" i="4"/>
  <c r="C347" i="4"/>
  <c r="B347" i="4"/>
  <c r="A347" i="4"/>
  <c r="L346" i="4"/>
  <c r="K346" i="4"/>
  <c r="J346" i="4"/>
  <c r="H346" i="4"/>
  <c r="G346" i="4"/>
  <c r="E346" i="4"/>
  <c r="D346" i="4"/>
  <c r="C346" i="4"/>
  <c r="B346" i="4"/>
  <c r="A346" i="4"/>
  <c r="L345" i="4"/>
  <c r="K345" i="4"/>
  <c r="J345" i="4"/>
  <c r="H345" i="4"/>
  <c r="G345" i="4"/>
  <c r="E345" i="4"/>
  <c r="D345" i="4"/>
  <c r="C345" i="4"/>
  <c r="B345" i="4"/>
  <c r="A345" i="4"/>
  <c r="L344" i="4"/>
  <c r="K344" i="4"/>
  <c r="J344" i="4"/>
  <c r="H344" i="4"/>
  <c r="G344" i="4"/>
  <c r="E344" i="4"/>
  <c r="D344" i="4"/>
  <c r="C344" i="4"/>
  <c r="B344" i="4"/>
  <c r="A344" i="4"/>
  <c r="L343" i="4"/>
  <c r="K343" i="4"/>
  <c r="J343" i="4"/>
  <c r="H343" i="4"/>
  <c r="G343" i="4"/>
  <c r="E343" i="4"/>
  <c r="D343" i="4"/>
  <c r="C343" i="4"/>
  <c r="B343" i="4"/>
  <c r="A343" i="4"/>
  <c r="L342" i="4"/>
  <c r="K342" i="4"/>
  <c r="J342" i="4"/>
  <c r="H342" i="4"/>
  <c r="G342" i="4"/>
  <c r="E342" i="4"/>
  <c r="D342" i="4"/>
  <c r="C342" i="4"/>
  <c r="B342" i="4"/>
  <c r="A342" i="4"/>
  <c r="L341" i="4"/>
  <c r="K341" i="4"/>
  <c r="J341" i="4"/>
  <c r="H341" i="4"/>
  <c r="G341" i="4"/>
  <c r="E341" i="4"/>
  <c r="D341" i="4"/>
  <c r="C341" i="4"/>
  <c r="B341" i="4"/>
  <c r="A341" i="4"/>
  <c r="L340" i="4"/>
  <c r="K340" i="4"/>
  <c r="J340" i="4"/>
  <c r="H340" i="4"/>
  <c r="G340" i="4"/>
  <c r="E340" i="4"/>
  <c r="D340" i="4"/>
  <c r="C340" i="4"/>
  <c r="B340" i="4"/>
  <c r="A340" i="4"/>
  <c r="L339" i="4"/>
  <c r="K339" i="4"/>
  <c r="J339" i="4"/>
  <c r="H339" i="4"/>
  <c r="G339" i="4"/>
  <c r="E339" i="4"/>
  <c r="D339" i="4"/>
  <c r="C339" i="4"/>
  <c r="B339" i="4"/>
  <c r="A339" i="4"/>
  <c r="L338" i="4"/>
  <c r="K338" i="4"/>
  <c r="J338" i="4"/>
  <c r="H338" i="4"/>
  <c r="G338" i="4"/>
  <c r="E338" i="4"/>
  <c r="D338" i="4"/>
  <c r="C338" i="4"/>
  <c r="B338" i="4"/>
  <c r="A338" i="4"/>
  <c r="L337" i="4"/>
  <c r="K337" i="4"/>
  <c r="J337" i="4"/>
  <c r="H337" i="4"/>
  <c r="G337" i="4"/>
  <c r="E337" i="4"/>
  <c r="D337" i="4"/>
  <c r="C337" i="4"/>
  <c r="B337" i="4"/>
  <c r="A337" i="4"/>
  <c r="L336" i="4"/>
  <c r="K336" i="4"/>
  <c r="J336" i="4"/>
  <c r="H336" i="4"/>
  <c r="G336" i="4"/>
  <c r="E336" i="4"/>
  <c r="D336" i="4"/>
  <c r="C336" i="4"/>
  <c r="B336" i="4"/>
  <c r="A336" i="4"/>
  <c r="L335" i="4"/>
  <c r="K335" i="4"/>
  <c r="J335" i="4"/>
  <c r="H335" i="4"/>
  <c r="G335" i="4"/>
  <c r="E335" i="4"/>
  <c r="D335" i="4"/>
  <c r="C335" i="4"/>
  <c r="B335" i="4"/>
  <c r="A335" i="4"/>
  <c r="L334" i="4"/>
  <c r="K334" i="4"/>
  <c r="J334" i="4"/>
  <c r="H334" i="4"/>
  <c r="G334" i="4"/>
  <c r="E334" i="4"/>
  <c r="D334" i="4"/>
  <c r="C334" i="4"/>
  <c r="B334" i="4"/>
  <c r="A334" i="4"/>
  <c r="L333" i="4"/>
  <c r="K333" i="4"/>
  <c r="J333" i="4"/>
  <c r="H333" i="4"/>
  <c r="G333" i="4"/>
  <c r="E333" i="4"/>
  <c r="D333" i="4"/>
  <c r="C333" i="4"/>
  <c r="B333" i="4"/>
  <c r="A333" i="4"/>
  <c r="L332" i="4"/>
  <c r="K332" i="4"/>
  <c r="J332" i="4"/>
  <c r="H332" i="4"/>
  <c r="G332" i="4"/>
  <c r="E332" i="4"/>
  <c r="D332" i="4"/>
  <c r="C332" i="4"/>
  <c r="B332" i="4"/>
  <c r="A332" i="4"/>
  <c r="L331" i="4"/>
  <c r="K331" i="4"/>
  <c r="J331" i="4"/>
  <c r="H331" i="4"/>
  <c r="G331" i="4"/>
  <c r="E331" i="4"/>
  <c r="D331" i="4"/>
  <c r="C331" i="4"/>
  <c r="B331" i="4"/>
  <c r="A331" i="4"/>
  <c r="L330" i="4"/>
  <c r="K330" i="4"/>
  <c r="J330" i="4"/>
  <c r="H330" i="4"/>
  <c r="G330" i="4"/>
  <c r="E330" i="4"/>
  <c r="D330" i="4"/>
  <c r="C330" i="4"/>
  <c r="B330" i="4"/>
  <c r="A330" i="4"/>
  <c r="L329" i="4"/>
  <c r="K329" i="4"/>
  <c r="J329" i="4"/>
  <c r="H329" i="4"/>
  <c r="G329" i="4"/>
  <c r="E329" i="4"/>
  <c r="D329" i="4"/>
  <c r="C329" i="4"/>
  <c r="B329" i="4"/>
  <c r="A329" i="4"/>
  <c r="L328" i="4"/>
  <c r="K328" i="4"/>
  <c r="J328" i="4"/>
  <c r="H328" i="4"/>
  <c r="G328" i="4"/>
  <c r="E328" i="4"/>
  <c r="D328" i="4"/>
  <c r="C328" i="4"/>
  <c r="B328" i="4"/>
  <c r="A328" i="4"/>
  <c r="L327" i="4"/>
  <c r="K327" i="4"/>
  <c r="J327" i="4"/>
  <c r="H327" i="4"/>
  <c r="G327" i="4"/>
  <c r="E327" i="4"/>
  <c r="D327" i="4"/>
  <c r="C327" i="4"/>
  <c r="B327" i="4"/>
  <c r="A327" i="4"/>
  <c r="L326" i="4"/>
  <c r="K326" i="4"/>
  <c r="J326" i="4"/>
  <c r="H326" i="4"/>
  <c r="G326" i="4"/>
  <c r="E326" i="4"/>
  <c r="D326" i="4"/>
  <c r="C326" i="4"/>
  <c r="B326" i="4"/>
  <c r="A326" i="4"/>
  <c r="L325" i="4"/>
  <c r="K325" i="4"/>
  <c r="J325" i="4"/>
  <c r="H325" i="4"/>
  <c r="G325" i="4"/>
  <c r="E325" i="4"/>
  <c r="D325" i="4"/>
  <c r="C325" i="4"/>
  <c r="B325" i="4"/>
  <c r="A325" i="4"/>
  <c r="L324" i="4"/>
  <c r="K324" i="4"/>
  <c r="J324" i="4"/>
  <c r="H324" i="4"/>
  <c r="G324" i="4"/>
  <c r="E324" i="4"/>
  <c r="D324" i="4"/>
  <c r="C324" i="4"/>
  <c r="B324" i="4"/>
  <c r="A324" i="4"/>
  <c r="L323" i="4"/>
  <c r="K323" i="4"/>
  <c r="J323" i="4"/>
  <c r="H323" i="4"/>
  <c r="G323" i="4"/>
  <c r="E323" i="4"/>
  <c r="D323" i="4"/>
  <c r="C323" i="4"/>
  <c r="B323" i="4"/>
  <c r="A323" i="4"/>
  <c r="L322" i="4"/>
  <c r="K322" i="4"/>
  <c r="J322" i="4"/>
  <c r="H322" i="4"/>
  <c r="G322" i="4"/>
  <c r="E322" i="4"/>
  <c r="D322" i="4"/>
  <c r="C322" i="4"/>
  <c r="B322" i="4"/>
  <c r="A322" i="4"/>
  <c r="L321" i="4"/>
  <c r="K321" i="4"/>
  <c r="J321" i="4"/>
  <c r="H321" i="4"/>
  <c r="G321" i="4"/>
  <c r="E321" i="4"/>
  <c r="D321" i="4"/>
  <c r="C321" i="4"/>
  <c r="B321" i="4"/>
  <c r="A321" i="4"/>
  <c r="L320" i="4"/>
  <c r="K320" i="4"/>
  <c r="J320" i="4"/>
  <c r="H320" i="4"/>
  <c r="G320" i="4"/>
  <c r="E320" i="4"/>
  <c r="D320" i="4"/>
  <c r="C320" i="4"/>
  <c r="B320" i="4"/>
  <c r="A320" i="4"/>
  <c r="L319" i="4"/>
  <c r="K319" i="4"/>
  <c r="J319" i="4"/>
  <c r="H319" i="4"/>
  <c r="G319" i="4"/>
  <c r="E319" i="4"/>
  <c r="D319" i="4"/>
  <c r="C319" i="4"/>
  <c r="B319" i="4"/>
  <c r="A319" i="4"/>
  <c r="L318" i="4"/>
  <c r="K318" i="4"/>
  <c r="J318" i="4"/>
  <c r="H318" i="4"/>
  <c r="G318" i="4"/>
  <c r="E318" i="4"/>
  <c r="D318" i="4"/>
  <c r="C318" i="4"/>
  <c r="B318" i="4"/>
  <c r="A318" i="4"/>
  <c r="A317" i="4"/>
  <c r="L316" i="4"/>
  <c r="K316" i="4"/>
  <c r="J316" i="4"/>
  <c r="H316" i="4"/>
  <c r="G316" i="4"/>
  <c r="E316" i="4"/>
  <c r="D316" i="4"/>
  <c r="C316" i="4"/>
  <c r="B316" i="4"/>
  <c r="A316" i="4"/>
  <c r="L315" i="4"/>
  <c r="K315" i="4"/>
  <c r="J315" i="4"/>
  <c r="H315" i="4"/>
  <c r="G315" i="4"/>
  <c r="E315" i="4"/>
  <c r="D315" i="4"/>
  <c r="C315" i="4"/>
  <c r="B315" i="4"/>
  <c r="A315" i="4"/>
  <c r="L314" i="4"/>
  <c r="K314" i="4"/>
  <c r="J314" i="4"/>
  <c r="H314" i="4"/>
  <c r="G314" i="4"/>
  <c r="E314" i="4"/>
  <c r="D314" i="4"/>
  <c r="C314" i="4"/>
  <c r="B314" i="4"/>
  <c r="A314" i="4"/>
  <c r="L313" i="4"/>
  <c r="K313" i="4"/>
  <c r="J313" i="4"/>
  <c r="H313" i="4"/>
  <c r="G313" i="4"/>
  <c r="E313" i="4"/>
  <c r="D313" i="4"/>
  <c r="C313" i="4"/>
  <c r="B313" i="4"/>
  <c r="A313" i="4"/>
  <c r="L312" i="4"/>
  <c r="K312" i="4"/>
  <c r="J312" i="4"/>
  <c r="H312" i="4"/>
  <c r="G312" i="4"/>
  <c r="E312" i="4"/>
  <c r="D312" i="4"/>
  <c r="C312" i="4"/>
  <c r="B312" i="4"/>
  <c r="A312" i="4"/>
  <c r="L311" i="4"/>
  <c r="K311" i="4"/>
  <c r="J311" i="4"/>
  <c r="H311" i="4"/>
  <c r="G311" i="4"/>
  <c r="E311" i="4"/>
  <c r="D311" i="4"/>
  <c r="C311" i="4"/>
  <c r="B311" i="4"/>
  <c r="A311" i="4"/>
  <c r="L310" i="4"/>
  <c r="K310" i="4"/>
  <c r="J310" i="4"/>
  <c r="H310" i="4"/>
  <c r="G310" i="4"/>
  <c r="E310" i="4"/>
  <c r="D310" i="4"/>
  <c r="C310" i="4"/>
  <c r="B310" i="4"/>
  <c r="A310" i="4"/>
  <c r="L309" i="4"/>
  <c r="K309" i="4"/>
  <c r="J309" i="4"/>
  <c r="H309" i="4"/>
  <c r="G309" i="4"/>
  <c r="E309" i="4"/>
  <c r="D309" i="4"/>
  <c r="C309" i="4"/>
  <c r="B309" i="4"/>
  <c r="A309" i="4"/>
  <c r="L308" i="4"/>
  <c r="K308" i="4"/>
  <c r="J308" i="4"/>
  <c r="H308" i="4"/>
  <c r="G308" i="4"/>
  <c r="E308" i="4"/>
  <c r="D308" i="4"/>
  <c r="C308" i="4"/>
  <c r="B308" i="4"/>
  <c r="A308" i="4"/>
  <c r="L307" i="4"/>
  <c r="K307" i="4"/>
  <c r="J307" i="4"/>
  <c r="H307" i="4"/>
  <c r="G307" i="4"/>
  <c r="E307" i="4"/>
  <c r="D307" i="4"/>
  <c r="C307" i="4"/>
  <c r="B307" i="4"/>
  <c r="A307" i="4"/>
  <c r="L306" i="4"/>
  <c r="K306" i="4"/>
  <c r="J306" i="4"/>
  <c r="H306" i="4"/>
  <c r="G306" i="4"/>
  <c r="E306" i="4"/>
  <c r="D306" i="4"/>
  <c r="C306" i="4"/>
  <c r="B306" i="4"/>
  <c r="A306" i="4"/>
  <c r="L305" i="4"/>
  <c r="K305" i="4"/>
  <c r="J305" i="4"/>
  <c r="H305" i="4"/>
  <c r="G305" i="4"/>
  <c r="E305" i="4"/>
  <c r="D305" i="4"/>
  <c r="C305" i="4"/>
  <c r="B305" i="4"/>
  <c r="A305" i="4"/>
  <c r="L304" i="4"/>
  <c r="K304" i="4"/>
  <c r="J304" i="4"/>
  <c r="H304" i="4"/>
  <c r="G304" i="4"/>
  <c r="E304" i="4"/>
  <c r="D304" i="4"/>
  <c r="C304" i="4"/>
  <c r="B304" i="4"/>
  <c r="A304" i="4"/>
  <c r="L303" i="4"/>
  <c r="K303" i="4"/>
  <c r="J303" i="4"/>
  <c r="H303" i="4"/>
  <c r="G303" i="4"/>
  <c r="E303" i="4"/>
  <c r="D303" i="4"/>
  <c r="C303" i="4"/>
  <c r="B303" i="4"/>
  <c r="A303" i="4"/>
  <c r="L302" i="4"/>
  <c r="K302" i="4"/>
  <c r="J302" i="4"/>
  <c r="H302" i="4"/>
  <c r="G302" i="4"/>
  <c r="E302" i="4"/>
  <c r="D302" i="4"/>
  <c r="C302" i="4"/>
  <c r="B302" i="4"/>
  <c r="A302" i="4"/>
  <c r="L301" i="4"/>
  <c r="K301" i="4"/>
  <c r="J301" i="4"/>
  <c r="H301" i="4"/>
  <c r="G301" i="4"/>
  <c r="E301" i="4"/>
  <c r="D301" i="4"/>
  <c r="C301" i="4"/>
  <c r="B301" i="4"/>
  <c r="A301" i="4"/>
  <c r="L300" i="4"/>
  <c r="K300" i="4"/>
  <c r="J300" i="4"/>
  <c r="H300" i="4"/>
  <c r="G300" i="4"/>
  <c r="E300" i="4"/>
  <c r="D300" i="4"/>
  <c r="C300" i="4"/>
  <c r="B300" i="4"/>
  <c r="A300" i="4"/>
  <c r="L299" i="4"/>
  <c r="K299" i="4"/>
  <c r="J299" i="4"/>
  <c r="H299" i="4"/>
  <c r="G299" i="4"/>
  <c r="E299" i="4"/>
  <c r="D299" i="4"/>
  <c r="C299" i="4"/>
  <c r="B299" i="4"/>
  <c r="A299" i="4"/>
  <c r="L298" i="4"/>
  <c r="K298" i="4"/>
  <c r="J298" i="4"/>
  <c r="H298" i="4"/>
  <c r="G298" i="4"/>
  <c r="E298" i="4"/>
  <c r="D298" i="4"/>
  <c r="C298" i="4"/>
  <c r="B298" i="4"/>
  <c r="A298" i="4"/>
  <c r="L297" i="4"/>
  <c r="K297" i="4"/>
  <c r="J297" i="4"/>
  <c r="H297" i="4"/>
  <c r="G297" i="4"/>
  <c r="E297" i="4"/>
  <c r="D297" i="4"/>
  <c r="C297" i="4"/>
  <c r="B297" i="4"/>
  <c r="A297" i="4"/>
  <c r="L296" i="4"/>
  <c r="K296" i="4"/>
  <c r="J296" i="4"/>
  <c r="H296" i="4"/>
  <c r="G296" i="4"/>
  <c r="E296" i="4"/>
  <c r="D296" i="4"/>
  <c r="C296" i="4"/>
  <c r="B296" i="4"/>
  <c r="A296" i="4"/>
  <c r="L295" i="4"/>
  <c r="K295" i="4"/>
  <c r="J295" i="4"/>
  <c r="H295" i="4"/>
  <c r="G295" i="4"/>
  <c r="E295" i="4"/>
  <c r="D295" i="4"/>
  <c r="C295" i="4"/>
  <c r="B295" i="4"/>
  <c r="A295" i="4"/>
  <c r="L294" i="4"/>
  <c r="K294" i="4"/>
  <c r="J294" i="4"/>
  <c r="H294" i="4"/>
  <c r="G294" i="4"/>
  <c r="E294" i="4"/>
  <c r="D294" i="4"/>
  <c r="C294" i="4"/>
  <c r="B294" i="4"/>
  <c r="A294" i="4"/>
  <c r="L293" i="4"/>
  <c r="K293" i="4"/>
  <c r="J293" i="4"/>
  <c r="H293" i="4"/>
  <c r="G293" i="4"/>
  <c r="E293" i="4"/>
  <c r="D293" i="4"/>
  <c r="C293" i="4"/>
  <c r="B293" i="4"/>
  <c r="A293" i="4"/>
  <c r="L292" i="4"/>
  <c r="K292" i="4"/>
  <c r="J292" i="4"/>
  <c r="H292" i="4"/>
  <c r="G292" i="4"/>
  <c r="E292" i="4"/>
  <c r="D292" i="4"/>
  <c r="C292" i="4"/>
  <c r="B292" i="4"/>
  <c r="A292" i="4"/>
  <c r="L291" i="4"/>
  <c r="K291" i="4"/>
  <c r="J291" i="4"/>
  <c r="H291" i="4"/>
  <c r="G291" i="4"/>
  <c r="E291" i="4"/>
  <c r="D291" i="4"/>
  <c r="C291" i="4"/>
  <c r="B291" i="4"/>
  <c r="A291" i="4"/>
  <c r="L290" i="4"/>
  <c r="K290" i="4"/>
  <c r="J290" i="4"/>
  <c r="H290" i="4"/>
  <c r="G290" i="4"/>
  <c r="E290" i="4"/>
  <c r="D290" i="4"/>
  <c r="C290" i="4"/>
  <c r="B290" i="4"/>
  <c r="A290" i="4"/>
  <c r="L289" i="4"/>
  <c r="K289" i="4"/>
  <c r="J289" i="4"/>
  <c r="H289" i="4"/>
  <c r="G289" i="4"/>
  <c r="E289" i="4"/>
  <c r="D289" i="4"/>
  <c r="C289" i="4"/>
  <c r="B289" i="4"/>
  <c r="A289" i="4"/>
  <c r="L288" i="4"/>
  <c r="K288" i="4"/>
  <c r="J288" i="4"/>
  <c r="H288" i="4"/>
  <c r="G288" i="4"/>
  <c r="E288" i="4"/>
  <c r="D288" i="4"/>
  <c r="C288" i="4"/>
  <c r="B288" i="4"/>
  <c r="A288" i="4"/>
  <c r="L287" i="4"/>
  <c r="K287" i="4"/>
  <c r="J287" i="4"/>
  <c r="H287" i="4"/>
  <c r="G287" i="4"/>
  <c r="E287" i="4"/>
  <c r="D287" i="4"/>
  <c r="C287" i="4"/>
  <c r="B287" i="4"/>
  <c r="A287" i="4"/>
  <c r="L286" i="4"/>
  <c r="K286" i="4"/>
  <c r="J286" i="4"/>
  <c r="H286" i="4"/>
  <c r="G286" i="4"/>
  <c r="E286" i="4"/>
  <c r="D286" i="4"/>
  <c r="C286" i="4"/>
  <c r="B286" i="4"/>
  <c r="A286" i="4"/>
  <c r="L285" i="4"/>
  <c r="K285" i="4"/>
  <c r="J285" i="4"/>
  <c r="H285" i="4"/>
  <c r="G285" i="4"/>
  <c r="E285" i="4"/>
  <c r="D285" i="4"/>
  <c r="C285" i="4"/>
  <c r="B285" i="4"/>
  <c r="A285" i="4"/>
  <c r="L284" i="4"/>
  <c r="K284" i="4"/>
  <c r="J284" i="4"/>
  <c r="H284" i="4"/>
  <c r="G284" i="4"/>
  <c r="E284" i="4"/>
  <c r="D284" i="4"/>
  <c r="C284" i="4"/>
  <c r="B284" i="4"/>
  <c r="A284" i="4"/>
  <c r="L283" i="4"/>
  <c r="K283" i="4"/>
  <c r="J283" i="4"/>
  <c r="H283" i="4"/>
  <c r="G283" i="4"/>
  <c r="E283" i="4"/>
  <c r="D283" i="4"/>
  <c r="C283" i="4"/>
  <c r="B283" i="4"/>
  <c r="A283" i="4"/>
  <c r="A282" i="4"/>
  <c r="L281" i="4"/>
  <c r="K281" i="4"/>
  <c r="J281" i="4"/>
  <c r="H281" i="4"/>
  <c r="G281" i="4"/>
  <c r="E281" i="4"/>
  <c r="D281" i="4"/>
  <c r="C281" i="4"/>
  <c r="B281" i="4"/>
  <c r="A281" i="4"/>
  <c r="L280" i="4"/>
  <c r="K280" i="4"/>
  <c r="J280" i="4"/>
  <c r="H280" i="4"/>
  <c r="G280" i="4"/>
  <c r="E280" i="4"/>
  <c r="D280" i="4"/>
  <c r="C280" i="4"/>
  <c r="B280" i="4"/>
  <c r="A280" i="4"/>
  <c r="L279" i="4"/>
  <c r="K279" i="4"/>
  <c r="J279" i="4"/>
  <c r="H279" i="4"/>
  <c r="G279" i="4"/>
  <c r="E279" i="4"/>
  <c r="D279" i="4"/>
  <c r="C279" i="4"/>
  <c r="B279" i="4"/>
  <c r="A279" i="4"/>
  <c r="L278" i="4"/>
  <c r="K278" i="4"/>
  <c r="J278" i="4"/>
  <c r="H278" i="4"/>
  <c r="G278" i="4"/>
  <c r="E278" i="4"/>
  <c r="D278" i="4"/>
  <c r="C278" i="4"/>
  <c r="B278" i="4"/>
  <c r="A278" i="4"/>
  <c r="L277" i="4"/>
  <c r="K277" i="4"/>
  <c r="J277" i="4"/>
  <c r="H277" i="4"/>
  <c r="G277" i="4"/>
  <c r="E277" i="4"/>
  <c r="D277" i="4"/>
  <c r="C277" i="4"/>
  <c r="B277" i="4"/>
  <c r="A277" i="4"/>
  <c r="A276" i="4"/>
  <c r="L275" i="4"/>
  <c r="K275" i="4"/>
  <c r="J275" i="4"/>
  <c r="H275" i="4"/>
  <c r="G275" i="4"/>
  <c r="E275" i="4"/>
  <c r="D275" i="4"/>
  <c r="C275" i="4"/>
  <c r="B275" i="4"/>
  <c r="A275" i="4"/>
  <c r="L274" i="4"/>
  <c r="K274" i="4"/>
  <c r="J274" i="4"/>
  <c r="H274" i="4"/>
  <c r="G274" i="4"/>
  <c r="E274" i="4"/>
  <c r="D274" i="4"/>
  <c r="C274" i="4"/>
  <c r="B274" i="4"/>
  <c r="A274" i="4"/>
  <c r="L273" i="4"/>
  <c r="K273" i="4"/>
  <c r="J273" i="4"/>
  <c r="H273" i="4"/>
  <c r="G273" i="4"/>
  <c r="E273" i="4"/>
  <c r="D273" i="4"/>
  <c r="C273" i="4"/>
  <c r="B273" i="4"/>
  <c r="A273" i="4"/>
  <c r="L272" i="4"/>
  <c r="K272" i="4"/>
  <c r="J272" i="4"/>
  <c r="H272" i="4"/>
  <c r="G272" i="4"/>
  <c r="E272" i="4"/>
  <c r="D272" i="4"/>
  <c r="C272" i="4"/>
  <c r="B272" i="4"/>
  <c r="A272" i="4"/>
  <c r="L271" i="4"/>
  <c r="K271" i="4"/>
  <c r="J271" i="4"/>
  <c r="H271" i="4"/>
  <c r="G271" i="4"/>
  <c r="E271" i="4"/>
  <c r="D271" i="4"/>
  <c r="C271" i="4"/>
  <c r="B271" i="4"/>
  <c r="A271" i="4"/>
  <c r="L270" i="4"/>
  <c r="K270" i="4"/>
  <c r="J270" i="4"/>
  <c r="H270" i="4"/>
  <c r="G270" i="4"/>
  <c r="E270" i="4"/>
  <c r="D270" i="4"/>
  <c r="C270" i="4"/>
  <c r="B270" i="4"/>
  <c r="A270" i="4"/>
  <c r="L269" i="4"/>
  <c r="K269" i="4"/>
  <c r="J269" i="4"/>
  <c r="H269" i="4"/>
  <c r="G269" i="4"/>
  <c r="E269" i="4"/>
  <c r="D269" i="4"/>
  <c r="C269" i="4"/>
  <c r="B269" i="4"/>
  <c r="A269" i="4"/>
  <c r="L268" i="4"/>
  <c r="K268" i="4"/>
  <c r="J268" i="4"/>
  <c r="H268" i="4"/>
  <c r="G268" i="4"/>
  <c r="E268" i="4"/>
  <c r="D268" i="4"/>
  <c r="C268" i="4"/>
  <c r="B268" i="4"/>
  <c r="A268" i="4"/>
  <c r="L267" i="4"/>
  <c r="K267" i="4"/>
  <c r="J267" i="4"/>
  <c r="H267" i="4"/>
  <c r="G267" i="4"/>
  <c r="E267" i="4"/>
  <c r="D267" i="4"/>
  <c r="C267" i="4"/>
  <c r="B267" i="4"/>
  <c r="A267" i="4"/>
  <c r="L266" i="4"/>
  <c r="K266" i="4"/>
  <c r="J266" i="4"/>
  <c r="H266" i="4"/>
  <c r="G266" i="4"/>
  <c r="E266" i="4"/>
  <c r="D266" i="4"/>
  <c r="C266" i="4"/>
  <c r="B266" i="4"/>
  <c r="A266" i="4"/>
  <c r="L265" i="4"/>
  <c r="K265" i="4"/>
  <c r="J265" i="4"/>
  <c r="H265" i="4"/>
  <c r="G265" i="4"/>
  <c r="E265" i="4"/>
  <c r="D265" i="4"/>
  <c r="C265" i="4"/>
  <c r="B265" i="4"/>
  <c r="A265" i="4"/>
  <c r="L264" i="4"/>
  <c r="K264" i="4"/>
  <c r="J264" i="4"/>
  <c r="H264" i="4"/>
  <c r="G264" i="4"/>
  <c r="E264" i="4"/>
  <c r="D264" i="4"/>
  <c r="C264" i="4"/>
  <c r="B264" i="4"/>
  <c r="A264" i="4"/>
  <c r="L263" i="4"/>
  <c r="K263" i="4"/>
  <c r="J263" i="4"/>
  <c r="H263" i="4"/>
  <c r="G263" i="4"/>
  <c r="E263" i="4"/>
  <c r="D263" i="4"/>
  <c r="C263" i="4"/>
  <c r="B263" i="4"/>
  <c r="A263" i="4"/>
  <c r="L262" i="4"/>
  <c r="K262" i="4"/>
  <c r="J262" i="4"/>
  <c r="H262" i="4"/>
  <c r="G262" i="4"/>
  <c r="E262" i="4"/>
  <c r="D262" i="4"/>
  <c r="C262" i="4"/>
  <c r="B262" i="4"/>
  <c r="A262" i="4"/>
  <c r="L261" i="4"/>
  <c r="K261" i="4"/>
  <c r="J261" i="4"/>
  <c r="H261" i="4"/>
  <c r="G261" i="4"/>
  <c r="E261" i="4"/>
  <c r="D261" i="4"/>
  <c r="C261" i="4"/>
  <c r="B261" i="4"/>
  <c r="A261" i="4"/>
  <c r="L260" i="4"/>
  <c r="K260" i="4"/>
  <c r="J260" i="4"/>
  <c r="H260" i="4"/>
  <c r="G260" i="4"/>
  <c r="E260" i="4"/>
  <c r="D260" i="4"/>
  <c r="C260" i="4"/>
  <c r="B260" i="4"/>
  <c r="A260" i="4"/>
  <c r="L259" i="4"/>
  <c r="K259" i="4"/>
  <c r="J259" i="4"/>
  <c r="H259" i="4"/>
  <c r="G259" i="4"/>
  <c r="E259" i="4"/>
  <c r="D259" i="4"/>
  <c r="C259" i="4"/>
  <c r="B259" i="4"/>
  <c r="A259" i="4"/>
  <c r="L258" i="4"/>
  <c r="K258" i="4"/>
  <c r="J258" i="4"/>
  <c r="H258" i="4"/>
  <c r="G258" i="4"/>
  <c r="E258" i="4"/>
  <c r="D258" i="4"/>
  <c r="C258" i="4"/>
  <c r="B258" i="4"/>
  <c r="A258" i="4"/>
  <c r="L257" i="4"/>
  <c r="K257" i="4"/>
  <c r="J257" i="4"/>
  <c r="H257" i="4"/>
  <c r="G257" i="4"/>
  <c r="E257" i="4"/>
  <c r="D257" i="4"/>
  <c r="C257" i="4"/>
  <c r="B257" i="4"/>
  <c r="A257" i="4"/>
  <c r="L256" i="4"/>
  <c r="K256" i="4"/>
  <c r="J256" i="4"/>
  <c r="H256" i="4"/>
  <c r="G256" i="4"/>
  <c r="E256" i="4"/>
  <c r="D256" i="4"/>
  <c r="C256" i="4"/>
  <c r="B256" i="4"/>
  <c r="A256" i="4"/>
  <c r="L255" i="4"/>
  <c r="K255" i="4"/>
  <c r="J255" i="4"/>
  <c r="H255" i="4"/>
  <c r="G255" i="4"/>
  <c r="E255" i="4"/>
  <c r="D255" i="4"/>
  <c r="C255" i="4"/>
  <c r="B255" i="4"/>
  <c r="A255" i="4"/>
  <c r="L254" i="4"/>
  <c r="K254" i="4"/>
  <c r="J254" i="4"/>
  <c r="H254" i="4"/>
  <c r="G254" i="4"/>
  <c r="E254" i="4"/>
  <c r="D254" i="4"/>
  <c r="C254" i="4"/>
  <c r="B254" i="4"/>
  <c r="A254" i="4"/>
  <c r="L253" i="4"/>
  <c r="K253" i="4"/>
  <c r="J253" i="4"/>
  <c r="H253" i="4"/>
  <c r="G253" i="4"/>
  <c r="E253" i="4"/>
  <c r="D253" i="4"/>
  <c r="C253" i="4"/>
  <c r="B253" i="4"/>
  <c r="A253" i="4"/>
  <c r="L252" i="4"/>
  <c r="K252" i="4"/>
  <c r="J252" i="4"/>
  <c r="H252" i="4"/>
  <c r="G252" i="4"/>
  <c r="E252" i="4"/>
  <c r="D252" i="4"/>
  <c r="C252" i="4"/>
  <c r="B252" i="4"/>
  <c r="A252" i="4"/>
  <c r="L251" i="4"/>
  <c r="K251" i="4"/>
  <c r="J251" i="4"/>
  <c r="H251" i="4"/>
  <c r="G251" i="4"/>
  <c r="E251" i="4"/>
  <c r="D251" i="4"/>
  <c r="C251" i="4"/>
  <c r="B251" i="4"/>
  <c r="A251" i="4"/>
  <c r="L250" i="4"/>
  <c r="K250" i="4"/>
  <c r="J250" i="4"/>
  <c r="H250" i="4"/>
  <c r="G250" i="4"/>
  <c r="E250" i="4"/>
  <c r="D250" i="4"/>
  <c r="C250" i="4"/>
  <c r="B250" i="4"/>
  <c r="A250" i="4"/>
  <c r="L249" i="4"/>
  <c r="K249" i="4"/>
  <c r="J249" i="4"/>
  <c r="H249" i="4"/>
  <c r="G249" i="4"/>
  <c r="E249" i="4"/>
  <c r="D249" i="4"/>
  <c r="C249" i="4"/>
  <c r="B249" i="4"/>
  <c r="A249" i="4"/>
  <c r="L248" i="4"/>
  <c r="K248" i="4"/>
  <c r="J248" i="4"/>
  <c r="H248" i="4"/>
  <c r="G248" i="4"/>
  <c r="E248" i="4"/>
  <c r="D248" i="4"/>
  <c r="C248" i="4"/>
  <c r="B248" i="4"/>
  <c r="A248" i="4"/>
  <c r="L247" i="4"/>
  <c r="K247" i="4"/>
  <c r="J247" i="4"/>
  <c r="H247" i="4"/>
  <c r="G247" i="4"/>
  <c r="E247" i="4"/>
  <c r="D247" i="4"/>
  <c r="C247" i="4"/>
  <c r="B247" i="4"/>
  <c r="A247" i="4"/>
  <c r="L246" i="4"/>
  <c r="K246" i="4"/>
  <c r="J246" i="4"/>
  <c r="H246" i="4"/>
  <c r="G246" i="4"/>
  <c r="E246" i="4"/>
  <c r="D246" i="4"/>
  <c r="C246" i="4"/>
  <c r="B246" i="4"/>
  <c r="A246" i="4"/>
  <c r="L245" i="4"/>
  <c r="K245" i="4"/>
  <c r="J245" i="4"/>
  <c r="H245" i="4"/>
  <c r="G245" i="4"/>
  <c r="E245" i="4"/>
  <c r="D245" i="4"/>
  <c r="C245" i="4"/>
  <c r="B245" i="4"/>
  <c r="A245" i="4"/>
  <c r="L244" i="4"/>
  <c r="K244" i="4"/>
  <c r="J244" i="4"/>
  <c r="H244" i="4"/>
  <c r="G244" i="4"/>
  <c r="E244" i="4"/>
  <c r="D244" i="4"/>
  <c r="C244" i="4"/>
  <c r="B244" i="4"/>
  <c r="A244" i="4"/>
  <c r="L243" i="4"/>
  <c r="K243" i="4"/>
  <c r="J243" i="4"/>
  <c r="H243" i="4"/>
  <c r="G243" i="4"/>
  <c r="E243" i="4"/>
  <c r="D243" i="4"/>
  <c r="C243" i="4"/>
  <c r="B243" i="4"/>
  <c r="A243" i="4"/>
  <c r="A242" i="4"/>
  <c r="L241" i="4"/>
  <c r="K241" i="4"/>
  <c r="J241" i="4"/>
  <c r="H241" i="4"/>
  <c r="G241" i="4"/>
  <c r="E241" i="4"/>
  <c r="D241" i="4"/>
  <c r="C241" i="4"/>
  <c r="B241" i="4"/>
  <c r="A241" i="4"/>
  <c r="L240" i="4"/>
  <c r="K240" i="4"/>
  <c r="J240" i="4"/>
  <c r="H240" i="4"/>
  <c r="G240" i="4"/>
  <c r="E240" i="4"/>
  <c r="D240" i="4"/>
  <c r="C240" i="4"/>
  <c r="B240" i="4"/>
  <c r="A240" i="4"/>
  <c r="L239" i="4"/>
  <c r="K239" i="4"/>
  <c r="J239" i="4"/>
  <c r="H239" i="4"/>
  <c r="G239" i="4"/>
  <c r="E239" i="4"/>
  <c r="D239" i="4"/>
  <c r="C239" i="4"/>
  <c r="B239" i="4"/>
  <c r="A239" i="4"/>
  <c r="L238" i="4"/>
  <c r="K238" i="4"/>
  <c r="J238" i="4"/>
  <c r="H238" i="4"/>
  <c r="G238" i="4"/>
  <c r="E238" i="4"/>
  <c r="D238" i="4"/>
  <c r="C238" i="4"/>
  <c r="B238" i="4"/>
  <c r="A238" i="4"/>
  <c r="A237" i="4"/>
  <c r="L236" i="4"/>
  <c r="K236" i="4"/>
  <c r="J236" i="4"/>
  <c r="H236" i="4"/>
  <c r="G236" i="4"/>
  <c r="E236" i="4"/>
  <c r="D236" i="4"/>
  <c r="C236" i="4"/>
  <c r="B236" i="4"/>
  <c r="A236" i="4"/>
  <c r="L235" i="4"/>
  <c r="K235" i="4"/>
  <c r="J235" i="4"/>
  <c r="H235" i="4"/>
  <c r="G235" i="4"/>
  <c r="E235" i="4"/>
  <c r="D235" i="4"/>
  <c r="C235" i="4"/>
  <c r="B235" i="4"/>
  <c r="A235" i="4"/>
  <c r="C234" i="4"/>
  <c r="B234" i="4"/>
  <c r="A234" i="4"/>
  <c r="L233" i="4"/>
  <c r="K233" i="4"/>
  <c r="J233" i="4"/>
  <c r="H233" i="4"/>
  <c r="G233" i="4"/>
  <c r="E233" i="4"/>
  <c r="D233" i="4"/>
  <c r="C233" i="4"/>
  <c r="B233" i="4"/>
  <c r="A233" i="4"/>
  <c r="L232" i="4"/>
  <c r="K232" i="4"/>
  <c r="J232" i="4"/>
  <c r="H232" i="4"/>
  <c r="G232" i="4"/>
  <c r="E232" i="4"/>
  <c r="D232" i="4"/>
  <c r="C232" i="4"/>
  <c r="B232" i="4"/>
  <c r="A232" i="4"/>
  <c r="L231" i="4"/>
  <c r="K231" i="4"/>
  <c r="J231" i="4"/>
  <c r="H231" i="4"/>
  <c r="G231" i="4"/>
  <c r="E231" i="4"/>
  <c r="D231" i="4"/>
  <c r="C231" i="4"/>
  <c r="B231" i="4"/>
  <c r="A231" i="4"/>
  <c r="L230" i="4"/>
  <c r="K230" i="4"/>
  <c r="J230" i="4"/>
  <c r="H230" i="4"/>
  <c r="G230" i="4"/>
  <c r="E230" i="4"/>
  <c r="D230" i="4"/>
  <c r="C230" i="4"/>
  <c r="B230" i="4"/>
  <c r="A230" i="4"/>
  <c r="L229" i="4"/>
  <c r="K229" i="4"/>
  <c r="J229" i="4"/>
  <c r="H229" i="4"/>
  <c r="G229" i="4"/>
  <c r="E229" i="4"/>
  <c r="D229" i="4"/>
  <c r="C229" i="4"/>
  <c r="B229" i="4"/>
  <c r="A229" i="4"/>
  <c r="L228" i="4"/>
  <c r="K228" i="4"/>
  <c r="J228" i="4"/>
  <c r="H228" i="4"/>
  <c r="G228" i="4"/>
  <c r="E228" i="4"/>
  <c r="D228" i="4"/>
  <c r="C228" i="4"/>
  <c r="B228" i="4"/>
  <c r="A228" i="4"/>
  <c r="L227" i="4"/>
  <c r="K227" i="4"/>
  <c r="J227" i="4"/>
  <c r="H227" i="4"/>
  <c r="G227" i="4"/>
  <c r="E227" i="4"/>
  <c r="D227" i="4"/>
  <c r="C227" i="4"/>
  <c r="B227" i="4"/>
  <c r="A227" i="4"/>
  <c r="L226" i="4"/>
  <c r="K226" i="4"/>
  <c r="J226" i="4"/>
  <c r="H226" i="4"/>
  <c r="G226" i="4"/>
  <c r="E226" i="4"/>
  <c r="D226" i="4"/>
  <c r="C226" i="4"/>
  <c r="B226" i="4"/>
  <c r="A226" i="4"/>
  <c r="L225" i="4"/>
  <c r="K225" i="4"/>
  <c r="J225" i="4"/>
  <c r="H225" i="4"/>
  <c r="G225" i="4"/>
  <c r="E225" i="4"/>
  <c r="D225" i="4"/>
  <c r="C225" i="4"/>
  <c r="B225" i="4"/>
  <c r="A225" i="4"/>
  <c r="L224" i="4"/>
  <c r="K224" i="4"/>
  <c r="J224" i="4"/>
  <c r="H224" i="4"/>
  <c r="G224" i="4"/>
  <c r="E224" i="4"/>
  <c r="D224" i="4"/>
  <c r="C224" i="4"/>
  <c r="B224" i="4"/>
  <c r="A224" i="4"/>
  <c r="C223" i="4"/>
  <c r="B223" i="4"/>
  <c r="A223" i="4"/>
  <c r="L222" i="4"/>
  <c r="K222" i="4"/>
  <c r="J222" i="4"/>
  <c r="H222" i="4"/>
  <c r="G222" i="4"/>
  <c r="E222" i="4"/>
  <c r="D222" i="4"/>
  <c r="C222" i="4"/>
  <c r="B222" i="4"/>
  <c r="A222" i="4"/>
  <c r="L221" i="4"/>
  <c r="K221" i="4"/>
  <c r="J221" i="4"/>
  <c r="H221" i="4"/>
  <c r="G221" i="4"/>
  <c r="E221" i="4"/>
  <c r="D221" i="4"/>
  <c r="C221" i="4"/>
  <c r="B221" i="4"/>
  <c r="A221" i="4"/>
  <c r="L220" i="4"/>
  <c r="K220" i="4"/>
  <c r="J220" i="4"/>
  <c r="H220" i="4"/>
  <c r="G220" i="4"/>
  <c r="E220" i="4"/>
  <c r="D220" i="4"/>
  <c r="C220" i="4"/>
  <c r="B220" i="4"/>
  <c r="A220" i="4"/>
  <c r="L219" i="4"/>
  <c r="K219" i="4"/>
  <c r="J219" i="4"/>
  <c r="H219" i="4"/>
  <c r="G219" i="4"/>
  <c r="E219" i="4"/>
  <c r="D219" i="4"/>
  <c r="C219" i="4"/>
  <c r="B219" i="4"/>
  <c r="A219" i="4"/>
  <c r="L218" i="4"/>
  <c r="K218" i="4"/>
  <c r="J218" i="4"/>
  <c r="H218" i="4"/>
  <c r="G218" i="4"/>
  <c r="E218" i="4"/>
  <c r="D218" i="4"/>
  <c r="C218" i="4"/>
  <c r="B218" i="4"/>
  <c r="A218" i="4"/>
  <c r="L217" i="4"/>
  <c r="K217" i="4"/>
  <c r="J217" i="4"/>
  <c r="H217" i="4"/>
  <c r="G217" i="4"/>
  <c r="E217" i="4"/>
  <c r="D217" i="4"/>
  <c r="C217" i="4"/>
  <c r="B217" i="4"/>
  <c r="A217" i="4"/>
  <c r="L216" i="4"/>
  <c r="K216" i="4"/>
  <c r="J216" i="4"/>
  <c r="H216" i="4"/>
  <c r="G216" i="4"/>
  <c r="E216" i="4"/>
  <c r="D216" i="4"/>
  <c r="C216" i="4"/>
  <c r="B216" i="4"/>
  <c r="A216" i="4"/>
  <c r="L215" i="4"/>
  <c r="K215" i="4"/>
  <c r="J215" i="4"/>
  <c r="H215" i="4"/>
  <c r="G215" i="4"/>
  <c r="E215" i="4"/>
  <c r="D215" i="4"/>
  <c r="C215" i="4"/>
  <c r="B215" i="4"/>
  <c r="A215" i="4"/>
  <c r="L214" i="4"/>
  <c r="K214" i="4"/>
  <c r="J214" i="4"/>
  <c r="H214" i="4"/>
  <c r="G214" i="4"/>
  <c r="E214" i="4"/>
  <c r="D214" i="4"/>
  <c r="C214" i="4"/>
  <c r="B214" i="4"/>
  <c r="A214" i="4"/>
  <c r="L213" i="4"/>
  <c r="K213" i="4"/>
  <c r="J213" i="4"/>
  <c r="H213" i="4"/>
  <c r="G213" i="4"/>
  <c r="E213" i="4"/>
  <c r="D213" i="4"/>
  <c r="C213" i="4"/>
  <c r="B213" i="4"/>
  <c r="A213" i="4"/>
  <c r="L212" i="4"/>
  <c r="K212" i="4"/>
  <c r="J212" i="4"/>
  <c r="H212" i="4"/>
  <c r="G212" i="4"/>
  <c r="E212" i="4"/>
  <c r="D212" i="4"/>
  <c r="C212" i="4"/>
  <c r="B212" i="4"/>
  <c r="A212" i="4"/>
  <c r="L211" i="4"/>
  <c r="K211" i="4"/>
  <c r="J211" i="4"/>
  <c r="H211" i="4"/>
  <c r="G211" i="4"/>
  <c r="E211" i="4"/>
  <c r="D211" i="4"/>
  <c r="C211" i="4"/>
  <c r="B211" i="4"/>
  <c r="A211" i="4"/>
  <c r="L210" i="4"/>
  <c r="K210" i="4"/>
  <c r="J210" i="4"/>
  <c r="H210" i="4"/>
  <c r="G210" i="4"/>
  <c r="E210" i="4"/>
  <c r="D210" i="4"/>
  <c r="C210" i="4"/>
  <c r="B210" i="4"/>
  <c r="A210" i="4"/>
  <c r="L209" i="4"/>
  <c r="K209" i="4"/>
  <c r="J209" i="4"/>
  <c r="H209" i="4"/>
  <c r="G209" i="4"/>
  <c r="E209" i="4"/>
  <c r="D209" i="4"/>
  <c r="C209" i="4"/>
  <c r="B209" i="4"/>
  <c r="A209" i="4"/>
  <c r="L208" i="4"/>
  <c r="K208" i="4"/>
  <c r="J208" i="4"/>
  <c r="H208" i="4"/>
  <c r="G208" i="4"/>
  <c r="E208" i="4"/>
  <c r="D208" i="4"/>
  <c r="C208" i="4"/>
  <c r="B208" i="4"/>
  <c r="A208" i="4"/>
  <c r="L207" i="4"/>
  <c r="K207" i="4"/>
  <c r="J207" i="4"/>
  <c r="H207" i="4"/>
  <c r="G207" i="4"/>
  <c r="E207" i="4"/>
  <c r="D207" i="4"/>
  <c r="C207" i="4"/>
  <c r="B207" i="4"/>
  <c r="A207" i="4"/>
  <c r="L206" i="4"/>
  <c r="K206" i="4"/>
  <c r="J206" i="4"/>
  <c r="H206" i="4"/>
  <c r="G206" i="4"/>
  <c r="E206" i="4"/>
  <c r="D206" i="4"/>
  <c r="C206" i="4"/>
  <c r="B206" i="4"/>
  <c r="A206" i="4"/>
  <c r="L205" i="4"/>
  <c r="K205" i="4"/>
  <c r="J205" i="4"/>
  <c r="H205" i="4"/>
  <c r="G205" i="4"/>
  <c r="E205" i="4"/>
  <c r="D205" i="4"/>
  <c r="C205" i="4"/>
  <c r="B205" i="4"/>
  <c r="A205" i="4"/>
  <c r="A204" i="4"/>
  <c r="L203" i="4"/>
  <c r="K203" i="4"/>
  <c r="J203" i="4"/>
  <c r="H203" i="4"/>
  <c r="G203" i="4"/>
  <c r="E203" i="4"/>
  <c r="D203" i="4"/>
  <c r="C203" i="4"/>
  <c r="B203" i="4"/>
  <c r="A203" i="4"/>
  <c r="L202" i="4"/>
  <c r="K202" i="4"/>
  <c r="J202" i="4"/>
  <c r="H202" i="4"/>
  <c r="G202" i="4"/>
  <c r="E202" i="4"/>
  <c r="D202" i="4"/>
  <c r="C202" i="4"/>
  <c r="B202" i="4"/>
  <c r="A202" i="4"/>
  <c r="L201" i="4"/>
  <c r="K201" i="4"/>
  <c r="J201" i="4"/>
  <c r="H201" i="4"/>
  <c r="G201" i="4"/>
  <c r="E201" i="4"/>
  <c r="D201" i="4"/>
  <c r="C201" i="4"/>
  <c r="B201" i="4"/>
  <c r="A201" i="4"/>
  <c r="A200" i="4"/>
  <c r="L199" i="4"/>
  <c r="K199" i="4"/>
  <c r="J199" i="4"/>
  <c r="H199" i="4"/>
  <c r="G199" i="4"/>
  <c r="E199" i="4"/>
  <c r="D199" i="4"/>
  <c r="C199" i="4"/>
  <c r="B199" i="4"/>
  <c r="A199" i="4"/>
  <c r="L198" i="4"/>
  <c r="K198" i="4"/>
  <c r="J198" i="4"/>
  <c r="H198" i="4"/>
  <c r="G198" i="4"/>
  <c r="E198" i="4"/>
  <c r="D198" i="4"/>
  <c r="C198" i="4"/>
  <c r="B198" i="4"/>
  <c r="A198" i="4"/>
  <c r="L197" i="4"/>
  <c r="K197" i="4"/>
  <c r="J197" i="4"/>
  <c r="H197" i="4"/>
  <c r="G197" i="4"/>
  <c r="E197" i="4"/>
  <c r="D197" i="4"/>
  <c r="C197" i="4"/>
  <c r="B197" i="4"/>
  <c r="A197" i="4"/>
  <c r="L196" i="4"/>
  <c r="K196" i="4"/>
  <c r="J196" i="4"/>
  <c r="H196" i="4"/>
  <c r="G196" i="4"/>
  <c r="E196" i="4"/>
  <c r="D196" i="4"/>
  <c r="C196" i="4"/>
  <c r="B196" i="4"/>
  <c r="A196" i="4"/>
  <c r="C195" i="4"/>
  <c r="B195" i="4"/>
  <c r="A195" i="4"/>
  <c r="L194" i="4"/>
  <c r="K194" i="4"/>
  <c r="J194" i="4"/>
  <c r="H194" i="4"/>
  <c r="G194" i="4"/>
  <c r="E194" i="4"/>
  <c r="D194" i="4"/>
  <c r="C194" i="4"/>
  <c r="B194" i="4"/>
  <c r="A194" i="4"/>
  <c r="L193" i="4"/>
  <c r="K193" i="4"/>
  <c r="J193" i="4"/>
  <c r="H193" i="4"/>
  <c r="G193" i="4"/>
  <c r="E193" i="4"/>
  <c r="D193" i="4"/>
  <c r="C193" i="4"/>
  <c r="B193" i="4"/>
  <c r="A193" i="4"/>
  <c r="L192" i="4"/>
  <c r="K192" i="4"/>
  <c r="J192" i="4"/>
  <c r="H192" i="4"/>
  <c r="G192" i="4"/>
  <c r="E192" i="4"/>
  <c r="D192" i="4"/>
  <c r="C192" i="4"/>
  <c r="B192" i="4"/>
  <c r="A192" i="4"/>
  <c r="L191" i="4"/>
  <c r="K191" i="4"/>
  <c r="J191" i="4"/>
  <c r="H191" i="4"/>
  <c r="G191" i="4"/>
  <c r="E191" i="4"/>
  <c r="D191" i="4"/>
  <c r="C191" i="4"/>
  <c r="B191" i="4"/>
  <c r="A191" i="4"/>
  <c r="L190" i="4"/>
  <c r="K190" i="4"/>
  <c r="J190" i="4"/>
  <c r="H190" i="4"/>
  <c r="G190" i="4"/>
  <c r="E190" i="4"/>
  <c r="D190" i="4"/>
  <c r="C190" i="4"/>
  <c r="B190" i="4"/>
  <c r="A190" i="4"/>
  <c r="L189" i="4"/>
  <c r="K189" i="4"/>
  <c r="J189" i="4"/>
  <c r="H189" i="4"/>
  <c r="G189" i="4"/>
  <c r="E189" i="4"/>
  <c r="D189" i="4"/>
  <c r="C189" i="4"/>
  <c r="B189" i="4"/>
  <c r="A189" i="4"/>
  <c r="L188" i="4"/>
  <c r="K188" i="4"/>
  <c r="J188" i="4"/>
  <c r="H188" i="4"/>
  <c r="G188" i="4"/>
  <c r="E188" i="4"/>
  <c r="D188" i="4"/>
  <c r="C188" i="4"/>
  <c r="B188" i="4"/>
  <c r="A188" i="4"/>
  <c r="L187" i="4"/>
  <c r="K187" i="4"/>
  <c r="J187" i="4"/>
  <c r="H187" i="4"/>
  <c r="G187" i="4"/>
  <c r="E187" i="4"/>
  <c r="D187" i="4"/>
  <c r="C187" i="4"/>
  <c r="B187" i="4"/>
  <c r="A187" i="4"/>
  <c r="L186" i="4"/>
  <c r="K186" i="4"/>
  <c r="J186" i="4"/>
  <c r="H186" i="4"/>
  <c r="G186" i="4"/>
  <c r="E186" i="4"/>
  <c r="D186" i="4"/>
  <c r="C186" i="4"/>
  <c r="B186" i="4"/>
  <c r="A186" i="4"/>
  <c r="L185" i="4"/>
  <c r="K185" i="4"/>
  <c r="J185" i="4"/>
  <c r="H185" i="4"/>
  <c r="G185" i="4"/>
  <c r="E185" i="4"/>
  <c r="D185" i="4"/>
  <c r="C185" i="4"/>
  <c r="B185" i="4"/>
  <c r="A185" i="4"/>
  <c r="L184" i="4"/>
  <c r="K184" i="4"/>
  <c r="J184" i="4"/>
  <c r="H184" i="4"/>
  <c r="G184" i="4"/>
  <c r="E184" i="4"/>
  <c r="D184" i="4"/>
  <c r="C184" i="4"/>
  <c r="B184" i="4"/>
  <c r="A184" i="4"/>
  <c r="C183" i="4"/>
  <c r="B183" i="4"/>
  <c r="A183" i="4"/>
  <c r="L182" i="4"/>
  <c r="K182" i="4"/>
  <c r="J182" i="4"/>
  <c r="H182" i="4"/>
  <c r="G182" i="4"/>
  <c r="E182" i="4"/>
  <c r="D182" i="4"/>
  <c r="C182" i="4"/>
  <c r="B182" i="4"/>
  <c r="A182" i="4"/>
  <c r="L181" i="4"/>
  <c r="K181" i="4"/>
  <c r="J181" i="4"/>
  <c r="H181" i="4"/>
  <c r="G181" i="4"/>
  <c r="E181" i="4"/>
  <c r="D181" i="4"/>
  <c r="C181" i="4"/>
  <c r="B181" i="4"/>
  <c r="A181" i="4"/>
  <c r="L180" i="4"/>
  <c r="K180" i="4"/>
  <c r="J180" i="4"/>
  <c r="H180" i="4"/>
  <c r="G180" i="4"/>
  <c r="E180" i="4"/>
  <c r="D180" i="4"/>
  <c r="C180" i="4"/>
  <c r="B180" i="4"/>
  <c r="A180" i="4"/>
  <c r="C179" i="4"/>
  <c r="B179" i="4"/>
  <c r="A179" i="4"/>
  <c r="C178" i="4"/>
  <c r="B178" i="4"/>
  <c r="A178" i="4"/>
  <c r="A177" i="4"/>
  <c r="L176" i="4"/>
  <c r="K176" i="4"/>
  <c r="J176" i="4"/>
  <c r="H176" i="4"/>
  <c r="G176" i="4"/>
  <c r="E176" i="4"/>
  <c r="D176" i="4"/>
  <c r="C176" i="4"/>
  <c r="B176" i="4"/>
  <c r="A176" i="4"/>
  <c r="L175" i="4"/>
  <c r="K175" i="4"/>
  <c r="J175" i="4"/>
  <c r="H175" i="4"/>
  <c r="G175" i="4"/>
  <c r="E175" i="4"/>
  <c r="D175" i="4"/>
  <c r="C175" i="4"/>
  <c r="B175" i="4"/>
  <c r="A175" i="4"/>
  <c r="L174" i="4"/>
  <c r="K174" i="4"/>
  <c r="J174" i="4"/>
  <c r="H174" i="4"/>
  <c r="G174" i="4"/>
  <c r="E174" i="4"/>
  <c r="D174" i="4"/>
  <c r="C174" i="4"/>
  <c r="B174" i="4"/>
  <c r="A174" i="4"/>
  <c r="L173" i="4"/>
  <c r="K173" i="4"/>
  <c r="J173" i="4"/>
  <c r="H173" i="4"/>
  <c r="G173" i="4"/>
  <c r="E173" i="4"/>
  <c r="D173" i="4"/>
  <c r="C173" i="4"/>
  <c r="B173" i="4"/>
  <c r="A173" i="4"/>
  <c r="L172" i="4"/>
  <c r="K172" i="4"/>
  <c r="J172" i="4"/>
  <c r="H172" i="4"/>
  <c r="G172" i="4"/>
  <c r="E172" i="4"/>
  <c r="D172" i="4"/>
  <c r="C172" i="4"/>
  <c r="B172" i="4"/>
  <c r="A172" i="4"/>
  <c r="L171" i="4"/>
  <c r="K171" i="4"/>
  <c r="J171" i="4"/>
  <c r="H171" i="4"/>
  <c r="G171" i="4"/>
  <c r="E171" i="4"/>
  <c r="D171" i="4"/>
  <c r="C171" i="4"/>
  <c r="B171" i="4"/>
  <c r="A171" i="4"/>
  <c r="L170" i="4"/>
  <c r="K170" i="4"/>
  <c r="J170" i="4"/>
  <c r="H170" i="4"/>
  <c r="G170" i="4"/>
  <c r="E170" i="4"/>
  <c r="D170" i="4"/>
  <c r="C170" i="4"/>
  <c r="B170" i="4"/>
  <c r="A170" i="4"/>
  <c r="L169" i="4"/>
  <c r="K169" i="4"/>
  <c r="J169" i="4"/>
  <c r="H169" i="4"/>
  <c r="G169" i="4"/>
  <c r="E169" i="4"/>
  <c r="D169" i="4"/>
  <c r="C169" i="4"/>
  <c r="B169" i="4"/>
  <c r="A169" i="4"/>
  <c r="L168" i="4"/>
  <c r="K168" i="4"/>
  <c r="J168" i="4"/>
  <c r="H168" i="4"/>
  <c r="G168" i="4"/>
  <c r="E168" i="4"/>
  <c r="D168" i="4"/>
  <c r="C168" i="4"/>
  <c r="B168" i="4"/>
  <c r="A168" i="4"/>
  <c r="L167" i="4"/>
  <c r="K167" i="4"/>
  <c r="J167" i="4"/>
  <c r="H167" i="4"/>
  <c r="G167" i="4"/>
  <c r="E167" i="4"/>
  <c r="D167" i="4"/>
  <c r="C167" i="4"/>
  <c r="B167" i="4"/>
  <c r="A167" i="4"/>
  <c r="L166" i="4"/>
  <c r="K166" i="4"/>
  <c r="J166" i="4"/>
  <c r="H166" i="4"/>
  <c r="G166" i="4"/>
  <c r="E166" i="4"/>
  <c r="D166" i="4"/>
  <c r="C166" i="4"/>
  <c r="B166" i="4"/>
  <c r="A166" i="4"/>
  <c r="L165" i="4"/>
  <c r="K165" i="4"/>
  <c r="J165" i="4"/>
  <c r="H165" i="4"/>
  <c r="G165" i="4"/>
  <c r="E165" i="4"/>
  <c r="D165" i="4"/>
  <c r="C165" i="4"/>
  <c r="B165" i="4"/>
  <c r="A165" i="4"/>
  <c r="L164" i="4"/>
  <c r="K164" i="4"/>
  <c r="J164" i="4"/>
  <c r="H164" i="4"/>
  <c r="G164" i="4"/>
  <c r="E164" i="4"/>
  <c r="D164" i="4"/>
  <c r="C164" i="4"/>
  <c r="B164" i="4"/>
  <c r="A164" i="4"/>
  <c r="L163" i="4"/>
  <c r="K163" i="4"/>
  <c r="J163" i="4"/>
  <c r="H163" i="4"/>
  <c r="G163" i="4"/>
  <c r="E163" i="4"/>
  <c r="D163" i="4"/>
  <c r="C163" i="4"/>
  <c r="B163" i="4"/>
  <c r="A163" i="4"/>
  <c r="L162" i="4"/>
  <c r="K162" i="4"/>
  <c r="J162" i="4"/>
  <c r="H162" i="4"/>
  <c r="G162" i="4"/>
  <c r="E162" i="4"/>
  <c r="D162" i="4"/>
  <c r="C162" i="4"/>
  <c r="B162" i="4"/>
  <c r="A162" i="4"/>
  <c r="L161" i="4"/>
  <c r="K161" i="4"/>
  <c r="J161" i="4"/>
  <c r="H161" i="4"/>
  <c r="G161" i="4"/>
  <c r="E161" i="4"/>
  <c r="D161" i="4"/>
  <c r="C161" i="4"/>
  <c r="B161" i="4"/>
  <c r="A161" i="4"/>
  <c r="L160" i="4"/>
  <c r="K160" i="4"/>
  <c r="J160" i="4"/>
  <c r="H160" i="4"/>
  <c r="G160" i="4"/>
  <c r="E160" i="4"/>
  <c r="D160" i="4"/>
  <c r="C160" i="4"/>
  <c r="B160" i="4"/>
  <c r="A160" i="4"/>
  <c r="L159" i="4"/>
  <c r="K159" i="4"/>
  <c r="J159" i="4"/>
  <c r="H159" i="4"/>
  <c r="G159" i="4"/>
  <c r="E159" i="4"/>
  <c r="D159" i="4"/>
  <c r="C159" i="4"/>
  <c r="B159" i="4"/>
  <c r="A159" i="4"/>
  <c r="L158" i="4"/>
  <c r="K158" i="4"/>
  <c r="J158" i="4"/>
  <c r="H158" i="4"/>
  <c r="G158" i="4"/>
  <c r="E158" i="4"/>
  <c r="D158" i="4"/>
  <c r="C158" i="4"/>
  <c r="B158" i="4"/>
  <c r="A158" i="4"/>
  <c r="L157" i="4"/>
  <c r="K157" i="4"/>
  <c r="J157" i="4"/>
  <c r="H157" i="4"/>
  <c r="G157" i="4"/>
  <c r="E157" i="4"/>
  <c r="D157" i="4"/>
  <c r="C157" i="4"/>
  <c r="B157" i="4"/>
  <c r="A157" i="4"/>
  <c r="L156" i="4"/>
  <c r="K156" i="4"/>
  <c r="J156" i="4"/>
  <c r="H156" i="4"/>
  <c r="G156" i="4"/>
  <c r="E156" i="4"/>
  <c r="D156" i="4"/>
  <c r="C156" i="4"/>
  <c r="B156" i="4"/>
  <c r="A156" i="4"/>
  <c r="L155" i="4"/>
  <c r="K155" i="4"/>
  <c r="J155" i="4"/>
  <c r="H155" i="4"/>
  <c r="G155" i="4"/>
  <c r="E155" i="4"/>
  <c r="D155" i="4"/>
  <c r="C155" i="4"/>
  <c r="B155" i="4"/>
  <c r="A155" i="4"/>
  <c r="C154" i="4"/>
  <c r="B154" i="4"/>
  <c r="A154" i="4"/>
  <c r="L153" i="4"/>
  <c r="K153" i="4"/>
  <c r="J153" i="4"/>
  <c r="H153" i="4"/>
  <c r="G153" i="4"/>
  <c r="E153" i="4"/>
  <c r="D153" i="4"/>
  <c r="C153" i="4"/>
  <c r="B153" i="4"/>
  <c r="A153" i="4"/>
  <c r="L152" i="4"/>
  <c r="K152" i="4"/>
  <c r="J152" i="4"/>
  <c r="H152" i="4"/>
  <c r="G152" i="4"/>
  <c r="E152" i="4"/>
  <c r="D152" i="4"/>
  <c r="C152" i="4"/>
  <c r="B152" i="4"/>
  <c r="A152" i="4"/>
  <c r="L151" i="4"/>
  <c r="K151" i="4"/>
  <c r="J151" i="4"/>
  <c r="H151" i="4"/>
  <c r="G151" i="4"/>
  <c r="E151" i="4"/>
  <c r="D151" i="4"/>
  <c r="C151" i="4"/>
  <c r="B151" i="4"/>
  <c r="A151" i="4"/>
  <c r="L150" i="4"/>
  <c r="K150" i="4"/>
  <c r="J150" i="4"/>
  <c r="H150" i="4"/>
  <c r="G150" i="4"/>
  <c r="E150" i="4"/>
  <c r="D150" i="4"/>
  <c r="C150" i="4"/>
  <c r="B150" i="4"/>
  <c r="A150" i="4"/>
  <c r="L149" i="4"/>
  <c r="K149" i="4"/>
  <c r="J149" i="4"/>
  <c r="H149" i="4"/>
  <c r="G149" i="4"/>
  <c r="E149" i="4"/>
  <c r="D149" i="4"/>
  <c r="C149" i="4"/>
  <c r="B149" i="4"/>
  <c r="A149" i="4"/>
  <c r="L148" i="4"/>
  <c r="K148" i="4"/>
  <c r="J148" i="4"/>
  <c r="H148" i="4"/>
  <c r="G148" i="4"/>
  <c r="E148" i="4"/>
  <c r="D148" i="4"/>
  <c r="C148" i="4"/>
  <c r="B148" i="4"/>
  <c r="A148" i="4"/>
  <c r="L147" i="4"/>
  <c r="K147" i="4"/>
  <c r="J147" i="4"/>
  <c r="H147" i="4"/>
  <c r="G147" i="4"/>
  <c r="E147" i="4"/>
  <c r="D147" i="4"/>
  <c r="C147" i="4"/>
  <c r="B147" i="4"/>
  <c r="A147" i="4"/>
  <c r="L146" i="4"/>
  <c r="K146" i="4"/>
  <c r="J146" i="4"/>
  <c r="H146" i="4"/>
  <c r="G146" i="4"/>
  <c r="E146" i="4"/>
  <c r="D146" i="4"/>
  <c r="C146" i="4"/>
  <c r="B146" i="4"/>
  <c r="A146" i="4"/>
  <c r="L145" i="4"/>
  <c r="K145" i="4"/>
  <c r="J145" i="4"/>
  <c r="H145" i="4"/>
  <c r="G145" i="4"/>
  <c r="E145" i="4"/>
  <c r="D145" i="4"/>
  <c r="C145" i="4"/>
  <c r="B145" i="4"/>
  <c r="A145" i="4"/>
  <c r="L144" i="4"/>
  <c r="K144" i="4"/>
  <c r="J144" i="4"/>
  <c r="H144" i="4"/>
  <c r="G144" i="4"/>
  <c r="E144" i="4"/>
  <c r="D144" i="4"/>
  <c r="C144" i="4"/>
  <c r="B144" i="4"/>
  <c r="A144" i="4"/>
  <c r="L143" i="4"/>
  <c r="K143" i="4"/>
  <c r="J143" i="4"/>
  <c r="H143" i="4"/>
  <c r="G143" i="4"/>
  <c r="E143" i="4"/>
  <c r="D143" i="4"/>
  <c r="C143" i="4"/>
  <c r="B143" i="4"/>
  <c r="A143" i="4"/>
  <c r="L142" i="4"/>
  <c r="K142" i="4"/>
  <c r="J142" i="4"/>
  <c r="H142" i="4"/>
  <c r="G142" i="4"/>
  <c r="E142" i="4"/>
  <c r="D142" i="4"/>
  <c r="C142" i="4"/>
  <c r="B142" i="4"/>
  <c r="A142" i="4"/>
  <c r="L141" i="4"/>
  <c r="K141" i="4"/>
  <c r="J141" i="4"/>
  <c r="H141" i="4"/>
  <c r="G141" i="4"/>
  <c r="E141" i="4"/>
  <c r="D141" i="4"/>
  <c r="C141" i="4"/>
  <c r="B141" i="4"/>
  <c r="A141" i="4"/>
  <c r="C140" i="4"/>
  <c r="B140" i="4"/>
  <c r="A140" i="4"/>
  <c r="C139" i="4"/>
  <c r="B139" i="4"/>
  <c r="A139" i="4"/>
  <c r="C138" i="4"/>
  <c r="B138" i="4"/>
  <c r="A138" i="4"/>
  <c r="L137" i="4"/>
  <c r="K137" i="4"/>
  <c r="J137" i="4"/>
  <c r="H137" i="4"/>
  <c r="G137" i="4"/>
  <c r="E137" i="4"/>
  <c r="D137" i="4"/>
  <c r="C137" i="4"/>
  <c r="B137" i="4"/>
  <c r="A137" i="4"/>
  <c r="L136" i="4"/>
  <c r="K136" i="4"/>
  <c r="J136" i="4"/>
  <c r="H136" i="4"/>
  <c r="G136" i="4"/>
  <c r="E136" i="4"/>
  <c r="D136" i="4"/>
  <c r="C136" i="4"/>
  <c r="B136" i="4"/>
  <c r="A136" i="4"/>
  <c r="A135" i="4"/>
  <c r="L134" i="4"/>
  <c r="K134" i="4"/>
  <c r="J134" i="4"/>
  <c r="H134" i="4"/>
  <c r="G134" i="4"/>
  <c r="E134" i="4"/>
  <c r="D134" i="4"/>
  <c r="C134" i="4"/>
  <c r="B134" i="4"/>
  <c r="A134" i="4"/>
  <c r="L133" i="4"/>
  <c r="K133" i="4"/>
  <c r="J133" i="4"/>
  <c r="H133" i="4"/>
  <c r="G133" i="4"/>
  <c r="E133" i="4"/>
  <c r="D133" i="4"/>
  <c r="C133" i="4"/>
  <c r="B133" i="4"/>
  <c r="A133" i="4"/>
  <c r="L132" i="4"/>
  <c r="K132" i="4"/>
  <c r="J132" i="4"/>
  <c r="H132" i="4"/>
  <c r="G132" i="4"/>
  <c r="E132" i="4"/>
  <c r="D132" i="4"/>
  <c r="C132" i="4"/>
  <c r="B132" i="4"/>
  <c r="A132" i="4"/>
  <c r="L131" i="4"/>
  <c r="K131" i="4"/>
  <c r="J131" i="4"/>
  <c r="H131" i="4"/>
  <c r="G131" i="4"/>
  <c r="E131" i="4"/>
  <c r="D131" i="4"/>
  <c r="C131" i="4"/>
  <c r="B131" i="4"/>
  <c r="A131" i="4"/>
  <c r="L130" i="4"/>
  <c r="K130" i="4"/>
  <c r="J130" i="4"/>
  <c r="H130" i="4"/>
  <c r="G130" i="4"/>
  <c r="E130" i="4"/>
  <c r="D130" i="4"/>
  <c r="C130" i="4"/>
  <c r="B130" i="4"/>
  <c r="A130" i="4"/>
  <c r="L129" i="4"/>
  <c r="K129" i="4"/>
  <c r="J129" i="4"/>
  <c r="H129" i="4"/>
  <c r="G129" i="4"/>
  <c r="E129" i="4"/>
  <c r="D129" i="4"/>
  <c r="C129" i="4"/>
  <c r="B129" i="4"/>
  <c r="A129" i="4"/>
  <c r="L128" i="4"/>
  <c r="K128" i="4"/>
  <c r="J128" i="4"/>
  <c r="H128" i="4"/>
  <c r="G128" i="4"/>
  <c r="E128" i="4"/>
  <c r="D128" i="4"/>
  <c r="C128" i="4"/>
  <c r="B128" i="4"/>
  <c r="A128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L125" i="4"/>
  <c r="K125" i="4"/>
  <c r="J125" i="4"/>
  <c r="H125" i="4"/>
  <c r="G125" i="4"/>
  <c r="E125" i="4"/>
  <c r="D125" i="4"/>
  <c r="C125" i="4"/>
  <c r="B125" i="4"/>
  <c r="A125" i="4"/>
  <c r="L124" i="4"/>
  <c r="K124" i="4"/>
  <c r="J124" i="4"/>
  <c r="H124" i="4"/>
  <c r="G124" i="4"/>
  <c r="E124" i="4"/>
  <c r="D124" i="4"/>
  <c r="C124" i="4"/>
  <c r="B124" i="4"/>
  <c r="A124" i="4"/>
  <c r="L123" i="4"/>
  <c r="K123" i="4"/>
  <c r="J123" i="4"/>
  <c r="H123" i="4"/>
  <c r="G123" i="4"/>
  <c r="E123" i="4"/>
  <c r="D123" i="4"/>
  <c r="C123" i="4"/>
  <c r="B123" i="4"/>
  <c r="A123" i="4"/>
  <c r="L122" i="4"/>
  <c r="K122" i="4"/>
  <c r="J122" i="4"/>
  <c r="H122" i="4"/>
  <c r="G122" i="4"/>
  <c r="E122" i="4"/>
  <c r="D122" i="4"/>
  <c r="C122" i="4"/>
  <c r="B122" i="4"/>
  <c r="A122" i="4"/>
  <c r="L121" i="4"/>
  <c r="K121" i="4"/>
  <c r="J121" i="4"/>
  <c r="H121" i="4"/>
  <c r="G121" i="4"/>
  <c r="E121" i="4"/>
  <c r="D121" i="4"/>
  <c r="C121" i="4"/>
  <c r="B121" i="4"/>
  <c r="A121" i="4"/>
  <c r="L120" i="4"/>
  <c r="K120" i="4"/>
  <c r="J120" i="4"/>
  <c r="H120" i="4"/>
  <c r="G120" i="4"/>
  <c r="E120" i="4"/>
  <c r="D120" i="4"/>
  <c r="C120" i="4"/>
  <c r="B120" i="4"/>
  <c r="A120" i="4"/>
  <c r="L119" i="4"/>
  <c r="K119" i="4"/>
  <c r="J119" i="4"/>
  <c r="H119" i="4"/>
  <c r="G119" i="4"/>
  <c r="E119" i="4"/>
  <c r="D119" i="4"/>
  <c r="C119" i="4"/>
  <c r="B119" i="4"/>
  <c r="A119" i="4"/>
  <c r="L118" i="4"/>
  <c r="K118" i="4"/>
  <c r="J118" i="4"/>
  <c r="H118" i="4"/>
  <c r="G118" i="4"/>
  <c r="E118" i="4"/>
  <c r="D118" i="4"/>
  <c r="C118" i="4"/>
  <c r="B118" i="4"/>
  <c r="A118" i="4"/>
  <c r="L117" i="4"/>
  <c r="K117" i="4"/>
  <c r="J117" i="4"/>
  <c r="H117" i="4"/>
  <c r="G117" i="4"/>
  <c r="E117" i="4"/>
  <c r="D117" i="4"/>
  <c r="C117" i="4"/>
  <c r="B117" i="4"/>
  <c r="A117" i="4"/>
  <c r="L116" i="4"/>
  <c r="K116" i="4"/>
  <c r="J116" i="4"/>
  <c r="H116" i="4"/>
  <c r="G116" i="4"/>
  <c r="E116" i="4"/>
  <c r="D116" i="4"/>
  <c r="C116" i="4"/>
  <c r="B116" i="4"/>
  <c r="A116" i="4"/>
  <c r="L115" i="4"/>
  <c r="K115" i="4"/>
  <c r="J115" i="4"/>
  <c r="H115" i="4"/>
  <c r="G115" i="4"/>
  <c r="E115" i="4"/>
  <c r="D115" i="4"/>
  <c r="C115" i="4"/>
  <c r="B115" i="4"/>
  <c r="A115" i="4"/>
  <c r="L114" i="4"/>
  <c r="K114" i="4"/>
  <c r="J114" i="4"/>
  <c r="H114" i="4"/>
  <c r="G114" i="4"/>
  <c r="E114" i="4"/>
  <c r="D114" i="4"/>
  <c r="C114" i="4"/>
  <c r="B114" i="4"/>
  <c r="A114" i="4"/>
  <c r="L113" i="4"/>
  <c r="K113" i="4"/>
  <c r="J113" i="4"/>
  <c r="H113" i="4"/>
  <c r="G113" i="4"/>
  <c r="E113" i="4"/>
  <c r="D113" i="4"/>
  <c r="C113" i="4"/>
  <c r="B113" i="4"/>
  <c r="A113" i="4"/>
  <c r="L112" i="4"/>
  <c r="K112" i="4"/>
  <c r="J112" i="4"/>
  <c r="H112" i="4"/>
  <c r="G112" i="4"/>
  <c r="E112" i="4"/>
  <c r="D112" i="4"/>
  <c r="C112" i="4"/>
  <c r="B112" i="4"/>
  <c r="A112" i="4"/>
  <c r="L111" i="4"/>
  <c r="K111" i="4"/>
  <c r="J111" i="4"/>
  <c r="H111" i="4"/>
  <c r="G111" i="4"/>
  <c r="E111" i="4"/>
  <c r="D111" i="4"/>
  <c r="C111" i="4"/>
  <c r="B111" i="4"/>
  <c r="A111" i="4"/>
  <c r="L110" i="4"/>
  <c r="K110" i="4"/>
  <c r="J110" i="4"/>
  <c r="H110" i="4"/>
  <c r="G110" i="4"/>
  <c r="E110" i="4"/>
  <c r="D110" i="4"/>
  <c r="C110" i="4"/>
  <c r="B110" i="4"/>
  <c r="A110" i="4"/>
  <c r="L109" i="4"/>
  <c r="K109" i="4"/>
  <c r="J109" i="4"/>
  <c r="H109" i="4"/>
  <c r="G109" i="4"/>
  <c r="E109" i="4"/>
  <c r="D109" i="4"/>
  <c r="C109" i="4"/>
  <c r="B109" i="4"/>
  <c r="A109" i="4"/>
  <c r="L108" i="4"/>
  <c r="K108" i="4"/>
  <c r="J108" i="4"/>
  <c r="H108" i="4"/>
  <c r="G108" i="4"/>
  <c r="E108" i="4"/>
  <c r="D108" i="4"/>
  <c r="C108" i="4"/>
  <c r="B108" i="4"/>
  <c r="A108" i="4"/>
  <c r="L107" i="4"/>
  <c r="K107" i="4"/>
  <c r="J107" i="4"/>
  <c r="H107" i="4"/>
  <c r="G107" i="4"/>
  <c r="E107" i="4"/>
  <c r="D107" i="4"/>
  <c r="C107" i="4"/>
  <c r="B107" i="4"/>
  <c r="A107" i="4"/>
  <c r="L106" i="4"/>
  <c r="K106" i="4"/>
  <c r="J106" i="4"/>
  <c r="H106" i="4"/>
  <c r="G106" i="4"/>
  <c r="E106" i="4"/>
  <c r="D106" i="4"/>
  <c r="C106" i="4"/>
  <c r="B106" i="4"/>
  <c r="A106" i="4"/>
  <c r="L105" i="4"/>
  <c r="K105" i="4"/>
  <c r="J105" i="4"/>
  <c r="H105" i="4"/>
  <c r="G105" i="4"/>
  <c r="E105" i="4"/>
  <c r="D105" i="4"/>
  <c r="C105" i="4"/>
  <c r="B105" i="4"/>
  <c r="A105" i="4"/>
  <c r="L104" i="4"/>
  <c r="K104" i="4"/>
  <c r="J104" i="4"/>
  <c r="H104" i="4"/>
  <c r="G104" i="4"/>
  <c r="E104" i="4"/>
  <c r="D104" i="4"/>
  <c r="C104" i="4"/>
  <c r="B104" i="4"/>
  <c r="A104" i="4"/>
  <c r="L103" i="4"/>
  <c r="K103" i="4"/>
  <c r="J103" i="4"/>
  <c r="H103" i="4"/>
  <c r="G103" i="4"/>
  <c r="E103" i="4"/>
  <c r="D103" i="4"/>
  <c r="C103" i="4"/>
  <c r="B103" i="4"/>
  <c r="A103" i="4"/>
  <c r="L102" i="4"/>
  <c r="K102" i="4"/>
  <c r="J102" i="4"/>
  <c r="H102" i="4"/>
  <c r="G102" i="4"/>
  <c r="E102" i="4"/>
  <c r="D102" i="4"/>
  <c r="C102" i="4"/>
  <c r="B102" i="4"/>
  <c r="A102" i="4"/>
  <c r="L101" i="4"/>
  <c r="K101" i="4"/>
  <c r="J101" i="4"/>
  <c r="H101" i="4"/>
  <c r="G101" i="4"/>
  <c r="E101" i="4"/>
  <c r="D101" i="4"/>
  <c r="C101" i="4"/>
  <c r="B101" i="4"/>
  <c r="A101" i="4"/>
  <c r="L100" i="4"/>
  <c r="K100" i="4"/>
  <c r="J100" i="4"/>
  <c r="H100" i="4"/>
  <c r="G100" i="4"/>
  <c r="E100" i="4"/>
  <c r="D100" i="4"/>
  <c r="C100" i="4"/>
  <c r="B100" i="4"/>
  <c r="A100" i="4"/>
  <c r="L99" i="4"/>
  <c r="K99" i="4"/>
  <c r="J99" i="4"/>
  <c r="H99" i="4"/>
  <c r="G99" i="4"/>
  <c r="E99" i="4"/>
  <c r="D99" i="4"/>
  <c r="C99" i="4"/>
  <c r="B99" i="4"/>
  <c r="A99" i="4"/>
  <c r="L98" i="4"/>
  <c r="K98" i="4"/>
  <c r="J98" i="4"/>
  <c r="H98" i="4"/>
  <c r="G98" i="4"/>
  <c r="E98" i="4"/>
  <c r="D98" i="4"/>
  <c r="C98" i="4"/>
  <c r="B98" i="4"/>
  <c r="A98" i="4"/>
  <c r="L97" i="4"/>
  <c r="K97" i="4"/>
  <c r="J97" i="4"/>
  <c r="H97" i="4"/>
  <c r="G97" i="4"/>
  <c r="E97" i="4"/>
  <c r="D97" i="4"/>
  <c r="C97" i="4"/>
  <c r="B97" i="4"/>
  <c r="A97" i="4"/>
  <c r="L96" i="4"/>
  <c r="K96" i="4"/>
  <c r="J96" i="4"/>
  <c r="H96" i="4"/>
  <c r="G96" i="4"/>
  <c r="E96" i="4"/>
  <c r="D96" i="4"/>
  <c r="C96" i="4"/>
  <c r="B96" i="4"/>
  <c r="A96" i="4"/>
  <c r="L95" i="4"/>
  <c r="K95" i="4"/>
  <c r="J95" i="4"/>
  <c r="H95" i="4"/>
  <c r="G95" i="4"/>
  <c r="E95" i="4"/>
  <c r="D95" i="4"/>
  <c r="C95" i="4"/>
  <c r="B95" i="4"/>
  <c r="A95" i="4"/>
  <c r="L94" i="4"/>
  <c r="K94" i="4"/>
  <c r="J94" i="4"/>
  <c r="H94" i="4"/>
  <c r="G94" i="4"/>
  <c r="E94" i="4"/>
  <c r="D94" i="4"/>
  <c r="C94" i="4"/>
  <c r="B94" i="4"/>
  <c r="A94" i="4"/>
  <c r="L93" i="4"/>
  <c r="K93" i="4"/>
  <c r="J93" i="4"/>
  <c r="H93" i="4"/>
  <c r="G93" i="4"/>
  <c r="E93" i="4"/>
  <c r="D93" i="4"/>
  <c r="C93" i="4"/>
  <c r="B93" i="4"/>
  <c r="A93" i="4"/>
  <c r="L92" i="4"/>
  <c r="K92" i="4"/>
  <c r="J92" i="4"/>
  <c r="H92" i="4"/>
  <c r="G92" i="4"/>
  <c r="E92" i="4"/>
  <c r="D92" i="4"/>
  <c r="C92" i="4"/>
  <c r="B92" i="4"/>
  <c r="A92" i="4"/>
  <c r="L91" i="4"/>
  <c r="K91" i="4"/>
  <c r="J91" i="4"/>
  <c r="H91" i="4"/>
  <c r="G91" i="4"/>
  <c r="E91" i="4"/>
  <c r="D91" i="4"/>
  <c r="C91" i="4"/>
  <c r="B91" i="4"/>
  <c r="A91" i="4"/>
  <c r="L90" i="4"/>
  <c r="K90" i="4"/>
  <c r="J90" i="4"/>
  <c r="H90" i="4"/>
  <c r="G90" i="4"/>
  <c r="E90" i="4"/>
  <c r="D90" i="4"/>
  <c r="C90" i="4"/>
  <c r="B90" i="4"/>
  <c r="A90" i="4"/>
  <c r="L89" i="4"/>
  <c r="K89" i="4"/>
  <c r="J89" i="4"/>
  <c r="H89" i="4"/>
  <c r="G89" i="4"/>
  <c r="E89" i="4"/>
  <c r="D89" i="4"/>
  <c r="C89" i="4"/>
  <c r="B89" i="4"/>
  <c r="A89" i="4"/>
  <c r="A88" i="4"/>
  <c r="L87" i="4"/>
  <c r="K87" i="4"/>
  <c r="J87" i="4"/>
  <c r="H87" i="4"/>
  <c r="G87" i="4"/>
  <c r="E87" i="4"/>
  <c r="D87" i="4"/>
  <c r="C87" i="4"/>
  <c r="B87" i="4"/>
  <c r="A87" i="4"/>
  <c r="L86" i="4"/>
  <c r="K86" i="4"/>
  <c r="J86" i="4"/>
  <c r="H86" i="4"/>
  <c r="G86" i="4"/>
  <c r="E86" i="4"/>
  <c r="D86" i="4"/>
  <c r="C86" i="4"/>
  <c r="B86" i="4"/>
  <c r="A86" i="4"/>
  <c r="L85" i="4"/>
  <c r="K85" i="4"/>
  <c r="J85" i="4"/>
  <c r="H85" i="4"/>
  <c r="G85" i="4"/>
  <c r="E85" i="4"/>
  <c r="D85" i="4"/>
  <c r="C85" i="4"/>
  <c r="B85" i="4"/>
  <c r="A85" i="4"/>
  <c r="L84" i="4"/>
  <c r="K84" i="4"/>
  <c r="J84" i="4"/>
  <c r="H84" i="4"/>
  <c r="G84" i="4"/>
  <c r="E84" i="4"/>
  <c r="D84" i="4"/>
  <c r="C84" i="4"/>
  <c r="B84" i="4"/>
  <c r="A84" i="4"/>
  <c r="L83" i="4"/>
  <c r="K83" i="4"/>
  <c r="J83" i="4"/>
  <c r="H83" i="4"/>
  <c r="G83" i="4"/>
  <c r="E83" i="4"/>
  <c r="D83" i="4"/>
  <c r="C83" i="4"/>
  <c r="B83" i="4"/>
  <c r="A83" i="4"/>
  <c r="L82" i="4"/>
  <c r="K82" i="4"/>
  <c r="J82" i="4"/>
  <c r="H82" i="4"/>
  <c r="G82" i="4"/>
  <c r="E82" i="4"/>
  <c r="D82" i="4"/>
  <c r="C82" i="4"/>
  <c r="B82" i="4"/>
  <c r="A82" i="4"/>
  <c r="L81" i="4"/>
  <c r="K81" i="4"/>
  <c r="J81" i="4"/>
  <c r="H81" i="4"/>
  <c r="G81" i="4"/>
  <c r="E81" i="4"/>
  <c r="D81" i="4"/>
  <c r="C81" i="4"/>
  <c r="B81" i="4"/>
  <c r="A81" i="4"/>
  <c r="L80" i="4"/>
  <c r="K80" i="4"/>
  <c r="J80" i="4"/>
  <c r="H80" i="4"/>
  <c r="G80" i="4"/>
  <c r="E80" i="4"/>
  <c r="D80" i="4"/>
  <c r="C80" i="4"/>
  <c r="B80" i="4"/>
  <c r="A80" i="4"/>
  <c r="L79" i="4"/>
  <c r="K79" i="4"/>
  <c r="J79" i="4"/>
  <c r="H79" i="4"/>
  <c r="G79" i="4"/>
  <c r="E79" i="4"/>
  <c r="D79" i="4"/>
  <c r="C79" i="4"/>
  <c r="B79" i="4"/>
  <c r="A79" i="4"/>
  <c r="A78" i="4"/>
  <c r="L77" i="4"/>
  <c r="K77" i="4"/>
  <c r="J77" i="4"/>
  <c r="H77" i="4"/>
  <c r="G77" i="4"/>
  <c r="E77" i="4"/>
  <c r="D77" i="4"/>
  <c r="C77" i="4"/>
  <c r="B77" i="4"/>
  <c r="A77" i="4"/>
  <c r="L76" i="4"/>
  <c r="K76" i="4"/>
  <c r="J76" i="4"/>
  <c r="H76" i="4"/>
  <c r="G76" i="4"/>
  <c r="E76" i="4"/>
  <c r="D76" i="4"/>
  <c r="C76" i="4"/>
  <c r="B76" i="4"/>
  <c r="A76" i="4"/>
  <c r="L75" i="4"/>
  <c r="K75" i="4"/>
  <c r="J75" i="4"/>
  <c r="H75" i="4"/>
  <c r="G75" i="4"/>
  <c r="E75" i="4"/>
  <c r="D75" i="4"/>
  <c r="C75" i="4"/>
  <c r="B75" i="4"/>
  <c r="A75" i="4"/>
  <c r="L74" i="4"/>
  <c r="K74" i="4"/>
  <c r="J74" i="4"/>
  <c r="H74" i="4"/>
  <c r="G74" i="4"/>
  <c r="E74" i="4"/>
  <c r="D74" i="4"/>
  <c r="C74" i="4"/>
  <c r="B74" i="4"/>
  <c r="A74" i="4"/>
  <c r="L73" i="4"/>
  <c r="K73" i="4"/>
  <c r="J73" i="4"/>
  <c r="H73" i="4"/>
  <c r="G73" i="4"/>
  <c r="E73" i="4"/>
  <c r="D73" i="4"/>
  <c r="C73" i="4"/>
  <c r="B73" i="4"/>
  <c r="A73" i="4"/>
  <c r="L72" i="4"/>
  <c r="K72" i="4"/>
  <c r="J72" i="4"/>
  <c r="H72" i="4"/>
  <c r="G72" i="4"/>
  <c r="E72" i="4"/>
  <c r="D72" i="4"/>
  <c r="C72" i="4"/>
  <c r="B72" i="4"/>
  <c r="A72" i="4"/>
  <c r="L71" i="4"/>
  <c r="K71" i="4"/>
  <c r="J71" i="4"/>
  <c r="H71" i="4"/>
  <c r="G71" i="4"/>
  <c r="E71" i="4"/>
  <c r="D71" i="4"/>
  <c r="C71" i="4"/>
  <c r="B71" i="4"/>
  <c r="A71" i="4"/>
  <c r="L70" i="4"/>
  <c r="K70" i="4"/>
  <c r="J70" i="4"/>
  <c r="H70" i="4"/>
  <c r="G70" i="4"/>
  <c r="E70" i="4"/>
  <c r="D70" i="4"/>
  <c r="C70" i="4"/>
  <c r="B70" i="4"/>
  <c r="A70" i="4"/>
  <c r="L69" i="4"/>
  <c r="K69" i="4"/>
  <c r="J69" i="4"/>
  <c r="H69" i="4"/>
  <c r="G69" i="4"/>
  <c r="E69" i="4"/>
  <c r="D69" i="4"/>
  <c r="C69" i="4"/>
  <c r="B69" i="4"/>
  <c r="A69" i="4"/>
  <c r="L68" i="4"/>
  <c r="K68" i="4"/>
  <c r="J68" i="4"/>
  <c r="H68" i="4"/>
  <c r="G68" i="4"/>
  <c r="E68" i="4"/>
  <c r="D68" i="4"/>
  <c r="C68" i="4"/>
  <c r="B68" i="4"/>
  <c r="A68" i="4"/>
  <c r="C67" i="4"/>
  <c r="B67" i="4"/>
  <c r="A67" i="4"/>
  <c r="L66" i="4"/>
  <c r="K66" i="4"/>
  <c r="J66" i="4"/>
  <c r="H66" i="4"/>
  <c r="G66" i="4"/>
  <c r="E66" i="4"/>
  <c r="D66" i="4"/>
  <c r="C66" i="4"/>
  <c r="B66" i="4"/>
  <c r="A66" i="4"/>
  <c r="L65" i="4"/>
  <c r="K65" i="4"/>
  <c r="J65" i="4"/>
  <c r="H65" i="4"/>
  <c r="G65" i="4"/>
  <c r="E65" i="4"/>
  <c r="D65" i="4"/>
  <c r="C65" i="4"/>
  <c r="B65" i="4"/>
  <c r="A65" i="4"/>
  <c r="L64" i="4"/>
  <c r="K64" i="4"/>
  <c r="J64" i="4"/>
  <c r="H64" i="4"/>
  <c r="G64" i="4"/>
  <c r="E64" i="4"/>
  <c r="D64" i="4"/>
  <c r="C64" i="4"/>
  <c r="B64" i="4"/>
  <c r="A64" i="4"/>
  <c r="L63" i="4"/>
  <c r="K63" i="4"/>
  <c r="J63" i="4"/>
  <c r="H63" i="4"/>
  <c r="G63" i="4"/>
  <c r="E63" i="4"/>
  <c r="D63" i="4"/>
  <c r="C63" i="4"/>
  <c r="B63" i="4"/>
  <c r="A63" i="4"/>
  <c r="L62" i="4"/>
  <c r="K62" i="4"/>
  <c r="J62" i="4"/>
  <c r="H62" i="4"/>
  <c r="G62" i="4"/>
  <c r="E62" i="4"/>
  <c r="D62" i="4"/>
  <c r="C62" i="4"/>
  <c r="B62" i="4"/>
  <c r="A62" i="4"/>
  <c r="C61" i="4"/>
  <c r="B61" i="4"/>
  <c r="A61" i="4"/>
  <c r="L60" i="4"/>
  <c r="K60" i="4"/>
  <c r="J60" i="4"/>
  <c r="H60" i="4"/>
  <c r="G60" i="4"/>
  <c r="E60" i="4"/>
  <c r="D60" i="4"/>
  <c r="C60" i="4"/>
  <c r="B60" i="4"/>
  <c r="A60" i="4"/>
  <c r="L59" i="4"/>
  <c r="K59" i="4"/>
  <c r="J59" i="4"/>
  <c r="H59" i="4"/>
  <c r="G59" i="4"/>
  <c r="E59" i="4"/>
  <c r="D59" i="4"/>
  <c r="C59" i="4"/>
  <c r="B59" i="4"/>
  <c r="A59" i="4"/>
  <c r="L58" i="4"/>
  <c r="K58" i="4"/>
  <c r="J58" i="4"/>
  <c r="H58" i="4"/>
  <c r="G58" i="4"/>
  <c r="E58" i="4"/>
  <c r="D58" i="4"/>
  <c r="C58" i="4"/>
  <c r="B58" i="4"/>
  <c r="A58" i="4"/>
  <c r="L57" i="4"/>
  <c r="K57" i="4"/>
  <c r="J57" i="4"/>
  <c r="H57" i="4"/>
  <c r="G57" i="4"/>
  <c r="E57" i="4"/>
  <c r="D57" i="4"/>
  <c r="C57" i="4"/>
  <c r="B57" i="4"/>
  <c r="A57" i="4"/>
  <c r="L56" i="4"/>
  <c r="K56" i="4"/>
  <c r="J56" i="4"/>
  <c r="H56" i="4"/>
  <c r="G56" i="4"/>
  <c r="E56" i="4"/>
  <c r="D56" i="4"/>
  <c r="C56" i="4"/>
  <c r="B56" i="4"/>
  <c r="A56" i="4"/>
  <c r="L55" i="4"/>
  <c r="K55" i="4"/>
  <c r="J55" i="4"/>
  <c r="H55" i="4"/>
  <c r="G55" i="4"/>
  <c r="E55" i="4"/>
  <c r="D55" i="4"/>
  <c r="C55" i="4"/>
  <c r="B55" i="4"/>
  <c r="A55" i="4"/>
  <c r="L54" i="4"/>
  <c r="K54" i="4"/>
  <c r="J54" i="4"/>
  <c r="H54" i="4"/>
  <c r="G54" i="4"/>
  <c r="E54" i="4"/>
  <c r="D54" i="4"/>
  <c r="C54" i="4"/>
  <c r="B54" i="4"/>
  <c r="A54" i="4"/>
  <c r="L53" i="4"/>
  <c r="K53" i="4"/>
  <c r="J53" i="4"/>
  <c r="H53" i="4"/>
  <c r="G53" i="4"/>
  <c r="E53" i="4"/>
  <c r="D53" i="4"/>
  <c r="C53" i="4"/>
  <c r="B53" i="4"/>
  <c r="A53" i="4"/>
  <c r="L52" i="4"/>
  <c r="K52" i="4"/>
  <c r="J52" i="4"/>
  <c r="H52" i="4"/>
  <c r="G52" i="4"/>
  <c r="E52" i="4"/>
  <c r="D52" i="4"/>
  <c r="C52" i="4"/>
  <c r="B52" i="4"/>
  <c r="A52" i="4"/>
  <c r="L51" i="4"/>
  <c r="K51" i="4"/>
  <c r="J51" i="4"/>
  <c r="H51" i="4"/>
  <c r="G51" i="4"/>
  <c r="E51" i="4"/>
  <c r="D51" i="4"/>
  <c r="C51" i="4"/>
  <c r="B51" i="4"/>
  <c r="A51" i="4"/>
  <c r="L50" i="4"/>
  <c r="K50" i="4"/>
  <c r="J50" i="4"/>
  <c r="H50" i="4"/>
  <c r="G50" i="4"/>
  <c r="E50" i="4"/>
  <c r="D50" i="4"/>
  <c r="C50" i="4"/>
  <c r="B50" i="4"/>
  <c r="A50" i="4"/>
  <c r="L49" i="4"/>
  <c r="K49" i="4"/>
  <c r="J49" i="4"/>
  <c r="H49" i="4"/>
  <c r="G49" i="4"/>
  <c r="E49" i="4"/>
  <c r="D49" i="4"/>
  <c r="C49" i="4"/>
  <c r="B49" i="4"/>
  <c r="A49" i="4"/>
  <c r="L48" i="4"/>
  <c r="K48" i="4"/>
  <c r="J48" i="4"/>
  <c r="H48" i="4"/>
  <c r="G48" i="4"/>
  <c r="E48" i="4"/>
  <c r="D48" i="4"/>
  <c r="C48" i="4"/>
  <c r="B48" i="4"/>
  <c r="A48" i="4"/>
  <c r="L47" i="4"/>
  <c r="K47" i="4"/>
  <c r="J47" i="4"/>
  <c r="H47" i="4"/>
  <c r="G47" i="4"/>
  <c r="E47" i="4"/>
  <c r="D47" i="4"/>
  <c r="C47" i="4"/>
  <c r="B47" i="4"/>
  <c r="A47" i="4"/>
  <c r="L46" i="4"/>
  <c r="K46" i="4"/>
  <c r="J46" i="4"/>
  <c r="H46" i="4"/>
  <c r="G46" i="4"/>
  <c r="E46" i="4"/>
  <c r="D46" i="4"/>
  <c r="C46" i="4"/>
  <c r="B46" i="4"/>
  <c r="A46" i="4"/>
  <c r="L45" i="4"/>
  <c r="K45" i="4"/>
  <c r="J45" i="4"/>
  <c r="H45" i="4"/>
  <c r="G45" i="4"/>
  <c r="E45" i="4"/>
  <c r="D45" i="4"/>
  <c r="C45" i="4"/>
  <c r="B45" i="4"/>
  <c r="A45" i="4"/>
  <c r="L44" i="4"/>
  <c r="K44" i="4"/>
  <c r="J44" i="4"/>
  <c r="H44" i="4"/>
  <c r="G44" i="4"/>
  <c r="E44" i="4"/>
  <c r="D44" i="4"/>
  <c r="C44" i="4"/>
  <c r="B44" i="4"/>
  <c r="A44" i="4"/>
  <c r="L43" i="4"/>
  <c r="K43" i="4"/>
  <c r="J43" i="4"/>
  <c r="H43" i="4"/>
  <c r="G43" i="4"/>
  <c r="E43" i="4"/>
  <c r="D43" i="4"/>
  <c r="C43" i="4"/>
  <c r="B43" i="4"/>
  <c r="A43" i="4"/>
  <c r="L42" i="4"/>
  <c r="K42" i="4"/>
  <c r="J42" i="4"/>
  <c r="H42" i="4"/>
  <c r="G42" i="4"/>
  <c r="E42" i="4"/>
  <c r="D42" i="4"/>
  <c r="C42" i="4"/>
  <c r="B42" i="4"/>
  <c r="A42" i="4"/>
  <c r="C41" i="4"/>
  <c r="B41" i="4"/>
  <c r="A41" i="4"/>
  <c r="L40" i="4"/>
  <c r="K40" i="4"/>
  <c r="J40" i="4"/>
  <c r="H40" i="4"/>
  <c r="G40" i="4"/>
  <c r="E40" i="4"/>
  <c r="D40" i="4"/>
  <c r="C40" i="4"/>
  <c r="B40" i="4"/>
  <c r="A40" i="4"/>
  <c r="L39" i="4"/>
  <c r="K39" i="4"/>
  <c r="J39" i="4"/>
  <c r="H39" i="4"/>
  <c r="G39" i="4"/>
  <c r="E39" i="4"/>
  <c r="D39" i="4"/>
  <c r="C39" i="4"/>
  <c r="B39" i="4"/>
  <c r="A39" i="4"/>
  <c r="L38" i="4"/>
  <c r="K38" i="4"/>
  <c r="J38" i="4"/>
  <c r="H38" i="4"/>
  <c r="G38" i="4"/>
  <c r="E38" i="4"/>
  <c r="D38" i="4"/>
  <c r="C38" i="4"/>
  <c r="B38" i="4"/>
  <c r="A38" i="4"/>
  <c r="L37" i="4"/>
  <c r="K37" i="4"/>
  <c r="J37" i="4"/>
  <c r="H37" i="4"/>
  <c r="G37" i="4"/>
  <c r="E37" i="4"/>
  <c r="D37" i="4"/>
  <c r="C37" i="4"/>
  <c r="B37" i="4"/>
  <c r="A37" i="4"/>
  <c r="L36" i="4"/>
  <c r="K36" i="4"/>
  <c r="J36" i="4"/>
  <c r="H36" i="4"/>
  <c r="G36" i="4"/>
  <c r="E36" i="4"/>
  <c r="D36" i="4"/>
  <c r="C36" i="4"/>
  <c r="B36" i="4"/>
  <c r="A36" i="4"/>
  <c r="C35" i="4"/>
  <c r="B35" i="4"/>
  <c r="A35" i="4"/>
  <c r="L34" i="4"/>
  <c r="K34" i="4"/>
  <c r="J34" i="4"/>
  <c r="H34" i="4"/>
  <c r="G34" i="4"/>
  <c r="E34" i="4"/>
  <c r="D34" i="4"/>
  <c r="C34" i="4"/>
  <c r="B34" i="4"/>
  <c r="A34" i="4"/>
  <c r="L33" i="4"/>
  <c r="K33" i="4"/>
  <c r="J33" i="4"/>
  <c r="H33" i="4"/>
  <c r="G33" i="4"/>
  <c r="E33" i="4"/>
  <c r="D33" i="4"/>
  <c r="C33" i="4"/>
  <c r="B33" i="4"/>
  <c r="A33" i="4"/>
  <c r="L32" i="4"/>
  <c r="K32" i="4"/>
  <c r="J32" i="4"/>
  <c r="H32" i="4"/>
  <c r="G32" i="4"/>
  <c r="E32" i="4"/>
  <c r="D32" i="4"/>
  <c r="C32" i="4"/>
  <c r="B32" i="4"/>
  <c r="A32" i="4"/>
  <c r="L31" i="4"/>
  <c r="K31" i="4"/>
  <c r="J31" i="4"/>
  <c r="H31" i="4"/>
  <c r="G31" i="4"/>
  <c r="E31" i="4"/>
  <c r="D31" i="4"/>
  <c r="C31" i="4"/>
  <c r="B31" i="4"/>
  <c r="A31" i="4"/>
  <c r="L30" i="4"/>
  <c r="K30" i="4"/>
  <c r="J30" i="4"/>
  <c r="H30" i="4"/>
  <c r="G30" i="4"/>
  <c r="E30" i="4"/>
  <c r="D30" i="4"/>
  <c r="C30" i="4"/>
  <c r="B30" i="4"/>
  <c r="A30" i="4"/>
  <c r="L29" i="4"/>
  <c r="K29" i="4"/>
  <c r="J29" i="4"/>
  <c r="H29" i="4"/>
  <c r="G29" i="4"/>
  <c r="E29" i="4"/>
  <c r="D29" i="4"/>
  <c r="C29" i="4"/>
  <c r="B29" i="4"/>
  <c r="A29" i="4"/>
  <c r="L28" i="4"/>
  <c r="K28" i="4"/>
  <c r="J28" i="4"/>
  <c r="H28" i="4"/>
  <c r="G28" i="4"/>
  <c r="E28" i="4"/>
  <c r="D28" i="4"/>
  <c r="C28" i="4"/>
  <c r="B28" i="4"/>
  <c r="A28" i="4"/>
  <c r="L27" i="4"/>
  <c r="K27" i="4"/>
  <c r="J27" i="4"/>
  <c r="H27" i="4"/>
  <c r="G27" i="4"/>
  <c r="E27" i="4"/>
  <c r="D27" i="4"/>
  <c r="C27" i="4"/>
  <c r="B27" i="4"/>
  <c r="A27" i="4"/>
  <c r="L26" i="4"/>
  <c r="K26" i="4"/>
  <c r="J26" i="4"/>
  <c r="H26" i="4"/>
  <c r="G26" i="4"/>
  <c r="E26" i="4"/>
  <c r="D26" i="4"/>
  <c r="C26" i="4"/>
  <c r="B26" i="4"/>
  <c r="A26" i="4"/>
  <c r="L25" i="4"/>
  <c r="K25" i="4"/>
  <c r="J25" i="4"/>
  <c r="H25" i="4"/>
  <c r="G25" i="4"/>
  <c r="E25" i="4"/>
  <c r="D25" i="4"/>
  <c r="C25" i="4"/>
  <c r="B25" i="4"/>
  <c r="A25" i="4"/>
  <c r="L24" i="4"/>
  <c r="K24" i="4"/>
  <c r="J24" i="4"/>
  <c r="H24" i="4"/>
  <c r="G24" i="4"/>
  <c r="E24" i="4"/>
  <c r="D24" i="4"/>
  <c r="C24" i="4"/>
  <c r="B24" i="4"/>
  <c r="A24" i="4"/>
  <c r="L23" i="4"/>
  <c r="K23" i="4"/>
  <c r="J23" i="4"/>
  <c r="H23" i="4"/>
  <c r="G23" i="4"/>
  <c r="E23" i="4"/>
  <c r="D23" i="4"/>
  <c r="C23" i="4"/>
  <c r="B23" i="4"/>
  <c r="A23" i="4"/>
  <c r="L22" i="4"/>
  <c r="K22" i="4"/>
  <c r="J22" i="4"/>
  <c r="H22" i="4"/>
  <c r="G22" i="4"/>
  <c r="E22" i="4"/>
  <c r="D22" i="4"/>
  <c r="C22" i="4"/>
  <c r="B22" i="4"/>
  <c r="A22" i="4"/>
  <c r="L21" i="4"/>
  <c r="K21" i="4"/>
  <c r="J21" i="4"/>
  <c r="H21" i="4"/>
  <c r="G21" i="4"/>
  <c r="E21" i="4"/>
  <c r="D21" i="4"/>
  <c r="C21" i="4"/>
  <c r="B21" i="4"/>
  <c r="A21" i="4"/>
  <c r="L20" i="4"/>
  <c r="K20" i="4"/>
  <c r="J20" i="4"/>
  <c r="H20" i="4"/>
  <c r="G20" i="4"/>
  <c r="E20" i="4"/>
  <c r="D20" i="4"/>
  <c r="C20" i="4"/>
  <c r="B20" i="4"/>
  <c r="A20" i="4"/>
  <c r="L19" i="4"/>
  <c r="K19" i="4"/>
  <c r="J19" i="4"/>
  <c r="H19" i="4"/>
  <c r="G19" i="4"/>
  <c r="E19" i="4"/>
  <c r="D19" i="4"/>
  <c r="C19" i="4"/>
  <c r="B19" i="4"/>
  <c r="A19" i="4"/>
  <c r="L18" i="4"/>
  <c r="K18" i="4"/>
  <c r="J18" i="4"/>
  <c r="H18" i="4"/>
  <c r="G18" i="4"/>
  <c r="E18" i="4"/>
  <c r="D18" i="4"/>
  <c r="C18" i="4"/>
  <c r="B18" i="4"/>
  <c r="A18" i="4"/>
  <c r="L17" i="4"/>
  <c r="K17" i="4"/>
  <c r="J17" i="4"/>
  <c r="H17" i="4"/>
  <c r="G17" i="4"/>
  <c r="E17" i="4"/>
  <c r="D17" i="4"/>
  <c r="C17" i="4"/>
  <c r="B17" i="4"/>
  <c r="A17" i="4"/>
  <c r="L16" i="4"/>
  <c r="K16" i="4"/>
  <c r="J16" i="4"/>
  <c r="H16" i="4"/>
  <c r="G16" i="4"/>
  <c r="E16" i="4"/>
  <c r="D16" i="4"/>
  <c r="C16" i="4"/>
  <c r="B16" i="4"/>
  <c r="A16" i="4"/>
  <c r="L15" i="4"/>
  <c r="K15" i="4"/>
  <c r="J15" i="4"/>
  <c r="H15" i="4"/>
  <c r="G15" i="4"/>
  <c r="E15" i="4"/>
  <c r="D15" i="4"/>
  <c r="C15" i="4"/>
  <c r="B15" i="4"/>
  <c r="A15" i="4"/>
  <c r="T170" i="4" l="1"/>
  <c r="P57" i="4"/>
  <c r="T108" i="4"/>
  <c r="T118" i="4"/>
  <c r="T191" i="4"/>
  <c r="T193" i="4"/>
  <c r="T585" i="4"/>
  <c r="T152" i="4"/>
  <c r="T47" i="4"/>
  <c r="T55" i="4"/>
  <c r="T104" i="4"/>
  <c r="T143" i="4"/>
  <c r="T145" i="4"/>
  <c r="T171" i="4"/>
  <c r="T33" i="4"/>
  <c r="T37" i="4"/>
  <c r="T36" i="4"/>
  <c r="T44" i="4"/>
  <c r="T184" i="4"/>
  <c r="T93" i="4"/>
  <c r="T99" i="4"/>
  <c r="T103" i="4"/>
  <c r="T121" i="4"/>
  <c r="T125" i="4"/>
  <c r="T131" i="4"/>
  <c r="T137" i="4"/>
  <c r="T149" i="4"/>
  <c r="T153" i="4"/>
  <c r="T157" i="4"/>
  <c r="T161" i="4"/>
  <c r="T165" i="4"/>
  <c r="T169" i="4"/>
  <c r="T175" i="4"/>
  <c r="T187" i="4"/>
  <c r="T197" i="4"/>
  <c r="T203" i="4"/>
  <c r="T207" i="4"/>
  <c r="T211" i="4"/>
  <c r="T217" i="4"/>
  <c r="T221" i="4"/>
  <c r="T227" i="4"/>
  <c r="T243" i="4"/>
  <c r="T251" i="4"/>
  <c r="T261" i="4"/>
  <c r="T269" i="4"/>
  <c r="T281" i="4"/>
  <c r="T287" i="4"/>
  <c r="T297" i="4"/>
  <c r="T305" i="4"/>
  <c r="T313" i="4"/>
  <c r="T325" i="4"/>
  <c r="T335" i="4"/>
  <c r="T343" i="4"/>
  <c r="T351" i="4"/>
  <c r="T357" i="4"/>
  <c r="T367" i="4"/>
  <c r="T375" i="4"/>
  <c r="T383" i="4"/>
  <c r="T395" i="4"/>
  <c r="T597" i="4"/>
  <c r="T615" i="4"/>
  <c r="T405" i="4"/>
  <c r="T413" i="4"/>
  <c r="T92" i="4"/>
  <c r="T100" i="4"/>
  <c r="T114" i="4"/>
  <c r="T122" i="4"/>
  <c r="P124" i="4"/>
  <c r="T126" i="4"/>
  <c r="T132" i="4"/>
  <c r="T136" i="4"/>
  <c r="T142" i="4"/>
  <c r="T144" i="4"/>
  <c r="T148" i="4"/>
  <c r="T158" i="4"/>
  <c r="T162" i="4"/>
  <c r="P164" i="4"/>
  <c r="T166" i="4"/>
  <c r="T172" i="4"/>
  <c r="T176" i="4"/>
  <c r="P180" i="4"/>
  <c r="T182" i="4"/>
  <c r="T188" i="4"/>
  <c r="T192" i="4"/>
  <c r="T194" i="4"/>
  <c r="T198" i="4"/>
  <c r="T202" i="4"/>
  <c r="T208" i="4"/>
  <c r="T212" i="4"/>
  <c r="T216" i="4"/>
  <c r="T232" i="4"/>
  <c r="T236" i="4"/>
  <c r="T246" i="4"/>
  <c r="T256" i="4"/>
  <c r="T264" i="4"/>
  <c r="T272" i="4"/>
  <c r="T278" i="4"/>
  <c r="T290" i="4"/>
  <c r="T300" i="4"/>
  <c r="T308" i="4"/>
  <c r="T316" i="4"/>
  <c r="T322" i="4"/>
  <c r="T332" i="4"/>
  <c r="T340" i="4"/>
  <c r="T348" i="4"/>
  <c r="T360" i="4"/>
  <c r="T370" i="4"/>
  <c r="T378" i="4"/>
  <c r="T386" i="4"/>
  <c r="T392" i="4"/>
  <c r="T402" i="4"/>
  <c r="T410" i="4"/>
  <c r="T418" i="4"/>
  <c r="T421" i="4"/>
  <c r="T427" i="4"/>
  <c r="T430" i="4"/>
  <c r="T437" i="4"/>
  <c r="T440" i="4"/>
  <c r="T445" i="4"/>
  <c r="T448" i="4"/>
  <c r="T453" i="4"/>
  <c r="T456" i="4"/>
  <c r="T462" i="4"/>
  <c r="T465" i="4"/>
  <c r="T472" i="4"/>
  <c r="T475" i="4"/>
  <c r="T480" i="4"/>
  <c r="T483" i="4"/>
  <c r="T488" i="4"/>
  <c r="T491" i="4"/>
  <c r="T497" i="4"/>
  <c r="T500" i="4"/>
  <c r="T507" i="4"/>
  <c r="T510" i="4"/>
  <c r="T515" i="4"/>
  <c r="T519" i="4"/>
  <c r="T532" i="4"/>
  <c r="T556" i="4"/>
  <c r="T561" i="4"/>
  <c r="T580" i="4"/>
  <c r="T602" i="4"/>
  <c r="T63" i="4"/>
  <c r="N56" i="4"/>
  <c r="P56" i="4"/>
  <c r="T56" i="4"/>
  <c r="P58" i="4"/>
  <c r="N58" i="4"/>
  <c r="T58" i="4"/>
  <c r="T57" i="4"/>
  <c r="P63" i="4"/>
  <c r="N63" i="4"/>
  <c r="P75" i="4"/>
  <c r="N75" i="4"/>
  <c r="T75" i="4"/>
  <c r="P93" i="4"/>
  <c r="N93" i="4"/>
  <c r="P95" i="4"/>
  <c r="N95" i="4"/>
  <c r="T95" i="4"/>
  <c r="N99" i="4"/>
  <c r="P101" i="4"/>
  <c r="N101" i="4"/>
  <c r="T101" i="4"/>
  <c r="P103" i="4"/>
  <c r="N103" i="4"/>
  <c r="P115" i="4"/>
  <c r="N115" i="4"/>
  <c r="T115" i="4"/>
  <c r="N121" i="4"/>
  <c r="P121" i="4"/>
  <c r="P123" i="4"/>
  <c r="N123" i="4"/>
  <c r="T123" i="4"/>
  <c r="P125" i="4"/>
  <c r="N125" i="4"/>
  <c r="P127" i="4"/>
  <c r="N127" i="4"/>
  <c r="T127" i="4"/>
  <c r="N131" i="4"/>
  <c r="P131" i="4"/>
  <c r="P133" i="4"/>
  <c r="N133" i="4"/>
  <c r="T133" i="4"/>
  <c r="P137" i="4"/>
  <c r="N137" i="4"/>
  <c r="P141" i="4"/>
  <c r="N141" i="4"/>
  <c r="T141" i="4"/>
  <c r="P147" i="4"/>
  <c r="N147" i="4"/>
  <c r="T147" i="4"/>
  <c r="P149" i="4"/>
  <c r="N149" i="4"/>
  <c r="P151" i="4"/>
  <c r="N151" i="4"/>
  <c r="T151" i="4"/>
  <c r="N153" i="4"/>
  <c r="P155" i="4"/>
  <c r="N155" i="4"/>
  <c r="T155" i="4"/>
  <c r="P157" i="4"/>
  <c r="N157" i="4"/>
  <c r="P159" i="4"/>
  <c r="N159" i="4"/>
  <c r="T159" i="4"/>
  <c r="N161" i="4"/>
  <c r="P161" i="4"/>
  <c r="P163" i="4"/>
  <c r="N163" i="4"/>
  <c r="T163" i="4"/>
  <c r="P165" i="4"/>
  <c r="N165" i="4"/>
  <c r="P167" i="4"/>
  <c r="N167" i="4"/>
  <c r="T167" i="4"/>
  <c r="N169" i="4"/>
  <c r="P169" i="4"/>
  <c r="P173" i="4"/>
  <c r="N173" i="4"/>
  <c r="T173" i="4"/>
  <c r="P175" i="4"/>
  <c r="N175" i="4"/>
  <c r="P181" i="4"/>
  <c r="N181" i="4"/>
  <c r="T181" i="4"/>
  <c r="P185" i="4"/>
  <c r="N185" i="4"/>
  <c r="T185" i="4"/>
  <c r="P187" i="4"/>
  <c r="N187" i="4"/>
  <c r="N189" i="4"/>
  <c r="P189" i="4"/>
  <c r="T189" i="4"/>
  <c r="P197" i="4"/>
  <c r="N197" i="4"/>
  <c r="N199" i="4"/>
  <c r="P199" i="4"/>
  <c r="T199" i="4"/>
  <c r="P201" i="4"/>
  <c r="N201" i="4"/>
  <c r="T201" i="4"/>
  <c r="P203" i="4"/>
  <c r="N203" i="4"/>
  <c r="P205" i="4"/>
  <c r="N205" i="4"/>
  <c r="T205" i="4"/>
  <c r="P207" i="4"/>
  <c r="N207" i="4"/>
  <c r="N209" i="4"/>
  <c r="P209" i="4"/>
  <c r="T209" i="4"/>
  <c r="P211" i="4"/>
  <c r="N211" i="4"/>
  <c r="P213" i="4"/>
  <c r="N213" i="4"/>
  <c r="T213" i="4"/>
  <c r="P215" i="4"/>
  <c r="N215" i="4"/>
  <c r="T215" i="4"/>
  <c r="N217" i="4"/>
  <c r="P217" i="4"/>
  <c r="P219" i="4"/>
  <c r="N219" i="4"/>
  <c r="T219" i="4"/>
  <c r="P221" i="4"/>
  <c r="N221" i="4"/>
  <c r="P225" i="4"/>
  <c r="N225" i="4"/>
  <c r="T225" i="4"/>
  <c r="P227" i="4"/>
  <c r="N227" i="4"/>
  <c r="P229" i="4"/>
  <c r="N229" i="4"/>
  <c r="T229" i="4"/>
  <c r="P231" i="4"/>
  <c r="N231" i="4"/>
  <c r="T231" i="4"/>
  <c r="P233" i="4"/>
  <c r="N233" i="4"/>
  <c r="T233" i="4"/>
  <c r="P235" i="4"/>
  <c r="N235" i="4"/>
  <c r="T235" i="4"/>
  <c r="P239" i="4"/>
  <c r="N239" i="4"/>
  <c r="T239" i="4"/>
  <c r="P241" i="4"/>
  <c r="N241" i="4"/>
  <c r="T241" i="4"/>
  <c r="P243" i="4"/>
  <c r="N243" i="4"/>
  <c r="P245" i="4"/>
  <c r="N245" i="4"/>
  <c r="T245" i="4"/>
  <c r="N247" i="4"/>
  <c r="P247" i="4"/>
  <c r="T247" i="4"/>
  <c r="P249" i="4"/>
  <c r="N249" i="4"/>
  <c r="T249" i="4"/>
  <c r="P251" i="4"/>
  <c r="N251" i="4"/>
  <c r="P253" i="4"/>
  <c r="N253" i="4"/>
  <c r="T253" i="4"/>
  <c r="N257" i="4"/>
  <c r="P257" i="4"/>
  <c r="T257" i="4"/>
  <c r="P259" i="4"/>
  <c r="N259" i="4"/>
  <c r="T259" i="4"/>
  <c r="P261" i="4"/>
  <c r="N261" i="4"/>
  <c r="P263" i="4"/>
  <c r="N263" i="4"/>
  <c r="T263" i="4"/>
  <c r="N265" i="4"/>
  <c r="P265" i="4"/>
  <c r="T265" i="4"/>
  <c r="P267" i="4"/>
  <c r="N267" i="4"/>
  <c r="T267" i="4"/>
  <c r="P269" i="4"/>
  <c r="N269" i="4"/>
  <c r="P271" i="4"/>
  <c r="N271" i="4"/>
  <c r="T271" i="4"/>
  <c r="N273" i="4"/>
  <c r="P273" i="4"/>
  <c r="T273" i="4"/>
  <c r="P275" i="4"/>
  <c r="N275" i="4"/>
  <c r="T275" i="4"/>
  <c r="P277" i="4"/>
  <c r="N277" i="4"/>
  <c r="T277" i="4"/>
  <c r="P279" i="4"/>
  <c r="N279" i="4"/>
  <c r="T279" i="4"/>
  <c r="P281" i="4"/>
  <c r="N281" i="4"/>
  <c r="N283" i="4"/>
  <c r="P283" i="4"/>
  <c r="T283" i="4"/>
  <c r="P285" i="4"/>
  <c r="N285" i="4"/>
  <c r="T285" i="4"/>
  <c r="P287" i="4"/>
  <c r="N287" i="4"/>
  <c r="P289" i="4"/>
  <c r="N289" i="4"/>
  <c r="T289" i="4"/>
  <c r="P293" i="4"/>
  <c r="N293" i="4"/>
  <c r="T293" i="4"/>
  <c r="P297" i="4"/>
  <c r="N297" i="4"/>
  <c r="P299" i="4"/>
  <c r="N299" i="4"/>
  <c r="T299" i="4"/>
  <c r="N301" i="4"/>
  <c r="P301" i="4"/>
  <c r="T301" i="4"/>
  <c r="P303" i="4"/>
  <c r="N303" i="4"/>
  <c r="T303" i="4"/>
  <c r="P305" i="4"/>
  <c r="N305" i="4"/>
  <c r="P307" i="4"/>
  <c r="N307" i="4"/>
  <c r="T307" i="4"/>
  <c r="N309" i="4"/>
  <c r="P309" i="4"/>
  <c r="T309" i="4"/>
  <c r="P311" i="4"/>
  <c r="N311" i="4"/>
  <c r="T311" i="4"/>
  <c r="P313" i="4"/>
  <c r="N313" i="4"/>
  <c r="P315" i="4"/>
  <c r="N315" i="4"/>
  <c r="T315" i="4"/>
  <c r="P319" i="4"/>
  <c r="N319" i="4"/>
  <c r="T319" i="4"/>
  <c r="P321" i="4"/>
  <c r="N321" i="4"/>
  <c r="T321" i="4"/>
  <c r="P323" i="4"/>
  <c r="N323" i="4"/>
  <c r="T323" i="4"/>
  <c r="P325" i="4"/>
  <c r="N325" i="4"/>
  <c r="P329" i="4"/>
  <c r="N329" i="4"/>
  <c r="T329" i="4"/>
  <c r="P331" i="4"/>
  <c r="N331" i="4"/>
  <c r="T331" i="4"/>
  <c r="P333" i="4"/>
  <c r="N333" i="4"/>
  <c r="T333" i="4"/>
  <c r="P335" i="4"/>
  <c r="N335" i="4"/>
  <c r="P337" i="4"/>
  <c r="N337" i="4"/>
  <c r="T337" i="4"/>
  <c r="P339" i="4"/>
  <c r="N339" i="4"/>
  <c r="T339" i="4"/>
  <c r="P341" i="4"/>
  <c r="N341" i="4"/>
  <c r="T341" i="4"/>
  <c r="P343" i="4"/>
  <c r="N343" i="4"/>
  <c r="P345" i="4"/>
  <c r="N345" i="4"/>
  <c r="T345" i="4"/>
  <c r="P347" i="4"/>
  <c r="N347" i="4"/>
  <c r="T347" i="4"/>
  <c r="P349" i="4"/>
  <c r="N349" i="4"/>
  <c r="T349" i="4"/>
  <c r="P351" i="4"/>
  <c r="N351" i="4"/>
  <c r="N353" i="4"/>
  <c r="P353" i="4"/>
  <c r="T353" i="4"/>
  <c r="N355" i="4"/>
  <c r="P355" i="4"/>
  <c r="T355" i="4"/>
  <c r="N357" i="4"/>
  <c r="P357" i="4"/>
  <c r="P359" i="4"/>
  <c r="N359" i="4"/>
  <c r="T359" i="4"/>
  <c r="N363" i="4"/>
  <c r="P363" i="4"/>
  <c r="T363" i="4"/>
  <c r="P365" i="4"/>
  <c r="N365" i="4"/>
  <c r="T365" i="4"/>
  <c r="P367" i="4"/>
  <c r="N367" i="4"/>
  <c r="P369" i="4"/>
  <c r="N369" i="4"/>
  <c r="T369" i="4"/>
  <c r="P371" i="4"/>
  <c r="N371" i="4"/>
  <c r="T371" i="4"/>
  <c r="P373" i="4"/>
  <c r="N373" i="4"/>
  <c r="T373" i="4"/>
  <c r="P375" i="4"/>
  <c r="N375" i="4"/>
  <c r="P377" i="4"/>
  <c r="N377" i="4"/>
  <c r="T377" i="4"/>
  <c r="P379" i="4"/>
  <c r="N379" i="4"/>
  <c r="T379" i="4"/>
  <c r="P381" i="4"/>
  <c r="N381" i="4"/>
  <c r="T381" i="4"/>
  <c r="P383" i="4"/>
  <c r="N383" i="4"/>
  <c r="P385" i="4"/>
  <c r="N385" i="4"/>
  <c r="T385" i="4"/>
  <c r="P389" i="4"/>
  <c r="N389" i="4"/>
  <c r="T389" i="4"/>
  <c r="P391" i="4"/>
  <c r="N391" i="4"/>
  <c r="T391" i="4"/>
  <c r="P393" i="4"/>
  <c r="N393" i="4"/>
  <c r="T393" i="4"/>
  <c r="P395" i="4"/>
  <c r="N395" i="4"/>
  <c r="P399" i="4"/>
  <c r="N399" i="4"/>
  <c r="T399" i="4"/>
  <c r="P401" i="4"/>
  <c r="N401" i="4"/>
  <c r="T401" i="4"/>
  <c r="T409" i="4"/>
  <c r="T417" i="4"/>
  <c r="T423" i="4"/>
  <c r="T431" i="4"/>
  <c r="T441" i="4"/>
  <c r="T449" i="4"/>
  <c r="T457" i="4"/>
  <c r="T461" i="4"/>
  <c r="T479" i="4"/>
  <c r="T487" i="4"/>
  <c r="T501" i="4"/>
  <c r="T505" i="4"/>
  <c r="T511" i="4"/>
  <c r="T521" i="4"/>
  <c r="T545" i="4"/>
  <c r="T575" i="4"/>
  <c r="P99" i="4"/>
  <c r="N164" i="4"/>
  <c r="N124" i="4"/>
  <c r="N180" i="4"/>
  <c r="P76" i="4"/>
  <c r="N76" i="4"/>
  <c r="T76" i="4"/>
  <c r="P92" i="4"/>
  <c r="N92" i="4"/>
  <c r="P94" i="4"/>
  <c r="N94" i="4"/>
  <c r="T94" i="4"/>
  <c r="P100" i="4"/>
  <c r="N100" i="4"/>
  <c r="P102" i="4"/>
  <c r="N102" i="4"/>
  <c r="T102" i="4"/>
  <c r="P114" i="4"/>
  <c r="N114" i="4"/>
  <c r="P120" i="4"/>
  <c r="N120" i="4"/>
  <c r="T120" i="4"/>
  <c r="P122" i="4"/>
  <c r="N122" i="4"/>
  <c r="T124" i="4"/>
  <c r="P126" i="4"/>
  <c r="N126" i="4"/>
  <c r="P128" i="4"/>
  <c r="N128" i="4"/>
  <c r="T128" i="4"/>
  <c r="P132" i="4"/>
  <c r="N132" i="4"/>
  <c r="P134" i="4"/>
  <c r="N134" i="4"/>
  <c r="T134" i="4"/>
  <c r="P136" i="4"/>
  <c r="N136" i="4"/>
  <c r="N142" i="4"/>
  <c r="P142" i="4"/>
  <c r="P144" i="4"/>
  <c r="N144" i="4"/>
  <c r="P146" i="4"/>
  <c r="N146" i="4"/>
  <c r="T146" i="4"/>
  <c r="P148" i="4"/>
  <c r="N148" i="4"/>
  <c r="P150" i="4"/>
  <c r="N150" i="4"/>
  <c r="T150" i="4"/>
  <c r="P156" i="4"/>
  <c r="N156" i="4"/>
  <c r="T156" i="4"/>
  <c r="P158" i="4"/>
  <c r="N158" i="4"/>
  <c r="P160" i="4"/>
  <c r="N160" i="4"/>
  <c r="T160" i="4"/>
  <c r="P162" i="4"/>
  <c r="N162" i="4"/>
  <c r="T164" i="4"/>
  <c r="P166" i="4"/>
  <c r="N166" i="4"/>
  <c r="P168" i="4"/>
  <c r="N168" i="4"/>
  <c r="T168" i="4"/>
  <c r="P172" i="4"/>
  <c r="N172" i="4"/>
  <c r="P174" i="4"/>
  <c r="N174" i="4"/>
  <c r="T174" i="4"/>
  <c r="P176" i="4"/>
  <c r="N176" i="4"/>
  <c r="T180" i="4"/>
  <c r="N182" i="4"/>
  <c r="P182" i="4"/>
  <c r="P186" i="4"/>
  <c r="N186" i="4"/>
  <c r="T186" i="4"/>
  <c r="P188" i="4"/>
  <c r="N188" i="4"/>
  <c r="P190" i="4"/>
  <c r="N190" i="4"/>
  <c r="T190" i="4"/>
  <c r="P192" i="4"/>
  <c r="N192" i="4"/>
  <c r="P194" i="4"/>
  <c r="N194" i="4"/>
  <c r="P196" i="4"/>
  <c r="N196" i="4"/>
  <c r="T196" i="4"/>
  <c r="P198" i="4"/>
  <c r="N198" i="4"/>
  <c r="P202" i="4"/>
  <c r="N202" i="4"/>
  <c r="P206" i="4"/>
  <c r="N206" i="4"/>
  <c r="T206" i="4"/>
  <c r="P208" i="4"/>
  <c r="N208" i="4"/>
  <c r="P210" i="4"/>
  <c r="N210" i="4"/>
  <c r="T210" i="4"/>
  <c r="P212" i="4"/>
  <c r="N212" i="4"/>
  <c r="P214" i="4"/>
  <c r="N214" i="4"/>
  <c r="T214" i="4"/>
  <c r="P216" i="4"/>
  <c r="N216" i="4"/>
  <c r="P218" i="4"/>
  <c r="N218" i="4"/>
  <c r="T218" i="4"/>
  <c r="P220" i="4"/>
  <c r="N220" i="4"/>
  <c r="T220" i="4"/>
  <c r="P224" i="4"/>
  <c r="N224" i="4"/>
  <c r="T224" i="4"/>
  <c r="N228" i="4"/>
  <c r="P228" i="4"/>
  <c r="T228" i="4"/>
  <c r="P230" i="4"/>
  <c r="N230" i="4"/>
  <c r="T230" i="4"/>
  <c r="P232" i="4"/>
  <c r="N232" i="4"/>
  <c r="P236" i="4"/>
  <c r="N236" i="4"/>
  <c r="N238" i="4"/>
  <c r="P238" i="4"/>
  <c r="T238" i="4"/>
  <c r="P240" i="4"/>
  <c r="N240" i="4"/>
  <c r="T240" i="4"/>
  <c r="P244" i="4"/>
  <c r="N244" i="4"/>
  <c r="T244" i="4"/>
  <c r="P246" i="4"/>
  <c r="N246" i="4"/>
  <c r="P248" i="4"/>
  <c r="N248" i="4"/>
  <c r="T248" i="4"/>
  <c r="P250" i="4"/>
  <c r="N250" i="4"/>
  <c r="T250" i="4"/>
  <c r="P254" i="4"/>
  <c r="N254" i="4"/>
  <c r="T254" i="4"/>
  <c r="P256" i="4"/>
  <c r="N256" i="4"/>
  <c r="P258" i="4"/>
  <c r="N258" i="4"/>
  <c r="T258" i="4"/>
  <c r="P260" i="4"/>
  <c r="N260" i="4"/>
  <c r="T260" i="4"/>
  <c r="P262" i="4"/>
  <c r="N262" i="4"/>
  <c r="T262" i="4"/>
  <c r="P264" i="4"/>
  <c r="N264" i="4"/>
  <c r="P266" i="4"/>
  <c r="N266" i="4"/>
  <c r="T266" i="4"/>
  <c r="P268" i="4"/>
  <c r="N268" i="4"/>
  <c r="T268" i="4"/>
  <c r="P270" i="4"/>
  <c r="N270" i="4"/>
  <c r="T270" i="4"/>
  <c r="P272" i="4"/>
  <c r="N272" i="4"/>
  <c r="P274" i="4"/>
  <c r="N274" i="4"/>
  <c r="T274" i="4"/>
  <c r="P278" i="4"/>
  <c r="N278" i="4"/>
  <c r="P280" i="4"/>
  <c r="N280" i="4"/>
  <c r="T280" i="4"/>
  <c r="P284" i="4"/>
  <c r="N284" i="4"/>
  <c r="T284" i="4"/>
  <c r="P286" i="4"/>
  <c r="N286" i="4"/>
  <c r="T286" i="4"/>
  <c r="P288" i="4"/>
  <c r="N288" i="4"/>
  <c r="T288" i="4"/>
  <c r="P290" i="4"/>
  <c r="N290" i="4"/>
  <c r="N292" i="4"/>
  <c r="P292" i="4"/>
  <c r="T292" i="4"/>
  <c r="P294" i="4"/>
  <c r="N294" i="4"/>
  <c r="T294" i="4"/>
  <c r="P296" i="4"/>
  <c r="N296" i="4"/>
  <c r="T296" i="4"/>
  <c r="P298" i="4"/>
  <c r="N298" i="4"/>
  <c r="T298" i="4"/>
  <c r="P300" i="4"/>
  <c r="N300" i="4"/>
  <c r="P302" i="4"/>
  <c r="N302" i="4"/>
  <c r="T302" i="4"/>
  <c r="P304" i="4"/>
  <c r="N304" i="4"/>
  <c r="T304" i="4"/>
  <c r="P306" i="4"/>
  <c r="N306" i="4"/>
  <c r="T306" i="4"/>
  <c r="P308" i="4"/>
  <c r="N308" i="4"/>
  <c r="P310" i="4"/>
  <c r="N310" i="4"/>
  <c r="T310" i="4"/>
  <c r="P312" i="4"/>
  <c r="N312" i="4"/>
  <c r="T312" i="4"/>
  <c r="P314" i="4"/>
  <c r="N314" i="4"/>
  <c r="T314" i="4"/>
  <c r="P316" i="4"/>
  <c r="N316" i="4"/>
  <c r="N318" i="4"/>
  <c r="P318" i="4"/>
  <c r="T318" i="4"/>
  <c r="P320" i="4"/>
  <c r="N320" i="4"/>
  <c r="T320" i="4"/>
  <c r="P322" i="4"/>
  <c r="N322" i="4"/>
  <c r="P324" i="4"/>
  <c r="N324" i="4"/>
  <c r="T324" i="4"/>
  <c r="N326" i="4"/>
  <c r="P326" i="4"/>
  <c r="T326" i="4"/>
  <c r="P328" i="4"/>
  <c r="N328" i="4"/>
  <c r="T328" i="4"/>
  <c r="P332" i="4"/>
  <c r="N332" i="4"/>
  <c r="P334" i="4"/>
  <c r="N334" i="4"/>
  <c r="T334" i="4"/>
  <c r="N336" i="4"/>
  <c r="P336" i="4"/>
  <c r="T336" i="4"/>
  <c r="P338" i="4"/>
  <c r="N338" i="4"/>
  <c r="T338" i="4"/>
  <c r="P340" i="4"/>
  <c r="N340" i="4"/>
  <c r="P342" i="4"/>
  <c r="N342" i="4"/>
  <c r="T342" i="4"/>
  <c r="N344" i="4"/>
  <c r="P344" i="4"/>
  <c r="T344" i="4"/>
  <c r="P346" i="4"/>
  <c r="N346" i="4"/>
  <c r="T346" i="4"/>
  <c r="P348" i="4"/>
  <c r="N348" i="4"/>
  <c r="P350" i="4"/>
  <c r="N350" i="4"/>
  <c r="T350" i="4"/>
  <c r="P354" i="4"/>
  <c r="N354" i="4"/>
  <c r="T354" i="4"/>
  <c r="P356" i="4"/>
  <c r="N356" i="4"/>
  <c r="T356" i="4"/>
  <c r="P358" i="4"/>
  <c r="N358" i="4"/>
  <c r="T358" i="4"/>
  <c r="N360" i="4"/>
  <c r="P360" i="4"/>
  <c r="P362" i="4"/>
  <c r="N362" i="4"/>
  <c r="T362" i="4"/>
  <c r="N366" i="4"/>
  <c r="P366" i="4"/>
  <c r="T366" i="4"/>
  <c r="N368" i="4"/>
  <c r="P368" i="4"/>
  <c r="T368" i="4"/>
  <c r="N370" i="4"/>
  <c r="P370" i="4"/>
  <c r="N372" i="4"/>
  <c r="P372" i="4"/>
  <c r="T372" i="4"/>
  <c r="N374" i="4"/>
  <c r="P374" i="4"/>
  <c r="T374" i="4"/>
  <c r="P376" i="4"/>
  <c r="N376" i="4"/>
  <c r="T376" i="4"/>
  <c r="P378" i="4"/>
  <c r="N378" i="4"/>
  <c r="P380" i="4"/>
  <c r="N380" i="4"/>
  <c r="T380" i="4"/>
  <c r="P382" i="4"/>
  <c r="N382" i="4"/>
  <c r="T382" i="4"/>
  <c r="P384" i="4"/>
  <c r="N384" i="4"/>
  <c r="T384" i="4"/>
  <c r="P386" i="4"/>
  <c r="N386" i="4"/>
  <c r="P388" i="4"/>
  <c r="N388" i="4"/>
  <c r="T388" i="4"/>
  <c r="P390" i="4"/>
  <c r="N390" i="4"/>
  <c r="T390" i="4"/>
  <c r="P392" i="4"/>
  <c r="N392" i="4"/>
  <c r="P394" i="4"/>
  <c r="N394" i="4"/>
  <c r="T394" i="4"/>
  <c r="P396" i="4"/>
  <c r="N396" i="4"/>
  <c r="T396" i="4"/>
  <c r="P398" i="4"/>
  <c r="N398" i="4"/>
  <c r="T398" i="4"/>
  <c r="P402" i="4"/>
  <c r="N402" i="4"/>
  <c r="P404" i="4"/>
  <c r="N404" i="4"/>
  <c r="T404" i="4"/>
  <c r="P406" i="4"/>
  <c r="N406" i="4"/>
  <c r="T406" i="4"/>
  <c r="P408" i="4"/>
  <c r="N408" i="4"/>
  <c r="T408" i="4"/>
  <c r="P410" i="4"/>
  <c r="N410" i="4"/>
  <c r="P412" i="4"/>
  <c r="N412" i="4"/>
  <c r="T412" i="4"/>
  <c r="P414" i="4"/>
  <c r="N414" i="4"/>
  <c r="T414" i="4"/>
  <c r="P416" i="4"/>
  <c r="N416" i="4"/>
  <c r="T416" i="4"/>
  <c r="P418" i="4"/>
  <c r="N418" i="4"/>
  <c r="P420" i="4"/>
  <c r="N420" i="4"/>
  <c r="T420" i="4"/>
  <c r="P424" i="4"/>
  <c r="N424" i="4"/>
  <c r="T424" i="4"/>
  <c r="P426" i="4"/>
  <c r="N426" i="4"/>
  <c r="T426" i="4"/>
  <c r="P428" i="4"/>
  <c r="N428" i="4"/>
  <c r="T428" i="4"/>
  <c r="P430" i="4"/>
  <c r="N430" i="4"/>
  <c r="P434" i="4"/>
  <c r="N434" i="4"/>
  <c r="T434" i="4"/>
  <c r="P436" i="4"/>
  <c r="N436" i="4"/>
  <c r="T436" i="4"/>
  <c r="P438" i="4"/>
  <c r="N438" i="4"/>
  <c r="T438" i="4"/>
  <c r="P440" i="4"/>
  <c r="N440" i="4"/>
  <c r="P442" i="4"/>
  <c r="N442" i="4"/>
  <c r="T442" i="4"/>
  <c r="P444" i="4"/>
  <c r="N444" i="4"/>
  <c r="T444" i="4"/>
  <c r="P446" i="4"/>
  <c r="N446" i="4"/>
  <c r="T446" i="4"/>
  <c r="P448" i="4"/>
  <c r="N448" i="4"/>
  <c r="P450" i="4"/>
  <c r="N450" i="4"/>
  <c r="T450" i="4"/>
  <c r="P452" i="4"/>
  <c r="N452" i="4"/>
  <c r="T452" i="4"/>
  <c r="P454" i="4"/>
  <c r="N454" i="4"/>
  <c r="T454" i="4"/>
  <c r="P456" i="4"/>
  <c r="N456" i="4"/>
  <c r="P460" i="4"/>
  <c r="N460" i="4"/>
  <c r="T460" i="4"/>
  <c r="P462" i="4"/>
  <c r="N462" i="4"/>
  <c r="P464" i="4"/>
  <c r="N464" i="4"/>
  <c r="T464" i="4"/>
  <c r="P466" i="4"/>
  <c r="N466" i="4"/>
  <c r="T466" i="4"/>
  <c r="P470" i="4"/>
  <c r="N470" i="4"/>
  <c r="T470" i="4"/>
  <c r="P472" i="4"/>
  <c r="N472" i="4"/>
  <c r="P474" i="4"/>
  <c r="N474" i="4"/>
  <c r="T474" i="4"/>
  <c r="P476" i="4"/>
  <c r="N476" i="4"/>
  <c r="T476" i="4"/>
  <c r="P478" i="4"/>
  <c r="N478" i="4"/>
  <c r="T478" i="4"/>
  <c r="P480" i="4"/>
  <c r="N480" i="4"/>
  <c r="P482" i="4"/>
  <c r="N482" i="4"/>
  <c r="T482" i="4"/>
  <c r="P484" i="4"/>
  <c r="N484" i="4"/>
  <c r="T484" i="4"/>
  <c r="P486" i="4"/>
  <c r="N486" i="4"/>
  <c r="T486" i="4"/>
  <c r="P488" i="4"/>
  <c r="N488" i="4"/>
  <c r="P490" i="4"/>
  <c r="N490" i="4"/>
  <c r="T490" i="4"/>
  <c r="P492" i="4"/>
  <c r="N492" i="4"/>
  <c r="T492" i="4"/>
  <c r="P496" i="4"/>
  <c r="N496" i="4"/>
  <c r="T496" i="4"/>
  <c r="P498" i="4"/>
  <c r="N498" i="4"/>
  <c r="T498" i="4"/>
  <c r="P500" i="4"/>
  <c r="N500" i="4"/>
  <c r="P502" i="4"/>
  <c r="N502" i="4"/>
  <c r="T502" i="4"/>
  <c r="P504" i="4"/>
  <c r="N504" i="4"/>
  <c r="T504" i="4"/>
  <c r="P508" i="4"/>
  <c r="N508" i="4"/>
  <c r="T508" i="4"/>
  <c r="P510" i="4"/>
  <c r="N510" i="4"/>
  <c r="P512" i="4"/>
  <c r="N512" i="4"/>
  <c r="T512" i="4"/>
  <c r="P514" i="4"/>
  <c r="N514" i="4"/>
  <c r="T514" i="4"/>
  <c r="P516" i="4"/>
  <c r="N516" i="4"/>
  <c r="T516" i="4"/>
  <c r="P518" i="4"/>
  <c r="N518" i="4"/>
  <c r="T518" i="4"/>
  <c r="P520" i="4"/>
  <c r="N520" i="4"/>
  <c r="T520" i="4"/>
  <c r="N522" i="4"/>
  <c r="P522" i="4"/>
  <c r="T522" i="4"/>
  <c r="P524" i="4"/>
  <c r="N524" i="4"/>
  <c r="T524" i="4"/>
  <c r="P526" i="4"/>
  <c r="N526" i="4"/>
  <c r="T526" i="4"/>
  <c r="P528" i="4"/>
  <c r="N528" i="4"/>
  <c r="T528" i="4"/>
  <c r="P532" i="4"/>
  <c r="N532" i="4"/>
  <c r="P534" i="4"/>
  <c r="N534" i="4"/>
  <c r="T534" i="4"/>
  <c r="P536" i="4"/>
  <c r="N536" i="4"/>
  <c r="T536" i="4"/>
  <c r="P538" i="4"/>
  <c r="N538" i="4"/>
  <c r="T538" i="4"/>
  <c r="N540" i="4"/>
  <c r="P540" i="4"/>
  <c r="T540" i="4"/>
  <c r="P544" i="4"/>
  <c r="N544" i="4"/>
  <c r="T544" i="4"/>
  <c r="P546" i="4"/>
  <c r="N546" i="4"/>
  <c r="T546" i="4"/>
  <c r="P548" i="4"/>
  <c r="N548" i="4"/>
  <c r="T548" i="4"/>
  <c r="P550" i="4"/>
  <c r="N550" i="4"/>
  <c r="T550" i="4"/>
  <c r="P552" i="4"/>
  <c r="N552" i="4"/>
  <c r="T552" i="4"/>
  <c r="P554" i="4"/>
  <c r="N554" i="4"/>
  <c r="T554" i="4"/>
  <c r="P556" i="4"/>
  <c r="N556" i="4"/>
  <c r="P558" i="4"/>
  <c r="N558" i="4"/>
  <c r="T558" i="4"/>
  <c r="P560" i="4"/>
  <c r="N560" i="4"/>
  <c r="T560" i="4"/>
  <c r="P562" i="4"/>
  <c r="N562" i="4"/>
  <c r="T562" i="4"/>
  <c r="P564" i="4"/>
  <c r="N564" i="4"/>
  <c r="T564" i="4"/>
  <c r="P566" i="4"/>
  <c r="N566" i="4"/>
  <c r="T566" i="4"/>
  <c r="P568" i="4"/>
  <c r="N568" i="4"/>
  <c r="T568" i="4"/>
  <c r="P572" i="4"/>
  <c r="N572" i="4"/>
  <c r="T572" i="4"/>
  <c r="P574" i="4"/>
  <c r="N574" i="4"/>
  <c r="T574" i="4"/>
  <c r="P576" i="4"/>
  <c r="N576" i="4"/>
  <c r="T576" i="4"/>
  <c r="P578" i="4"/>
  <c r="N578" i="4"/>
  <c r="T578" i="4"/>
  <c r="P580" i="4"/>
  <c r="N580" i="4"/>
  <c r="P582" i="4"/>
  <c r="N582" i="4"/>
  <c r="T582" i="4"/>
  <c r="P584" i="4"/>
  <c r="N584" i="4"/>
  <c r="T584" i="4"/>
  <c r="P586" i="4"/>
  <c r="N586" i="4"/>
  <c r="T586" i="4"/>
  <c r="P588" i="4"/>
  <c r="N588" i="4"/>
  <c r="T588" i="4"/>
  <c r="P590" i="4"/>
  <c r="N590" i="4"/>
  <c r="T590" i="4"/>
  <c r="P592" i="4"/>
  <c r="N592" i="4"/>
  <c r="T592" i="4"/>
  <c r="P594" i="4"/>
  <c r="N594" i="4"/>
  <c r="T594" i="4"/>
  <c r="P596" i="4"/>
  <c r="N596" i="4"/>
  <c r="T596" i="4"/>
  <c r="P598" i="4"/>
  <c r="N598" i="4"/>
  <c r="T598" i="4"/>
  <c r="P600" i="4"/>
  <c r="N600" i="4"/>
  <c r="T600" i="4"/>
  <c r="P602" i="4"/>
  <c r="N602" i="4"/>
  <c r="P604" i="4"/>
  <c r="N604" i="4"/>
  <c r="T604" i="4"/>
  <c r="P606" i="4"/>
  <c r="N606" i="4"/>
  <c r="T606" i="4"/>
  <c r="P608" i="4"/>
  <c r="N608" i="4"/>
  <c r="T608" i="4"/>
  <c r="P610" i="4"/>
  <c r="N610" i="4"/>
  <c r="T610" i="4"/>
  <c r="P612" i="4"/>
  <c r="N612" i="4"/>
  <c r="T612" i="4"/>
  <c r="P614" i="4"/>
  <c r="N614" i="4"/>
  <c r="T614" i="4"/>
  <c r="P616" i="4"/>
  <c r="N616" i="4"/>
  <c r="T616" i="4"/>
  <c r="P618" i="4"/>
  <c r="N618" i="4"/>
  <c r="T618" i="4"/>
  <c r="P620" i="4"/>
  <c r="N620" i="4"/>
  <c r="T620" i="4"/>
  <c r="P622" i="4"/>
  <c r="N622" i="4"/>
  <c r="T622" i="4"/>
  <c r="P624" i="4"/>
  <c r="N624" i="4"/>
  <c r="T624" i="4"/>
  <c r="P626" i="4"/>
  <c r="N626" i="4"/>
  <c r="T626" i="4"/>
  <c r="N57" i="4"/>
  <c r="P153" i="4"/>
  <c r="P403" i="4"/>
  <c r="N403" i="4"/>
  <c r="T403" i="4"/>
  <c r="P405" i="4"/>
  <c r="N405" i="4"/>
  <c r="P407" i="4"/>
  <c r="N407" i="4"/>
  <c r="T407" i="4"/>
  <c r="P409" i="4"/>
  <c r="N409" i="4"/>
  <c r="P411" i="4"/>
  <c r="N411" i="4"/>
  <c r="T411" i="4"/>
  <c r="P413" i="4"/>
  <c r="N413" i="4"/>
  <c r="P415" i="4"/>
  <c r="N415" i="4"/>
  <c r="T415" i="4"/>
  <c r="P417" i="4"/>
  <c r="N417" i="4"/>
  <c r="P419" i="4"/>
  <c r="N419" i="4"/>
  <c r="T419" i="4"/>
  <c r="P421" i="4"/>
  <c r="N421" i="4"/>
  <c r="P423" i="4"/>
  <c r="N423" i="4"/>
  <c r="P425" i="4"/>
  <c r="N425" i="4"/>
  <c r="T425" i="4"/>
  <c r="P427" i="4"/>
  <c r="N427" i="4"/>
  <c r="P429" i="4"/>
  <c r="N429" i="4"/>
  <c r="T429" i="4"/>
  <c r="P431" i="4"/>
  <c r="N431" i="4"/>
  <c r="P433" i="4"/>
  <c r="N433" i="4"/>
  <c r="T433" i="4"/>
  <c r="P437" i="4"/>
  <c r="N437" i="4"/>
  <c r="P439" i="4"/>
  <c r="N439" i="4"/>
  <c r="T439" i="4"/>
  <c r="P441" i="4"/>
  <c r="N441" i="4"/>
  <c r="P443" i="4"/>
  <c r="N443" i="4"/>
  <c r="T443" i="4"/>
  <c r="P445" i="4"/>
  <c r="N445" i="4"/>
  <c r="P447" i="4"/>
  <c r="N447" i="4"/>
  <c r="T447" i="4"/>
  <c r="P449" i="4"/>
  <c r="N449" i="4"/>
  <c r="P451" i="4"/>
  <c r="N451" i="4"/>
  <c r="T451" i="4"/>
  <c r="P453" i="4"/>
  <c r="N453" i="4"/>
  <c r="P455" i="4"/>
  <c r="N455" i="4"/>
  <c r="T455" i="4"/>
  <c r="P457" i="4"/>
  <c r="N457" i="4"/>
  <c r="P459" i="4"/>
  <c r="N459" i="4"/>
  <c r="T459" i="4"/>
  <c r="P461" i="4"/>
  <c r="N461" i="4"/>
  <c r="P463" i="4"/>
  <c r="N463" i="4"/>
  <c r="T463" i="4"/>
  <c r="P465" i="4"/>
  <c r="N465" i="4"/>
  <c r="P467" i="4"/>
  <c r="N467" i="4"/>
  <c r="T467" i="4"/>
  <c r="P469" i="4"/>
  <c r="N469" i="4"/>
  <c r="T469" i="4"/>
  <c r="P473" i="4"/>
  <c r="N473" i="4"/>
  <c r="T473" i="4"/>
  <c r="P475" i="4"/>
  <c r="N475" i="4"/>
  <c r="P477" i="4"/>
  <c r="N477" i="4"/>
  <c r="T477" i="4"/>
  <c r="P479" i="4"/>
  <c r="N479" i="4"/>
  <c r="P481" i="4"/>
  <c r="N481" i="4"/>
  <c r="T481" i="4"/>
  <c r="P483" i="4"/>
  <c r="N483" i="4"/>
  <c r="P485" i="4"/>
  <c r="N485" i="4"/>
  <c r="T485" i="4"/>
  <c r="P487" i="4"/>
  <c r="N487" i="4"/>
  <c r="P489" i="4"/>
  <c r="N489" i="4"/>
  <c r="T489" i="4"/>
  <c r="P491" i="4"/>
  <c r="N491" i="4"/>
  <c r="P493" i="4"/>
  <c r="N493" i="4"/>
  <c r="T493" i="4"/>
  <c r="P495" i="4"/>
  <c r="N495" i="4"/>
  <c r="T495" i="4"/>
  <c r="P497" i="4"/>
  <c r="N497" i="4"/>
  <c r="P499" i="4"/>
  <c r="N499" i="4"/>
  <c r="T499" i="4"/>
  <c r="P501" i="4"/>
  <c r="N501" i="4"/>
  <c r="P505" i="4"/>
  <c r="N505" i="4"/>
  <c r="P507" i="4"/>
  <c r="N507" i="4"/>
  <c r="P509" i="4"/>
  <c r="N509" i="4"/>
  <c r="T509" i="4"/>
  <c r="P511" i="4"/>
  <c r="N511" i="4"/>
  <c r="P513" i="4"/>
  <c r="N513" i="4"/>
  <c r="T513" i="4"/>
  <c r="P515" i="4"/>
  <c r="N515" i="4"/>
  <c r="P517" i="4"/>
  <c r="N517" i="4"/>
  <c r="T517" i="4"/>
  <c r="P519" i="4"/>
  <c r="N519" i="4"/>
  <c r="P521" i="4"/>
  <c r="N521" i="4"/>
  <c r="P523" i="4"/>
  <c r="N523" i="4"/>
  <c r="T523" i="4"/>
  <c r="P525" i="4"/>
  <c r="N525" i="4"/>
  <c r="T525" i="4"/>
  <c r="P527" i="4"/>
  <c r="N527" i="4"/>
  <c r="T527" i="4"/>
  <c r="P529" i="4"/>
  <c r="N529" i="4"/>
  <c r="T529" i="4"/>
  <c r="N531" i="4"/>
  <c r="P531" i="4"/>
  <c r="T531" i="4"/>
  <c r="P533" i="4"/>
  <c r="N533" i="4"/>
  <c r="T533" i="4"/>
  <c r="P535" i="4"/>
  <c r="N535" i="4"/>
  <c r="T535" i="4"/>
  <c r="P537" i="4"/>
  <c r="N537" i="4"/>
  <c r="T537" i="4"/>
  <c r="P541" i="4"/>
  <c r="N541" i="4"/>
  <c r="T541" i="4"/>
  <c r="P543" i="4"/>
  <c r="N543" i="4"/>
  <c r="T543" i="4"/>
  <c r="P545" i="4"/>
  <c r="N545" i="4"/>
  <c r="P547" i="4"/>
  <c r="N547" i="4"/>
  <c r="T547" i="4"/>
  <c r="N549" i="4"/>
  <c r="P549" i="4"/>
  <c r="T549" i="4"/>
  <c r="P551" i="4"/>
  <c r="N551" i="4"/>
  <c r="T551" i="4"/>
  <c r="P553" i="4"/>
  <c r="N553" i="4"/>
  <c r="T553" i="4"/>
  <c r="P555" i="4"/>
  <c r="N555" i="4"/>
  <c r="T555" i="4"/>
  <c r="N557" i="4"/>
  <c r="P557" i="4"/>
  <c r="T557" i="4"/>
  <c r="P559" i="4"/>
  <c r="N559" i="4"/>
  <c r="T559" i="4"/>
  <c r="P561" i="4"/>
  <c r="N561" i="4"/>
  <c r="P563" i="4"/>
  <c r="N563" i="4"/>
  <c r="T563" i="4"/>
  <c r="N565" i="4"/>
  <c r="P565" i="4"/>
  <c r="T565" i="4"/>
  <c r="P569" i="4"/>
  <c r="N569" i="4"/>
  <c r="T569" i="4"/>
  <c r="P571" i="4"/>
  <c r="N571" i="4"/>
  <c r="T571" i="4"/>
  <c r="P575" i="4"/>
  <c r="N575" i="4"/>
  <c r="P577" i="4"/>
  <c r="N577" i="4"/>
  <c r="T577" i="4"/>
  <c r="P579" i="4"/>
  <c r="N579" i="4"/>
  <c r="T579" i="4"/>
  <c r="P581" i="4"/>
  <c r="N581" i="4"/>
  <c r="T581" i="4"/>
  <c r="P583" i="4"/>
  <c r="N583" i="4"/>
  <c r="T583" i="4"/>
  <c r="P585" i="4"/>
  <c r="N585" i="4"/>
  <c r="P587" i="4"/>
  <c r="N587" i="4"/>
  <c r="T587" i="4"/>
  <c r="P589" i="4"/>
  <c r="N589" i="4"/>
  <c r="T589" i="4"/>
  <c r="P593" i="4"/>
  <c r="N593" i="4"/>
  <c r="T593" i="4"/>
  <c r="P595" i="4"/>
  <c r="N595" i="4"/>
  <c r="T595" i="4"/>
  <c r="P597" i="4"/>
  <c r="N597" i="4"/>
  <c r="P599" i="4"/>
  <c r="N599" i="4"/>
  <c r="T599" i="4"/>
  <c r="P601" i="4"/>
  <c r="N601" i="4"/>
  <c r="T601" i="4"/>
  <c r="P603" i="4"/>
  <c r="N603" i="4"/>
  <c r="T603" i="4"/>
  <c r="P605" i="4"/>
  <c r="N605" i="4"/>
  <c r="T605" i="4"/>
  <c r="P611" i="4"/>
  <c r="N611" i="4"/>
  <c r="T611" i="4"/>
  <c r="P613" i="4"/>
  <c r="N613" i="4"/>
  <c r="T613" i="4"/>
  <c r="P615" i="4"/>
  <c r="N615" i="4"/>
  <c r="P617" i="4"/>
  <c r="N617" i="4"/>
  <c r="T617" i="4"/>
  <c r="P619" i="4"/>
  <c r="N619" i="4"/>
  <c r="T619" i="4"/>
  <c r="P621" i="4"/>
  <c r="N621" i="4"/>
  <c r="T621" i="4"/>
  <c r="P623" i="4"/>
  <c r="N623" i="4"/>
  <c r="T623" i="4"/>
  <c r="P627" i="4"/>
  <c r="T627" i="4"/>
  <c r="P628" i="4"/>
  <c r="T628" i="4"/>
  <c r="N627" i="4"/>
  <c r="N628" i="4"/>
  <c r="L628" i="5" l="1"/>
  <c r="K628" i="5"/>
  <c r="J628" i="5"/>
  <c r="I628" i="5"/>
  <c r="H628" i="5"/>
  <c r="G628" i="5"/>
  <c r="F628" i="5"/>
  <c r="E628" i="5"/>
  <c r="D628" i="5"/>
  <c r="L627" i="5"/>
  <c r="K627" i="5"/>
  <c r="J627" i="5"/>
  <c r="I627" i="5"/>
  <c r="H627" i="5"/>
  <c r="G627" i="5"/>
  <c r="F627" i="5"/>
  <c r="E627" i="5"/>
  <c r="D627" i="5"/>
  <c r="L626" i="5"/>
  <c r="K626" i="5"/>
  <c r="J626" i="5"/>
  <c r="I626" i="5"/>
  <c r="H626" i="5"/>
  <c r="G626" i="5"/>
  <c r="F626" i="5"/>
  <c r="E626" i="5"/>
  <c r="D626" i="5"/>
  <c r="L624" i="5"/>
  <c r="K624" i="5"/>
  <c r="J624" i="5"/>
  <c r="I624" i="5"/>
  <c r="H624" i="5"/>
  <c r="G624" i="5"/>
  <c r="F624" i="5"/>
  <c r="E624" i="5"/>
  <c r="D624" i="5"/>
  <c r="L623" i="5"/>
  <c r="K623" i="5"/>
  <c r="J623" i="5"/>
  <c r="I623" i="5"/>
  <c r="H623" i="5"/>
  <c r="G623" i="5"/>
  <c r="F623" i="5"/>
  <c r="E623" i="5"/>
  <c r="D623" i="5"/>
  <c r="L622" i="5"/>
  <c r="K622" i="5"/>
  <c r="J622" i="5"/>
  <c r="I622" i="5"/>
  <c r="H622" i="5"/>
  <c r="G622" i="5"/>
  <c r="F622" i="5"/>
  <c r="E622" i="5"/>
  <c r="D622" i="5"/>
  <c r="L621" i="5"/>
  <c r="K621" i="5"/>
  <c r="J621" i="5"/>
  <c r="I621" i="5"/>
  <c r="H621" i="5"/>
  <c r="G621" i="5"/>
  <c r="F621" i="5"/>
  <c r="E621" i="5"/>
  <c r="D621" i="5"/>
  <c r="L620" i="5"/>
  <c r="K620" i="5"/>
  <c r="J620" i="5"/>
  <c r="I620" i="5"/>
  <c r="H620" i="5"/>
  <c r="G620" i="5"/>
  <c r="F620" i="5"/>
  <c r="E620" i="5"/>
  <c r="D620" i="5"/>
  <c r="L619" i="5"/>
  <c r="K619" i="5"/>
  <c r="J619" i="5"/>
  <c r="I619" i="5"/>
  <c r="H619" i="5"/>
  <c r="G619" i="5"/>
  <c r="F619" i="5"/>
  <c r="E619" i="5"/>
  <c r="D619" i="5"/>
  <c r="L618" i="5"/>
  <c r="K618" i="5"/>
  <c r="J618" i="5"/>
  <c r="I618" i="5"/>
  <c r="H618" i="5"/>
  <c r="G618" i="5"/>
  <c r="F618" i="5"/>
  <c r="E618" i="5"/>
  <c r="D618" i="5"/>
  <c r="L617" i="5"/>
  <c r="K617" i="5"/>
  <c r="J617" i="5"/>
  <c r="I617" i="5"/>
  <c r="H617" i="5"/>
  <c r="G617" i="5"/>
  <c r="F617" i="5"/>
  <c r="E617" i="5"/>
  <c r="D617" i="5"/>
  <c r="L616" i="5"/>
  <c r="K616" i="5"/>
  <c r="J616" i="5"/>
  <c r="I616" i="5"/>
  <c r="H616" i="5"/>
  <c r="G616" i="5"/>
  <c r="F616" i="5"/>
  <c r="E616" i="5"/>
  <c r="D616" i="5"/>
  <c r="L615" i="5"/>
  <c r="K615" i="5"/>
  <c r="J615" i="5"/>
  <c r="I615" i="5"/>
  <c r="H615" i="5"/>
  <c r="G615" i="5"/>
  <c r="F615" i="5"/>
  <c r="E615" i="5"/>
  <c r="D615" i="5"/>
  <c r="L614" i="5"/>
  <c r="K614" i="5"/>
  <c r="J614" i="5"/>
  <c r="I614" i="5"/>
  <c r="H614" i="5"/>
  <c r="G614" i="5"/>
  <c r="F614" i="5"/>
  <c r="E614" i="5"/>
  <c r="D614" i="5"/>
  <c r="L613" i="5"/>
  <c r="K613" i="5"/>
  <c r="J613" i="5"/>
  <c r="I613" i="5"/>
  <c r="H613" i="5"/>
  <c r="G613" i="5"/>
  <c r="F613" i="5"/>
  <c r="E613" i="5"/>
  <c r="D613" i="5"/>
  <c r="L612" i="5"/>
  <c r="K612" i="5"/>
  <c r="J612" i="5"/>
  <c r="I612" i="5"/>
  <c r="H612" i="5"/>
  <c r="G612" i="5"/>
  <c r="F612" i="5"/>
  <c r="E612" i="5"/>
  <c r="D612" i="5"/>
  <c r="L611" i="5"/>
  <c r="K611" i="5"/>
  <c r="J611" i="5"/>
  <c r="I611" i="5"/>
  <c r="H611" i="5"/>
  <c r="G611" i="5"/>
  <c r="F611" i="5"/>
  <c r="E611" i="5"/>
  <c r="D611" i="5"/>
  <c r="L610" i="5"/>
  <c r="K610" i="5"/>
  <c r="J610" i="5"/>
  <c r="I610" i="5"/>
  <c r="H610" i="5"/>
  <c r="G610" i="5"/>
  <c r="F610" i="5"/>
  <c r="E610" i="5"/>
  <c r="D610" i="5"/>
  <c r="L608" i="5"/>
  <c r="K608" i="5"/>
  <c r="J608" i="5"/>
  <c r="I608" i="5"/>
  <c r="H608" i="5"/>
  <c r="G608" i="5"/>
  <c r="F608" i="5"/>
  <c r="E608" i="5"/>
  <c r="D608" i="5"/>
  <c r="L606" i="5"/>
  <c r="K606" i="5"/>
  <c r="J606" i="5"/>
  <c r="I606" i="5"/>
  <c r="H606" i="5"/>
  <c r="G606" i="5"/>
  <c r="F606" i="5"/>
  <c r="E606" i="5"/>
  <c r="D606" i="5"/>
  <c r="L605" i="5"/>
  <c r="K605" i="5"/>
  <c r="J605" i="5"/>
  <c r="I605" i="5"/>
  <c r="H605" i="5"/>
  <c r="G605" i="5"/>
  <c r="F605" i="5"/>
  <c r="E605" i="5"/>
  <c r="D605" i="5"/>
  <c r="L604" i="5"/>
  <c r="K604" i="5"/>
  <c r="J604" i="5"/>
  <c r="I604" i="5"/>
  <c r="H604" i="5"/>
  <c r="G604" i="5"/>
  <c r="F604" i="5"/>
  <c r="E604" i="5"/>
  <c r="D604" i="5"/>
  <c r="L603" i="5"/>
  <c r="K603" i="5"/>
  <c r="J603" i="5"/>
  <c r="I603" i="5"/>
  <c r="H603" i="5"/>
  <c r="G603" i="5"/>
  <c r="F603" i="5"/>
  <c r="E603" i="5"/>
  <c r="D603" i="5"/>
  <c r="L602" i="5"/>
  <c r="K602" i="5"/>
  <c r="J602" i="5"/>
  <c r="I602" i="5"/>
  <c r="H602" i="5"/>
  <c r="G602" i="5"/>
  <c r="F602" i="5"/>
  <c r="E602" i="5"/>
  <c r="D602" i="5"/>
  <c r="L601" i="5"/>
  <c r="K601" i="5"/>
  <c r="J601" i="5"/>
  <c r="I601" i="5"/>
  <c r="H601" i="5"/>
  <c r="G601" i="5"/>
  <c r="F601" i="5"/>
  <c r="E601" i="5"/>
  <c r="D601" i="5"/>
  <c r="L600" i="5"/>
  <c r="K600" i="5"/>
  <c r="J600" i="5"/>
  <c r="I600" i="5"/>
  <c r="H600" i="5"/>
  <c r="G600" i="5"/>
  <c r="F600" i="5"/>
  <c r="E600" i="5"/>
  <c r="D600" i="5"/>
  <c r="L599" i="5"/>
  <c r="K599" i="5"/>
  <c r="J599" i="5"/>
  <c r="I599" i="5"/>
  <c r="H599" i="5"/>
  <c r="G599" i="5"/>
  <c r="F599" i="5"/>
  <c r="E599" i="5"/>
  <c r="D599" i="5"/>
  <c r="L598" i="5"/>
  <c r="K598" i="5"/>
  <c r="J598" i="5"/>
  <c r="I598" i="5"/>
  <c r="H598" i="5"/>
  <c r="G598" i="5"/>
  <c r="F598" i="5"/>
  <c r="E598" i="5"/>
  <c r="D598" i="5"/>
  <c r="L597" i="5"/>
  <c r="K597" i="5"/>
  <c r="J597" i="5"/>
  <c r="I597" i="5"/>
  <c r="H597" i="5"/>
  <c r="G597" i="5"/>
  <c r="F597" i="5"/>
  <c r="E597" i="5"/>
  <c r="D597" i="5"/>
  <c r="L596" i="5"/>
  <c r="K596" i="5"/>
  <c r="J596" i="5"/>
  <c r="I596" i="5"/>
  <c r="H596" i="5"/>
  <c r="G596" i="5"/>
  <c r="F596" i="5"/>
  <c r="E596" i="5"/>
  <c r="D596" i="5"/>
  <c r="L595" i="5"/>
  <c r="K595" i="5"/>
  <c r="J595" i="5"/>
  <c r="I595" i="5"/>
  <c r="H595" i="5"/>
  <c r="G595" i="5"/>
  <c r="F595" i="5"/>
  <c r="E595" i="5"/>
  <c r="D595" i="5"/>
  <c r="L594" i="5"/>
  <c r="K594" i="5"/>
  <c r="J594" i="5"/>
  <c r="I594" i="5"/>
  <c r="H594" i="5"/>
  <c r="G594" i="5"/>
  <c r="F594" i="5"/>
  <c r="E594" i="5"/>
  <c r="D594" i="5"/>
  <c r="L593" i="5"/>
  <c r="K593" i="5"/>
  <c r="J593" i="5"/>
  <c r="I593" i="5"/>
  <c r="H593" i="5"/>
  <c r="G593" i="5"/>
  <c r="F593" i="5"/>
  <c r="E593" i="5"/>
  <c r="D593" i="5"/>
  <c r="L592" i="5"/>
  <c r="K592" i="5"/>
  <c r="J592" i="5"/>
  <c r="I592" i="5"/>
  <c r="H592" i="5"/>
  <c r="G592" i="5"/>
  <c r="F592" i="5"/>
  <c r="E592" i="5"/>
  <c r="D592" i="5"/>
  <c r="L590" i="5"/>
  <c r="K590" i="5"/>
  <c r="J590" i="5"/>
  <c r="I590" i="5"/>
  <c r="H590" i="5"/>
  <c r="G590" i="5"/>
  <c r="F590" i="5"/>
  <c r="E590" i="5"/>
  <c r="D590" i="5"/>
  <c r="L589" i="5"/>
  <c r="K589" i="5"/>
  <c r="J589" i="5"/>
  <c r="I589" i="5"/>
  <c r="H589" i="5"/>
  <c r="G589" i="5"/>
  <c r="F589" i="5"/>
  <c r="E589" i="5"/>
  <c r="D589" i="5"/>
  <c r="L588" i="5"/>
  <c r="K588" i="5"/>
  <c r="J588" i="5"/>
  <c r="I588" i="5"/>
  <c r="H588" i="5"/>
  <c r="G588" i="5"/>
  <c r="F588" i="5"/>
  <c r="E588" i="5"/>
  <c r="D588" i="5"/>
  <c r="L587" i="5"/>
  <c r="K587" i="5"/>
  <c r="J587" i="5"/>
  <c r="I587" i="5"/>
  <c r="H587" i="5"/>
  <c r="G587" i="5"/>
  <c r="F587" i="5"/>
  <c r="E587" i="5"/>
  <c r="D587" i="5"/>
  <c r="L586" i="5"/>
  <c r="K586" i="5"/>
  <c r="J586" i="5"/>
  <c r="I586" i="5"/>
  <c r="H586" i="5"/>
  <c r="G586" i="5"/>
  <c r="F586" i="5"/>
  <c r="E586" i="5"/>
  <c r="D586" i="5"/>
  <c r="L585" i="5"/>
  <c r="K585" i="5"/>
  <c r="J585" i="5"/>
  <c r="I585" i="5"/>
  <c r="H585" i="5"/>
  <c r="G585" i="5"/>
  <c r="F585" i="5"/>
  <c r="E585" i="5"/>
  <c r="D585" i="5"/>
  <c r="L584" i="5"/>
  <c r="K584" i="5"/>
  <c r="J584" i="5"/>
  <c r="I584" i="5"/>
  <c r="H584" i="5"/>
  <c r="G584" i="5"/>
  <c r="F584" i="5"/>
  <c r="E584" i="5"/>
  <c r="D584" i="5"/>
  <c r="L583" i="5"/>
  <c r="K583" i="5"/>
  <c r="J583" i="5"/>
  <c r="I583" i="5"/>
  <c r="H583" i="5"/>
  <c r="G583" i="5"/>
  <c r="F583" i="5"/>
  <c r="E583" i="5"/>
  <c r="D583" i="5"/>
  <c r="L582" i="5"/>
  <c r="K582" i="5"/>
  <c r="J582" i="5"/>
  <c r="I582" i="5"/>
  <c r="H582" i="5"/>
  <c r="G582" i="5"/>
  <c r="F582" i="5"/>
  <c r="E582" i="5"/>
  <c r="D582" i="5"/>
  <c r="L581" i="5"/>
  <c r="K581" i="5"/>
  <c r="J581" i="5"/>
  <c r="I581" i="5"/>
  <c r="H581" i="5"/>
  <c r="G581" i="5"/>
  <c r="F581" i="5"/>
  <c r="E581" i="5"/>
  <c r="D581" i="5"/>
  <c r="L580" i="5"/>
  <c r="K580" i="5"/>
  <c r="J580" i="5"/>
  <c r="I580" i="5"/>
  <c r="H580" i="5"/>
  <c r="G580" i="5"/>
  <c r="F580" i="5"/>
  <c r="E580" i="5"/>
  <c r="D580" i="5"/>
  <c r="L579" i="5"/>
  <c r="K579" i="5"/>
  <c r="J579" i="5"/>
  <c r="I579" i="5"/>
  <c r="H579" i="5"/>
  <c r="G579" i="5"/>
  <c r="F579" i="5"/>
  <c r="E579" i="5"/>
  <c r="D579" i="5"/>
  <c r="L578" i="5"/>
  <c r="K578" i="5"/>
  <c r="J578" i="5"/>
  <c r="I578" i="5"/>
  <c r="H578" i="5"/>
  <c r="G578" i="5"/>
  <c r="F578" i="5"/>
  <c r="E578" i="5"/>
  <c r="D578" i="5"/>
  <c r="L577" i="5"/>
  <c r="K577" i="5"/>
  <c r="J577" i="5"/>
  <c r="I577" i="5"/>
  <c r="H577" i="5"/>
  <c r="G577" i="5"/>
  <c r="F577" i="5"/>
  <c r="E577" i="5"/>
  <c r="D577" i="5"/>
  <c r="L576" i="5"/>
  <c r="K576" i="5"/>
  <c r="J576" i="5"/>
  <c r="I576" i="5"/>
  <c r="H576" i="5"/>
  <c r="G576" i="5"/>
  <c r="F576" i="5"/>
  <c r="E576" i="5"/>
  <c r="D576" i="5"/>
  <c r="L575" i="5"/>
  <c r="K575" i="5"/>
  <c r="J575" i="5"/>
  <c r="I575" i="5"/>
  <c r="H575" i="5"/>
  <c r="G575" i="5"/>
  <c r="F575" i="5"/>
  <c r="E575" i="5"/>
  <c r="D575" i="5"/>
  <c r="L574" i="5"/>
  <c r="K574" i="5"/>
  <c r="J574" i="5"/>
  <c r="I574" i="5"/>
  <c r="H574" i="5"/>
  <c r="G574" i="5"/>
  <c r="F574" i="5"/>
  <c r="E574" i="5"/>
  <c r="D574" i="5"/>
  <c r="L573" i="5"/>
  <c r="K573" i="5"/>
  <c r="J573" i="5"/>
  <c r="I573" i="5"/>
  <c r="H573" i="5"/>
  <c r="G573" i="5"/>
  <c r="F573" i="5"/>
  <c r="E573" i="5"/>
  <c r="D573" i="5"/>
  <c r="L572" i="5"/>
  <c r="K572" i="5"/>
  <c r="J572" i="5"/>
  <c r="I572" i="5"/>
  <c r="H572" i="5"/>
  <c r="G572" i="5"/>
  <c r="F572" i="5"/>
  <c r="E572" i="5"/>
  <c r="D572" i="5"/>
  <c r="L571" i="5"/>
  <c r="K571" i="5"/>
  <c r="J571" i="5"/>
  <c r="I571" i="5"/>
  <c r="H571" i="5"/>
  <c r="G571" i="5"/>
  <c r="F571" i="5"/>
  <c r="E571" i="5"/>
  <c r="D571" i="5"/>
  <c r="L570" i="5"/>
  <c r="K570" i="5"/>
  <c r="J570" i="5"/>
  <c r="I570" i="5"/>
  <c r="H570" i="5"/>
  <c r="G570" i="5"/>
  <c r="F570" i="5"/>
  <c r="E570" i="5"/>
  <c r="D570" i="5"/>
  <c r="L569" i="5"/>
  <c r="K569" i="5"/>
  <c r="J569" i="5"/>
  <c r="I569" i="5"/>
  <c r="H569" i="5"/>
  <c r="G569" i="5"/>
  <c r="F569" i="5"/>
  <c r="E569" i="5"/>
  <c r="D569" i="5"/>
  <c r="L568" i="5"/>
  <c r="K568" i="5"/>
  <c r="J568" i="5"/>
  <c r="I568" i="5"/>
  <c r="H568" i="5"/>
  <c r="G568" i="5"/>
  <c r="F568" i="5"/>
  <c r="E568" i="5"/>
  <c r="D568" i="5"/>
  <c r="L566" i="5"/>
  <c r="K566" i="5"/>
  <c r="J566" i="5"/>
  <c r="I566" i="5"/>
  <c r="H566" i="5"/>
  <c r="G566" i="5"/>
  <c r="F566" i="5"/>
  <c r="E566" i="5"/>
  <c r="D566" i="5"/>
  <c r="L565" i="5"/>
  <c r="K565" i="5"/>
  <c r="J565" i="5"/>
  <c r="I565" i="5"/>
  <c r="H565" i="5"/>
  <c r="G565" i="5"/>
  <c r="F565" i="5"/>
  <c r="E565" i="5"/>
  <c r="D565" i="5"/>
  <c r="L564" i="5"/>
  <c r="K564" i="5"/>
  <c r="J564" i="5"/>
  <c r="I564" i="5"/>
  <c r="H564" i="5"/>
  <c r="G564" i="5"/>
  <c r="F564" i="5"/>
  <c r="E564" i="5"/>
  <c r="D564" i="5"/>
  <c r="L563" i="5"/>
  <c r="K563" i="5"/>
  <c r="J563" i="5"/>
  <c r="I563" i="5"/>
  <c r="H563" i="5"/>
  <c r="G563" i="5"/>
  <c r="F563" i="5"/>
  <c r="E563" i="5"/>
  <c r="D563" i="5"/>
  <c r="L562" i="5"/>
  <c r="K562" i="5"/>
  <c r="J562" i="5"/>
  <c r="I562" i="5"/>
  <c r="H562" i="5"/>
  <c r="G562" i="5"/>
  <c r="F562" i="5"/>
  <c r="E562" i="5"/>
  <c r="D562" i="5"/>
  <c r="L561" i="5"/>
  <c r="K561" i="5"/>
  <c r="J561" i="5"/>
  <c r="I561" i="5"/>
  <c r="H561" i="5"/>
  <c r="G561" i="5"/>
  <c r="F561" i="5"/>
  <c r="E561" i="5"/>
  <c r="D561" i="5"/>
  <c r="L560" i="5"/>
  <c r="K560" i="5"/>
  <c r="J560" i="5"/>
  <c r="I560" i="5"/>
  <c r="H560" i="5"/>
  <c r="G560" i="5"/>
  <c r="F560" i="5"/>
  <c r="E560" i="5"/>
  <c r="D560" i="5"/>
  <c r="L559" i="5"/>
  <c r="K559" i="5"/>
  <c r="J559" i="5"/>
  <c r="I559" i="5"/>
  <c r="H559" i="5"/>
  <c r="G559" i="5"/>
  <c r="F559" i="5"/>
  <c r="E559" i="5"/>
  <c r="D559" i="5"/>
  <c r="L558" i="5"/>
  <c r="K558" i="5"/>
  <c r="J558" i="5"/>
  <c r="I558" i="5"/>
  <c r="H558" i="5"/>
  <c r="G558" i="5"/>
  <c r="F558" i="5"/>
  <c r="E558" i="5"/>
  <c r="D558" i="5"/>
  <c r="L557" i="5"/>
  <c r="K557" i="5"/>
  <c r="J557" i="5"/>
  <c r="I557" i="5"/>
  <c r="H557" i="5"/>
  <c r="G557" i="5"/>
  <c r="F557" i="5"/>
  <c r="E557" i="5"/>
  <c r="D557" i="5"/>
  <c r="L556" i="5"/>
  <c r="K556" i="5"/>
  <c r="J556" i="5"/>
  <c r="I556" i="5"/>
  <c r="H556" i="5"/>
  <c r="G556" i="5"/>
  <c r="F556" i="5"/>
  <c r="E556" i="5"/>
  <c r="D556" i="5"/>
  <c r="L555" i="5"/>
  <c r="K555" i="5"/>
  <c r="J555" i="5"/>
  <c r="I555" i="5"/>
  <c r="H555" i="5"/>
  <c r="G555" i="5"/>
  <c r="F555" i="5"/>
  <c r="E555" i="5"/>
  <c r="D555" i="5"/>
  <c r="L554" i="5"/>
  <c r="K554" i="5"/>
  <c r="J554" i="5"/>
  <c r="I554" i="5"/>
  <c r="H554" i="5"/>
  <c r="G554" i="5"/>
  <c r="F554" i="5"/>
  <c r="E554" i="5"/>
  <c r="D554" i="5"/>
  <c r="L553" i="5"/>
  <c r="K553" i="5"/>
  <c r="J553" i="5"/>
  <c r="I553" i="5"/>
  <c r="H553" i="5"/>
  <c r="G553" i="5"/>
  <c r="F553" i="5"/>
  <c r="E553" i="5"/>
  <c r="D553" i="5"/>
  <c r="L552" i="5"/>
  <c r="K552" i="5"/>
  <c r="J552" i="5"/>
  <c r="I552" i="5"/>
  <c r="H552" i="5"/>
  <c r="G552" i="5"/>
  <c r="F552" i="5"/>
  <c r="E552" i="5"/>
  <c r="D552" i="5"/>
  <c r="L551" i="5"/>
  <c r="K551" i="5"/>
  <c r="J551" i="5"/>
  <c r="I551" i="5"/>
  <c r="H551" i="5"/>
  <c r="G551" i="5"/>
  <c r="F551" i="5"/>
  <c r="E551" i="5"/>
  <c r="D551" i="5"/>
  <c r="L550" i="5"/>
  <c r="K550" i="5"/>
  <c r="J550" i="5"/>
  <c r="I550" i="5"/>
  <c r="H550" i="5"/>
  <c r="G550" i="5"/>
  <c r="F550" i="5"/>
  <c r="E550" i="5"/>
  <c r="D550" i="5"/>
  <c r="L549" i="5"/>
  <c r="K549" i="5"/>
  <c r="J549" i="5"/>
  <c r="I549" i="5"/>
  <c r="H549" i="5"/>
  <c r="G549" i="5"/>
  <c r="F549" i="5"/>
  <c r="E549" i="5"/>
  <c r="D549" i="5"/>
  <c r="L548" i="5"/>
  <c r="K548" i="5"/>
  <c r="J548" i="5"/>
  <c r="I548" i="5"/>
  <c r="H548" i="5"/>
  <c r="G548" i="5"/>
  <c r="F548" i="5"/>
  <c r="E548" i="5"/>
  <c r="D548" i="5"/>
  <c r="L547" i="5"/>
  <c r="K547" i="5"/>
  <c r="J547" i="5"/>
  <c r="I547" i="5"/>
  <c r="H547" i="5"/>
  <c r="G547" i="5"/>
  <c r="F547" i="5"/>
  <c r="E547" i="5"/>
  <c r="D547" i="5"/>
  <c r="L546" i="5"/>
  <c r="K546" i="5"/>
  <c r="J546" i="5"/>
  <c r="I546" i="5"/>
  <c r="H546" i="5"/>
  <c r="G546" i="5"/>
  <c r="F546" i="5"/>
  <c r="E546" i="5"/>
  <c r="D546" i="5"/>
  <c r="L545" i="5"/>
  <c r="K545" i="5"/>
  <c r="J545" i="5"/>
  <c r="I545" i="5"/>
  <c r="H545" i="5"/>
  <c r="G545" i="5"/>
  <c r="F545" i="5"/>
  <c r="E545" i="5"/>
  <c r="D545" i="5"/>
  <c r="L544" i="5"/>
  <c r="K544" i="5"/>
  <c r="J544" i="5"/>
  <c r="I544" i="5"/>
  <c r="H544" i="5"/>
  <c r="G544" i="5"/>
  <c r="F544" i="5"/>
  <c r="E544" i="5"/>
  <c r="D544" i="5"/>
  <c r="L543" i="5"/>
  <c r="K543" i="5"/>
  <c r="J543" i="5"/>
  <c r="I543" i="5"/>
  <c r="H543" i="5"/>
  <c r="G543" i="5"/>
  <c r="F543" i="5"/>
  <c r="E543" i="5"/>
  <c r="D543" i="5"/>
  <c r="L542" i="5"/>
  <c r="K542" i="5"/>
  <c r="J542" i="5"/>
  <c r="I542" i="5"/>
  <c r="H542" i="5"/>
  <c r="G542" i="5"/>
  <c r="F542" i="5"/>
  <c r="E542" i="5"/>
  <c r="D542" i="5"/>
  <c r="L541" i="5"/>
  <c r="K541" i="5"/>
  <c r="J541" i="5"/>
  <c r="I541" i="5"/>
  <c r="H541" i="5"/>
  <c r="G541" i="5"/>
  <c r="F541" i="5"/>
  <c r="E541" i="5"/>
  <c r="D541" i="5"/>
  <c r="L540" i="5"/>
  <c r="K540" i="5"/>
  <c r="J540" i="5"/>
  <c r="I540" i="5"/>
  <c r="H540" i="5"/>
  <c r="G540" i="5"/>
  <c r="F540" i="5"/>
  <c r="E540" i="5"/>
  <c r="D540" i="5"/>
  <c r="L539" i="5"/>
  <c r="K539" i="5"/>
  <c r="J539" i="5"/>
  <c r="I539" i="5"/>
  <c r="H539" i="5"/>
  <c r="G539" i="5"/>
  <c r="F539" i="5"/>
  <c r="E539" i="5"/>
  <c r="D539" i="5"/>
  <c r="L538" i="5"/>
  <c r="K538" i="5"/>
  <c r="J538" i="5"/>
  <c r="I538" i="5"/>
  <c r="H538" i="5"/>
  <c r="G538" i="5"/>
  <c r="F538" i="5"/>
  <c r="E538" i="5"/>
  <c r="D538" i="5"/>
  <c r="L537" i="5"/>
  <c r="K537" i="5"/>
  <c r="J537" i="5"/>
  <c r="I537" i="5"/>
  <c r="H537" i="5"/>
  <c r="G537" i="5"/>
  <c r="F537" i="5"/>
  <c r="E537" i="5"/>
  <c r="D537" i="5"/>
  <c r="L536" i="5"/>
  <c r="K536" i="5"/>
  <c r="J536" i="5"/>
  <c r="I536" i="5"/>
  <c r="H536" i="5"/>
  <c r="G536" i="5"/>
  <c r="F536" i="5"/>
  <c r="E536" i="5"/>
  <c r="D536" i="5"/>
  <c r="L535" i="5"/>
  <c r="K535" i="5"/>
  <c r="J535" i="5"/>
  <c r="I535" i="5"/>
  <c r="H535" i="5"/>
  <c r="G535" i="5"/>
  <c r="F535" i="5"/>
  <c r="E535" i="5"/>
  <c r="D535" i="5"/>
  <c r="L534" i="5"/>
  <c r="K534" i="5"/>
  <c r="J534" i="5"/>
  <c r="I534" i="5"/>
  <c r="H534" i="5"/>
  <c r="G534" i="5"/>
  <c r="F534" i="5"/>
  <c r="E534" i="5"/>
  <c r="D534" i="5"/>
  <c r="L533" i="5"/>
  <c r="K533" i="5"/>
  <c r="J533" i="5"/>
  <c r="I533" i="5"/>
  <c r="H533" i="5"/>
  <c r="G533" i="5"/>
  <c r="F533" i="5"/>
  <c r="E533" i="5"/>
  <c r="D533" i="5"/>
  <c r="L532" i="5"/>
  <c r="K532" i="5"/>
  <c r="J532" i="5"/>
  <c r="I532" i="5"/>
  <c r="H532" i="5"/>
  <c r="G532" i="5"/>
  <c r="F532" i="5"/>
  <c r="E532" i="5"/>
  <c r="D532" i="5"/>
  <c r="L531" i="5"/>
  <c r="K531" i="5"/>
  <c r="J531" i="5"/>
  <c r="I531" i="5"/>
  <c r="H531" i="5"/>
  <c r="G531" i="5"/>
  <c r="F531" i="5"/>
  <c r="E531" i="5"/>
  <c r="D531" i="5"/>
  <c r="L529" i="5"/>
  <c r="K529" i="5"/>
  <c r="J529" i="5"/>
  <c r="I529" i="5"/>
  <c r="H529" i="5"/>
  <c r="G529" i="5"/>
  <c r="F529" i="5"/>
  <c r="E529" i="5"/>
  <c r="D529" i="5"/>
  <c r="L528" i="5"/>
  <c r="K528" i="5"/>
  <c r="J528" i="5"/>
  <c r="I528" i="5"/>
  <c r="H528" i="5"/>
  <c r="G528" i="5"/>
  <c r="F528" i="5"/>
  <c r="E528" i="5"/>
  <c r="D528" i="5"/>
  <c r="L527" i="5"/>
  <c r="K527" i="5"/>
  <c r="J527" i="5"/>
  <c r="I527" i="5"/>
  <c r="H527" i="5"/>
  <c r="G527" i="5"/>
  <c r="F527" i="5"/>
  <c r="E527" i="5"/>
  <c r="D527" i="5"/>
  <c r="L526" i="5"/>
  <c r="K526" i="5"/>
  <c r="J526" i="5"/>
  <c r="I526" i="5"/>
  <c r="H526" i="5"/>
  <c r="G526" i="5"/>
  <c r="F526" i="5"/>
  <c r="E526" i="5"/>
  <c r="D526" i="5"/>
  <c r="L525" i="5"/>
  <c r="K525" i="5"/>
  <c r="J525" i="5"/>
  <c r="I525" i="5"/>
  <c r="H525" i="5"/>
  <c r="G525" i="5"/>
  <c r="F525" i="5"/>
  <c r="E525" i="5"/>
  <c r="D525" i="5"/>
  <c r="L524" i="5"/>
  <c r="K524" i="5"/>
  <c r="J524" i="5"/>
  <c r="I524" i="5"/>
  <c r="H524" i="5"/>
  <c r="G524" i="5"/>
  <c r="F524" i="5"/>
  <c r="E524" i="5"/>
  <c r="D524" i="5"/>
  <c r="L523" i="5"/>
  <c r="K523" i="5"/>
  <c r="J523" i="5"/>
  <c r="I523" i="5"/>
  <c r="H523" i="5"/>
  <c r="G523" i="5"/>
  <c r="F523" i="5"/>
  <c r="E523" i="5"/>
  <c r="D523" i="5"/>
  <c r="L522" i="5"/>
  <c r="K522" i="5"/>
  <c r="J522" i="5"/>
  <c r="I522" i="5"/>
  <c r="H522" i="5"/>
  <c r="G522" i="5"/>
  <c r="F522" i="5"/>
  <c r="E522" i="5"/>
  <c r="D522" i="5"/>
  <c r="L521" i="5"/>
  <c r="K521" i="5"/>
  <c r="J521" i="5"/>
  <c r="I521" i="5"/>
  <c r="H521" i="5"/>
  <c r="G521" i="5"/>
  <c r="F521" i="5"/>
  <c r="E521" i="5"/>
  <c r="D521" i="5"/>
  <c r="L520" i="5"/>
  <c r="K520" i="5"/>
  <c r="J520" i="5"/>
  <c r="I520" i="5"/>
  <c r="H520" i="5"/>
  <c r="G520" i="5"/>
  <c r="F520" i="5"/>
  <c r="E520" i="5"/>
  <c r="D520" i="5"/>
  <c r="L519" i="5"/>
  <c r="K519" i="5"/>
  <c r="J519" i="5"/>
  <c r="I519" i="5"/>
  <c r="H519" i="5"/>
  <c r="G519" i="5"/>
  <c r="F519" i="5"/>
  <c r="E519" i="5"/>
  <c r="D519" i="5"/>
  <c r="L518" i="5"/>
  <c r="K518" i="5"/>
  <c r="J518" i="5"/>
  <c r="I518" i="5"/>
  <c r="H518" i="5"/>
  <c r="G518" i="5"/>
  <c r="F518" i="5"/>
  <c r="E518" i="5"/>
  <c r="D518" i="5"/>
  <c r="L517" i="5"/>
  <c r="K517" i="5"/>
  <c r="J517" i="5"/>
  <c r="I517" i="5"/>
  <c r="H517" i="5"/>
  <c r="G517" i="5"/>
  <c r="F517" i="5"/>
  <c r="E517" i="5"/>
  <c r="D517" i="5"/>
  <c r="L516" i="5"/>
  <c r="K516" i="5"/>
  <c r="J516" i="5"/>
  <c r="I516" i="5"/>
  <c r="H516" i="5"/>
  <c r="G516" i="5"/>
  <c r="F516" i="5"/>
  <c r="E516" i="5"/>
  <c r="D516" i="5"/>
  <c r="L515" i="5"/>
  <c r="K515" i="5"/>
  <c r="J515" i="5"/>
  <c r="I515" i="5"/>
  <c r="H515" i="5"/>
  <c r="G515" i="5"/>
  <c r="F515" i="5"/>
  <c r="E515" i="5"/>
  <c r="D515" i="5"/>
  <c r="L514" i="5"/>
  <c r="K514" i="5"/>
  <c r="J514" i="5"/>
  <c r="I514" i="5"/>
  <c r="H514" i="5"/>
  <c r="G514" i="5"/>
  <c r="F514" i="5"/>
  <c r="E514" i="5"/>
  <c r="D514" i="5"/>
  <c r="L513" i="5"/>
  <c r="K513" i="5"/>
  <c r="J513" i="5"/>
  <c r="I513" i="5"/>
  <c r="H513" i="5"/>
  <c r="G513" i="5"/>
  <c r="F513" i="5"/>
  <c r="E513" i="5"/>
  <c r="D513" i="5"/>
  <c r="L512" i="5"/>
  <c r="K512" i="5"/>
  <c r="J512" i="5"/>
  <c r="I512" i="5"/>
  <c r="H512" i="5"/>
  <c r="G512" i="5"/>
  <c r="F512" i="5"/>
  <c r="E512" i="5"/>
  <c r="D512" i="5"/>
  <c r="L511" i="5"/>
  <c r="K511" i="5"/>
  <c r="J511" i="5"/>
  <c r="I511" i="5"/>
  <c r="H511" i="5"/>
  <c r="G511" i="5"/>
  <c r="F511" i="5"/>
  <c r="E511" i="5"/>
  <c r="D511" i="5"/>
  <c r="L510" i="5"/>
  <c r="K510" i="5"/>
  <c r="J510" i="5"/>
  <c r="I510" i="5"/>
  <c r="H510" i="5"/>
  <c r="G510" i="5"/>
  <c r="F510" i="5"/>
  <c r="E510" i="5"/>
  <c r="D510" i="5"/>
  <c r="L509" i="5"/>
  <c r="K509" i="5"/>
  <c r="J509" i="5"/>
  <c r="I509" i="5"/>
  <c r="H509" i="5"/>
  <c r="G509" i="5"/>
  <c r="F509" i="5"/>
  <c r="E509" i="5"/>
  <c r="D509" i="5"/>
  <c r="L508" i="5"/>
  <c r="K508" i="5"/>
  <c r="J508" i="5"/>
  <c r="I508" i="5"/>
  <c r="H508" i="5"/>
  <c r="G508" i="5"/>
  <c r="F508" i="5"/>
  <c r="E508" i="5"/>
  <c r="D508" i="5"/>
  <c r="L507" i="5"/>
  <c r="K507" i="5"/>
  <c r="J507" i="5"/>
  <c r="I507" i="5"/>
  <c r="H507" i="5"/>
  <c r="G507" i="5"/>
  <c r="F507" i="5"/>
  <c r="E507" i="5"/>
  <c r="D507" i="5"/>
  <c r="L506" i="5"/>
  <c r="K506" i="5"/>
  <c r="J506" i="5"/>
  <c r="I506" i="5"/>
  <c r="H506" i="5"/>
  <c r="G506" i="5"/>
  <c r="F506" i="5"/>
  <c r="E506" i="5"/>
  <c r="D506" i="5"/>
  <c r="L505" i="5"/>
  <c r="K505" i="5"/>
  <c r="J505" i="5"/>
  <c r="I505" i="5"/>
  <c r="H505" i="5"/>
  <c r="G505" i="5"/>
  <c r="F505" i="5"/>
  <c r="E505" i="5"/>
  <c r="D505" i="5"/>
  <c r="L504" i="5"/>
  <c r="K504" i="5"/>
  <c r="J504" i="5"/>
  <c r="I504" i="5"/>
  <c r="H504" i="5"/>
  <c r="G504" i="5"/>
  <c r="F504" i="5"/>
  <c r="E504" i="5"/>
  <c r="D504" i="5"/>
  <c r="L503" i="5"/>
  <c r="K503" i="5"/>
  <c r="J503" i="5"/>
  <c r="I503" i="5"/>
  <c r="H503" i="5"/>
  <c r="G503" i="5"/>
  <c r="F503" i="5"/>
  <c r="E503" i="5"/>
  <c r="D503" i="5"/>
  <c r="L502" i="5"/>
  <c r="K502" i="5"/>
  <c r="J502" i="5"/>
  <c r="I502" i="5"/>
  <c r="H502" i="5"/>
  <c r="G502" i="5"/>
  <c r="F502" i="5"/>
  <c r="E502" i="5"/>
  <c r="D502" i="5"/>
  <c r="L501" i="5"/>
  <c r="K501" i="5"/>
  <c r="J501" i="5"/>
  <c r="I501" i="5"/>
  <c r="H501" i="5"/>
  <c r="G501" i="5"/>
  <c r="F501" i="5"/>
  <c r="E501" i="5"/>
  <c r="D501" i="5"/>
  <c r="L500" i="5"/>
  <c r="K500" i="5"/>
  <c r="J500" i="5"/>
  <c r="I500" i="5"/>
  <c r="H500" i="5"/>
  <c r="G500" i="5"/>
  <c r="F500" i="5"/>
  <c r="E500" i="5"/>
  <c r="D500" i="5"/>
  <c r="L499" i="5"/>
  <c r="K499" i="5"/>
  <c r="J499" i="5"/>
  <c r="I499" i="5"/>
  <c r="H499" i="5"/>
  <c r="G499" i="5"/>
  <c r="F499" i="5"/>
  <c r="E499" i="5"/>
  <c r="D499" i="5"/>
  <c r="L498" i="5"/>
  <c r="K498" i="5"/>
  <c r="J498" i="5"/>
  <c r="I498" i="5"/>
  <c r="H498" i="5"/>
  <c r="G498" i="5"/>
  <c r="F498" i="5"/>
  <c r="E498" i="5"/>
  <c r="D498" i="5"/>
  <c r="L497" i="5"/>
  <c r="K497" i="5"/>
  <c r="J497" i="5"/>
  <c r="I497" i="5"/>
  <c r="H497" i="5"/>
  <c r="G497" i="5"/>
  <c r="F497" i="5"/>
  <c r="E497" i="5"/>
  <c r="D497" i="5"/>
  <c r="L496" i="5"/>
  <c r="K496" i="5"/>
  <c r="J496" i="5"/>
  <c r="I496" i="5"/>
  <c r="H496" i="5"/>
  <c r="G496" i="5"/>
  <c r="F496" i="5"/>
  <c r="E496" i="5"/>
  <c r="D496" i="5"/>
  <c r="L495" i="5"/>
  <c r="K495" i="5"/>
  <c r="J495" i="5"/>
  <c r="I495" i="5"/>
  <c r="H495" i="5"/>
  <c r="G495" i="5"/>
  <c r="F495" i="5"/>
  <c r="E495" i="5"/>
  <c r="D495" i="5"/>
  <c r="L493" i="5"/>
  <c r="K493" i="5"/>
  <c r="J493" i="5"/>
  <c r="I493" i="5"/>
  <c r="H493" i="5"/>
  <c r="G493" i="5"/>
  <c r="F493" i="5"/>
  <c r="E493" i="5"/>
  <c r="D493" i="5"/>
  <c r="L492" i="5"/>
  <c r="K492" i="5"/>
  <c r="J492" i="5"/>
  <c r="I492" i="5"/>
  <c r="H492" i="5"/>
  <c r="G492" i="5"/>
  <c r="F492" i="5"/>
  <c r="E492" i="5"/>
  <c r="D492" i="5"/>
  <c r="L491" i="5"/>
  <c r="K491" i="5"/>
  <c r="J491" i="5"/>
  <c r="I491" i="5"/>
  <c r="H491" i="5"/>
  <c r="G491" i="5"/>
  <c r="F491" i="5"/>
  <c r="E491" i="5"/>
  <c r="D491" i="5"/>
  <c r="L490" i="5"/>
  <c r="K490" i="5"/>
  <c r="J490" i="5"/>
  <c r="I490" i="5"/>
  <c r="H490" i="5"/>
  <c r="G490" i="5"/>
  <c r="F490" i="5"/>
  <c r="E490" i="5"/>
  <c r="D490" i="5"/>
  <c r="L489" i="5"/>
  <c r="K489" i="5"/>
  <c r="J489" i="5"/>
  <c r="I489" i="5"/>
  <c r="H489" i="5"/>
  <c r="G489" i="5"/>
  <c r="F489" i="5"/>
  <c r="E489" i="5"/>
  <c r="D489" i="5"/>
  <c r="L488" i="5"/>
  <c r="K488" i="5"/>
  <c r="J488" i="5"/>
  <c r="I488" i="5"/>
  <c r="H488" i="5"/>
  <c r="G488" i="5"/>
  <c r="F488" i="5"/>
  <c r="E488" i="5"/>
  <c r="D488" i="5"/>
  <c r="L487" i="5"/>
  <c r="K487" i="5"/>
  <c r="J487" i="5"/>
  <c r="I487" i="5"/>
  <c r="H487" i="5"/>
  <c r="G487" i="5"/>
  <c r="F487" i="5"/>
  <c r="E487" i="5"/>
  <c r="D487" i="5"/>
  <c r="L486" i="5"/>
  <c r="K486" i="5"/>
  <c r="J486" i="5"/>
  <c r="I486" i="5"/>
  <c r="H486" i="5"/>
  <c r="G486" i="5"/>
  <c r="F486" i="5"/>
  <c r="E486" i="5"/>
  <c r="D486" i="5"/>
  <c r="L485" i="5"/>
  <c r="K485" i="5"/>
  <c r="J485" i="5"/>
  <c r="I485" i="5"/>
  <c r="H485" i="5"/>
  <c r="G485" i="5"/>
  <c r="F485" i="5"/>
  <c r="E485" i="5"/>
  <c r="D485" i="5"/>
  <c r="L484" i="5"/>
  <c r="K484" i="5"/>
  <c r="J484" i="5"/>
  <c r="I484" i="5"/>
  <c r="H484" i="5"/>
  <c r="G484" i="5"/>
  <c r="F484" i="5"/>
  <c r="E484" i="5"/>
  <c r="D484" i="5"/>
  <c r="L483" i="5"/>
  <c r="K483" i="5"/>
  <c r="J483" i="5"/>
  <c r="I483" i="5"/>
  <c r="H483" i="5"/>
  <c r="G483" i="5"/>
  <c r="F483" i="5"/>
  <c r="E483" i="5"/>
  <c r="D483" i="5"/>
  <c r="L482" i="5"/>
  <c r="K482" i="5"/>
  <c r="J482" i="5"/>
  <c r="I482" i="5"/>
  <c r="H482" i="5"/>
  <c r="G482" i="5"/>
  <c r="F482" i="5"/>
  <c r="E482" i="5"/>
  <c r="D482" i="5"/>
  <c r="L481" i="5"/>
  <c r="K481" i="5"/>
  <c r="J481" i="5"/>
  <c r="I481" i="5"/>
  <c r="H481" i="5"/>
  <c r="G481" i="5"/>
  <c r="F481" i="5"/>
  <c r="E481" i="5"/>
  <c r="D481" i="5"/>
  <c r="L480" i="5"/>
  <c r="K480" i="5"/>
  <c r="J480" i="5"/>
  <c r="I480" i="5"/>
  <c r="H480" i="5"/>
  <c r="G480" i="5"/>
  <c r="F480" i="5"/>
  <c r="E480" i="5"/>
  <c r="D480" i="5"/>
  <c r="L479" i="5"/>
  <c r="K479" i="5"/>
  <c r="J479" i="5"/>
  <c r="I479" i="5"/>
  <c r="H479" i="5"/>
  <c r="G479" i="5"/>
  <c r="F479" i="5"/>
  <c r="E479" i="5"/>
  <c r="D479" i="5"/>
  <c r="L478" i="5"/>
  <c r="K478" i="5"/>
  <c r="J478" i="5"/>
  <c r="I478" i="5"/>
  <c r="H478" i="5"/>
  <c r="G478" i="5"/>
  <c r="F478" i="5"/>
  <c r="E478" i="5"/>
  <c r="D478" i="5"/>
  <c r="L477" i="5"/>
  <c r="K477" i="5"/>
  <c r="J477" i="5"/>
  <c r="I477" i="5"/>
  <c r="H477" i="5"/>
  <c r="G477" i="5"/>
  <c r="F477" i="5"/>
  <c r="E477" i="5"/>
  <c r="D477" i="5"/>
  <c r="L476" i="5"/>
  <c r="K476" i="5"/>
  <c r="J476" i="5"/>
  <c r="I476" i="5"/>
  <c r="H476" i="5"/>
  <c r="G476" i="5"/>
  <c r="F476" i="5"/>
  <c r="E476" i="5"/>
  <c r="D476" i="5"/>
  <c r="L475" i="5"/>
  <c r="K475" i="5"/>
  <c r="J475" i="5"/>
  <c r="I475" i="5"/>
  <c r="H475" i="5"/>
  <c r="G475" i="5"/>
  <c r="F475" i="5"/>
  <c r="E475" i="5"/>
  <c r="D475" i="5"/>
  <c r="L474" i="5"/>
  <c r="K474" i="5"/>
  <c r="J474" i="5"/>
  <c r="I474" i="5"/>
  <c r="H474" i="5"/>
  <c r="G474" i="5"/>
  <c r="F474" i="5"/>
  <c r="E474" i="5"/>
  <c r="D474" i="5"/>
  <c r="L473" i="5"/>
  <c r="K473" i="5"/>
  <c r="J473" i="5"/>
  <c r="I473" i="5"/>
  <c r="H473" i="5"/>
  <c r="G473" i="5"/>
  <c r="F473" i="5"/>
  <c r="E473" i="5"/>
  <c r="D473" i="5"/>
  <c r="L472" i="5"/>
  <c r="K472" i="5"/>
  <c r="J472" i="5"/>
  <c r="I472" i="5"/>
  <c r="H472" i="5"/>
  <c r="G472" i="5"/>
  <c r="F472" i="5"/>
  <c r="E472" i="5"/>
  <c r="D472" i="5"/>
  <c r="L471" i="5"/>
  <c r="K471" i="5"/>
  <c r="J471" i="5"/>
  <c r="I471" i="5"/>
  <c r="H471" i="5"/>
  <c r="G471" i="5"/>
  <c r="F471" i="5"/>
  <c r="E471" i="5"/>
  <c r="D471" i="5"/>
  <c r="L470" i="5"/>
  <c r="K470" i="5"/>
  <c r="J470" i="5"/>
  <c r="I470" i="5"/>
  <c r="H470" i="5"/>
  <c r="G470" i="5"/>
  <c r="F470" i="5"/>
  <c r="E470" i="5"/>
  <c r="D470" i="5"/>
  <c r="L469" i="5"/>
  <c r="K469" i="5"/>
  <c r="J469" i="5"/>
  <c r="I469" i="5"/>
  <c r="H469" i="5"/>
  <c r="G469" i="5"/>
  <c r="F469" i="5"/>
  <c r="E469" i="5"/>
  <c r="D469" i="5"/>
  <c r="L468" i="5"/>
  <c r="K468" i="5"/>
  <c r="J468" i="5"/>
  <c r="I468" i="5"/>
  <c r="H468" i="5"/>
  <c r="G468" i="5"/>
  <c r="F468" i="5"/>
  <c r="E468" i="5"/>
  <c r="D468" i="5"/>
  <c r="L467" i="5"/>
  <c r="K467" i="5"/>
  <c r="J467" i="5"/>
  <c r="I467" i="5"/>
  <c r="H467" i="5"/>
  <c r="G467" i="5"/>
  <c r="F467" i="5"/>
  <c r="E467" i="5"/>
  <c r="D467" i="5"/>
  <c r="L466" i="5"/>
  <c r="K466" i="5"/>
  <c r="J466" i="5"/>
  <c r="I466" i="5"/>
  <c r="H466" i="5"/>
  <c r="G466" i="5"/>
  <c r="F466" i="5"/>
  <c r="E466" i="5"/>
  <c r="D466" i="5"/>
  <c r="L465" i="5"/>
  <c r="K465" i="5"/>
  <c r="J465" i="5"/>
  <c r="I465" i="5"/>
  <c r="H465" i="5"/>
  <c r="G465" i="5"/>
  <c r="F465" i="5"/>
  <c r="E465" i="5"/>
  <c r="D465" i="5"/>
  <c r="L464" i="5"/>
  <c r="K464" i="5"/>
  <c r="J464" i="5"/>
  <c r="I464" i="5"/>
  <c r="H464" i="5"/>
  <c r="G464" i="5"/>
  <c r="F464" i="5"/>
  <c r="E464" i="5"/>
  <c r="D464" i="5"/>
  <c r="L463" i="5"/>
  <c r="K463" i="5"/>
  <c r="J463" i="5"/>
  <c r="I463" i="5"/>
  <c r="H463" i="5"/>
  <c r="G463" i="5"/>
  <c r="F463" i="5"/>
  <c r="E463" i="5"/>
  <c r="D463" i="5"/>
  <c r="L462" i="5"/>
  <c r="K462" i="5"/>
  <c r="J462" i="5"/>
  <c r="I462" i="5"/>
  <c r="H462" i="5"/>
  <c r="G462" i="5"/>
  <c r="F462" i="5"/>
  <c r="E462" i="5"/>
  <c r="D462" i="5"/>
  <c r="L461" i="5"/>
  <c r="K461" i="5"/>
  <c r="J461" i="5"/>
  <c r="I461" i="5"/>
  <c r="H461" i="5"/>
  <c r="G461" i="5"/>
  <c r="F461" i="5"/>
  <c r="E461" i="5"/>
  <c r="D461" i="5"/>
  <c r="L460" i="5"/>
  <c r="K460" i="5"/>
  <c r="J460" i="5"/>
  <c r="I460" i="5"/>
  <c r="H460" i="5"/>
  <c r="G460" i="5"/>
  <c r="F460" i="5"/>
  <c r="E460" i="5"/>
  <c r="D460" i="5"/>
  <c r="L459" i="5"/>
  <c r="K459" i="5"/>
  <c r="J459" i="5"/>
  <c r="I459" i="5"/>
  <c r="H459" i="5"/>
  <c r="G459" i="5"/>
  <c r="F459" i="5"/>
  <c r="E459" i="5"/>
  <c r="D459" i="5"/>
  <c r="L457" i="5"/>
  <c r="K457" i="5"/>
  <c r="J457" i="5"/>
  <c r="I457" i="5"/>
  <c r="H457" i="5"/>
  <c r="G457" i="5"/>
  <c r="F457" i="5"/>
  <c r="E457" i="5"/>
  <c r="D457" i="5"/>
  <c r="L456" i="5"/>
  <c r="K456" i="5"/>
  <c r="J456" i="5"/>
  <c r="I456" i="5"/>
  <c r="H456" i="5"/>
  <c r="G456" i="5"/>
  <c r="F456" i="5"/>
  <c r="E456" i="5"/>
  <c r="D456" i="5"/>
  <c r="L455" i="5"/>
  <c r="K455" i="5"/>
  <c r="J455" i="5"/>
  <c r="I455" i="5"/>
  <c r="H455" i="5"/>
  <c r="G455" i="5"/>
  <c r="F455" i="5"/>
  <c r="E455" i="5"/>
  <c r="D455" i="5"/>
  <c r="L454" i="5"/>
  <c r="K454" i="5"/>
  <c r="J454" i="5"/>
  <c r="I454" i="5"/>
  <c r="H454" i="5"/>
  <c r="G454" i="5"/>
  <c r="F454" i="5"/>
  <c r="E454" i="5"/>
  <c r="D454" i="5"/>
  <c r="L453" i="5"/>
  <c r="K453" i="5"/>
  <c r="J453" i="5"/>
  <c r="I453" i="5"/>
  <c r="H453" i="5"/>
  <c r="G453" i="5"/>
  <c r="F453" i="5"/>
  <c r="E453" i="5"/>
  <c r="D453" i="5"/>
  <c r="L452" i="5"/>
  <c r="K452" i="5"/>
  <c r="J452" i="5"/>
  <c r="I452" i="5"/>
  <c r="H452" i="5"/>
  <c r="G452" i="5"/>
  <c r="F452" i="5"/>
  <c r="E452" i="5"/>
  <c r="D452" i="5"/>
  <c r="L451" i="5"/>
  <c r="K451" i="5"/>
  <c r="J451" i="5"/>
  <c r="I451" i="5"/>
  <c r="H451" i="5"/>
  <c r="G451" i="5"/>
  <c r="F451" i="5"/>
  <c r="E451" i="5"/>
  <c r="D451" i="5"/>
  <c r="L450" i="5"/>
  <c r="K450" i="5"/>
  <c r="J450" i="5"/>
  <c r="I450" i="5"/>
  <c r="H450" i="5"/>
  <c r="G450" i="5"/>
  <c r="F450" i="5"/>
  <c r="E450" i="5"/>
  <c r="D450" i="5"/>
  <c r="L449" i="5"/>
  <c r="K449" i="5"/>
  <c r="J449" i="5"/>
  <c r="I449" i="5"/>
  <c r="H449" i="5"/>
  <c r="G449" i="5"/>
  <c r="F449" i="5"/>
  <c r="E449" i="5"/>
  <c r="D449" i="5"/>
  <c r="L448" i="5"/>
  <c r="K448" i="5"/>
  <c r="J448" i="5"/>
  <c r="I448" i="5"/>
  <c r="H448" i="5"/>
  <c r="G448" i="5"/>
  <c r="F448" i="5"/>
  <c r="E448" i="5"/>
  <c r="D448" i="5"/>
  <c r="L447" i="5"/>
  <c r="K447" i="5"/>
  <c r="J447" i="5"/>
  <c r="I447" i="5"/>
  <c r="H447" i="5"/>
  <c r="G447" i="5"/>
  <c r="F447" i="5"/>
  <c r="E447" i="5"/>
  <c r="D447" i="5"/>
  <c r="L446" i="5"/>
  <c r="K446" i="5"/>
  <c r="J446" i="5"/>
  <c r="I446" i="5"/>
  <c r="H446" i="5"/>
  <c r="G446" i="5"/>
  <c r="F446" i="5"/>
  <c r="E446" i="5"/>
  <c r="D446" i="5"/>
  <c r="L445" i="5"/>
  <c r="K445" i="5"/>
  <c r="J445" i="5"/>
  <c r="I445" i="5"/>
  <c r="H445" i="5"/>
  <c r="G445" i="5"/>
  <c r="F445" i="5"/>
  <c r="E445" i="5"/>
  <c r="D445" i="5"/>
  <c r="L444" i="5"/>
  <c r="K444" i="5"/>
  <c r="J444" i="5"/>
  <c r="I444" i="5"/>
  <c r="H444" i="5"/>
  <c r="G444" i="5"/>
  <c r="F444" i="5"/>
  <c r="E444" i="5"/>
  <c r="D444" i="5"/>
  <c r="L443" i="5"/>
  <c r="K443" i="5"/>
  <c r="J443" i="5"/>
  <c r="I443" i="5"/>
  <c r="H443" i="5"/>
  <c r="G443" i="5"/>
  <c r="F443" i="5"/>
  <c r="E443" i="5"/>
  <c r="D443" i="5"/>
  <c r="L442" i="5"/>
  <c r="K442" i="5"/>
  <c r="J442" i="5"/>
  <c r="I442" i="5"/>
  <c r="H442" i="5"/>
  <c r="G442" i="5"/>
  <c r="F442" i="5"/>
  <c r="E442" i="5"/>
  <c r="D442" i="5"/>
  <c r="L441" i="5"/>
  <c r="K441" i="5"/>
  <c r="J441" i="5"/>
  <c r="I441" i="5"/>
  <c r="H441" i="5"/>
  <c r="G441" i="5"/>
  <c r="F441" i="5"/>
  <c r="E441" i="5"/>
  <c r="D441" i="5"/>
  <c r="L440" i="5"/>
  <c r="K440" i="5"/>
  <c r="J440" i="5"/>
  <c r="I440" i="5"/>
  <c r="H440" i="5"/>
  <c r="G440" i="5"/>
  <c r="F440" i="5"/>
  <c r="E440" i="5"/>
  <c r="D440" i="5"/>
  <c r="L439" i="5"/>
  <c r="K439" i="5"/>
  <c r="J439" i="5"/>
  <c r="I439" i="5"/>
  <c r="H439" i="5"/>
  <c r="G439" i="5"/>
  <c r="F439" i="5"/>
  <c r="E439" i="5"/>
  <c r="D439" i="5"/>
  <c r="L438" i="5"/>
  <c r="K438" i="5"/>
  <c r="J438" i="5"/>
  <c r="I438" i="5"/>
  <c r="H438" i="5"/>
  <c r="G438" i="5"/>
  <c r="F438" i="5"/>
  <c r="E438" i="5"/>
  <c r="D438" i="5"/>
  <c r="L437" i="5"/>
  <c r="K437" i="5"/>
  <c r="J437" i="5"/>
  <c r="I437" i="5"/>
  <c r="H437" i="5"/>
  <c r="G437" i="5"/>
  <c r="F437" i="5"/>
  <c r="E437" i="5"/>
  <c r="D437" i="5"/>
  <c r="L436" i="5"/>
  <c r="K436" i="5"/>
  <c r="J436" i="5"/>
  <c r="I436" i="5"/>
  <c r="H436" i="5"/>
  <c r="G436" i="5"/>
  <c r="F436" i="5"/>
  <c r="E436" i="5"/>
  <c r="D436" i="5"/>
  <c r="L435" i="5"/>
  <c r="K435" i="5"/>
  <c r="J435" i="5"/>
  <c r="I435" i="5"/>
  <c r="H435" i="5"/>
  <c r="G435" i="5"/>
  <c r="F435" i="5"/>
  <c r="E435" i="5"/>
  <c r="D435" i="5"/>
  <c r="L434" i="5"/>
  <c r="K434" i="5"/>
  <c r="J434" i="5"/>
  <c r="I434" i="5"/>
  <c r="H434" i="5"/>
  <c r="G434" i="5"/>
  <c r="F434" i="5"/>
  <c r="E434" i="5"/>
  <c r="D434" i="5"/>
  <c r="L433" i="5"/>
  <c r="K433" i="5"/>
  <c r="J433" i="5"/>
  <c r="I433" i="5"/>
  <c r="H433" i="5"/>
  <c r="G433" i="5"/>
  <c r="F433" i="5"/>
  <c r="E433" i="5"/>
  <c r="D433" i="5"/>
  <c r="L432" i="5"/>
  <c r="K432" i="5"/>
  <c r="J432" i="5"/>
  <c r="I432" i="5"/>
  <c r="H432" i="5"/>
  <c r="G432" i="5"/>
  <c r="F432" i="5"/>
  <c r="E432" i="5"/>
  <c r="D432" i="5"/>
  <c r="L431" i="5"/>
  <c r="K431" i="5"/>
  <c r="J431" i="5"/>
  <c r="I431" i="5"/>
  <c r="H431" i="5"/>
  <c r="G431" i="5"/>
  <c r="F431" i="5"/>
  <c r="E431" i="5"/>
  <c r="D431" i="5"/>
  <c r="L430" i="5"/>
  <c r="K430" i="5"/>
  <c r="J430" i="5"/>
  <c r="I430" i="5"/>
  <c r="H430" i="5"/>
  <c r="G430" i="5"/>
  <c r="F430" i="5"/>
  <c r="E430" i="5"/>
  <c r="D430" i="5"/>
  <c r="L429" i="5"/>
  <c r="K429" i="5"/>
  <c r="J429" i="5"/>
  <c r="I429" i="5"/>
  <c r="H429" i="5"/>
  <c r="G429" i="5"/>
  <c r="F429" i="5"/>
  <c r="E429" i="5"/>
  <c r="D429" i="5"/>
  <c r="L428" i="5"/>
  <c r="K428" i="5"/>
  <c r="J428" i="5"/>
  <c r="I428" i="5"/>
  <c r="H428" i="5"/>
  <c r="G428" i="5"/>
  <c r="F428" i="5"/>
  <c r="E428" i="5"/>
  <c r="D428" i="5"/>
  <c r="L427" i="5"/>
  <c r="K427" i="5"/>
  <c r="J427" i="5"/>
  <c r="I427" i="5"/>
  <c r="H427" i="5"/>
  <c r="G427" i="5"/>
  <c r="F427" i="5"/>
  <c r="E427" i="5"/>
  <c r="D427" i="5"/>
  <c r="L426" i="5"/>
  <c r="K426" i="5"/>
  <c r="J426" i="5"/>
  <c r="I426" i="5"/>
  <c r="H426" i="5"/>
  <c r="G426" i="5"/>
  <c r="F426" i="5"/>
  <c r="E426" i="5"/>
  <c r="D426" i="5"/>
  <c r="L425" i="5"/>
  <c r="K425" i="5"/>
  <c r="J425" i="5"/>
  <c r="I425" i="5"/>
  <c r="H425" i="5"/>
  <c r="G425" i="5"/>
  <c r="F425" i="5"/>
  <c r="E425" i="5"/>
  <c r="D425" i="5"/>
  <c r="L424" i="5"/>
  <c r="K424" i="5"/>
  <c r="J424" i="5"/>
  <c r="I424" i="5"/>
  <c r="H424" i="5"/>
  <c r="G424" i="5"/>
  <c r="F424" i="5"/>
  <c r="E424" i="5"/>
  <c r="D424" i="5"/>
  <c r="L423" i="5"/>
  <c r="K423" i="5"/>
  <c r="J423" i="5"/>
  <c r="I423" i="5"/>
  <c r="H423" i="5"/>
  <c r="G423" i="5"/>
  <c r="F423" i="5"/>
  <c r="E423" i="5"/>
  <c r="D423" i="5"/>
  <c r="L421" i="5"/>
  <c r="K421" i="5"/>
  <c r="J421" i="5"/>
  <c r="I421" i="5"/>
  <c r="H421" i="5"/>
  <c r="G421" i="5"/>
  <c r="F421" i="5"/>
  <c r="E421" i="5"/>
  <c r="D421" i="5"/>
  <c r="L420" i="5"/>
  <c r="K420" i="5"/>
  <c r="J420" i="5"/>
  <c r="I420" i="5"/>
  <c r="H420" i="5"/>
  <c r="G420" i="5"/>
  <c r="F420" i="5"/>
  <c r="E420" i="5"/>
  <c r="D420" i="5"/>
  <c r="L419" i="5"/>
  <c r="K419" i="5"/>
  <c r="J419" i="5"/>
  <c r="I419" i="5"/>
  <c r="H419" i="5"/>
  <c r="G419" i="5"/>
  <c r="F419" i="5"/>
  <c r="E419" i="5"/>
  <c r="D419" i="5"/>
  <c r="L418" i="5"/>
  <c r="K418" i="5"/>
  <c r="J418" i="5"/>
  <c r="I418" i="5"/>
  <c r="H418" i="5"/>
  <c r="G418" i="5"/>
  <c r="F418" i="5"/>
  <c r="E418" i="5"/>
  <c r="D418" i="5"/>
  <c r="L417" i="5"/>
  <c r="K417" i="5"/>
  <c r="J417" i="5"/>
  <c r="I417" i="5"/>
  <c r="H417" i="5"/>
  <c r="G417" i="5"/>
  <c r="F417" i="5"/>
  <c r="E417" i="5"/>
  <c r="D417" i="5"/>
  <c r="L416" i="5"/>
  <c r="K416" i="5"/>
  <c r="J416" i="5"/>
  <c r="I416" i="5"/>
  <c r="H416" i="5"/>
  <c r="G416" i="5"/>
  <c r="F416" i="5"/>
  <c r="E416" i="5"/>
  <c r="D416" i="5"/>
  <c r="L415" i="5"/>
  <c r="K415" i="5"/>
  <c r="J415" i="5"/>
  <c r="I415" i="5"/>
  <c r="H415" i="5"/>
  <c r="G415" i="5"/>
  <c r="F415" i="5"/>
  <c r="E415" i="5"/>
  <c r="D415" i="5"/>
  <c r="L414" i="5"/>
  <c r="K414" i="5"/>
  <c r="J414" i="5"/>
  <c r="I414" i="5"/>
  <c r="H414" i="5"/>
  <c r="G414" i="5"/>
  <c r="F414" i="5"/>
  <c r="E414" i="5"/>
  <c r="D414" i="5"/>
  <c r="L413" i="5"/>
  <c r="K413" i="5"/>
  <c r="J413" i="5"/>
  <c r="I413" i="5"/>
  <c r="H413" i="5"/>
  <c r="G413" i="5"/>
  <c r="F413" i="5"/>
  <c r="E413" i="5"/>
  <c r="D413" i="5"/>
  <c r="L412" i="5"/>
  <c r="K412" i="5"/>
  <c r="J412" i="5"/>
  <c r="I412" i="5"/>
  <c r="H412" i="5"/>
  <c r="G412" i="5"/>
  <c r="F412" i="5"/>
  <c r="E412" i="5"/>
  <c r="D412" i="5"/>
  <c r="L411" i="5"/>
  <c r="K411" i="5"/>
  <c r="J411" i="5"/>
  <c r="I411" i="5"/>
  <c r="H411" i="5"/>
  <c r="G411" i="5"/>
  <c r="F411" i="5"/>
  <c r="E411" i="5"/>
  <c r="D411" i="5"/>
  <c r="L410" i="5"/>
  <c r="K410" i="5"/>
  <c r="J410" i="5"/>
  <c r="I410" i="5"/>
  <c r="H410" i="5"/>
  <c r="G410" i="5"/>
  <c r="F410" i="5"/>
  <c r="E410" i="5"/>
  <c r="D410" i="5"/>
  <c r="L409" i="5"/>
  <c r="K409" i="5"/>
  <c r="J409" i="5"/>
  <c r="I409" i="5"/>
  <c r="H409" i="5"/>
  <c r="G409" i="5"/>
  <c r="F409" i="5"/>
  <c r="E409" i="5"/>
  <c r="D409" i="5"/>
  <c r="L408" i="5"/>
  <c r="K408" i="5"/>
  <c r="J408" i="5"/>
  <c r="I408" i="5"/>
  <c r="H408" i="5"/>
  <c r="G408" i="5"/>
  <c r="F408" i="5"/>
  <c r="E408" i="5"/>
  <c r="D408" i="5"/>
  <c r="L407" i="5"/>
  <c r="K407" i="5"/>
  <c r="J407" i="5"/>
  <c r="I407" i="5"/>
  <c r="H407" i="5"/>
  <c r="G407" i="5"/>
  <c r="F407" i="5"/>
  <c r="E407" i="5"/>
  <c r="D407" i="5"/>
  <c r="L406" i="5"/>
  <c r="K406" i="5"/>
  <c r="J406" i="5"/>
  <c r="I406" i="5"/>
  <c r="H406" i="5"/>
  <c r="G406" i="5"/>
  <c r="F406" i="5"/>
  <c r="E406" i="5"/>
  <c r="D406" i="5"/>
  <c r="L405" i="5"/>
  <c r="K405" i="5"/>
  <c r="J405" i="5"/>
  <c r="I405" i="5"/>
  <c r="H405" i="5"/>
  <c r="G405" i="5"/>
  <c r="F405" i="5"/>
  <c r="E405" i="5"/>
  <c r="D405" i="5"/>
  <c r="L404" i="5"/>
  <c r="K404" i="5"/>
  <c r="J404" i="5"/>
  <c r="I404" i="5"/>
  <c r="H404" i="5"/>
  <c r="G404" i="5"/>
  <c r="F404" i="5"/>
  <c r="E404" i="5"/>
  <c r="D404" i="5"/>
  <c r="L403" i="5"/>
  <c r="K403" i="5"/>
  <c r="J403" i="5"/>
  <c r="I403" i="5"/>
  <c r="H403" i="5"/>
  <c r="G403" i="5"/>
  <c r="F403" i="5"/>
  <c r="E403" i="5"/>
  <c r="D403" i="5"/>
  <c r="L402" i="5"/>
  <c r="K402" i="5"/>
  <c r="J402" i="5"/>
  <c r="I402" i="5"/>
  <c r="H402" i="5"/>
  <c r="G402" i="5"/>
  <c r="F402" i="5"/>
  <c r="E402" i="5"/>
  <c r="D402" i="5"/>
  <c r="L401" i="5"/>
  <c r="K401" i="5"/>
  <c r="J401" i="5"/>
  <c r="I401" i="5"/>
  <c r="H401" i="5"/>
  <c r="G401" i="5"/>
  <c r="F401" i="5"/>
  <c r="E401" i="5"/>
  <c r="D401" i="5"/>
  <c r="L400" i="5"/>
  <c r="K400" i="5"/>
  <c r="J400" i="5"/>
  <c r="I400" i="5"/>
  <c r="H400" i="5"/>
  <c r="G400" i="5"/>
  <c r="F400" i="5"/>
  <c r="E400" i="5"/>
  <c r="D400" i="5"/>
  <c r="L399" i="5"/>
  <c r="K399" i="5"/>
  <c r="J399" i="5"/>
  <c r="I399" i="5"/>
  <c r="H399" i="5"/>
  <c r="G399" i="5"/>
  <c r="F399" i="5"/>
  <c r="E399" i="5"/>
  <c r="D399" i="5"/>
  <c r="L398" i="5"/>
  <c r="K398" i="5"/>
  <c r="J398" i="5"/>
  <c r="I398" i="5"/>
  <c r="H398" i="5"/>
  <c r="G398" i="5"/>
  <c r="F398" i="5"/>
  <c r="E398" i="5"/>
  <c r="D398" i="5"/>
  <c r="L397" i="5"/>
  <c r="K397" i="5"/>
  <c r="J397" i="5"/>
  <c r="I397" i="5"/>
  <c r="H397" i="5"/>
  <c r="G397" i="5"/>
  <c r="F397" i="5"/>
  <c r="E397" i="5"/>
  <c r="D397" i="5"/>
  <c r="L396" i="5"/>
  <c r="K396" i="5"/>
  <c r="J396" i="5"/>
  <c r="I396" i="5"/>
  <c r="H396" i="5"/>
  <c r="G396" i="5"/>
  <c r="F396" i="5"/>
  <c r="E396" i="5"/>
  <c r="D396" i="5"/>
  <c r="L395" i="5"/>
  <c r="K395" i="5"/>
  <c r="J395" i="5"/>
  <c r="I395" i="5"/>
  <c r="H395" i="5"/>
  <c r="G395" i="5"/>
  <c r="F395" i="5"/>
  <c r="E395" i="5"/>
  <c r="D395" i="5"/>
  <c r="L394" i="5"/>
  <c r="K394" i="5"/>
  <c r="J394" i="5"/>
  <c r="I394" i="5"/>
  <c r="H394" i="5"/>
  <c r="G394" i="5"/>
  <c r="F394" i="5"/>
  <c r="E394" i="5"/>
  <c r="D394" i="5"/>
  <c r="L393" i="5"/>
  <c r="K393" i="5"/>
  <c r="J393" i="5"/>
  <c r="I393" i="5"/>
  <c r="H393" i="5"/>
  <c r="G393" i="5"/>
  <c r="F393" i="5"/>
  <c r="E393" i="5"/>
  <c r="D393" i="5"/>
  <c r="L392" i="5"/>
  <c r="K392" i="5"/>
  <c r="J392" i="5"/>
  <c r="I392" i="5"/>
  <c r="H392" i="5"/>
  <c r="G392" i="5"/>
  <c r="F392" i="5"/>
  <c r="E392" i="5"/>
  <c r="D392" i="5"/>
  <c r="L391" i="5"/>
  <c r="K391" i="5"/>
  <c r="J391" i="5"/>
  <c r="I391" i="5"/>
  <c r="H391" i="5"/>
  <c r="G391" i="5"/>
  <c r="F391" i="5"/>
  <c r="E391" i="5"/>
  <c r="D391" i="5"/>
  <c r="L390" i="5"/>
  <c r="K390" i="5"/>
  <c r="J390" i="5"/>
  <c r="I390" i="5"/>
  <c r="H390" i="5"/>
  <c r="G390" i="5"/>
  <c r="F390" i="5"/>
  <c r="E390" i="5"/>
  <c r="D390" i="5"/>
  <c r="L389" i="5"/>
  <c r="K389" i="5"/>
  <c r="J389" i="5"/>
  <c r="I389" i="5"/>
  <c r="H389" i="5"/>
  <c r="G389" i="5"/>
  <c r="F389" i="5"/>
  <c r="E389" i="5"/>
  <c r="D389" i="5"/>
  <c r="L388" i="5"/>
  <c r="K388" i="5"/>
  <c r="J388" i="5"/>
  <c r="I388" i="5"/>
  <c r="H388" i="5"/>
  <c r="G388" i="5"/>
  <c r="F388" i="5"/>
  <c r="E388" i="5"/>
  <c r="D388" i="5"/>
  <c r="L386" i="5"/>
  <c r="K386" i="5"/>
  <c r="J386" i="5"/>
  <c r="I386" i="5"/>
  <c r="H386" i="5"/>
  <c r="G386" i="5"/>
  <c r="F386" i="5"/>
  <c r="E386" i="5"/>
  <c r="D386" i="5"/>
  <c r="L385" i="5"/>
  <c r="K385" i="5"/>
  <c r="J385" i="5"/>
  <c r="I385" i="5"/>
  <c r="H385" i="5"/>
  <c r="G385" i="5"/>
  <c r="F385" i="5"/>
  <c r="E385" i="5"/>
  <c r="D385" i="5"/>
  <c r="L384" i="5"/>
  <c r="K384" i="5"/>
  <c r="J384" i="5"/>
  <c r="I384" i="5"/>
  <c r="H384" i="5"/>
  <c r="G384" i="5"/>
  <c r="F384" i="5"/>
  <c r="E384" i="5"/>
  <c r="D384" i="5"/>
  <c r="L383" i="5"/>
  <c r="K383" i="5"/>
  <c r="J383" i="5"/>
  <c r="I383" i="5"/>
  <c r="H383" i="5"/>
  <c r="G383" i="5"/>
  <c r="F383" i="5"/>
  <c r="E383" i="5"/>
  <c r="D383" i="5"/>
  <c r="L382" i="5"/>
  <c r="K382" i="5"/>
  <c r="J382" i="5"/>
  <c r="I382" i="5"/>
  <c r="H382" i="5"/>
  <c r="G382" i="5"/>
  <c r="F382" i="5"/>
  <c r="E382" i="5"/>
  <c r="D382" i="5"/>
  <c r="L381" i="5"/>
  <c r="K381" i="5"/>
  <c r="J381" i="5"/>
  <c r="I381" i="5"/>
  <c r="H381" i="5"/>
  <c r="G381" i="5"/>
  <c r="F381" i="5"/>
  <c r="E381" i="5"/>
  <c r="D381" i="5"/>
  <c r="L380" i="5"/>
  <c r="K380" i="5"/>
  <c r="J380" i="5"/>
  <c r="I380" i="5"/>
  <c r="H380" i="5"/>
  <c r="G380" i="5"/>
  <c r="F380" i="5"/>
  <c r="E380" i="5"/>
  <c r="D380" i="5"/>
  <c r="L379" i="5"/>
  <c r="K379" i="5"/>
  <c r="J379" i="5"/>
  <c r="I379" i="5"/>
  <c r="H379" i="5"/>
  <c r="G379" i="5"/>
  <c r="F379" i="5"/>
  <c r="E379" i="5"/>
  <c r="D379" i="5"/>
  <c r="L378" i="5"/>
  <c r="K378" i="5"/>
  <c r="J378" i="5"/>
  <c r="I378" i="5"/>
  <c r="H378" i="5"/>
  <c r="G378" i="5"/>
  <c r="F378" i="5"/>
  <c r="E378" i="5"/>
  <c r="D378" i="5"/>
  <c r="L377" i="5"/>
  <c r="K377" i="5"/>
  <c r="J377" i="5"/>
  <c r="I377" i="5"/>
  <c r="H377" i="5"/>
  <c r="G377" i="5"/>
  <c r="F377" i="5"/>
  <c r="E377" i="5"/>
  <c r="D377" i="5"/>
  <c r="L376" i="5"/>
  <c r="K376" i="5"/>
  <c r="J376" i="5"/>
  <c r="I376" i="5"/>
  <c r="H376" i="5"/>
  <c r="G376" i="5"/>
  <c r="F376" i="5"/>
  <c r="E376" i="5"/>
  <c r="D376" i="5"/>
  <c r="L375" i="5"/>
  <c r="K375" i="5"/>
  <c r="J375" i="5"/>
  <c r="I375" i="5"/>
  <c r="H375" i="5"/>
  <c r="G375" i="5"/>
  <c r="F375" i="5"/>
  <c r="E375" i="5"/>
  <c r="D375" i="5"/>
  <c r="L374" i="5"/>
  <c r="K374" i="5"/>
  <c r="J374" i="5"/>
  <c r="I374" i="5"/>
  <c r="H374" i="5"/>
  <c r="G374" i="5"/>
  <c r="F374" i="5"/>
  <c r="E374" i="5"/>
  <c r="D374" i="5"/>
  <c r="L373" i="5"/>
  <c r="K373" i="5"/>
  <c r="J373" i="5"/>
  <c r="I373" i="5"/>
  <c r="H373" i="5"/>
  <c r="G373" i="5"/>
  <c r="F373" i="5"/>
  <c r="E373" i="5"/>
  <c r="D373" i="5"/>
  <c r="L372" i="5"/>
  <c r="K372" i="5"/>
  <c r="J372" i="5"/>
  <c r="I372" i="5"/>
  <c r="H372" i="5"/>
  <c r="G372" i="5"/>
  <c r="F372" i="5"/>
  <c r="E372" i="5"/>
  <c r="D372" i="5"/>
  <c r="L371" i="5"/>
  <c r="K371" i="5"/>
  <c r="J371" i="5"/>
  <c r="I371" i="5"/>
  <c r="H371" i="5"/>
  <c r="G371" i="5"/>
  <c r="F371" i="5"/>
  <c r="E371" i="5"/>
  <c r="D371" i="5"/>
  <c r="L370" i="5"/>
  <c r="K370" i="5"/>
  <c r="J370" i="5"/>
  <c r="I370" i="5"/>
  <c r="H370" i="5"/>
  <c r="G370" i="5"/>
  <c r="F370" i="5"/>
  <c r="E370" i="5"/>
  <c r="D370" i="5"/>
  <c r="L369" i="5"/>
  <c r="K369" i="5"/>
  <c r="J369" i="5"/>
  <c r="I369" i="5"/>
  <c r="H369" i="5"/>
  <c r="G369" i="5"/>
  <c r="F369" i="5"/>
  <c r="E369" i="5"/>
  <c r="D369" i="5"/>
  <c r="L368" i="5"/>
  <c r="K368" i="5"/>
  <c r="J368" i="5"/>
  <c r="I368" i="5"/>
  <c r="H368" i="5"/>
  <c r="G368" i="5"/>
  <c r="F368" i="5"/>
  <c r="E368" i="5"/>
  <c r="D368" i="5"/>
  <c r="L367" i="5"/>
  <c r="K367" i="5"/>
  <c r="J367" i="5"/>
  <c r="I367" i="5"/>
  <c r="H367" i="5"/>
  <c r="G367" i="5"/>
  <c r="F367" i="5"/>
  <c r="E367" i="5"/>
  <c r="D367" i="5"/>
  <c r="L366" i="5"/>
  <c r="K366" i="5"/>
  <c r="J366" i="5"/>
  <c r="I366" i="5"/>
  <c r="H366" i="5"/>
  <c r="G366" i="5"/>
  <c r="F366" i="5"/>
  <c r="E366" i="5"/>
  <c r="D366" i="5"/>
  <c r="L365" i="5"/>
  <c r="K365" i="5"/>
  <c r="J365" i="5"/>
  <c r="I365" i="5"/>
  <c r="H365" i="5"/>
  <c r="G365" i="5"/>
  <c r="F365" i="5"/>
  <c r="E365" i="5"/>
  <c r="D365" i="5"/>
  <c r="L364" i="5"/>
  <c r="K364" i="5"/>
  <c r="J364" i="5"/>
  <c r="I364" i="5"/>
  <c r="H364" i="5"/>
  <c r="G364" i="5"/>
  <c r="F364" i="5"/>
  <c r="E364" i="5"/>
  <c r="D364" i="5"/>
  <c r="L363" i="5"/>
  <c r="K363" i="5"/>
  <c r="J363" i="5"/>
  <c r="I363" i="5"/>
  <c r="H363" i="5"/>
  <c r="G363" i="5"/>
  <c r="F363" i="5"/>
  <c r="E363" i="5"/>
  <c r="D363" i="5"/>
  <c r="L362" i="5"/>
  <c r="K362" i="5"/>
  <c r="J362" i="5"/>
  <c r="I362" i="5"/>
  <c r="H362" i="5"/>
  <c r="G362" i="5"/>
  <c r="F362" i="5"/>
  <c r="E362" i="5"/>
  <c r="D362" i="5"/>
  <c r="L361" i="5"/>
  <c r="K361" i="5"/>
  <c r="J361" i="5"/>
  <c r="I361" i="5"/>
  <c r="H361" i="5"/>
  <c r="G361" i="5"/>
  <c r="F361" i="5"/>
  <c r="E361" i="5"/>
  <c r="D361" i="5"/>
  <c r="L360" i="5"/>
  <c r="K360" i="5"/>
  <c r="J360" i="5"/>
  <c r="I360" i="5"/>
  <c r="H360" i="5"/>
  <c r="G360" i="5"/>
  <c r="F360" i="5"/>
  <c r="E360" i="5"/>
  <c r="D360" i="5"/>
  <c r="L359" i="5"/>
  <c r="K359" i="5"/>
  <c r="J359" i="5"/>
  <c r="I359" i="5"/>
  <c r="H359" i="5"/>
  <c r="G359" i="5"/>
  <c r="F359" i="5"/>
  <c r="E359" i="5"/>
  <c r="D359" i="5"/>
  <c r="L358" i="5"/>
  <c r="K358" i="5"/>
  <c r="J358" i="5"/>
  <c r="I358" i="5"/>
  <c r="H358" i="5"/>
  <c r="G358" i="5"/>
  <c r="F358" i="5"/>
  <c r="E358" i="5"/>
  <c r="D358" i="5"/>
  <c r="L357" i="5"/>
  <c r="K357" i="5"/>
  <c r="J357" i="5"/>
  <c r="I357" i="5"/>
  <c r="H357" i="5"/>
  <c r="G357" i="5"/>
  <c r="F357" i="5"/>
  <c r="E357" i="5"/>
  <c r="D357" i="5"/>
  <c r="L356" i="5"/>
  <c r="K356" i="5"/>
  <c r="J356" i="5"/>
  <c r="I356" i="5"/>
  <c r="H356" i="5"/>
  <c r="G356" i="5"/>
  <c r="F356" i="5"/>
  <c r="E356" i="5"/>
  <c r="D356" i="5"/>
  <c r="L355" i="5"/>
  <c r="K355" i="5"/>
  <c r="J355" i="5"/>
  <c r="I355" i="5"/>
  <c r="H355" i="5"/>
  <c r="G355" i="5"/>
  <c r="F355" i="5"/>
  <c r="E355" i="5"/>
  <c r="D355" i="5"/>
  <c r="L354" i="5"/>
  <c r="K354" i="5"/>
  <c r="J354" i="5"/>
  <c r="I354" i="5"/>
  <c r="H354" i="5"/>
  <c r="G354" i="5"/>
  <c r="F354" i="5"/>
  <c r="E354" i="5"/>
  <c r="D354" i="5"/>
  <c r="L353" i="5"/>
  <c r="K353" i="5"/>
  <c r="J353" i="5"/>
  <c r="I353" i="5"/>
  <c r="H353" i="5"/>
  <c r="G353" i="5"/>
  <c r="F353" i="5"/>
  <c r="E353" i="5"/>
  <c r="D353" i="5"/>
  <c r="L351" i="5"/>
  <c r="K351" i="5"/>
  <c r="J351" i="5"/>
  <c r="I351" i="5"/>
  <c r="H351" i="5"/>
  <c r="G351" i="5"/>
  <c r="F351" i="5"/>
  <c r="E351" i="5"/>
  <c r="D351" i="5"/>
  <c r="L350" i="5"/>
  <c r="K350" i="5"/>
  <c r="J350" i="5"/>
  <c r="I350" i="5"/>
  <c r="H350" i="5"/>
  <c r="G350" i="5"/>
  <c r="F350" i="5"/>
  <c r="E350" i="5"/>
  <c r="D350" i="5"/>
  <c r="L349" i="5"/>
  <c r="K349" i="5"/>
  <c r="J349" i="5"/>
  <c r="I349" i="5"/>
  <c r="H349" i="5"/>
  <c r="G349" i="5"/>
  <c r="F349" i="5"/>
  <c r="E349" i="5"/>
  <c r="D349" i="5"/>
  <c r="L348" i="5"/>
  <c r="K348" i="5"/>
  <c r="J348" i="5"/>
  <c r="I348" i="5"/>
  <c r="H348" i="5"/>
  <c r="G348" i="5"/>
  <c r="F348" i="5"/>
  <c r="E348" i="5"/>
  <c r="D348" i="5"/>
  <c r="L347" i="5"/>
  <c r="K347" i="5"/>
  <c r="J347" i="5"/>
  <c r="I347" i="5"/>
  <c r="H347" i="5"/>
  <c r="G347" i="5"/>
  <c r="F347" i="5"/>
  <c r="E347" i="5"/>
  <c r="D347" i="5"/>
  <c r="L346" i="5"/>
  <c r="K346" i="5"/>
  <c r="J346" i="5"/>
  <c r="I346" i="5"/>
  <c r="H346" i="5"/>
  <c r="G346" i="5"/>
  <c r="F346" i="5"/>
  <c r="E346" i="5"/>
  <c r="D346" i="5"/>
  <c r="L345" i="5"/>
  <c r="K345" i="5"/>
  <c r="J345" i="5"/>
  <c r="I345" i="5"/>
  <c r="H345" i="5"/>
  <c r="G345" i="5"/>
  <c r="F345" i="5"/>
  <c r="E345" i="5"/>
  <c r="D345" i="5"/>
  <c r="L344" i="5"/>
  <c r="K344" i="5"/>
  <c r="J344" i="5"/>
  <c r="I344" i="5"/>
  <c r="H344" i="5"/>
  <c r="G344" i="5"/>
  <c r="F344" i="5"/>
  <c r="E344" i="5"/>
  <c r="D344" i="5"/>
  <c r="L343" i="5"/>
  <c r="K343" i="5"/>
  <c r="J343" i="5"/>
  <c r="I343" i="5"/>
  <c r="H343" i="5"/>
  <c r="G343" i="5"/>
  <c r="F343" i="5"/>
  <c r="E343" i="5"/>
  <c r="D343" i="5"/>
  <c r="L342" i="5"/>
  <c r="K342" i="5"/>
  <c r="J342" i="5"/>
  <c r="I342" i="5"/>
  <c r="H342" i="5"/>
  <c r="G342" i="5"/>
  <c r="F342" i="5"/>
  <c r="E342" i="5"/>
  <c r="D342" i="5"/>
  <c r="L341" i="5"/>
  <c r="K341" i="5"/>
  <c r="J341" i="5"/>
  <c r="I341" i="5"/>
  <c r="H341" i="5"/>
  <c r="G341" i="5"/>
  <c r="F341" i="5"/>
  <c r="E341" i="5"/>
  <c r="D341" i="5"/>
  <c r="L340" i="5"/>
  <c r="K340" i="5"/>
  <c r="J340" i="5"/>
  <c r="I340" i="5"/>
  <c r="H340" i="5"/>
  <c r="G340" i="5"/>
  <c r="F340" i="5"/>
  <c r="E340" i="5"/>
  <c r="D340" i="5"/>
  <c r="L339" i="5"/>
  <c r="K339" i="5"/>
  <c r="J339" i="5"/>
  <c r="I339" i="5"/>
  <c r="H339" i="5"/>
  <c r="G339" i="5"/>
  <c r="F339" i="5"/>
  <c r="E339" i="5"/>
  <c r="D339" i="5"/>
  <c r="L338" i="5"/>
  <c r="K338" i="5"/>
  <c r="J338" i="5"/>
  <c r="I338" i="5"/>
  <c r="H338" i="5"/>
  <c r="G338" i="5"/>
  <c r="F338" i="5"/>
  <c r="E338" i="5"/>
  <c r="D338" i="5"/>
  <c r="L337" i="5"/>
  <c r="K337" i="5"/>
  <c r="J337" i="5"/>
  <c r="I337" i="5"/>
  <c r="H337" i="5"/>
  <c r="G337" i="5"/>
  <c r="F337" i="5"/>
  <c r="E337" i="5"/>
  <c r="D337" i="5"/>
  <c r="L336" i="5"/>
  <c r="K336" i="5"/>
  <c r="J336" i="5"/>
  <c r="I336" i="5"/>
  <c r="H336" i="5"/>
  <c r="G336" i="5"/>
  <c r="F336" i="5"/>
  <c r="E336" i="5"/>
  <c r="D336" i="5"/>
  <c r="L335" i="5"/>
  <c r="K335" i="5"/>
  <c r="J335" i="5"/>
  <c r="I335" i="5"/>
  <c r="H335" i="5"/>
  <c r="G335" i="5"/>
  <c r="F335" i="5"/>
  <c r="E335" i="5"/>
  <c r="D335" i="5"/>
  <c r="L334" i="5"/>
  <c r="K334" i="5"/>
  <c r="J334" i="5"/>
  <c r="I334" i="5"/>
  <c r="H334" i="5"/>
  <c r="G334" i="5"/>
  <c r="F334" i="5"/>
  <c r="E334" i="5"/>
  <c r="D334" i="5"/>
  <c r="L333" i="5"/>
  <c r="K333" i="5"/>
  <c r="J333" i="5"/>
  <c r="I333" i="5"/>
  <c r="H333" i="5"/>
  <c r="G333" i="5"/>
  <c r="F333" i="5"/>
  <c r="E333" i="5"/>
  <c r="D333" i="5"/>
  <c r="L332" i="5"/>
  <c r="K332" i="5"/>
  <c r="J332" i="5"/>
  <c r="I332" i="5"/>
  <c r="H332" i="5"/>
  <c r="G332" i="5"/>
  <c r="F332" i="5"/>
  <c r="E332" i="5"/>
  <c r="D332" i="5"/>
  <c r="L331" i="5"/>
  <c r="K331" i="5"/>
  <c r="J331" i="5"/>
  <c r="I331" i="5"/>
  <c r="H331" i="5"/>
  <c r="G331" i="5"/>
  <c r="F331" i="5"/>
  <c r="E331" i="5"/>
  <c r="D331" i="5"/>
  <c r="L330" i="5"/>
  <c r="K330" i="5"/>
  <c r="J330" i="5"/>
  <c r="I330" i="5"/>
  <c r="H330" i="5"/>
  <c r="G330" i="5"/>
  <c r="F330" i="5"/>
  <c r="E330" i="5"/>
  <c r="D330" i="5"/>
  <c r="L329" i="5"/>
  <c r="K329" i="5"/>
  <c r="J329" i="5"/>
  <c r="I329" i="5"/>
  <c r="H329" i="5"/>
  <c r="G329" i="5"/>
  <c r="F329" i="5"/>
  <c r="E329" i="5"/>
  <c r="D329" i="5"/>
  <c r="L328" i="5"/>
  <c r="K328" i="5"/>
  <c r="J328" i="5"/>
  <c r="I328" i="5"/>
  <c r="H328" i="5"/>
  <c r="G328" i="5"/>
  <c r="F328" i="5"/>
  <c r="E328" i="5"/>
  <c r="D328" i="5"/>
  <c r="L327" i="5"/>
  <c r="K327" i="5"/>
  <c r="J327" i="5"/>
  <c r="I327" i="5"/>
  <c r="H327" i="5"/>
  <c r="G327" i="5"/>
  <c r="F327" i="5"/>
  <c r="E327" i="5"/>
  <c r="D327" i="5"/>
  <c r="L326" i="5"/>
  <c r="K326" i="5"/>
  <c r="J326" i="5"/>
  <c r="I326" i="5"/>
  <c r="H326" i="5"/>
  <c r="G326" i="5"/>
  <c r="F326" i="5"/>
  <c r="E326" i="5"/>
  <c r="D326" i="5"/>
  <c r="L325" i="5"/>
  <c r="K325" i="5"/>
  <c r="J325" i="5"/>
  <c r="I325" i="5"/>
  <c r="H325" i="5"/>
  <c r="G325" i="5"/>
  <c r="F325" i="5"/>
  <c r="E325" i="5"/>
  <c r="D325" i="5"/>
  <c r="L324" i="5"/>
  <c r="K324" i="5"/>
  <c r="J324" i="5"/>
  <c r="I324" i="5"/>
  <c r="H324" i="5"/>
  <c r="G324" i="5"/>
  <c r="F324" i="5"/>
  <c r="E324" i="5"/>
  <c r="D324" i="5"/>
  <c r="L323" i="5"/>
  <c r="K323" i="5"/>
  <c r="J323" i="5"/>
  <c r="I323" i="5"/>
  <c r="H323" i="5"/>
  <c r="G323" i="5"/>
  <c r="F323" i="5"/>
  <c r="E323" i="5"/>
  <c r="D323" i="5"/>
  <c r="L322" i="5"/>
  <c r="K322" i="5"/>
  <c r="J322" i="5"/>
  <c r="I322" i="5"/>
  <c r="H322" i="5"/>
  <c r="G322" i="5"/>
  <c r="F322" i="5"/>
  <c r="E322" i="5"/>
  <c r="D322" i="5"/>
  <c r="L321" i="5"/>
  <c r="K321" i="5"/>
  <c r="J321" i="5"/>
  <c r="I321" i="5"/>
  <c r="H321" i="5"/>
  <c r="G321" i="5"/>
  <c r="F321" i="5"/>
  <c r="E321" i="5"/>
  <c r="D321" i="5"/>
  <c r="L320" i="5"/>
  <c r="K320" i="5"/>
  <c r="J320" i="5"/>
  <c r="I320" i="5"/>
  <c r="H320" i="5"/>
  <c r="G320" i="5"/>
  <c r="F320" i="5"/>
  <c r="E320" i="5"/>
  <c r="D320" i="5"/>
  <c r="L319" i="5"/>
  <c r="K319" i="5"/>
  <c r="J319" i="5"/>
  <c r="I319" i="5"/>
  <c r="H319" i="5"/>
  <c r="G319" i="5"/>
  <c r="F319" i="5"/>
  <c r="E319" i="5"/>
  <c r="D319" i="5"/>
  <c r="L318" i="5"/>
  <c r="K318" i="5"/>
  <c r="J318" i="5"/>
  <c r="I318" i="5"/>
  <c r="H318" i="5"/>
  <c r="G318" i="5"/>
  <c r="F318" i="5"/>
  <c r="E318" i="5"/>
  <c r="D318" i="5"/>
  <c r="L316" i="5"/>
  <c r="K316" i="5"/>
  <c r="J316" i="5"/>
  <c r="I316" i="5"/>
  <c r="H316" i="5"/>
  <c r="G316" i="5"/>
  <c r="F316" i="5"/>
  <c r="E316" i="5"/>
  <c r="D316" i="5"/>
  <c r="L315" i="5"/>
  <c r="K315" i="5"/>
  <c r="J315" i="5"/>
  <c r="I315" i="5"/>
  <c r="H315" i="5"/>
  <c r="G315" i="5"/>
  <c r="F315" i="5"/>
  <c r="E315" i="5"/>
  <c r="D315" i="5"/>
  <c r="L314" i="5"/>
  <c r="K314" i="5"/>
  <c r="J314" i="5"/>
  <c r="I314" i="5"/>
  <c r="H314" i="5"/>
  <c r="G314" i="5"/>
  <c r="F314" i="5"/>
  <c r="E314" i="5"/>
  <c r="D314" i="5"/>
  <c r="L313" i="5"/>
  <c r="K313" i="5"/>
  <c r="J313" i="5"/>
  <c r="I313" i="5"/>
  <c r="H313" i="5"/>
  <c r="G313" i="5"/>
  <c r="F313" i="5"/>
  <c r="E313" i="5"/>
  <c r="D313" i="5"/>
  <c r="L312" i="5"/>
  <c r="K312" i="5"/>
  <c r="J312" i="5"/>
  <c r="I312" i="5"/>
  <c r="H312" i="5"/>
  <c r="G312" i="5"/>
  <c r="F312" i="5"/>
  <c r="E312" i="5"/>
  <c r="D312" i="5"/>
  <c r="L311" i="5"/>
  <c r="K311" i="5"/>
  <c r="J311" i="5"/>
  <c r="I311" i="5"/>
  <c r="H311" i="5"/>
  <c r="G311" i="5"/>
  <c r="F311" i="5"/>
  <c r="E311" i="5"/>
  <c r="D311" i="5"/>
  <c r="L310" i="5"/>
  <c r="K310" i="5"/>
  <c r="J310" i="5"/>
  <c r="I310" i="5"/>
  <c r="H310" i="5"/>
  <c r="G310" i="5"/>
  <c r="F310" i="5"/>
  <c r="E310" i="5"/>
  <c r="D310" i="5"/>
  <c r="L309" i="5"/>
  <c r="K309" i="5"/>
  <c r="J309" i="5"/>
  <c r="I309" i="5"/>
  <c r="H309" i="5"/>
  <c r="G309" i="5"/>
  <c r="F309" i="5"/>
  <c r="E309" i="5"/>
  <c r="D309" i="5"/>
  <c r="L308" i="5"/>
  <c r="K308" i="5"/>
  <c r="J308" i="5"/>
  <c r="I308" i="5"/>
  <c r="H308" i="5"/>
  <c r="G308" i="5"/>
  <c r="F308" i="5"/>
  <c r="E308" i="5"/>
  <c r="D308" i="5"/>
  <c r="L307" i="5"/>
  <c r="K307" i="5"/>
  <c r="J307" i="5"/>
  <c r="I307" i="5"/>
  <c r="H307" i="5"/>
  <c r="G307" i="5"/>
  <c r="F307" i="5"/>
  <c r="E307" i="5"/>
  <c r="D307" i="5"/>
  <c r="L306" i="5"/>
  <c r="K306" i="5"/>
  <c r="J306" i="5"/>
  <c r="I306" i="5"/>
  <c r="H306" i="5"/>
  <c r="G306" i="5"/>
  <c r="F306" i="5"/>
  <c r="E306" i="5"/>
  <c r="D306" i="5"/>
  <c r="L305" i="5"/>
  <c r="K305" i="5"/>
  <c r="J305" i="5"/>
  <c r="I305" i="5"/>
  <c r="H305" i="5"/>
  <c r="G305" i="5"/>
  <c r="F305" i="5"/>
  <c r="E305" i="5"/>
  <c r="D305" i="5"/>
  <c r="L304" i="5"/>
  <c r="K304" i="5"/>
  <c r="J304" i="5"/>
  <c r="I304" i="5"/>
  <c r="H304" i="5"/>
  <c r="G304" i="5"/>
  <c r="F304" i="5"/>
  <c r="E304" i="5"/>
  <c r="D304" i="5"/>
  <c r="L303" i="5"/>
  <c r="K303" i="5"/>
  <c r="J303" i="5"/>
  <c r="I303" i="5"/>
  <c r="H303" i="5"/>
  <c r="G303" i="5"/>
  <c r="F303" i="5"/>
  <c r="E303" i="5"/>
  <c r="D303" i="5"/>
  <c r="L302" i="5"/>
  <c r="K302" i="5"/>
  <c r="J302" i="5"/>
  <c r="I302" i="5"/>
  <c r="H302" i="5"/>
  <c r="G302" i="5"/>
  <c r="F302" i="5"/>
  <c r="E302" i="5"/>
  <c r="D302" i="5"/>
  <c r="L301" i="5"/>
  <c r="K301" i="5"/>
  <c r="J301" i="5"/>
  <c r="I301" i="5"/>
  <c r="H301" i="5"/>
  <c r="G301" i="5"/>
  <c r="F301" i="5"/>
  <c r="E301" i="5"/>
  <c r="D301" i="5"/>
  <c r="L300" i="5"/>
  <c r="K300" i="5"/>
  <c r="J300" i="5"/>
  <c r="I300" i="5"/>
  <c r="H300" i="5"/>
  <c r="G300" i="5"/>
  <c r="F300" i="5"/>
  <c r="E300" i="5"/>
  <c r="D300" i="5"/>
  <c r="L299" i="5"/>
  <c r="K299" i="5"/>
  <c r="J299" i="5"/>
  <c r="I299" i="5"/>
  <c r="H299" i="5"/>
  <c r="G299" i="5"/>
  <c r="F299" i="5"/>
  <c r="E299" i="5"/>
  <c r="D299" i="5"/>
  <c r="L298" i="5"/>
  <c r="K298" i="5"/>
  <c r="J298" i="5"/>
  <c r="I298" i="5"/>
  <c r="H298" i="5"/>
  <c r="G298" i="5"/>
  <c r="F298" i="5"/>
  <c r="E298" i="5"/>
  <c r="D298" i="5"/>
  <c r="L297" i="5"/>
  <c r="K297" i="5"/>
  <c r="J297" i="5"/>
  <c r="I297" i="5"/>
  <c r="H297" i="5"/>
  <c r="G297" i="5"/>
  <c r="F297" i="5"/>
  <c r="E297" i="5"/>
  <c r="D297" i="5"/>
  <c r="L296" i="5"/>
  <c r="K296" i="5"/>
  <c r="J296" i="5"/>
  <c r="I296" i="5"/>
  <c r="H296" i="5"/>
  <c r="G296" i="5"/>
  <c r="F296" i="5"/>
  <c r="E296" i="5"/>
  <c r="D296" i="5"/>
  <c r="L295" i="5"/>
  <c r="K295" i="5"/>
  <c r="J295" i="5"/>
  <c r="I295" i="5"/>
  <c r="H295" i="5"/>
  <c r="G295" i="5"/>
  <c r="F295" i="5"/>
  <c r="E295" i="5"/>
  <c r="D295" i="5"/>
  <c r="L294" i="5"/>
  <c r="K294" i="5"/>
  <c r="J294" i="5"/>
  <c r="I294" i="5"/>
  <c r="H294" i="5"/>
  <c r="G294" i="5"/>
  <c r="F294" i="5"/>
  <c r="E294" i="5"/>
  <c r="D294" i="5"/>
  <c r="L293" i="5"/>
  <c r="K293" i="5"/>
  <c r="J293" i="5"/>
  <c r="I293" i="5"/>
  <c r="H293" i="5"/>
  <c r="G293" i="5"/>
  <c r="F293" i="5"/>
  <c r="E293" i="5"/>
  <c r="D293" i="5"/>
  <c r="L292" i="5"/>
  <c r="K292" i="5"/>
  <c r="J292" i="5"/>
  <c r="I292" i="5"/>
  <c r="H292" i="5"/>
  <c r="G292" i="5"/>
  <c r="F292" i="5"/>
  <c r="E292" i="5"/>
  <c r="D292" i="5"/>
  <c r="L291" i="5"/>
  <c r="K291" i="5"/>
  <c r="J291" i="5"/>
  <c r="I291" i="5"/>
  <c r="H291" i="5"/>
  <c r="G291" i="5"/>
  <c r="F291" i="5"/>
  <c r="E291" i="5"/>
  <c r="D291" i="5"/>
  <c r="L290" i="5"/>
  <c r="K290" i="5"/>
  <c r="J290" i="5"/>
  <c r="I290" i="5"/>
  <c r="H290" i="5"/>
  <c r="G290" i="5"/>
  <c r="F290" i="5"/>
  <c r="E290" i="5"/>
  <c r="D290" i="5"/>
  <c r="L289" i="5"/>
  <c r="K289" i="5"/>
  <c r="J289" i="5"/>
  <c r="I289" i="5"/>
  <c r="H289" i="5"/>
  <c r="G289" i="5"/>
  <c r="F289" i="5"/>
  <c r="E289" i="5"/>
  <c r="D289" i="5"/>
  <c r="L288" i="5"/>
  <c r="K288" i="5"/>
  <c r="J288" i="5"/>
  <c r="I288" i="5"/>
  <c r="H288" i="5"/>
  <c r="G288" i="5"/>
  <c r="F288" i="5"/>
  <c r="E288" i="5"/>
  <c r="D288" i="5"/>
  <c r="L287" i="5"/>
  <c r="K287" i="5"/>
  <c r="J287" i="5"/>
  <c r="I287" i="5"/>
  <c r="H287" i="5"/>
  <c r="G287" i="5"/>
  <c r="F287" i="5"/>
  <c r="E287" i="5"/>
  <c r="D287" i="5"/>
  <c r="L286" i="5"/>
  <c r="K286" i="5"/>
  <c r="J286" i="5"/>
  <c r="I286" i="5"/>
  <c r="H286" i="5"/>
  <c r="G286" i="5"/>
  <c r="F286" i="5"/>
  <c r="E286" i="5"/>
  <c r="D286" i="5"/>
  <c r="L285" i="5"/>
  <c r="K285" i="5"/>
  <c r="J285" i="5"/>
  <c r="I285" i="5"/>
  <c r="H285" i="5"/>
  <c r="G285" i="5"/>
  <c r="F285" i="5"/>
  <c r="E285" i="5"/>
  <c r="D285" i="5"/>
  <c r="L284" i="5"/>
  <c r="K284" i="5"/>
  <c r="J284" i="5"/>
  <c r="I284" i="5"/>
  <c r="H284" i="5"/>
  <c r="G284" i="5"/>
  <c r="F284" i="5"/>
  <c r="E284" i="5"/>
  <c r="D284" i="5"/>
  <c r="L283" i="5"/>
  <c r="K283" i="5"/>
  <c r="J283" i="5"/>
  <c r="I283" i="5"/>
  <c r="H283" i="5"/>
  <c r="G283" i="5"/>
  <c r="F283" i="5"/>
  <c r="E283" i="5"/>
  <c r="D283" i="5"/>
  <c r="L281" i="5"/>
  <c r="K281" i="5"/>
  <c r="J281" i="5"/>
  <c r="I281" i="5"/>
  <c r="H281" i="5"/>
  <c r="G281" i="5"/>
  <c r="F281" i="5"/>
  <c r="E281" i="5"/>
  <c r="D281" i="5"/>
  <c r="L280" i="5"/>
  <c r="K280" i="5"/>
  <c r="J280" i="5"/>
  <c r="I280" i="5"/>
  <c r="H280" i="5"/>
  <c r="G280" i="5"/>
  <c r="F280" i="5"/>
  <c r="E280" i="5"/>
  <c r="D280" i="5"/>
  <c r="L279" i="5"/>
  <c r="K279" i="5"/>
  <c r="J279" i="5"/>
  <c r="I279" i="5"/>
  <c r="H279" i="5"/>
  <c r="G279" i="5"/>
  <c r="F279" i="5"/>
  <c r="E279" i="5"/>
  <c r="D279" i="5"/>
  <c r="L278" i="5"/>
  <c r="K278" i="5"/>
  <c r="J278" i="5"/>
  <c r="I278" i="5"/>
  <c r="H278" i="5"/>
  <c r="G278" i="5"/>
  <c r="F278" i="5"/>
  <c r="E278" i="5"/>
  <c r="D278" i="5"/>
  <c r="L277" i="5"/>
  <c r="K277" i="5"/>
  <c r="J277" i="5"/>
  <c r="I277" i="5"/>
  <c r="H277" i="5"/>
  <c r="G277" i="5"/>
  <c r="F277" i="5"/>
  <c r="E277" i="5"/>
  <c r="D277" i="5"/>
  <c r="L275" i="5"/>
  <c r="K275" i="5"/>
  <c r="J275" i="5"/>
  <c r="I275" i="5"/>
  <c r="H275" i="5"/>
  <c r="G275" i="5"/>
  <c r="F275" i="5"/>
  <c r="E275" i="5"/>
  <c r="D275" i="5"/>
  <c r="L274" i="5"/>
  <c r="K274" i="5"/>
  <c r="J274" i="5"/>
  <c r="I274" i="5"/>
  <c r="H274" i="5"/>
  <c r="G274" i="5"/>
  <c r="F274" i="5"/>
  <c r="E274" i="5"/>
  <c r="D274" i="5"/>
  <c r="L273" i="5"/>
  <c r="K273" i="5"/>
  <c r="J273" i="5"/>
  <c r="I273" i="5"/>
  <c r="H273" i="5"/>
  <c r="G273" i="5"/>
  <c r="F273" i="5"/>
  <c r="E273" i="5"/>
  <c r="D273" i="5"/>
  <c r="L272" i="5"/>
  <c r="K272" i="5"/>
  <c r="J272" i="5"/>
  <c r="I272" i="5"/>
  <c r="H272" i="5"/>
  <c r="G272" i="5"/>
  <c r="F272" i="5"/>
  <c r="E272" i="5"/>
  <c r="D272" i="5"/>
  <c r="L271" i="5"/>
  <c r="K271" i="5"/>
  <c r="J271" i="5"/>
  <c r="I271" i="5"/>
  <c r="H271" i="5"/>
  <c r="G271" i="5"/>
  <c r="F271" i="5"/>
  <c r="E271" i="5"/>
  <c r="D271" i="5"/>
  <c r="L270" i="5"/>
  <c r="K270" i="5"/>
  <c r="J270" i="5"/>
  <c r="I270" i="5"/>
  <c r="H270" i="5"/>
  <c r="G270" i="5"/>
  <c r="F270" i="5"/>
  <c r="E270" i="5"/>
  <c r="D270" i="5"/>
  <c r="L269" i="5"/>
  <c r="K269" i="5"/>
  <c r="J269" i="5"/>
  <c r="I269" i="5"/>
  <c r="H269" i="5"/>
  <c r="G269" i="5"/>
  <c r="F269" i="5"/>
  <c r="E269" i="5"/>
  <c r="D269" i="5"/>
  <c r="L268" i="5"/>
  <c r="K268" i="5"/>
  <c r="J268" i="5"/>
  <c r="I268" i="5"/>
  <c r="H268" i="5"/>
  <c r="G268" i="5"/>
  <c r="F268" i="5"/>
  <c r="E268" i="5"/>
  <c r="D268" i="5"/>
  <c r="L267" i="5"/>
  <c r="K267" i="5"/>
  <c r="J267" i="5"/>
  <c r="I267" i="5"/>
  <c r="H267" i="5"/>
  <c r="G267" i="5"/>
  <c r="F267" i="5"/>
  <c r="E267" i="5"/>
  <c r="D267" i="5"/>
  <c r="L266" i="5"/>
  <c r="K266" i="5"/>
  <c r="J266" i="5"/>
  <c r="I266" i="5"/>
  <c r="H266" i="5"/>
  <c r="G266" i="5"/>
  <c r="F266" i="5"/>
  <c r="E266" i="5"/>
  <c r="D266" i="5"/>
  <c r="L265" i="5"/>
  <c r="K265" i="5"/>
  <c r="J265" i="5"/>
  <c r="I265" i="5"/>
  <c r="H265" i="5"/>
  <c r="G265" i="5"/>
  <c r="F265" i="5"/>
  <c r="E265" i="5"/>
  <c r="D265" i="5"/>
  <c r="L264" i="5"/>
  <c r="K264" i="5"/>
  <c r="J264" i="5"/>
  <c r="I264" i="5"/>
  <c r="H264" i="5"/>
  <c r="G264" i="5"/>
  <c r="F264" i="5"/>
  <c r="E264" i="5"/>
  <c r="D264" i="5"/>
  <c r="L263" i="5"/>
  <c r="K263" i="5"/>
  <c r="J263" i="5"/>
  <c r="I263" i="5"/>
  <c r="H263" i="5"/>
  <c r="G263" i="5"/>
  <c r="F263" i="5"/>
  <c r="E263" i="5"/>
  <c r="D263" i="5"/>
  <c r="L262" i="5"/>
  <c r="K262" i="5"/>
  <c r="J262" i="5"/>
  <c r="I262" i="5"/>
  <c r="H262" i="5"/>
  <c r="G262" i="5"/>
  <c r="F262" i="5"/>
  <c r="E262" i="5"/>
  <c r="D262" i="5"/>
  <c r="L261" i="5"/>
  <c r="K261" i="5"/>
  <c r="J261" i="5"/>
  <c r="I261" i="5"/>
  <c r="H261" i="5"/>
  <c r="G261" i="5"/>
  <c r="F261" i="5"/>
  <c r="E261" i="5"/>
  <c r="D261" i="5"/>
  <c r="L260" i="5"/>
  <c r="K260" i="5"/>
  <c r="J260" i="5"/>
  <c r="I260" i="5"/>
  <c r="H260" i="5"/>
  <c r="G260" i="5"/>
  <c r="F260" i="5"/>
  <c r="E260" i="5"/>
  <c r="D260" i="5"/>
  <c r="L259" i="5"/>
  <c r="K259" i="5"/>
  <c r="J259" i="5"/>
  <c r="I259" i="5"/>
  <c r="H259" i="5"/>
  <c r="G259" i="5"/>
  <c r="F259" i="5"/>
  <c r="E259" i="5"/>
  <c r="D259" i="5"/>
  <c r="L258" i="5"/>
  <c r="K258" i="5"/>
  <c r="J258" i="5"/>
  <c r="I258" i="5"/>
  <c r="H258" i="5"/>
  <c r="G258" i="5"/>
  <c r="F258" i="5"/>
  <c r="E258" i="5"/>
  <c r="D258" i="5"/>
  <c r="L257" i="5"/>
  <c r="K257" i="5"/>
  <c r="J257" i="5"/>
  <c r="I257" i="5"/>
  <c r="H257" i="5"/>
  <c r="G257" i="5"/>
  <c r="F257" i="5"/>
  <c r="E257" i="5"/>
  <c r="D257" i="5"/>
  <c r="L256" i="5"/>
  <c r="K256" i="5"/>
  <c r="J256" i="5"/>
  <c r="I256" i="5"/>
  <c r="H256" i="5"/>
  <c r="G256" i="5"/>
  <c r="F256" i="5"/>
  <c r="E256" i="5"/>
  <c r="D256" i="5"/>
  <c r="L255" i="5"/>
  <c r="K255" i="5"/>
  <c r="J255" i="5"/>
  <c r="I255" i="5"/>
  <c r="H255" i="5"/>
  <c r="G255" i="5"/>
  <c r="F255" i="5"/>
  <c r="E255" i="5"/>
  <c r="D255" i="5"/>
  <c r="L254" i="5"/>
  <c r="K254" i="5"/>
  <c r="J254" i="5"/>
  <c r="I254" i="5"/>
  <c r="H254" i="5"/>
  <c r="G254" i="5"/>
  <c r="F254" i="5"/>
  <c r="E254" i="5"/>
  <c r="D254" i="5"/>
  <c r="L253" i="5"/>
  <c r="K253" i="5"/>
  <c r="J253" i="5"/>
  <c r="I253" i="5"/>
  <c r="H253" i="5"/>
  <c r="G253" i="5"/>
  <c r="F253" i="5"/>
  <c r="E253" i="5"/>
  <c r="D253" i="5"/>
  <c r="L252" i="5"/>
  <c r="K252" i="5"/>
  <c r="J252" i="5"/>
  <c r="I252" i="5"/>
  <c r="H252" i="5"/>
  <c r="G252" i="5"/>
  <c r="F252" i="5"/>
  <c r="E252" i="5"/>
  <c r="D252" i="5"/>
  <c r="L251" i="5"/>
  <c r="K251" i="5"/>
  <c r="J251" i="5"/>
  <c r="I251" i="5"/>
  <c r="H251" i="5"/>
  <c r="G251" i="5"/>
  <c r="F251" i="5"/>
  <c r="E251" i="5"/>
  <c r="D251" i="5"/>
  <c r="L250" i="5"/>
  <c r="K250" i="5"/>
  <c r="J250" i="5"/>
  <c r="I250" i="5"/>
  <c r="H250" i="5"/>
  <c r="G250" i="5"/>
  <c r="F250" i="5"/>
  <c r="E250" i="5"/>
  <c r="D250" i="5"/>
  <c r="L249" i="5"/>
  <c r="K249" i="5"/>
  <c r="J249" i="5"/>
  <c r="I249" i="5"/>
  <c r="H249" i="5"/>
  <c r="G249" i="5"/>
  <c r="F249" i="5"/>
  <c r="E249" i="5"/>
  <c r="D249" i="5"/>
  <c r="L248" i="5"/>
  <c r="K248" i="5"/>
  <c r="J248" i="5"/>
  <c r="I248" i="5"/>
  <c r="H248" i="5"/>
  <c r="G248" i="5"/>
  <c r="F248" i="5"/>
  <c r="E248" i="5"/>
  <c r="D248" i="5"/>
  <c r="L247" i="5"/>
  <c r="K247" i="5"/>
  <c r="J247" i="5"/>
  <c r="I247" i="5"/>
  <c r="H247" i="5"/>
  <c r="G247" i="5"/>
  <c r="F247" i="5"/>
  <c r="E247" i="5"/>
  <c r="D247" i="5"/>
  <c r="L246" i="5"/>
  <c r="K246" i="5"/>
  <c r="J246" i="5"/>
  <c r="I246" i="5"/>
  <c r="H246" i="5"/>
  <c r="G246" i="5"/>
  <c r="F246" i="5"/>
  <c r="E246" i="5"/>
  <c r="D246" i="5"/>
  <c r="L245" i="5"/>
  <c r="K245" i="5"/>
  <c r="J245" i="5"/>
  <c r="I245" i="5"/>
  <c r="H245" i="5"/>
  <c r="G245" i="5"/>
  <c r="F245" i="5"/>
  <c r="E245" i="5"/>
  <c r="D245" i="5"/>
  <c r="L244" i="5"/>
  <c r="K244" i="5"/>
  <c r="J244" i="5"/>
  <c r="I244" i="5"/>
  <c r="H244" i="5"/>
  <c r="G244" i="5"/>
  <c r="F244" i="5"/>
  <c r="E244" i="5"/>
  <c r="D244" i="5"/>
  <c r="L243" i="5"/>
  <c r="K243" i="5"/>
  <c r="J243" i="5"/>
  <c r="I243" i="5"/>
  <c r="H243" i="5"/>
  <c r="G243" i="5"/>
  <c r="F243" i="5"/>
  <c r="E243" i="5"/>
  <c r="D243" i="5"/>
  <c r="L241" i="5"/>
  <c r="K241" i="5"/>
  <c r="J241" i="5"/>
  <c r="I241" i="5"/>
  <c r="H241" i="5"/>
  <c r="G241" i="5"/>
  <c r="F241" i="5"/>
  <c r="E241" i="5"/>
  <c r="D241" i="5"/>
  <c r="L240" i="5"/>
  <c r="K240" i="5"/>
  <c r="J240" i="5"/>
  <c r="I240" i="5"/>
  <c r="H240" i="5"/>
  <c r="G240" i="5"/>
  <c r="F240" i="5"/>
  <c r="E240" i="5"/>
  <c r="D240" i="5"/>
  <c r="L239" i="5"/>
  <c r="K239" i="5"/>
  <c r="J239" i="5"/>
  <c r="I239" i="5"/>
  <c r="H239" i="5"/>
  <c r="G239" i="5"/>
  <c r="F239" i="5"/>
  <c r="E239" i="5"/>
  <c r="D239" i="5"/>
  <c r="L238" i="5"/>
  <c r="K238" i="5"/>
  <c r="J238" i="5"/>
  <c r="I238" i="5"/>
  <c r="H238" i="5"/>
  <c r="G238" i="5"/>
  <c r="F238" i="5"/>
  <c r="E238" i="5"/>
  <c r="D238" i="5"/>
  <c r="L236" i="5"/>
  <c r="K236" i="5"/>
  <c r="J236" i="5"/>
  <c r="I236" i="5"/>
  <c r="H236" i="5"/>
  <c r="G236" i="5"/>
  <c r="F236" i="5"/>
  <c r="E236" i="5"/>
  <c r="D236" i="5"/>
  <c r="L235" i="5"/>
  <c r="K235" i="5"/>
  <c r="J235" i="5"/>
  <c r="I235" i="5"/>
  <c r="H235" i="5"/>
  <c r="G235" i="5"/>
  <c r="F235" i="5"/>
  <c r="E235" i="5"/>
  <c r="D235" i="5"/>
  <c r="L234" i="5"/>
  <c r="K234" i="5"/>
  <c r="J234" i="5"/>
  <c r="I234" i="5"/>
  <c r="H234" i="5"/>
  <c r="G234" i="5"/>
  <c r="F234" i="5"/>
  <c r="E234" i="5"/>
  <c r="D234" i="5"/>
  <c r="L233" i="5"/>
  <c r="K233" i="5"/>
  <c r="J233" i="5"/>
  <c r="I233" i="5"/>
  <c r="H233" i="5"/>
  <c r="G233" i="5"/>
  <c r="F233" i="5"/>
  <c r="E233" i="5"/>
  <c r="D233" i="5"/>
  <c r="L232" i="5"/>
  <c r="K232" i="5"/>
  <c r="J232" i="5"/>
  <c r="I232" i="5"/>
  <c r="H232" i="5"/>
  <c r="G232" i="5"/>
  <c r="F232" i="5"/>
  <c r="E232" i="5"/>
  <c r="D232" i="5"/>
  <c r="L231" i="5"/>
  <c r="K231" i="5"/>
  <c r="J231" i="5"/>
  <c r="I231" i="5"/>
  <c r="H231" i="5"/>
  <c r="G231" i="5"/>
  <c r="F231" i="5"/>
  <c r="E231" i="5"/>
  <c r="D231" i="5"/>
  <c r="L230" i="5"/>
  <c r="K230" i="5"/>
  <c r="J230" i="5"/>
  <c r="I230" i="5"/>
  <c r="H230" i="5"/>
  <c r="G230" i="5"/>
  <c r="F230" i="5"/>
  <c r="E230" i="5"/>
  <c r="D230" i="5"/>
  <c r="L229" i="5"/>
  <c r="K229" i="5"/>
  <c r="J229" i="5"/>
  <c r="I229" i="5"/>
  <c r="H229" i="5"/>
  <c r="G229" i="5"/>
  <c r="F229" i="5"/>
  <c r="E229" i="5"/>
  <c r="D229" i="5"/>
  <c r="L228" i="5"/>
  <c r="K228" i="5"/>
  <c r="J228" i="5"/>
  <c r="I228" i="5"/>
  <c r="H228" i="5"/>
  <c r="G228" i="5"/>
  <c r="F228" i="5"/>
  <c r="E228" i="5"/>
  <c r="D228" i="5"/>
  <c r="L227" i="5"/>
  <c r="K227" i="5"/>
  <c r="J227" i="5"/>
  <c r="I227" i="5"/>
  <c r="H227" i="5"/>
  <c r="G227" i="5"/>
  <c r="F227" i="5"/>
  <c r="E227" i="5"/>
  <c r="D227" i="5"/>
  <c r="L226" i="5"/>
  <c r="K226" i="5"/>
  <c r="J226" i="5"/>
  <c r="I226" i="5"/>
  <c r="H226" i="5"/>
  <c r="G226" i="5"/>
  <c r="F226" i="5"/>
  <c r="E226" i="5"/>
  <c r="D226" i="5"/>
  <c r="L225" i="5"/>
  <c r="K225" i="5"/>
  <c r="J225" i="5"/>
  <c r="I225" i="5"/>
  <c r="H225" i="5"/>
  <c r="G225" i="5"/>
  <c r="F225" i="5"/>
  <c r="E225" i="5"/>
  <c r="D225" i="5"/>
  <c r="L224" i="5"/>
  <c r="K224" i="5"/>
  <c r="J224" i="5"/>
  <c r="I224" i="5"/>
  <c r="H224" i="5"/>
  <c r="G224" i="5"/>
  <c r="F224" i="5"/>
  <c r="E224" i="5"/>
  <c r="D224" i="5"/>
  <c r="L223" i="5"/>
  <c r="K223" i="5"/>
  <c r="J223" i="5"/>
  <c r="I223" i="5"/>
  <c r="H223" i="5"/>
  <c r="G223" i="5"/>
  <c r="F223" i="5"/>
  <c r="E223" i="5"/>
  <c r="D223" i="5"/>
  <c r="L222" i="5"/>
  <c r="K222" i="5"/>
  <c r="J222" i="5"/>
  <c r="I222" i="5"/>
  <c r="H222" i="5"/>
  <c r="G222" i="5"/>
  <c r="F222" i="5"/>
  <c r="E222" i="5"/>
  <c r="D222" i="5"/>
  <c r="L221" i="5"/>
  <c r="K221" i="5"/>
  <c r="J221" i="5"/>
  <c r="I221" i="5"/>
  <c r="H221" i="5"/>
  <c r="G221" i="5"/>
  <c r="F221" i="5"/>
  <c r="E221" i="5"/>
  <c r="D221" i="5"/>
  <c r="L220" i="5"/>
  <c r="K220" i="5"/>
  <c r="J220" i="5"/>
  <c r="I220" i="5"/>
  <c r="H220" i="5"/>
  <c r="G220" i="5"/>
  <c r="F220" i="5"/>
  <c r="E220" i="5"/>
  <c r="D220" i="5"/>
  <c r="L219" i="5"/>
  <c r="K219" i="5"/>
  <c r="J219" i="5"/>
  <c r="I219" i="5"/>
  <c r="H219" i="5"/>
  <c r="G219" i="5"/>
  <c r="F219" i="5"/>
  <c r="E219" i="5"/>
  <c r="D219" i="5"/>
  <c r="L218" i="5"/>
  <c r="K218" i="5"/>
  <c r="J218" i="5"/>
  <c r="I218" i="5"/>
  <c r="H218" i="5"/>
  <c r="G218" i="5"/>
  <c r="F218" i="5"/>
  <c r="E218" i="5"/>
  <c r="D218" i="5"/>
  <c r="L217" i="5"/>
  <c r="K217" i="5"/>
  <c r="J217" i="5"/>
  <c r="I217" i="5"/>
  <c r="H217" i="5"/>
  <c r="G217" i="5"/>
  <c r="F217" i="5"/>
  <c r="E217" i="5"/>
  <c r="D217" i="5"/>
  <c r="L216" i="5"/>
  <c r="K216" i="5"/>
  <c r="J216" i="5"/>
  <c r="I216" i="5"/>
  <c r="H216" i="5"/>
  <c r="G216" i="5"/>
  <c r="F216" i="5"/>
  <c r="E216" i="5"/>
  <c r="D216" i="5"/>
  <c r="L215" i="5"/>
  <c r="K215" i="5"/>
  <c r="J215" i="5"/>
  <c r="I215" i="5"/>
  <c r="H215" i="5"/>
  <c r="G215" i="5"/>
  <c r="F215" i="5"/>
  <c r="E215" i="5"/>
  <c r="D215" i="5"/>
  <c r="L214" i="5"/>
  <c r="K214" i="5"/>
  <c r="J214" i="5"/>
  <c r="I214" i="5"/>
  <c r="H214" i="5"/>
  <c r="G214" i="5"/>
  <c r="F214" i="5"/>
  <c r="E214" i="5"/>
  <c r="D214" i="5"/>
  <c r="L213" i="5"/>
  <c r="K213" i="5"/>
  <c r="J213" i="5"/>
  <c r="I213" i="5"/>
  <c r="H213" i="5"/>
  <c r="G213" i="5"/>
  <c r="F213" i="5"/>
  <c r="E213" i="5"/>
  <c r="D213" i="5"/>
  <c r="L212" i="5"/>
  <c r="K212" i="5"/>
  <c r="J212" i="5"/>
  <c r="I212" i="5"/>
  <c r="H212" i="5"/>
  <c r="G212" i="5"/>
  <c r="F212" i="5"/>
  <c r="E212" i="5"/>
  <c r="D212" i="5"/>
  <c r="L211" i="5"/>
  <c r="K211" i="5"/>
  <c r="J211" i="5"/>
  <c r="I211" i="5"/>
  <c r="H211" i="5"/>
  <c r="G211" i="5"/>
  <c r="F211" i="5"/>
  <c r="E211" i="5"/>
  <c r="D211" i="5"/>
  <c r="L210" i="5"/>
  <c r="K210" i="5"/>
  <c r="J210" i="5"/>
  <c r="I210" i="5"/>
  <c r="H210" i="5"/>
  <c r="G210" i="5"/>
  <c r="F210" i="5"/>
  <c r="E210" i="5"/>
  <c r="D210" i="5"/>
  <c r="L209" i="5"/>
  <c r="K209" i="5"/>
  <c r="J209" i="5"/>
  <c r="I209" i="5"/>
  <c r="H209" i="5"/>
  <c r="G209" i="5"/>
  <c r="F209" i="5"/>
  <c r="E209" i="5"/>
  <c r="D209" i="5"/>
  <c r="L208" i="5"/>
  <c r="K208" i="5"/>
  <c r="J208" i="5"/>
  <c r="I208" i="5"/>
  <c r="H208" i="5"/>
  <c r="G208" i="5"/>
  <c r="F208" i="5"/>
  <c r="E208" i="5"/>
  <c r="D208" i="5"/>
  <c r="L207" i="5"/>
  <c r="K207" i="5"/>
  <c r="J207" i="5"/>
  <c r="I207" i="5"/>
  <c r="H207" i="5"/>
  <c r="G207" i="5"/>
  <c r="F207" i="5"/>
  <c r="E207" i="5"/>
  <c r="D207" i="5"/>
  <c r="L206" i="5"/>
  <c r="K206" i="5"/>
  <c r="J206" i="5"/>
  <c r="I206" i="5"/>
  <c r="H206" i="5"/>
  <c r="G206" i="5"/>
  <c r="F206" i="5"/>
  <c r="E206" i="5"/>
  <c r="D206" i="5"/>
  <c r="L205" i="5"/>
  <c r="K205" i="5"/>
  <c r="J205" i="5"/>
  <c r="I205" i="5"/>
  <c r="H205" i="5"/>
  <c r="G205" i="5"/>
  <c r="F205" i="5"/>
  <c r="E205" i="5"/>
  <c r="D205" i="5"/>
  <c r="L203" i="5"/>
  <c r="K203" i="5"/>
  <c r="J203" i="5"/>
  <c r="I203" i="5"/>
  <c r="H203" i="5"/>
  <c r="G203" i="5"/>
  <c r="F203" i="5"/>
  <c r="E203" i="5"/>
  <c r="D203" i="5"/>
  <c r="L202" i="5"/>
  <c r="K202" i="5"/>
  <c r="J202" i="5"/>
  <c r="I202" i="5"/>
  <c r="H202" i="5"/>
  <c r="G202" i="5"/>
  <c r="F202" i="5"/>
  <c r="E202" i="5"/>
  <c r="D202" i="5"/>
  <c r="L201" i="5"/>
  <c r="K201" i="5"/>
  <c r="J201" i="5"/>
  <c r="I201" i="5"/>
  <c r="H201" i="5"/>
  <c r="G201" i="5"/>
  <c r="F201" i="5"/>
  <c r="E201" i="5"/>
  <c r="D201" i="5"/>
  <c r="L199" i="5"/>
  <c r="K199" i="5"/>
  <c r="J199" i="5"/>
  <c r="I199" i="5"/>
  <c r="H199" i="5"/>
  <c r="G199" i="5"/>
  <c r="F199" i="5"/>
  <c r="E199" i="5"/>
  <c r="D199" i="5"/>
  <c r="L198" i="5"/>
  <c r="K198" i="5"/>
  <c r="J198" i="5"/>
  <c r="I198" i="5"/>
  <c r="H198" i="5"/>
  <c r="G198" i="5"/>
  <c r="F198" i="5"/>
  <c r="E198" i="5"/>
  <c r="D198" i="5"/>
  <c r="L197" i="5"/>
  <c r="K197" i="5"/>
  <c r="J197" i="5"/>
  <c r="I197" i="5"/>
  <c r="H197" i="5"/>
  <c r="G197" i="5"/>
  <c r="F197" i="5"/>
  <c r="E197" i="5"/>
  <c r="D197" i="5"/>
  <c r="L196" i="5"/>
  <c r="K196" i="5"/>
  <c r="J196" i="5"/>
  <c r="I196" i="5"/>
  <c r="H196" i="5"/>
  <c r="G196" i="5"/>
  <c r="F196" i="5"/>
  <c r="E196" i="5"/>
  <c r="D196" i="5"/>
  <c r="L195" i="5"/>
  <c r="K195" i="5"/>
  <c r="J195" i="5"/>
  <c r="I195" i="5"/>
  <c r="H195" i="5"/>
  <c r="G195" i="5"/>
  <c r="F195" i="5"/>
  <c r="E195" i="5"/>
  <c r="D195" i="5"/>
  <c r="L194" i="5"/>
  <c r="K194" i="5"/>
  <c r="J194" i="5"/>
  <c r="I194" i="5"/>
  <c r="H194" i="5"/>
  <c r="G194" i="5"/>
  <c r="F194" i="5"/>
  <c r="E194" i="5"/>
  <c r="D194" i="5"/>
  <c r="L193" i="5"/>
  <c r="K193" i="5"/>
  <c r="J193" i="5"/>
  <c r="I193" i="5"/>
  <c r="H193" i="5"/>
  <c r="G193" i="5"/>
  <c r="F193" i="5"/>
  <c r="E193" i="5"/>
  <c r="D193" i="5"/>
  <c r="L192" i="5"/>
  <c r="K192" i="5"/>
  <c r="J192" i="5"/>
  <c r="I192" i="5"/>
  <c r="H192" i="5"/>
  <c r="G192" i="5"/>
  <c r="F192" i="5"/>
  <c r="E192" i="5"/>
  <c r="D192" i="5"/>
  <c r="L191" i="5"/>
  <c r="K191" i="5"/>
  <c r="J191" i="5"/>
  <c r="I191" i="5"/>
  <c r="H191" i="5"/>
  <c r="G191" i="5"/>
  <c r="F191" i="5"/>
  <c r="E191" i="5"/>
  <c r="D191" i="5"/>
  <c r="L190" i="5"/>
  <c r="K190" i="5"/>
  <c r="J190" i="5"/>
  <c r="I190" i="5"/>
  <c r="H190" i="5"/>
  <c r="G190" i="5"/>
  <c r="F190" i="5"/>
  <c r="E190" i="5"/>
  <c r="D190" i="5"/>
  <c r="L189" i="5"/>
  <c r="K189" i="5"/>
  <c r="J189" i="5"/>
  <c r="I189" i="5"/>
  <c r="H189" i="5"/>
  <c r="G189" i="5"/>
  <c r="F189" i="5"/>
  <c r="E189" i="5"/>
  <c r="D189" i="5"/>
  <c r="L188" i="5"/>
  <c r="K188" i="5"/>
  <c r="J188" i="5"/>
  <c r="I188" i="5"/>
  <c r="H188" i="5"/>
  <c r="G188" i="5"/>
  <c r="F188" i="5"/>
  <c r="E188" i="5"/>
  <c r="D188" i="5"/>
  <c r="L187" i="5"/>
  <c r="K187" i="5"/>
  <c r="J187" i="5"/>
  <c r="I187" i="5"/>
  <c r="H187" i="5"/>
  <c r="G187" i="5"/>
  <c r="F187" i="5"/>
  <c r="E187" i="5"/>
  <c r="D187" i="5"/>
  <c r="L186" i="5"/>
  <c r="K186" i="5"/>
  <c r="J186" i="5"/>
  <c r="I186" i="5"/>
  <c r="H186" i="5"/>
  <c r="G186" i="5"/>
  <c r="F186" i="5"/>
  <c r="E186" i="5"/>
  <c r="D186" i="5"/>
  <c r="L185" i="5"/>
  <c r="K185" i="5"/>
  <c r="J185" i="5"/>
  <c r="I185" i="5"/>
  <c r="H185" i="5"/>
  <c r="G185" i="5"/>
  <c r="F185" i="5"/>
  <c r="E185" i="5"/>
  <c r="D185" i="5"/>
  <c r="L184" i="5"/>
  <c r="K184" i="5"/>
  <c r="J184" i="5"/>
  <c r="I184" i="5"/>
  <c r="H184" i="5"/>
  <c r="G184" i="5"/>
  <c r="F184" i="5"/>
  <c r="E184" i="5"/>
  <c r="D184" i="5"/>
  <c r="L183" i="5"/>
  <c r="K183" i="5"/>
  <c r="J183" i="5"/>
  <c r="I183" i="5"/>
  <c r="H183" i="5"/>
  <c r="G183" i="5"/>
  <c r="F183" i="5"/>
  <c r="E183" i="5"/>
  <c r="D183" i="5"/>
  <c r="L182" i="5"/>
  <c r="K182" i="5"/>
  <c r="J182" i="5"/>
  <c r="I182" i="5"/>
  <c r="H182" i="5"/>
  <c r="G182" i="5"/>
  <c r="F182" i="5"/>
  <c r="E182" i="5"/>
  <c r="D182" i="5"/>
  <c r="L181" i="5"/>
  <c r="K181" i="5"/>
  <c r="J181" i="5"/>
  <c r="I181" i="5"/>
  <c r="H181" i="5"/>
  <c r="G181" i="5"/>
  <c r="F181" i="5"/>
  <c r="E181" i="5"/>
  <c r="D181" i="5"/>
  <c r="L180" i="5"/>
  <c r="K180" i="5"/>
  <c r="J180" i="5"/>
  <c r="I180" i="5"/>
  <c r="H180" i="5"/>
  <c r="G180" i="5"/>
  <c r="F180" i="5"/>
  <c r="E180" i="5"/>
  <c r="D180" i="5"/>
  <c r="L179" i="5"/>
  <c r="K179" i="5"/>
  <c r="J179" i="5"/>
  <c r="I179" i="5"/>
  <c r="H179" i="5"/>
  <c r="G179" i="5"/>
  <c r="F179" i="5"/>
  <c r="E179" i="5"/>
  <c r="D179" i="5"/>
  <c r="L178" i="5"/>
  <c r="K178" i="5"/>
  <c r="J178" i="5"/>
  <c r="I178" i="5"/>
  <c r="H178" i="5"/>
  <c r="G178" i="5"/>
  <c r="F178" i="5"/>
  <c r="E178" i="5"/>
  <c r="D178" i="5"/>
  <c r="L176" i="5"/>
  <c r="K176" i="5"/>
  <c r="J176" i="5"/>
  <c r="I176" i="5"/>
  <c r="H176" i="5"/>
  <c r="G176" i="5"/>
  <c r="F176" i="5"/>
  <c r="E176" i="5"/>
  <c r="D176" i="5"/>
  <c r="L175" i="5"/>
  <c r="K175" i="5"/>
  <c r="J175" i="5"/>
  <c r="I175" i="5"/>
  <c r="H175" i="5"/>
  <c r="G175" i="5"/>
  <c r="F175" i="5"/>
  <c r="E175" i="5"/>
  <c r="D175" i="5"/>
  <c r="L174" i="5"/>
  <c r="K174" i="5"/>
  <c r="J174" i="5"/>
  <c r="I174" i="5"/>
  <c r="H174" i="5"/>
  <c r="G174" i="5"/>
  <c r="F174" i="5"/>
  <c r="E174" i="5"/>
  <c r="D174" i="5"/>
  <c r="L173" i="5"/>
  <c r="K173" i="5"/>
  <c r="J173" i="5"/>
  <c r="I173" i="5"/>
  <c r="H173" i="5"/>
  <c r="G173" i="5"/>
  <c r="F173" i="5"/>
  <c r="E173" i="5"/>
  <c r="D173" i="5"/>
  <c r="L172" i="5"/>
  <c r="K172" i="5"/>
  <c r="J172" i="5"/>
  <c r="I172" i="5"/>
  <c r="H172" i="5"/>
  <c r="G172" i="5"/>
  <c r="F172" i="5"/>
  <c r="E172" i="5"/>
  <c r="D172" i="5"/>
  <c r="L171" i="5"/>
  <c r="K171" i="5"/>
  <c r="J171" i="5"/>
  <c r="I171" i="5"/>
  <c r="H171" i="5"/>
  <c r="G171" i="5"/>
  <c r="F171" i="5"/>
  <c r="E171" i="5"/>
  <c r="D171" i="5"/>
  <c r="L170" i="5"/>
  <c r="K170" i="5"/>
  <c r="J170" i="5"/>
  <c r="I170" i="5"/>
  <c r="H170" i="5"/>
  <c r="G170" i="5"/>
  <c r="F170" i="5"/>
  <c r="E170" i="5"/>
  <c r="D170" i="5"/>
  <c r="L169" i="5"/>
  <c r="K169" i="5"/>
  <c r="J169" i="5"/>
  <c r="I169" i="5"/>
  <c r="H169" i="5"/>
  <c r="G169" i="5"/>
  <c r="F169" i="5"/>
  <c r="E169" i="5"/>
  <c r="D169" i="5"/>
  <c r="L168" i="5"/>
  <c r="K168" i="5"/>
  <c r="J168" i="5"/>
  <c r="I168" i="5"/>
  <c r="H168" i="5"/>
  <c r="G168" i="5"/>
  <c r="F168" i="5"/>
  <c r="E168" i="5"/>
  <c r="D168" i="5"/>
  <c r="L167" i="5"/>
  <c r="K167" i="5"/>
  <c r="J167" i="5"/>
  <c r="I167" i="5"/>
  <c r="H167" i="5"/>
  <c r="G167" i="5"/>
  <c r="F167" i="5"/>
  <c r="E167" i="5"/>
  <c r="D167" i="5"/>
  <c r="L166" i="5"/>
  <c r="K166" i="5"/>
  <c r="J166" i="5"/>
  <c r="I166" i="5"/>
  <c r="H166" i="5"/>
  <c r="G166" i="5"/>
  <c r="F166" i="5"/>
  <c r="E166" i="5"/>
  <c r="D166" i="5"/>
  <c r="L165" i="5"/>
  <c r="K165" i="5"/>
  <c r="J165" i="5"/>
  <c r="I165" i="5"/>
  <c r="H165" i="5"/>
  <c r="G165" i="5"/>
  <c r="F165" i="5"/>
  <c r="E165" i="5"/>
  <c r="D165" i="5"/>
  <c r="L164" i="5"/>
  <c r="K164" i="5"/>
  <c r="J164" i="5"/>
  <c r="I164" i="5"/>
  <c r="H164" i="5"/>
  <c r="G164" i="5"/>
  <c r="F164" i="5"/>
  <c r="E164" i="5"/>
  <c r="D164" i="5"/>
  <c r="L163" i="5"/>
  <c r="K163" i="5"/>
  <c r="J163" i="5"/>
  <c r="I163" i="5"/>
  <c r="H163" i="5"/>
  <c r="G163" i="5"/>
  <c r="F163" i="5"/>
  <c r="E163" i="5"/>
  <c r="D163" i="5"/>
  <c r="L162" i="5"/>
  <c r="K162" i="5"/>
  <c r="J162" i="5"/>
  <c r="I162" i="5"/>
  <c r="H162" i="5"/>
  <c r="G162" i="5"/>
  <c r="F162" i="5"/>
  <c r="E162" i="5"/>
  <c r="D162" i="5"/>
  <c r="L161" i="5"/>
  <c r="K161" i="5"/>
  <c r="J161" i="5"/>
  <c r="I161" i="5"/>
  <c r="H161" i="5"/>
  <c r="G161" i="5"/>
  <c r="F161" i="5"/>
  <c r="E161" i="5"/>
  <c r="D161" i="5"/>
  <c r="L160" i="5"/>
  <c r="K160" i="5"/>
  <c r="J160" i="5"/>
  <c r="I160" i="5"/>
  <c r="H160" i="5"/>
  <c r="G160" i="5"/>
  <c r="F160" i="5"/>
  <c r="E160" i="5"/>
  <c r="D160" i="5"/>
  <c r="L159" i="5"/>
  <c r="K159" i="5"/>
  <c r="J159" i="5"/>
  <c r="I159" i="5"/>
  <c r="H159" i="5"/>
  <c r="G159" i="5"/>
  <c r="F159" i="5"/>
  <c r="E159" i="5"/>
  <c r="D159" i="5"/>
  <c r="L158" i="5"/>
  <c r="K158" i="5"/>
  <c r="J158" i="5"/>
  <c r="I158" i="5"/>
  <c r="H158" i="5"/>
  <c r="G158" i="5"/>
  <c r="F158" i="5"/>
  <c r="E158" i="5"/>
  <c r="D158" i="5"/>
  <c r="L157" i="5"/>
  <c r="K157" i="5"/>
  <c r="J157" i="5"/>
  <c r="I157" i="5"/>
  <c r="H157" i="5"/>
  <c r="G157" i="5"/>
  <c r="F157" i="5"/>
  <c r="E157" i="5"/>
  <c r="D157" i="5"/>
  <c r="L156" i="5"/>
  <c r="K156" i="5"/>
  <c r="J156" i="5"/>
  <c r="I156" i="5"/>
  <c r="H156" i="5"/>
  <c r="G156" i="5"/>
  <c r="F156" i="5"/>
  <c r="E156" i="5"/>
  <c r="D156" i="5"/>
  <c r="L155" i="5"/>
  <c r="K155" i="5"/>
  <c r="J155" i="5"/>
  <c r="I155" i="5"/>
  <c r="H155" i="5"/>
  <c r="G155" i="5"/>
  <c r="F155" i="5"/>
  <c r="E155" i="5"/>
  <c r="D155" i="5"/>
  <c r="L154" i="5"/>
  <c r="K154" i="5"/>
  <c r="J154" i="5"/>
  <c r="I154" i="5"/>
  <c r="H154" i="5"/>
  <c r="G154" i="5"/>
  <c r="F154" i="5"/>
  <c r="E154" i="5"/>
  <c r="D154" i="5"/>
  <c r="L153" i="5"/>
  <c r="K153" i="5"/>
  <c r="J153" i="5"/>
  <c r="I153" i="5"/>
  <c r="H153" i="5"/>
  <c r="G153" i="5"/>
  <c r="F153" i="5"/>
  <c r="E153" i="5"/>
  <c r="D153" i="5"/>
  <c r="L152" i="5"/>
  <c r="K152" i="5"/>
  <c r="J152" i="5"/>
  <c r="I152" i="5"/>
  <c r="H152" i="5"/>
  <c r="G152" i="5"/>
  <c r="F152" i="5"/>
  <c r="E152" i="5"/>
  <c r="D152" i="5"/>
  <c r="L151" i="5"/>
  <c r="K151" i="5"/>
  <c r="J151" i="5"/>
  <c r="I151" i="5"/>
  <c r="H151" i="5"/>
  <c r="G151" i="5"/>
  <c r="F151" i="5"/>
  <c r="E151" i="5"/>
  <c r="D151" i="5"/>
  <c r="L150" i="5"/>
  <c r="K150" i="5"/>
  <c r="J150" i="5"/>
  <c r="I150" i="5"/>
  <c r="H150" i="5"/>
  <c r="G150" i="5"/>
  <c r="F150" i="5"/>
  <c r="E150" i="5"/>
  <c r="D150" i="5"/>
  <c r="L149" i="5"/>
  <c r="K149" i="5"/>
  <c r="J149" i="5"/>
  <c r="I149" i="5"/>
  <c r="H149" i="5"/>
  <c r="G149" i="5"/>
  <c r="F149" i="5"/>
  <c r="E149" i="5"/>
  <c r="D149" i="5"/>
  <c r="L148" i="5"/>
  <c r="K148" i="5"/>
  <c r="J148" i="5"/>
  <c r="I148" i="5"/>
  <c r="H148" i="5"/>
  <c r="G148" i="5"/>
  <c r="F148" i="5"/>
  <c r="E148" i="5"/>
  <c r="D148" i="5"/>
  <c r="L147" i="5"/>
  <c r="K147" i="5"/>
  <c r="J147" i="5"/>
  <c r="I147" i="5"/>
  <c r="H147" i="5"/>
  <c r="G147" i="5"/>
  <c r="F147" i="5"/>
  <c r="E147" i="5"/>
  <c r="D147" i="5"/>
  <c r="L146" i="5"/>
  <c r="K146" i="5"/>
  <c r="J146" i="5"/>
  <c r="I146" i="5"/>
  <c r="H146" i="5"/>
  <c r="G146" i="5"/>
  <c r="F146" i="5"/>
  <c r="E146" i="5"/>
  <c r="D146" i="5"/>
  <c r="L145" i="5"/>
  <c r="K145" i="5"/>
  <c r="J145" i="5"/>
  <c r="I145" i="5"/>
  <c r="H145" i="5"/>
  <c r="G145" i="5"/>
  <c r="F145" i="5"/>
  <c r="E145" i="5"/>
  <c r="D145" i="5"/>
  <c r="L144" i="5"/>
  <c r="K144" i="5"/>
  <c r="J144" i="5"/>
  <c r="I144" i="5"/>
  <c r="H144" i="5"/>
  <c r="G144" i="5"/>
  <c r="F144" i="5"/>
  <c r="E144" i="5"/>
  <c r="D144" i="5"/>
  <c r="L143" i="5"/>
  <c r="K143" i="5"/>
  <c r="J143" i="5"/>
  <c r="I143" i="5"/>
  <c r="H143" i="5"/>
  <c r="G143" i="5"/>
  <c r="F143" i="5"/>
  <c r="E143" i="5"/>
  <c r="D143" i="5"/>
  <c r="L142" i="5"/>
  <c r="K142" i="5"/>
  <c r="J142" i="5"/>
  <c r="I142" i="5"/>
  <c r="H142" i="5"/>
  <c r="G142" i="5"/>
  <c r="F142" i="5"/>
  <c r="E142" i="5"/>
  <c r="D142" i="5"/>
  <c r="L141" i="5"/>
  <c r="K141" i="5"/>
  <c r="J141" i="5"/>
  <c r="I141" i="5"/>
  <c r="H141" i="5"/>
  <c r="G141" i="5"/>
  <c r="F141" i="5"/>
  <c r="E141" i="5"/>
  <c r="D141" i="5"/>
  <c r="L140" i="5"/>
  <c r="K140" i="5"/>
  <c r="J140" i="5"/>
  <c r="I140" i="5"/>
  <c r="H140" i="5"/>
  <c r="G140" i="5"/>
  <c r="F140" i="5"/>
  <c r="E140" i="5"/>
  <c r="D140" i="5"/>
  <c r="L139" i="5"/>
  <c r="K139" i="5"/>
  <c r="J139" i="5"/>
  <c r="I139" i="5"/>
  <c r="H139" i="5"/>
  <c r="G139" i="5"/>
  <c r="F139" i="5"/>
  <c r="E139" i="5"/>
  <c r="D139" i="5"/>
  <c r="L138" i="5"/>
  <c r="K138" i="5"/>
  <c r="J138" i="5"/>
  <c r="I138" i="5"/>
  <c r="H138" i="5"/>
  <c r="G138" i="5"/>
  <c r="F138" i="5"/>
  <c r="E138" i="5"/>
  <c r="D138" i="5"/>
  <c r="L137" i="5"/>
  <c r="K137" i="5"/>
  <c r="J137" i="5"/>
  <c r="I137" i="5"/>
  <c r="H137" i="5"/>
  <c r="G137" i="5"/>
  <c r="F137" i="5"/>
  <c r="E137" i="5"/>
  <c r="D137" i="5"/>
  <c r="L136" i="5"/>
  <c r="K136" i="5"/>
  <c r="J136" i="5"/>
  <c r="I136" i="5"/>
  <c r="H136" i="5"/>
  <c r="G136" i="5"/>
  <c r="F136" i="5"/>
  <c r="E136" i="5"/>
  <c r="D136" i="5"/>
  <c r="L134" i="5"/>
  <c r="K134" i="5"/>
  <c r="J134" i="5"/>
  <c r="I134" i="5"/>
  <c r="H134" i="5"/>
  <c r="G134" i="5"/>
  <c r="F134" i="5"/>
  <c r="E134" i="5"/>
  <c r="D134" i="5"/>
  <c r="L133" i="5"/>
  <c r="K133" i="5"/>
  <c r="J133" i="5"/>
  <c r="I133" i="5"/>
  <c r="H133" i="5"/>
  <c r="G133" i="5"/>
  <c r="F133" i="5"/>
  <c r="E133" i="5"/>
  <c r="D133" i="5"/>
  <c r="L132" i="5"/>
  <c r="K132" i="5"/>
  <c r="J132" i="5"/>
  <c r="I132" i="5"/>
  <c r="H132" i="5"/>
  <c r="G132" i="5"/>
  <c r="F132" i="5"/>
  <c r="E132" i="5"/>
  <c r="D132" i="5"/>
  <c r="L131" i="5"/>
  <c r="K131" i="5"/>
  <c r="J131" i="5"/>
  <c r="I131" i="5"/>
  <c r="H131" i="5"/>
  <c r="G131" i="5"/>
  <c r="F131" i="5"/>
  <c r="E131" i="5"/>
  <c r="D131" i="5"/>
  <c r="L130" i="5"/>
  <c r="K130" i="5"/>
  <c r="J130" i="5"/>
  <c r="I130" i="5"/>
  <c r="H130" i="5"/>
  <c r="G130" i="5"/>
  <c r="F130" i="5"/>
  <c r="E130" i="5"/>
  <c r="D130" i="5"/>
  <c r="L129" i="5"/>
  <c r="K129" i="5"/>
  <c r="J129" i="5"/>
  <c r="I129" i="5"/>
  <c r="H129" i="5"/>
  <c r="G129" i="5"/>
  <c r="F129" i="5"/>
  <c r="E129" i="5"/>
  <c r="D129" i="5"/>
  <c r="L128" i="5"/>
  <c r="K128" i="5"/>
  <c r="J128" i="5"/>
  <c r="I128" i="5"/>
  <c r="H128" i="5"/>
  <c r="G128" i="5"/>
  <c r="F128" i="5"/>
  <c r="E128" i="5"/>
  <c r="D128" i="5"/>
  <c r="L127" i="5"/>
  <c r="K127" i="5"/>
  <c r="J127" i="5"/>
  <c r="I127" i="5"/>
  <c r="H127" i="5"/>
  <c r="G127" i="5"/>
  <c r="F127" i="5"/>
  <c r="E127" i="5"/>
  <c r="D127" i="5"/>
  <c r="L126" i="5"/>
  <c r="K126" i="5"/>
  <c r="J126" i="5"/>
  <c r="I126" i="5"/>
  <c r="H126" i="5"/>
  <c r="G126" i="5"/>
  <c r="F126" i="5"/>
  <c r="E126" i="5"/>
  <c r="D126" i="5"/>
  <c r="L125" i="5"/>
  <c r="K125" i="5"/>
  <c r="J125" i="5"/>
  <c r="I125" i="5"/>
  <c r="H125" i="5"/>
  <c r="G125" i="5"/>
  <c r="F125" i="5"/>
  <c r="E125" i="5"/>
  <c r="D125" i="5"/>
  <c r="L124" i="5"/>
  <c r="K124" i="5"/>
  <c r="J124" i="5"/>
  <c r="I124" i="5"/>
  <c r="H124" i="5"/>
  <c r="G124" i="5"/>
  <c r="F124" i="5"/>
  <c r="E124" i="5"/>
  <c r="D124" i="5"/>
  <c r="L123" i="5"/>
  <c r="K123" i="5"/>
  <c r="J123" i="5"/>
  <c r="I123" i="5"/>
  <c r="H123" i="5"/>
  <c r="G123" i="5"/>
  <c r="F123" i="5"/>
  <c r="E123" i="5"/>
  <c r="D123" i="5"/>
  <c r="L122" i="5"/>
  <c r="K122" i="5"/>
  <c r="J122" i="5"/>
  <c r="I122" i="5"/>
  <c r="H122" i="5"/>
  <c r="G122" i="5"/>
  <c r="F122" i="5"/>
  <c r="E122" i="5"/>
  <c r="D122" i="5"/>
  <c r="L121" i="5"/>
  <c r="K121" i="5"/>
  <c r="J121" i="5"/>
  <c r="I121" i="5"/>
  <c r="H121" i="5"/>
  <c r="G121" i="5"/>
  <c r="F121" i="5"/>
  <c r="E121" i="5"/>
  <c r="D121" i="5"/>
  <c r="L120" i="5"/>
  <c r="K120" i="5"/>
  <c r="J120" i="5"/>
  <c r="I120" i="5"/>
  <c r="H120" i="5"/>
  <c r="G120" i="5"/>
  <c r="F120" i="5"/>
  <c r="E120" i="5"/>
  <c r="D120" i="5"/>
  <c r="L119" i="5"/>
  <c r="K119" i="5"/>
  <c r="J119" i="5"/>
  <c r="I119" i="5"/>
  <c r="H119" i="5"/>
  <c r="G119" i="5"/>
  <c r="F119" i="5"/>
  <c r="E119" i="5"/>
  <c r="D119" i="5"/>
  <c r="L118" i="5"/>
  <c r="K118" i="5"/>
  <c r="J118" i="5"/>
  <c r="I118" i="5"/>
  <c r="H118" i="5"/>
  <c r="G118" i="5"/>
  <c r="F118" i="5"/>
  <c r="E118" i="5"/>
  <c r="D118" i="5"/>
  <c r="L117" i="5"/>
  <c r="K117" i="5"/>
  <c r="J117" i="5"/>
  <c r="I117" i="5"/>
  <c r="H117" i="5"/>
  <c r="G117" i="5"/>
  <c r="F117" i="5"/>
  <c r="E117" i="5"/>
  <c r="D117" i="5"/>
  <c r="L116" i="5"/>
  <c r="K116" i="5"/>
  <c r="J116" i="5"/>
  <c r="I116" i="5"/>
  <c r="H116" i="5"/>
  <c r="G116" i="5"/>
  <c r="F116" i="5"/>
  <c r="E116" i="5"/>
  <c r="D116" i="5"/>
  <c r="L115" i="5"/>
  <c r="K115" i="5"/>
  <c r="J115" i="5"/>
  <c r="I115" i="5"/>
  <c r="H115" i="5"/>
  <c r="G115" i="5"/>
  <c r="F115" i="5"/>
  <c r="E115" i="5"/>
  <c r="D115" i="5"/>
  <c r="L114" i="5"/>
  <c r="K114" i="5"/>
  <c r="J114" i="5"/>
  <c r="I114" i="5"/>
  <c r="H114" i="5"/>
  <c r="G114" i="5"/>
  <c r="F114" i="5"/>
  <c r="E114" i="5"/>
  <c r="D114" i="5"/>
  <c r="L113" i="5"/>
  <c r="K113" i="5"/>
  <c r="J113" i="5"/>
  <c r="I113" i="5"/>
  <c r="H113" i="5"/>
  <c r="G113" i="5"/>
  <c r="F113" i="5"/>
  <c r="E113" i="5"/>
  <c r="D113" i="5"/>
  <c r="L112" i="5"/>
  <c r="K112" i="5"/>
  <c r="J112" i="5"/>
  <c r="I112" i="5"/>
  <c r="H112" i="5"/>
  <c r="G112" i="5"/>
  <c r="F112" i="5"/>
  <c r="E112" i="5"/>
  <c r="D112" i="5"/>
  <c r="L111" i="5"/>
  <c r="K111" i="5"/>
  <c r="J111" i="5"/>
  <c r="I111" i="5"/>
  <c r="H111" i="5"/>
  <c r="G111" i="5"/>
  <c r="F111" i="5"/>
  <c r="E111" i="5"/>
  <c r="D111" i="5"/>
  <c r="L110" i="5"/>
  <c r="K110" i="5"/>
  <c r="J110" i="5"/>
  <c r="I110" i="5"/>
  <c r="H110" i="5"/>
  <c r="G110" i="5"/>
  <c r="F110" i="5"/>
  <c r="E110" i="5"/>
  <c r="D110" i="5"/>
  <c r="L109" i="5"/>
  <c r="K109" i="5"/>
  <c r="J109" i="5"/>
  <c r="I109" i="5"/>
  <c r="H109" i="5"/>
  <c r="G109" i="5"/>
  <c r="F109" i="5"/>
  <c r="E109" i="5"/>
  <c r="D109" i="5"/>
  <c r="L108" i="5"/>
  <c r="K108" i="5"/>
  <c r="J108" i="5"/>
  <c r="I108" i="5"/>
  <c r="H108" i="5"/>
  <c r="G108" i="5"/>
  <c r="F108" i="5"/>
  <c r="E108" i="5"/>
  <c r="D108" i="5"/>
  <c r="L107" i="5"/>
  <c r="K107" i="5"/>
  <c r="J107" i="5"/>
  <c r="I107" i="5"/>
  <c r="H107" i="5"/>
  <c r="G107" i="5"/>
  <c r="F107" i="5"/>
  <c r="E107" i="5"/>
  <c r="D107" i="5"/>
  <c r="L106" i="5"/>
  <c r="K106" i="5"/>
  <c r="J106" i="5"/>
  <c r="I106" i="5"/>
  <c r="H106" i="5"/>
  <c r="G106" i="5"/>
  <c r="F106" i="5"/>
  <c r="E106" i="5"/>
  <c r="D106" i="5"/>
  <c r="L105" i="5"/>
  <c r="K105" i="5"/>
  <c r="J105" i="5"/>
  <c r="I105" i="5"/>
  <c r="H105" i="5"/>
  <c r="G105" i="5"/>
  <c r="F105" i="5"/>
  <c r="E105" i="5"/>
  <c r="D105" i="5"/>
  <c r="L104" i="5"/>
  <c r="K104" i="5"/>
  <c r="J104" i="5"/>
  <c r="I104" i="5"/>
  <c r="H104" i="5"/>
  <c r="G104" i="5"/>
  <c r="F104" i="5"/>
  <c r="E104" i="5"/>
  <c r="D104" i="5"/>
  <c r="L103" i="5"/>
  <c r="K103" i="5"/>
  <c r="J103" i="5"/>
  <c r="I103" i="5"/>
  <c r="H103" i="5"/>
  <c r="G103" i="5"/>
  <c r="F103" i="5"/>
  <c r="E103" i="5"/>
  <c r="D103" i="5"/>
  <c r="L102" i="5"/>
  <c r="K102" i="5"/>
  <c r="J102" i="5"/>
  <c r="I102" i="5"/>
  <c r="H102" i="5"/>
  <c r="G102" i="5"/>
  <c r="F102" i="5"/>
  <c r="E102" i="5"/>
  <c r="D102" i="5"/>
  <c r="L101" i="5"/>
  <c r="K101" i="5"/>
  <c r="J101" i="5"/>
  <c r="I101" i="5"/>
  <c r="H101" i="5"/>
  <c r="G101" i="5"/>
  <c r="F101" i="5"/>
  <c r="E101" i="5"/>
  <c r="D101" i="5"/>
  <c r="L100" i="5"/>
  <c r="K100" i="5"/>
  <c r="J100" i="5"/>
  <c r="I100" i="5"/>
  <c r="H100" i="5"/>
  <c r="G100" i="5"/>
  <c r="F100" i="5"/>
  <c r="E100" i="5"/>
  <c r="D100" i="5"/>
  <c r="L99" i="5"/>
  <c r="K99" i="5"/>
  <c r="J99" i="5"/>
  <c r="I99" i="5"/>
  <c r="H99" i="5"/>
  <c r="G99" i="5"/>
  <c r="F99" i="5"/>
  <c r="E99" i="5"/>
  <c r="D99" i="5"/>
  <c r="L98" i="5"/>
  <c r="K98" i="5"/>
  <c r="J98" i="5"/>
  <c r="I98" i="5"/>
  <c r="H98" i="5"/>
  <c r="G98" i="5"/>
  <c r="F98" i="5"/>
  <c r="E98" i="5"/>
  <c r="D98" i="5"/>
  <c r="L97" i="5"/>
  <c r="K97" i="5"/>
  <c r="J97" i="5"/>
  <c r="I97" i="5"/>
  <c r="H97" i="5"/>
  <c r="G97" i="5"/>
  <c r="F97" i="5"/>
  <c r="E97" i="5"/>
  <c r="D97" i="5"/>
  <c r="L96" i="5"/>
  <c r="K96" i="5"/>
  <c r="J96" i="5"/>
  <c r="I96" i="5"/>
  <c r="H96" i="5"/>
  <c r="G96" i="5"/>
  <c r="F96" i="5"/>
  <c r="E96" i="5"/>
  <c r="D96" i="5"/>
  <c r="L95" i="5"/>
  <c r="K95" i="5"/>
  <c r="J95" i="5"/>
  <c r="I95" i="5"/>
  <c r="H95" i="5"/>
  <c r="G95" i="5"/>
  <c r="F95" i="5"/>
  <c r="E95" i="5"/>
  <c r="D95" i="5"/>
  <c r="L94" i="5"/>
  <c r="K94" i="5"/>
  <c r="J94" i="5"/>
  <c r="I94" i="5"/>
  <c r="H94" i="5"/>
  <c r="G94" i="5"/>
  <c r="F94" i="5"/>
  <c r="E94" i="5"/>
  <c r="D94" i="5"/>
  <c r="L93" i="5"/>
  <c r="K93" i="5"/>
  <c r="J93" i="5"/>
  <c r="I93" i="5"/>
  <c r="H93" i="5"/>
  <c r="G93" i="5"/>
  <c r="F93" i="5"/>
  <c r="E93" i="5"/>
  <c r="D93" i="5"/>
  <c r="L92" i="5"/>
  <c r="K92" i="5"/>
  <c r="J92" i="5"/>
  <c r="I92" i="5"/>
  <c r="H92" i="5"/>
  <c r="G92" i="5"/>
  <c r="F92" i="5"/>
  <c r="E92" i="5"/>
  <c r="D92" i="5"/>
  <c r="L91" i="5"/>
  <c r="K91" i="5"/>
  <c r="J91" i="5"/>
  <c r="I91" i="5"/>
  <c r="H91" i="5"/>
  <c r="G91" i="5"/>
  <c r="F91" i="5"/>
  <c r="E91" i="5"/>
  <c r="D91" i="5"/>
  <c r="L90" i="5"/>
  <c r="K90" i="5"/>
  <c r="J90" i="5"/>
  <c r="I90" i="5"/>
  <c r="H90" i="5"/>
  <c r="G90" i="5"/>
  <c r="F90" i="5"/>
  <c r="E90" i="5"/>
  <c r="D90" i="5"/>
  <c r="L89" i="5"/>
  <c r="K89" i="5"/>
  <c r="J89" i="5"/>
  <c r="I89" i="5"/>
  <c r="H89" i="5"/>
  <c r="G89" i="5"/>
  <c r="F89" i="5"/>
  <c r="E89" i="5"/>
  <c r="D89" i="5"/>
  <c r="L87" i="5"/>
  <c r="K87" i="5"/>
  <c r="J87" i="5"/>
  <c r="I87" i="5"/>
  <c r="H87" i="5"/>
  <c r="G87" i="5"/>
  <c r="F87" i="5"/>
  <c r="E87" i="5"/>
  <c r="D87" i="5"/>
  <c r="L86" i="5"/>
  <c r="K86" i="5"/>
  <c r="J86" i="5"/>
  <c r="I86" i="5"/>
  <c r="H86" i="5"/>
  <c r="G86" i="5"/>
  <c r="F86" i="5"/>
  <c r="E86" i="5"/>
  <c r="D86" i="5"/>
  <c r="L85" i="5"/>
  <c r="K85" i="5"/>
  <c r="J85" i="5"/>
  <c r="I85" i="5"/>
  <c r="H85" i="5"/>
  <c r="G85" i="5"/>
  <c r="F85" i="5"/>
  <c r="E85" i="5"/>
  <c r="D85" i="5"/>
  <c r="L84" i="5"/>
  <c r="K84" i="5"/>
  <c r="J84" i="5"/>
  <c r="I84" i="5"/>
  <c r="H84" i="5"/>
  <c r="G84" i="5"/>
  <c r="F84" i="5"/>
  <c r="E84" i="5"/>
  <c r="D84" i="5"/>
  <c r="L83" i="5"/>
  <c r="K83" i="5"/>
  <c r="J83" i="5"/>
  <c r="I83" i="5"/>
  <c r="H83" i="5"/>
  <c r="G83" i="5"/>
  <c r="F83" i="5"/>
  <c r="E83" i="5"/>
  <c r="D83" i="5"/>
  <c r="L82" i="5"/>
  <c r="K82" i="5"/>
  <c r="J82" i="5"/>
  <c r="I82" i="5"/>
  <c r="H82" i="5"/>
  <c r="G82" i="5"/>
  <c r="F82" i="5"/>
  <c r="E82" i="5"/>
  <c r="D82" i="5"/>
  <c r="L81" i="5"/>
  <c r="K81" i="5"/>
  <c r="J81" i="5"/>
  <c r="I81" i="5"/>
  <c r="H81" i="5"/>
  <c r="G81" i="5"/>
  <c r="F81" i="5"/>
  <c r="E81" i="5"/>
  <c r="D81" i="5"/>
  <c r="L80" i="5"/>
  <c r="K80" i="5"/>
  <c r="J80" i="5"/>
  <c r="I80" i="5"/>
  <c r="H80" i="5"/>
  <c r="G80" i="5"/>
  <c r="F80" i="5"/>
  <c r="E80" i="5"/>
  <c r="D80" i="5"/>
  <c r="L79" i="5"/>
  <c r="K79" i="5"/>
  <c r="J79" i="5"/>
  <c r="I79" i="5"/>
  <c r="H79" i="5"/>
  <c r="G79" i="5"/>
  <c r="F79" i="5"/>
  <c r="E79" i="5"/>
  <c r="D79" i="5"/>
  <c r="L77" i="5"/>
  <c r="K77" i="5"/>
  <c r="J77" i="5"/>
  <c r="I77" i="5"/>
  <c r="H77" i="5"/>
  <c r="G77" i="5"/>
  <c r="F77" i="5"/>
  <c r="E77" i="5"/>
  <c r="D77" i="5"/>
  <c r="L76" i="5"/>
  <c r="K76" i="5"/>
  <c r="J76" i="5"/>
  <c r="I76" i="5"/>
  <c r="H76" i="5"/>
  <c r="G76" i="5"/>
  <c r="F76" i="5"/>
  <c r="E76" i="5"/>
  <c r="D76" i="5"/>
  <c r="L75" i="5"/>
  <c r="K75" i="5"/>
  <c r="J75" i="5"/>
  <c r="I75" i="5"/>
  <c r="H75" i="5"/>
  <c r="G75" i="5"/>
  <c r="F75" i="5"/>
  <c r="E75" i="5"/>
  <c r="D75" i="5"/>
  <c r="L74" i="5"/>
  <c r="K74" i="5"/>
  <c r="J74" i="5"/>
  <c r="I74" i="5"/>
  <c r="H74" i="5"/>
  <c r="G74" i="5"/>
  <c r="F74" i="5"/>
  <c r="E74" i="5"/>
  <c r="D74" i="5"/>
  <c r="L73" i="5"/>
  <c r="K73" i="5"/>
  <c r="J73" i="5"/>
  <c r="I73" i="5"/>
  <c r="H73" i="5"/>
  <c r="G73" i="5"/>
  <c r="F73" i="5"/>
  <c r="E73" i="5"/>
  <c r="D73" i="5"/>
  <c r="L72" i="5"/>
  <c r="K72" i="5"/>
  <c r="J72" i="5"/>
  <c r="I72" i="5"/>
  <c r="H72" i="5"/>
  <c r="G72" i="5"/>
  <c r="F72" i="5"/>
  <c r="E72" i="5"/>
  <c r="D72" i="5"/>
  <c r="L71" i="5"/>
  <c r="K71" i="5"/>
  <c r="J71" i="5"/>
  <c r="I71" i="5"/>
  <c r="H71" i="5"/>
  <c r="G71" i="5"/>
  <c r="F71" i="5"/>
  <c r="E71" i="5"/>
  <c r="D71" i="5"/>
  <c r="L70" i="5"/>
  <c r="K70" i="5"/>
  <c r="J70" i="5"/>
  <c r="I70" i="5"/>
  <c r="H70" i="5"/>
  <c r="G70" i="5"/>
  <c r="F70" i="5"/>
  <c r="E70" i="5"/>
  <c r="D70" i="5"/>
  <c r="L69" i="5"/>
  <c r="K69" i="5"/>
  <c r="J69" i="5"/>
  <c r="I69" i="5"/>
  <c r="H69" i="5"/>
  <c r="G69" i="5"/>
  <c r="F69" i="5"/>
  <c r="E69" i="5"/>
  <c r="D69" i="5"/>
  <c r="L68" i="5"/>
  <c r="K68" i="5"/>
  <c r="J68" i="5"/>
  <c r="I68" i="5"/>
  <c r="H68" i="5"/>
  <c r="G68" i="5"/>
  <c r="F68" i="5"/>
  <c r="E68" i="5"/>
  <c r="D68" i="5"/>
  <c r="L67" i="5"/>
  <c r="K67" i="5"/>
  <c r="J67" i="5"/>
  <c r="I67" i="5"/>
  <c r="H67" i="5"/>
  <c r="G67" i="5"/>
  <c r="F67" i="5"/>
  <c r="E67" i="5"/>
  <c r="D67" i="5"/>
  <c r="L66" i="5"/>
  <c r="K66" i="5"/>
  <c r="J66" i="5"/>
  <c r="I66" i="5"/>
  <c r="H66" i="5"/>
  <c r="G66" i="5"/>
  <c r="F66" i="5"/>
  <c r="E66" i="5"/>
  <c r="D66" i="5"/>
  <c r="L65" i="5"/>
  <c r="K65" i="5"/>
  <c r="J65" i="5"/>
  <c r="I65" i="5"/>
  <c r="H65" i="5"/>
  <c r="G65" i="5"/>
  <c r="F65" i="5"/>
  <c r="E65" i="5"/>
  <c r="D65" i="5"/>
  <c r="L64" i="5"/>
  <c r="K64" i="5"/>
  <c r="J64" i="5"/>
  <c r="I64" i="5"/>
  <c r="H64" i="5"/>
  <c r="G64" i="5"/>
  <c r="F64" i="5"/>
  <c r="E64" i="5"/>
  <c r="D64" i="5"/>
  <c r="L63" i="5"/>
  <c r="K63" i="5"/>
  <c r="J63" i="5"/>
  <c r="I63" i="5"/>
  <c r="H63" i="5"/>
  <c r="G63" i="5"/>
  <c r="F63" i="5"/>
  <c r="E63" i="5"/>
  <c r="D63" i="5"/>
  <c r="L62" i="5"/>
  <c r="K62" i="5"/>
  <c r="J62" i="5"/>
  <c r="I62" i="5"/>
  <c r="H62" i="5"/>
  <c r="G62" i="5"/>
  <c r="F62" i="5"/>
  <c r="E62" i="5"/>
  <c r="D62" i="5"/>
  <c r="L61" i="5"/>
  <c r="K61" i="5"/>
  <c r="J61" i="5"/>
  <c r="I61" i="5"/>
  <c r="H61" i="5"/>
  <c r="G61" i="5"/>
  <c r="F61" i="5"/>
  <c r="E61" i="5"/>
  <c r="D61" i="5"/>
  <c r="L60" i="5"/>
  <c r="K60" i="5"/>
  <c r="J60" i="5"/>
  <c r="I60" i="5"/>
  <c r="H60" i="5"/>
  <c r="G60" i="5"/>
  <c r="F60" i="5"/>
  <c r="E60" i="5"/>
  <c r="D60" i="5"/>
  <c r="L59" i="5"/>
  <c r="K59" i="5"/>
  <c r="J59" i="5"/>
  <c r="I59" i="5"/>
  <c r="H59" i="5"/>
  <c r="G59" i="5"/>
  <c r="F59" i="5"/>
  <c r="E59" i="5"/>
  <c r="D59" i="5"/>
  <c r="L58" i="5"/>
  <c r="K58" i="5"/>
  <c r="J58" i="5"/>
  <c r="I58" i="5"/>
  <c r="H58" i="5"/>
  <c r="G58" i="5"/>
  <c r="F58" i="5"/>
  <c r="E58" i="5"/>
  <c r="D58" i="5"/>
  <c r="L57" i="5"/>
  <c r="K57" i="5"/>
  <c r="J57" i="5"/>
  <c r="I57" i="5"/>
  <c r="H57" i="5"/>
  <c r="G57" i="5"/>
  <c r="F57" i="5"/>
  <c r="E57" i="5"/>
  <c r="D57" i="5"/>
  <c r="L56" i="5"/>
  <c r="K56" i="5"/>
  <c r="J56" i="5"/>
  <c r="I56" i="5"/>
  <c r="H56" i="5"/>
  <c r="G56" i="5"/>
  <c r="F56" i="5"/>
  <c r="E56" i="5"/>
  <c r="D56" i="5"/>
  <c r="L55" i="5"/>
  <c r="K55" i="5"/>
  <c r="J55" i="5"/>
  <c r="I55" i="5"/>
  <c r="H55" i="5"/>
  <c r="G55" i="5"/>
  <c r="F55" i="5"/>
  <c r="E55" i="5"/>
  <c r="D55" i="5"/>
  <c r="L54" i="5"/>
  <c r="K54" i="5"/>
  <c r="J54" i="5"/>
  <c r="I54" i="5"/>
  <c r="H54" i="5"/>
  <c r="G54" i="5"/>
  <c r="F54" i="5"/>
  <c r="E54" i="5"/>
  <c r="D54" i="5"/>
  <c r="L53" i="5"/>
  <c r="K53" i="5"/>
  <c r="J53" i="5"/>
  <c r="I53" i="5"/>
  <c r="H53" i="5"/>
  <c r="G53" i="5"/>
  <c r="F53" i="5"/>
  <c r="E53" i="5"/>
  <c r="D53" i="5"/>
  <c r="L52" i="5"/>
  <c r="K52" i="5"/>
  <c r="J52" i="5"/>
  <c r="I52" i="5"/>
  <c r="H52" i="5"/>
  <c r="G52" i="5"/>
  <c r="F52" i="5"/>
  <c r="E52" i="5"/>
  <c r="D52" i="5"/>
  <c r="L51" i="5"/>
  <c r="K51" i="5"/>
  <c r="J51" i="5"/>
  <c r="I51" i="5"/>
  <c r="H51" i="5"/>
  <c r="G51" i="5"/>
  <c r="F51" i="5"/>
  <c r="E51" i="5"/>
  <c r="D51" i="5"/>
  <c r="L50" i="5"/>
  <c r="K50" i="5"/>
  <c r="J50" i="5"/>
  <c r="I50" i="5"/>
  <c r="H50" i="5"/>
  <c r="G50" i="5"/>
  <c r="F50" i="5"/>
  <c r="E50" i="5"/>
  <c r="D50" i="5"/>
  <c r="L49" i="5"/>
  <c r="K49" i="5"/>
  <c r="J49" i="5"/>
  <c r="I49" i="5"/>
  <c r="H49" i="5"/>
  <c r="G49" i="5"/>
  <c r="F49" i="5"/>
  <c r="E49" i="5"/>
  <c r="D49" i="5"/>
  <c r="L48" i="5"/>
  <c r="K48" i="5"/>
  <c r="J48" i="5"/>
  <c r="I48" i="5"/>
  <c r="H48" i="5"/>
  <c r="G48" i="5"/>
  <c r="F48" i="5"/>
  <c r="E48" i="5"/>
  <c r="D48" i="5"/>
  <c r="L47" i="5"/>
  <c r="K47" i="5"/>
  <c r="J47" i="5"/>
  <c r="I47" i="5"/>
  <c r="H47" i="5"/>
  <c r="G47" i="5"/>
  <c r="F47" i="5"/>
  <c r="E47" i="5"/>
  <c r="D47" i="5"/>
  <c r="L46" i="5"/>
  <c r="K46" i="5"/>
  <c r="J46" i="5"/>
  <c r="I46" i="5"/>
  <c r="H46" i="5"/>
  <c r="G46" i="5"/>
  <c r="F46" i="5"/>
  <c r="E46" i="5"/>
  <c r="D46" i="5"/>
  <c r="L45" i="5"/>
  <c r="K45" i="5"/>
  <c r="J45" i="5"/>
  <c r="I45" i="5"/>
  <c r="H45" i="5"/>
  <c r="G45" i="5"/>
  <c r="F45" i="5"/>
  <c r="E45" i="5"/>
  <c r="D45" i="5"/>
  <c r="L44" i="5"/>
  <c r="K44" i="5"/>
  <c r="J44" i="5"/>
  <c r="I44" i="5"/>
  <c r="H44" i="5"/>
  <c r="G44" i="5"/>
  <c r="F44" i="5"/>
  <c r="E44" i="5"/>
  <c r="D44" i="5"/>
  <c r="L43" i="5"/>
  <c r="K43" i="5"/>
  <c r="J43" i="5"/>
  <c r="I43" i="5"/>
  <c r="H43" i="5"/>
  <c r="G43" i="5"/>
  <c r="F43" i="5"/>
  <c r="E43" i="5"/>
  <c r="D43" i="5"/>
  <c r="L42" i="5"/>
  <c r="K42" i="5"/>
  <c r="J42" i="5"/>
  <c r="I42" i="5"/>
  <c r="H42" i="5"/>
  <c r="G42" i="5"/>
  <c r="F42" i="5"/>
  <c r="E42" i="5"/>
  <c r="D42" i="5"/>
  <c r="L41" i="5"/>
  <c r="K41" i="5"/>
  <c r="J41" i="5"/>
  <c r="I41" i="5"/>
  <c r="H41" i="5"/>
  <c r="G41" i="5"/>
  <c r="F41" i="5"/>
  <c r="E41" i="5"/>
  <c r="D41" i="5"/>
  <c r="L40" i="5"/>
  <c r="K40" i="5"/>
  <c r="J40" i="5"/>
  <c r="I40" i="5"/>
  <c r="H40" i="5"/>
  <c r="G40" i="5"/>
  <c r="F40" i="5"/>
  <c r="E40" i="5"/>
  <c r="D40" i="5"/>
  <c r="L39" i="5"/>
  <c r="K39" i="5"/>
  <c r="J39" i="5"/>
  <c r="I39" i="5"/>
  <c r="H39" i="5"/>
  <c r="G39" i="5"/>
  <c r="F39" i="5"/>
  <c r="E39" i="5"/>
  <c r="D39" i="5"/>
  <c r="L38" i="5"/>
  <c r="K38" i="5"/>
  <c r="J38" i="5"/>
  <c r="I38" i="5"/>
  <c r="H38" i="5"/>
  <c r="G38" i="5"/>
  <c r="F38" i="5"/>
  <c r="E38" i="5"/>
  <c r="D38" i="5"/>
  <c r="L37" i="5"/>
  <c r="K37" i="5"/>
  <c r="J37" i="5"/>
  <c r="I37" i="5"/>
  <c r="H37" i="5"/>
  <c r="G37" i="5"/>
  <c r="F37" i="5"/>
  <c r="E37" i="5"/>
  <c r="D37" i="5"/>
  <c r="L36" i="5"/>
  <c r="K36" i="5"/>
  <c r="J36" i="5"/>
  <c r="I36" i="5"/>
  <c r="H36" i="5"/>
  <c r="G36" i="5"/>
  <c r="F36" i="5"/>
  <c r="E36" i="5"/>
  <c r="D36" i="5"/>
  <c r="L35" i="5"/>
  <c r="K35" i="5"/>
  <c r="J35" i="5"/>
  <c r="I35" i="5"/>
  <c r="H35" i="5"/>
  <c r="G35" i="5"/>
  <c r="F35" i="5"/>
  <c r="E35" i="5"/>
  <c r="D35" i="5"/>
  <c r="L34" i="5"/>
  <c r="K34" i="5"/>
  <c r="J34" i="5"/>
  <c r="I34" i="5"/>
  <c r="H34" i="5"/>
  <c r="G34" i="5"/>
  <c r="F34" i="5"/>
  <c r="E34" i="5"/>
  <c r="D34" i="5"/>
  <c r="L33" i="5"/>
  <c r="K33" i="5"/>
  <c r="J33" i="5"/>
  <c r="I33" i="5"/>
  <c r="H33" i="5"/>
  <c r="G33" i="5"/>
  <c r="F33" i="5"/>
  <c r="E33" i="5"/>
  <c r="D33" i="5"/>
  <c r="L32" i="5"/>
  <c r="K32" i="5"/>
  <c r="J32" i="5"/>
  <c r="I32" i="5"/>
  <c r="H32" i="5"/>
  <c r="G32" i="5"/>
  <c r="F32" i="5"/>
  <c r="E32" i="5"/>
  <c r="D32" i="5"/>
  <c r="L31" i="5"/>
  <c r="K31" i="5"/>
  <c r="J31" i="5"/>
  <c r="I31" i="5"/>
  <c r="H31" i="5"/>
  <c r="G31" i="5"/>
  <c r="F31" i="5"/>
  <c r="E31" i="5"/>
  <c r="D31" i="5"/>
  <c r="L30" i="5"/>
  <c r="K30" i="5"/>
  <c r="J30" i="5"/>
  <c r="I30" i="5"/>
  <c r="H30" i="5"/>
  <c r="G30" i="5"/>
  <c r="F30" i="5"/>
  <c r="E30" i="5"/>
  <c r="D30" i="5"/>
  <c r="L29" i="5"/>
  <c r="K29" i="5"/>
  <c r="J29" i="5"/>
  <c r="I29" i="5"/>
  <c r="H29" i="5"/>
  <c r="G29" i="5"/>
  <c r="F29" i="5"/>
  <c r="E29" i="5"/>
  <c r="D29" i="5"/>
  <c r="L28" i="5"/>
  <c r="K28" i="5"/>
  <c r="J28" i="5"/>
  <c r="I28" i="5"/>
  <c r="H28" i="5"/>
  <c r="G28" i="5"/>
  <c r="F28" i="5"/>
  <c r="E28" i="5"/>
  <c r="D28" i="5"/>
  <c r="L27" i="5"/>
  <c r="K27" i="5"/>
  <c r="J27" i="5"/>
  <c r="I27" i="5"/>
  <c r="H27" i="5"/>
  <c r="G27" i="5"/>
  <c r="F27" i="5"/>
  <c r="E27" i="5"/>
  <c r="D27" i="5"/>
  <c r="L26" i="5"/>
  <c r="K26" i="5"/>
  <c r="J26" i="5"/>
  <c r="I26" i="5"/>
  <c r="H26" i="5"/>
  <c r="G26" i="5"/>
  <c r="F26" i="5"/>
  <c r="E26" i="5"/>
  <c r="D26" i="5"/>
  <c r="L25" i="5"/>
  <c r="K25" i="5"/>
  <c r="J25" i="5"/>
  <c r="I25" i="5"/>
  <c r="H25" i="5"/>
  <c r="G25" i="5"/>
  <c r="F25" i="5"/>
  <c r="E25" i="5"/>
  <c r="D25" i="5"/>
  <c r="L24" i="5"/>
  <c r="K24" i="5"/>
  <c r="J24" i="5"/>
  <c r="I24" i="5"/>
  <c r="H24" i="5"/>
  <c r="G24" i="5"/>
  <c r="F24" i="5"/>
  <c r="E24" i="5"/>
  <c r="D24" i="5"/>
  <c r="L23" i="5"/>
  <c r="K23" i="5"/>
  <c r="J23" i="5"/>
  <c r="I23" i="5"/>
  <c r="H23" i="5"/>
  <c r="G23" i="5"/>
  <c r="F23" i="5"/>
  <c r="E23" i="5"/>
  <c r="D23" i="5"/>
  <c r="L22" i="5"/>
  <c r="K22" i="5"/>
  <c r="J22" i="5"/>
  <c r="I22" i="5"/>
  <c r="H22" i="5"/>
  <c r="G22" i="5"/>
  <c r="F22" i="5"/>
  <c r="E22" i="5"/>
  <c r="D22" i="5"/>
  <c r="L21" i="5"/>
  <c r="K21" i="5"/>
  <c r="J21" i="5"/>
  <c r="I21" i="5"/>
  <c r="H21" i="5"/>
  <c r="G21" i="5"/>
  <c r="F21" i="5"/>
  <c r="E21" i="5"/>
  <c r="D21" i="5"/>
  <c r="L20" i="5"/>
  <c r="K20" i="5"/>
  <c r="J20" i="5"/>
  <c r="I20" i="5"/>
  <c r="H20" i="5"/>
  <c r="G20" i="5"/>
  <c r="F20" i="5"/>
  <c r="E20" i="5"/>
  <c r="D20" i="5"/>
  <c r="L19" i="5"/>
  <c r="K19" i="5"/>
  <c r="J19" i="5"/>
  <c r="I19" i="5"/>
  <c r="H19" i="5"/>
  <c r="G19" i="5"/>
  <c r="F19" i="5"/>
  <c r="E19" i="5"/>
  <c r="D19" i="5"/>
  <c r="L18" i="5"/>
  <c r="K18" i="5"/>
  <c r="J18" i="5"/>
  <c r="I18" i="5"/>
  <c r="H18" i="5"/>
  <c r="G18" i="5"/>
  <c r="F18" i="5"/>
  <c r="E18" i="5"/>
  <c r="D18" i="5"/>
  <c r="L17" i="5"/>
  <c r="K17" i="5"/>
  <c r="J17" i="5"/>
  <c r="I17" i="5"/>
  <c r="H17" i="5"/>
  <c r="G17" i="5"/>
  <c r="F17" i="5"/>
  <c r="E17" i="5"/>
  <c r="D17" i="5"/>
  <c r="L16" i="5"/>
  <c r="K16" i="5"/>
  <c r="J16" i="5"/>
  <c r="I16" i="5"/>
  <c r="H16" i="5"/>
  <c r="G16" i="5"/>
  <c r="F16" i="5"/>
  <c r="E16" i="5"/>
  <c r="D16" i="5"/>
  <c r="L15" i="5"/>
  <c r="K15" i="5"/>
  <c r="J15" i="5"/>
  <c r="I15" i="5"/>
  <c r="H15" i="5"/>
  <c r="G15" i="5"/>
  <c r="F15" i="5"/>
  <c r="E15" i="5"/>
  <c r="D15" i="5"/>
  <c r="C628" i="5"/>
  <c r="C627" i="5"/>
  <c r="C626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8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1" i="5"/>
  <c r="C280" i="5"/>
  <c r="C279" i="5"/>
  <c r="C278" i="5"/>
  <c r="C277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1" i="5"/>
  <c r="C240" i="5"/>
  <c r="C239" i="5"/>
  <c r="C238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3" i="5"/>
  <c r="C202" i="5"/>
  <c r="C201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7" i="5"/>
  <c r="C86" i="5"/>
  <c r="C85" i="5"/>
  <c r="C84" i="5"/>
  <c r="C83" i="5"/>
  <c r="C82" i="5"/>
  <c r="C81" i="5"/>
  <c r="C80" i="5"/>
  <c r="C79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1" i="5"/>
  <c r="B628" i="5"/>
  <c r="B627" i="5"/>
  <c r="B626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8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1" i="5"/>
  <c r="B280" i="5"/>
  <c r="B279" i="5"/>
  <c r="B278" i="5"/>
  <c r="B277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1" i="5"/>
  <c r="B240" i="5"/>
  <c r="B239" i="5"/>
  <c r="B238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3" i="5"/>
  <c r="B202" i="5"/>
  <c r="B201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7" i="5"/>
  <c r="B86" i="5"/>
  <c r="B85" i="5"/>
  <c r="B84" i="5"/>
  <c r="B83" i="5"/>
  <c r="B82" i="5"/>
  <c r="B81" i="5"/>
  <c r="B80" i="5"/>
  <c r="B79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1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W314" i="5" l="1"/>
  <c r="V314" i="5"/>
  <c r="W376" i="5"/>
  <c r="V376" i="5"/>
  <c r="P419" i="5"/>
  <c r="Q419" i="5"/>
  <c r="W37" i="5"/>
  <c r="Y37" i="5" s="1"/>
  <c r="E36" i="7" s="1"/>
  <c r="W193" i="5"/>
  <c r="Y193" i="5" s="1"/>
  <c r="E192" i="7" s="1"/>
  <c r="W273" i="5"/>
  <c r="V273" i="5"/>
  <c r="W307" i="5"/>
  <c r="V307" i="5"/>
  <c r="Q342" i="5"/>
  <c r="P342" i="5"/>
  <c r="P383" i="5"/>
  <c r="Q383" i="5"/>
  <c r="W447" i="5"/>
  <c r="V447" i="5"/>
  <c r="W455" i="5"/>
  <c r="V455" i="5"/>
  <c r="W497" i="5"/>
  <c r="V497" i="5"/>
  <c r="Q519" i="5"/>
  <c r="P519" i="5"/>
  <c r="W554" i="5"/>
  <c r="V554" i="5"/>
  <c r="W562" i="5"/>
  <c r="V562" i="5"/>
  <c r="W566" i="5"/>
  <c r="V566" i="5"/>
  <c r="Q602" i="5"/>
  <c r="P602" i="5"/>
  <c r="Q606" i="5"/>
  <c r="P606" i="5"/>
  <c r="P612" i="5"/>
  <c r="Q612" i="5"/>
  <c r="W102" i="5"/>
  <c r="V102" i="5"/>
  <c r="P208" i="5"/>
  <c r="Q208" i="5"/>
  <c r="W483" i="5"/>
  <c r="V483" i="5"/>
  <c r="W586" i="5"/>
  <c r="V586" i="5"/>
  <c r="W621" i="5"/>
  <c r="V621" i="5"/>
  <c r="W33" i="5"/>
  <c r="W99" i="5"/>
  <c r="V99" i="5"/>
  <c r="W152" i="5"/>
  <c r="Y152" i="5" s="1"/>
  <c r="E151" i="7" s="1"/>
  <c r="W100" i="5"/>
  <c r="V100" i="5"/>
  <c r="Q102" i="5"/>
  <c r="P102" i="5"/>
  <c r="Q180" i="5"/>
  <c r="P180" i="5"/>
  <c r="W208" i="5"/>
  <c r="V208" i="5"/>
  <c r="W241" i="5"/>
  <c r="V241" i="5"/>
  <c r="P314" i="5"/>
  <c r="Q314" i="5"/>
  <c r="W349" i="5"/>
  <c r="V349" i="5"/>
  <c r="Q376" i="5"/>
  <c r="P376" i="5"/>
  <c r="Q413" i="5"/>
  <c r="P413" i="5"/>
  <c r="W419" i="5"/>
  <c r="V419" i="5"/>
  <c r="Q483" i="5"/>
  <c r="P483" i="5"/>
  <c r="Q491" i="5"/>
  <c r="P491" i="5"/>
  <c r="W526" i="5"/>
  <c r="V526" i="5"/>
  <c r="Q586" i="5"/>
  <c r="P586" i="5"/>
  <c r="P621" i="5"/>
  <c r="Q621" i="5"/>
  <c r="Q100" i="5"/>
  <c r="P100" i="5"/>
  <c r="W180" i="5"/>
  <c r="V180" i="5"/>
  <c r="Q241" i="5"/>
  <c r="P241" i="5"/>
  <c r="P349" i="5"/>
  <c r="Q349" i="5"/>
  <c r="W413" i="5"/>
  <c r="V413" i="5"/>
  <c r="W491" i="5"/>
  <c r="V491" i="5"/>
  <c r="Q526" i="5"/>
  <c r="P526" i="5"/>
  <c r="Q101" i="5"/>
  <c r="P101" i="5"/>
  <c r="W103" i="5"/>
  <c r="V103" i="5"/>
  <c r="Q121" i="5"/>
  <c r="P121" i="5"/>
  <c r="Q99" i="5"/>
  <c r="P99" i="5"/>
  <c r="W101" i="5"/>
  <c r="V101" i="5"/>
  <c r="Q103" i="5"/>
  <c r="P103" i="5"/>
  <c r="W121" i="5"/>
  <c r="V121" i="5"/>
  <c r="Q273" i="5"/>
  <c r="P273" i="5"/>
  <c r="Q307" i="5"/>
  <c r="P307" i="5"/>
  <c r="W342" i="5"/>
  <c r="V342" i="5"/>
  <c r="W383" i="5"/>
  <c r="V383" i="5"/>
  <c r="Q447" i="5"/>
  <c r="P447" i="5"/>
  <c r="P455" i="5"/>
  <c r="Q455" i="5"/>
  <c r="Q497" i="5"/>
  <c r="P497" i="5"/>
  <c r="W519" i="5"/>
  <c r="V519" i="5"/>
  <c r="Q554" i="5"/>
  <c r="P554" i="5"/>
  <c r="Q562" i="5"/>
  <c r="P562" i="5"/>
  <c r="Q566" i="5"/>
  <c r="P566" i="5"/>
  <c r="W602" i="5"/>
  <c r="V602" i="5"/>
  <c r="W606" i="5"/>
  <c r="V606" i="5"/>
  <c r="W612" i="5"/>
  <c r="V612" i="5"/>
  <c r="V57" i="5"/>
  <c r="W57" i="5"/>
  <c r="P75" i="5"/>
  <c r="Q75" i="5"/>
  <c r="P93" i="5"/>
  <c r="Q93" i="5"/>
  <c r="W95" i="5"/>
  <c r="V95" i="5"/>
  <c r="V115" i="5"/>
  <c r="W115" i="5"/>
  <c r="V123" i="5"/>
  <c r="W123" i="5"/>
  <c r="P125" i="5"/>
  <c r="Q125" i="5"/>
  <c r="V127" i="5"/>
  <c r="W127" i="5"/>
  <c r="V131" i="5"/>
  <c r="W131" i="5"/>
  <c r="P133" i="5"/>
  <c r="Q133" i="5"/>
  <c r="V136" i="5"/>
  <c r="W136" i="5"/>
  <c r="P142" i="5"/>
  <c r="Q142" i="5"/>
  <c r="W144" i="5"/>
  <c r="V144" i="5"/>
  <c r="P146" i="5"/>
  <c r="Q146" i="5"/>
  <c r="V148" i="5"/>
  <c r="W148" i="5"/>
  <c r="P150" i="5"/>
  <c r="Q150" i="5"/>
  <c r="V156" i="5"/>
  <c r="W156" i="5"/>
  <c r="P158" i="5"/>
  <c r="Q158" i="5"/>
  <c r="W160" i="5"/>
  <c r="V160" i="5"/>
  <c r="P162" i="5"/>
  <c r="Q162" i="5"/>
  <c r="V164" i="5"/>
  <c r="W164" i="5"/>
  <c r="P166" i="5"/>
  <c r="Q166" i="5"/>
  <c r="W168" i="5"/>
  <c r="V168" i="5"/>
  <c r="W172" i="5"/>
  <c r="V172" i="5"/>
  <c r="P174" i="5"/>
  <c r="Q174" i="5"/>
  <c r="W176" i="5"/>
  <c r="V176" i="5"/>
  <c r="W181" i="5"/>
  <c r="V181" i="5"/>
  <c r="V185" i="5"/>
  <c r="W185" i="5"/>
  <c r="P187" i="5"/>
  <c r="Q187" i="5"/>
  <c r="V189" i="5"/>
  <c r="W189" i="5"/>
  <c r="V197" i="5"/>
  <c r="W197" i="5"/>
  <c r="P199" i="5"/>
  <c r="Q199" i="5"/>
  <c r="V202" i="5"/>
  <c r="W202" i="5"/>
  <c r="P205" i="5"/>
  <c r="Q205" i="5"/>
  <c r="V207" i="5"/>
  <c r="W207" i="5"/>
  <c r="P209" i="5"/>
  <c r="Q209" i="5"/>
  <c r="V211" i="5"/>
  <c r="W211" i="5"/>
  <c r="P213" i="5"/>
  <c r="Q213" i="5"/>
  <c r="V215" i="5"/>
  <c r="W215" i="5"/>
  <c r="P217" i="5"/>
  <c r="Q217" i="5"/>
  <c r="V219" i="5"/>
  <c r="W219" i="5"/>
  <c r="P221" i="5"/>
  <c r="Q221" i="5"/>
  <c r="P225" i="5"/>
  <c r="Q225" i="5"/>
  <c r="W227" i="5"/>
  <c r="V227" i="5"/>
  <c r="Q229" i="5"/>
  <c r="P229" i="5"/>
  <c r="W231" i="5"/>
  <c r="V231" i="5"/>
  <c r="Q233" i="5"/>
  <c r="P233" i="5"/>
  <c r="V235" i="5"/>
  <c r="W235" i="5"/>
  <c r="P238" i="5"/>
  <c r="Q238" i="5"/>
  <c r="V240" i="5"/>
  <c r="W240" i="5"/>
  <c r="P243" i="5"/>
  <c r="Q243" i="5"/>
  <c r="V245" i="5"/>
  <c r="W245" i="5"/>
  <c r="P247" i="5"/>
  <c r="Q247" i="5"/>
  <c r="V249" i="5"/>
  <c r="W249" i="5"/>
  <c r="P251" i="5"/>
  <c r="Q251" i="5"/>
  <c r="V253" i="5"/>
  <c r="W253" i="5"/>
  <c r="V257" i="5"/>
  <c r="W257" i="5"/>
  <c r="P259" i="5"/>
  <c r="Q259" i="5"/>
  <c r="V261" i="5"/>
  <c r="W261" i="5"/>
  <c r="P263" i="5"/>
  <c r="Q263" i="5"/>
  <c r="V265" i="5"/>
  <c r="W265" i="5"/>
  <c r="P267" i="5"/>
  <c r="Q267" i="5"/>
  <c r="V269" i="5"/>
  <c r="W269" i="5"/>
  <c r="P271" i="5"/>
  <c r="Q271" i="5"/>
  <c r="P275" i="5"/>
  <c r="Q275" i="5"/>
  <c r="V278" i="5"/>
  <c r="W278" i="5"/>
  <c r="P280" i="5"/>
  <c r="Q280" i="5"/>
  <c r="V283" i="5"/>
  <c r="W283" i="5"/>
  <c r="P285" i="5"/>
  <c r="Q285" i="5"/>
  <c r="V287" i="5"/>
  <c r="W287" i="5"/>
  <c r="P289" i="5"/>
  <c r="Q289" i="5"/>
  <c r="Q293" i="5"/>
  <c r="P293" i="5"/>
  <c r="P297" i="5"/>
  <c r="Q297" i="5"/>
  <c r="V299" i="5"/>
  <c r="W299" i="5"/>
  <c r="P301" i="5"/>
  <c r="Q301" i="5"/>
  <c r="V303" i="5"/>
  <c r="W303" i="5"/>
  <c r="P305" i="5"/>
  <c r="Q305" i="5"/>
  <c r="P309" i="5"/>
  <c r="Q309" i="5"/>
  <c r="V311" i="5"/>
  <c r="W311" i="5"/>
  <c r="P313" i="5"/>
  <c r="Q313" i="5"/>
  <c r="V315" i="5"/>
  <c r="W315" i="5"/>
  <c r="P318" i="5"/>
  <c r="Q318" i="5"/>
  <c r="V320" i="5"/>
  <c r="W320" i="5"/>
  <c r="P322" i="5"/>
  <c r="Q322" i="5"/>
  <c r="V324" i="5"/>
  <c r="W324" i="5"/>
  <c r="P326" i="5"/>
  <c r="Q326" i="5"/>
  <c r="V328" i="5"/>
  <c r="W328" i="5"/>
  <c r="V332" i="5"/>
  <c r="W332" i="5"/>
  <c r="P334" i="5"/>
  <c r="Q334" i="5"/>
  <c r="V336" i="5"/>
  <c r="W336" i="5"/>
  <c r="P338" i="5"/>
  <c r="Q338" i="5"/>
  <c r="V340" i="5"/>
  <c r="W340" i="5"/>
  <c r="V344" i="5"/>
  <c r="W344" i="5"/>
  <c r="P346" i="5"/>
  <c r="Q346" i="5"/>
  <c r="V348" i="5"/>
  <c r="W348" i="5"/>
  <c r="P350" i="5"/>
  <c r="Q350" i="5"/>
  <c r="V353" i="5"/>
  <c r="W353" i="5"/>
  <c r="P355" i="5"/>
  <c r="Q355" i="5"/>
  <c r="V357" i="5"/>
  <c r="W357" i="5"/>
  <c r="P359" i="5"/>
  <c r="Q359" i="5"/>
  <c r="Q363" i="5"/>
  <c r="P363" i="5"/>
  <c r="V365" i="5"/>
  <c r="W365" i="5"/>
  <c r="P367" i="5"/>
  <c r="Q367" i="5"/>
  <c r="V369" i="5"/>
  <c r="W369" i="5"/>
  <c r="P371" i="5"/>
  <c r="Q371" i="5"/>
  <c r="V373" i="5"/>
  <c r="W373" i="5"/>
  <c r="P375" i="5"/>
  <c r="Q375" i="5"/>
  <c r="V377" i="5"/>
  <c r="W377" i="5"/>
  <c r="P379" i="5"/>
  <c r="Q379" i="5"/>
  <c r="V381" i="5"/>
  <c r="W381" i="5"/>
  <c r="V385" i="5"/>
  <c r="W385" i="5"/>
  <c r="P388" i="5"/>
  <c r="Q388" i="5"/>
  <c r="V390" i="5"/>
  <c r="W390" i="5"/>
  <c r="P392" i="5"/>
  <c r="Q392" i="5"/>
  <c r="V394" i="5"/>
  <c r="W394" i="5"/>
  <c r="P396" i="5"/>
  <c r="Q396" i="5"/>
  <c r="V398" i="5"/>
  <c r="W398" i="5"/>
  <c r="V402" i="5"/>
  <c r="W402" i="5"/>
  <c r="P404" i="5"/>
  <c r="Q404" i="5"/>
  <c r="V406" i="5"/>
  <c r="W406" i="5"/>
  <c r="P408" i="5"/>
  <c r="Q408" i="5"/>
  <c r="V410" i="5"/>
  <c r="W410" i="5"/>
  <c r="P412" i="5"/>
  <c r="Q412" i="5"/>
  <c r="V414" i="5"/>
  <c r="W414" i="5"/>
  <c r="P416" i="5"/>
  <c r="Q416" i="5"/>
  <c r="V418" i="5"/>
  <c r="W418" i="5"/>
  <c r="P420" i="5"/>
  <c r="Q420" i="5"/>
  <c r="V423" i="5"/>
  <c r="W423" i="5"/>
  <c r="P425" i="5"/>
  <c r="Q425" i="5"/>
  <c r="V427" i="5"/>
  <c r="W427" i="5"/>
  <c r="P429" i="5"/>
  <c r="Q429" i="5"/>
  <c r="V431" i="5"/>
  <c r="W431" i="5"/>
  <c r="Q433" i="5"/>
  <c r="P433" i="5"/>
  <c r="P437" i="5"/>
  <c r="Q437" i="5"/>
  <c r="V439" i="5"/>
  <c r="W439" i="5"/>
  <c r="P441" i="5"/>
  <c r="Q441" i="5"/>
  <c r="V443" i="5"/>
  <c r="W443" i="5"/>
  <c r="P445" i="5"/>
  <c r="Q445" i="5"/>
  <c r="P449" i="5"/>
  <c r="Q449" i="5"/>
  <c r="V451" i="5"/>
  <c r="W451" i="5"/>
  <c r="P453" i="5"/>
  <c r="Q453" i="5"/>
  <c r="P457" i="5"/>
  <c r="Q457" i="5"/>
  <c r="V460" i="5"/>
  <c r="W460" i="5"/>
  <c r="P462" i="5"/>
  <c r="Q462" i="5"/>
  <c r="V464" i="5"/>
  <c r="W464" i="5"/>
  <c r="P466" i="5"/>
  <c r="Q466" i="5"/>
  <c r="Q470" i="5"/>
  <c r="P470" i="5"/>
  <c r="V472" i="5"/>
  <c r="W472" i="5"/>
  <c r="P474" i="5"/>
  <c r="Q474" i="5"/>
  <c r="V476" i="5"/>
  <c r="W476" i="5"/>
  <c r="P478" i="5"/>
  <c r="Q478" i="5"/>
  <c r="V480" i="5"/>
  <c r="W480" i="5"/>
  <c r="P482" i="5"/>
  <c r="Q482" i="5"/>
  <c r="V484" i="5"/>
  <c r="W484" i="5"/>
  <c r="P486" i="5"/>
  <c r="Q486" i="5"/>
  <c r="V488" i="5"/>
  <c r="W488" i="5"/>
  <c r="P490" i="5"/>
  <c r="Q490" i="5"/>
  <c r="V492" i="5"/>
  <c r="W492" i="5"/>
  <c r="P495" i="5"/>
  <c r="Q495" i="5"/>
  <c r="P499" i="5"/>
  <c r="Q499" i="5"/>
  <c r="V501" i="5"/>
  <c r="W501" i="5"/>
  <c r="V505" i="5"/>
  <c r="W505" i="5"/>
  <c r="P507" i="5"/>
  <c r="Q507" i="5"/>
  <c r="V509" i="5"/>
  <c r="W509" i="5"/>
  <c r="P511" i="5"/>
  <c r="Q511" i="5"/>
  <c r="V513" i="5"/>
  <c r="W513" i="5"/>
  <c r="P515" i="5"/>
  <c r="Q515" i="5"/>
  <c r="V517" i="5"/>
  <c r="W517" i="5"/>
  <c r="V521" i="5"/>
  <c r="W521" i="5"/>
  <c r="P523" i="5"/>
  <c r="Q523" i="5"/>
  <c r="V525" i="5"/>
  <c r="W525" i="5"/>
  <c r="P527" i="5"/>
  <c r="Q527" i="5"/>
  <c r="V529" i="5"/>
  <c r="W529" i="5"/>
  <c r="P532" i="5"/>
  <c r="Q532" i="5"/>
  <c r="V534" i="5"/>
  <c r="W534" i="5"/>
  <c r="P536" i="5"/>
  <c r="Q536" i="5"/>
  <c r="V538" i="5"/>
  <c r="W538" i="5"/>
  <c r="Q540" i="5"/>
  <c r="P540" i="5"/>
  <c r="P544" i="5"/>
  <c r="Q544" i="5"/>
  <c r="V546" i="5"/>
  <c r="W546" i="5"/>
  <c r="P548" i="5"/>
  <c r="Q548" i="5"/>
  <c r="V550" i="5"/>
  <c r="W550" i="5"/>
  <c r="P552" i="5"/>
  <c r="Q552" i="5"/>
  <c r="P556" i="5"/>
  <c r="Q556" i="5"/>
  <c r="V558" i="5"/>
  <c r="W558" i="5"/>
  <c r="P560" i="5"/>
  <c r="Q560" i="5"/>
  <c r="P564" i="5"/>
  <c r="Q564" i="5"/>
  <c r="P569" i="5"/>
  <c r="Q569" i="5"/>
  <c r="V571" i="5"/>
  <c r="W571" i="5"/>
  <c r="V575" i="5"/>
  <c r="W575" i="5"/>
  <c r="P577" i="5"/>
  <c r="Q577" i="5"/>
  <c r="V579" i="5"/>
  <c r="W579" i="5"/>
  <c r="P581" i="5"/>
  <c r="Q581" i="5"/>
  <c r="V583" i="5"/>
  <c r="W583" i="5"/>
  <c r="P585" i="5"/>
  <c r="Q585" i="5"/>
  <c r="V587" i="5"/>
  <c r="W587" i="5"/>
  <c r="P589" i="5"/>
  <c r="Q589" i="5"/>
  <c r="V592" i="5"/>
  <c r="W592" i="5"/>
  <c r="P594" i="5"/>
  <c r="Q594" i="5"/>
  <c r="V596" i="5"/>
  <c r="W596" i="5"/>
  <c r="P598" i="5"/>
  <c r="Q598" i="5"/>
  <c r="V600" i="5"/>
  <c r="W600" i="5"/>
  <c r="V604" i="5"/>
  <c r="W604" i="5"/>
  <c r="V610" i="5"/>
  <c r="W610" i="5"/>
  <c r="V614" i="5"/>
  <c r="W614" i="5"/>
  <c r="P616" i="5"/>
  <c r="Q616" i="5"/>
  <c r="V618" i="5"/>
  <c r="W618" i="5"/>
  <c r="P620" i="5"/>
  <c r="Q620" i="5"/>
  <c r="V622" i="5"/>
  <c r="W622" i="5"/>
  <c r="P624" i="5"/>
  <c r="Q624" i="5"/>
  <c r="V627" i="5"/>
  <c r="W627" i="5"/>
  <c r="P56" i="5"/>
  <c r="Q56" i="5"/>
  <c r="W58" i="5"/>
  <c r="V58" i="5"/>
  <c r="P76" i="5"/>
  <c r="Q76" i="5"/>
  <c r="V92" i="5"/>
  <c r="W92" i="5"/>
  <c r="P94" i="5"/>
  <c r="Q94" i="5"/>
  <c r="W104" i="5"/>
  <c r="Y104" i="5" s="1"/>
  <c r="E103" i="7" s="1"/>
  <c r="W108" i="5"/>
  <c r="Y108" i="5" s="1"/>
  <c r="E107" i="7" s="1"/>
  <c r="P114" i="5"/>
  <c r="Q114" i="5"/>
  <c r="W120" i="5"/>
  <c r="V120" i="5"/>
  <c r="P122" i="5"/>
  <c r="Q122" i="5"/>
  <c r="V124" i="5"/>
  <c r="W124" i="5"/>
  <c r="P126" i="5"/>
  <c r="Q126" i="5"/>
  <c r="W128" i="5"/>
  <c r="V128" i="5"/>
  <c r="W132" i="5"/>
  <c r="V132" i="5"/>
  <c r="P134" i="5"/>
  <c r="Q134" i="5"/>
  <c r="W137" i="5"/>
  <c r="V137" i="5"/>
  <c r="W141" i="5"/>
  <c r="V141" i="5"/>
  <c r="W145" i="5"/>
  <c r="Y145" i="5" s="1"/>
  <c r="E144" i="7" s="1"/>
  <c r="P147" i="5"/>
  <c r="Q147" i="5"/>
  <c r="W149" i="5"/>
  <c r="V149" i="5"/>
  <c r="P151" i="5"/>
  <c r="Q151" i="5"/>
  <c r="V153" i="5"/>
  <c r="W153" i="5"/>
  <c r="P155" i="5"/>
  <c r="Q155" i="5"/>
  <c r="V157" i="5"/>
  <c r="W157" i="5"/>
  <c r="P159" i="5"/>
  <c r="Q159" i="5"/>
  <c r="V161" i="5"/>
  <c r="W161" i="5"/>
  <c r="P163" i="5"/>
  <c r="Q163" i="5"/>
  <c r="V165" i="5"/>
  <c r="W165" i="5"/>
  <c r="P167" i="5"/>
  <c r="Q167" i="5"/>
  <c r="V169" i="5"/>
  <c r="W169" i="5"/>
  <c r="V173" i="5"/>
  <c r="W173" i="5"/>
  <c r="P175" i="5"/>
  <c r="Q175" i="5"/>
  <c r="V182" i="5"/>
  <c r="W182" i="5"/>
  <c r="V186" i="5"/>
  <c r="W186" i="5"/>
  <c r="Q188" i="5"/>
  <c r="P188" i="5"/>
  <c r="W190" i="5"/>
  <c r="V190" i="5"/>
  <c r="P192" i="5"/>
  <c r="Q192" i="5"/>
  <c r="V194" i="5"/>
  <c r="W194" i="5"/>
  <c r="Q196" i="5"/>
  <c r="P196" i="5"/>
  <c r="W198" i="5"/>
  <c r="V198" i="5"/>
  <c r="Q201" i="5"/>
  <c r="P201" i="5"/>
  <c r="V203" i="5"/>
  <c r="W203" i="5"/>
  <c r="Q206" i="5"/>
  <c r="P206" i="5"/>
  <c r="Q210" i="5"/>
  <c r="P210" i="5"/>
  <c r="V212" i="5"/>
  <c r="W212" i="5"/>
  <c r="Q214" i="5"/>
  <c r="P214" i="5"/>
  <c r="W216" i="5"/>
  <c r="V216" i="5"/>
  <c r="Q218" i="5"/>
  <c r="P218" i="5"/>
  <c r="V220" i="5"/>
  <c r="W220" i="5"/>
  <c r="V224" i="5"/>
  <c r="W224" i="5"/>
  <c r="V228" i="5"/>
  <c r="W228" i="5"/>
  <c r="P230" i="5"/>
  <c r="Q230" i="5"/>
  <c r="V232" i="5"/>
  <c r="W232" i="5"/>
  <c r="W236" i="5"/>
  <c r="V236" i="5"/>
  <c r="Q239" i="5"/>
  <c r="P239" i="5"/>
  <c r="Q244" i="5"/>
  <c r="P244" i="5"/>
  <c r="W246" i="5"/>
  <c r="V246" i="5"/>
  <c r="Q248" i="5"/>
  <c r="P248" i="5"/>
  <c r="W250" i="5"/>
  <c r="V250" i="5"/>
  <c r="V254" i="5"/>
  <c r="W254" i="5"/>
  <c r="Q256" i="5"/>
  <c r="P256" i="5"/>
  <c r="W258" i="5"/>
  <c r="V258" i="5"/>
  <c r="Q260" i="5"/>
  <c r="P260" i="5"/>
  <c r="V262" i="5"/>
  <c r="W262" i="5"/>
  <c r="Q264" i="5"/>
  <c r="P264" i="5"/>
  <c r="W266" i="5"/>
  <c r="V266" i="5"/>
  <c r="Q268" i="5"/>
  <c r="P268" i="5"/>
  <c r="V270" i="5"/>
  <c r="W270" i="5"/>
  <c r="Q272" i="5"/>
  <c r="P272" i="5"/>
  <c r="W274" i="5"/>
  <c r="V274" i="5"/>
  <c r="Q277" i="5"/>
  <c r="P277" i="5"/>
  <c r="V279" i="5"/>
  <c r="W279" i="5"/>
  <c r="Q281" i="5"/>
  <c r="P281" i="5"/>
  <c r="W284" i="5"/>
  <c r="V284" i="5"/>
  <c r="Q286" i="5"/>
  <c r="P286" i="5"/>
  <c r="V288" i="5"/>
  <c r="W288" i="5"/>
  <c r="Q290" i="5"/>
  <c r="P290" i="5"/>
  <c r="V292" i="5"/>
  <c r="W292" i="5"/>
  <c r="P294" i="5"/>
  <c r="Q294" i="5"/>
  <c r="W296" i="5"/>
  <c r="V296" i="5"/>
  <c r="Q298" i="5"/>
  <c r="P298" i="5"/>
  <c r="W300" i="5"/>
  <c r="V300" i="5"/>
  <c r="Q302" i="5"/>
  <c r="P302" i="5"/>
  <c r="W304" i="5"/>
  <c r="V304" i="5"/>
  <c r="Q306" i="5"/>
  <c r="P306" i="5"/>
  <c r="W308" i="5"/>
  <c r="V308" i="5"/>
  <c r="Q310" i="5"/>
  <c r="P310" i="5"/>
  <c r="W312" i="5"/>
  <c r="V312" i="5"/>
  <c r="W316" i="5"/>
  <c r="V316" i="5"/>
  <c r="Q319" i="5"/>
  <c r="P319" i="5"/>
  <c r="V321" i="5"/>
  <c r="W321" i="5"/>
  <c r="Q323" i="5"/>
  <c r="P323" i="5"/>
  <c r="W325" i="5"/>
  <c r="V325" i="5"/>
  <c r="V329" i="5"/>
  <c r="W329" i="5"/>
  <c r="Q331" i="5"/>
  <c r="P331" i="5"/>
  <c r="V333" i="5"/>
  <c r="W333" i="5"/>
  <c r="Q335" i="5"/>
  <c r="P335" i="5"/>
  <c r="V337" i="5"/>
  <c r="W337" i="5"/>
  <c r="Q339" i="5"/>
  <c r="P339" i="5"/>
  <c r="V341" i="5"/>
  <c r="W341" i="5"/>
  <c r="Q343" i="5"/>
  <c r="P343" i="5"/>
  <c r="V345" i="5"/>
  <c r="W345" i="5"/>
  <c r="Q347" i="5"/>
  <c r="P347" i="5"/>
  <c r="Q351" i="5"/>
  <c r="P351" i="5"/>
  <c r="V354" i="5"/>
  <c r="W354" i="5"/>
  <c r="Q356" i="5"/>
  <c r="P356" i="5"/>
  <c r="V358" i="5"/>
  <c r="W358" i="5"/>
  <c r="Q360" i="5"/>
  <c r="P360" i="5"/>
  <c r="V362" i="5"/>
  <c r="W362" i="5"/>
  <c r="V366" i="5"/>
  <c r="W366" i="5"/>
  <c r="Q368" i="5"/>
  <c r="P368" i="5"/>
  <c r="V370" i="5"/>
  <c r="W370" i="5"/>
  <c r="Q372" i="5"/>
  <c r="P372" i="5"/>
  <c r="V374" i="5"/>
  <c r="W374" i="5"/>
  <c r="V378" i="5"/>
  <c r="W378" i="5"/>
  <c r="Q380" i="5"/>
  <c r="P380" i="5"/>
  <c r="V382" i="5"/>
  <c r="W382" i="5"/>
  <c r="Q384" i="5"/>
  <c r="P384" i="5"/>
  <c r="V386" i="5"/>
  <c r="W386" i="5"/>
  <c r="Q389" i="5"/>
  <c r="P389" i="5"/>
  <c r="V391" i="5"/>
  <c r="W391" i="5"/>
  <c r="Q393" i="5"/>
  <c r="P393" i="5"/>
  <c r="V395" i="5"/>
  <c r="W395" i="5"/>
  <c r="V399" i="5"/>
  <c r="W399" i="5"/>
  <c r="Q401" i="5"/>
  <c r="P401" i="5"/>
  <c r="V403" i="5"/>
  <c r="W403" i="5"/>
  <c r="Q405" i="5"/>
  <c r="P405" i="5"/>
  <c r="V407" i="5"/>
  <c r="W407" i="5"/>
  <c r="Q409" i="5"/>
  <c r="P409" i="5"/>
  <c r="V411" i="5"/>
  <c r="W411" i="5"/>
  <c r="V415" i="5"/>
  <c r="W415" i="5"/>
  <c r="Q417" i="5"/>
  <c r="P417" i="5"/>
  <c r="Q421" i="5"/>
  <c r="P421" i="5"/>
  <c r="V424" i="5"/>
  <c r="W424" i="5"/>
  <c r="Q426" i="5"/>
  <c r="P426" i="5"/>
  <c r="V428" i="5"/>
  <c r="W428" i="5"/>
  <c r="Q430" i="5"/>
  <c r="P430" i="5"/>
  <c r="P434" i="5"/>
  <c r="Q434" i="5"/>
  <c r="V436" i="5"/>
  <c r="W436" i="5"/>
  <c r="Q438" i="5"/>
  <c r="P438" i="5"/>
  <c r="V440" i="5"/>
  <c r="W440" i="5"/>
  <c r="Q442" i="5"/>
  <c r="P442" i="5"/>
  <c r="V444" i="5"/>
  <c r="W444" i="5"/>
  <c r="Q446" i="5"/>
  <c r="P446" i="5"/>
  <c r="V448" i="5"/>
  <c r="W448" i="5"/>
  <c r="Q450" i="5"/>
  <c r="P450" i="5"/>
  <c r="V452" i="5"/>
  <c r="W452" i="5"/>
  <c r="Q454" i="5"/>
  <c r="P454" i="5"/>
  <c r="V456" i="5"/>
  <c r="W456" i="5"/>
  <c r="Q459" i="5"/>
  <c r="P459" i="5"/>
  <c r="V461" i="5"/>
  <c r="W461" i="5"/>
  <c r="Q463" i="5"/>
  <c r="P463" i="5"/>
  <c r="V465" i="5"/>
  <c r="W465" i="5"/>
  <c r="Q467" i="5"/>
  <c r="P467" i="5"/>
  <c r="V469" i="5"/>
  <c r="W469" i="5"/>
  <c r="V473" i="5"/>
  <c r="W473" i="5"/>
  <c r="Q475" i="5"/>
  <c r="P475" i="5"/>
  <c r="V477" i="5"/>
  <c r="W477" i="5"/>
  <c r="Q479" i="5"/>
  <c r="P479" i="5"/>
  <c r="V481" i="5"/>
  <c r="W481" i="5"/>
  <c r="V485" i="5"/>
  <c r="W485" i="5"/>
  <c r="Q487" i="5"/>
  <c r="P487" i="5"/>
  <c r="V489" i="5"/>
  <c r="W489" i="5"/>
  <c r="V493" i="5"/>
  <c r="W493" i="5"/>
  <c r="Q496" i="5"/>
  <c r="P496" i="5"/>
  <c r="V498" i="5"/>
  <c r="W498" i="5"/>
  <c r="Q500" i="5"/>
  <c r="P500" i="5"/>
  <c r="V502" i="5"/>
  <c r="W502" i="5"/>
  <c r="P504" i="5"/>
  <c r="Q504" i="5"/>
  <c r="Q508" i="5"/>
  <c r="P508" i="5"/>
  <c r="V510" i="5"/>
  <c r="W510" i="5"/>
  <c r="Q512" i="5"/>
  <c r="P512" i="5"/>
  <c r="V514" i="5"/>
  <c r="W514" i="5"/>
  <c r="Q516" i="5"/>
  <c r="P516" i="5"/>
  <c r="V518" i="5"/>
  <c r="W518" i="5"/>
  <c r="Q520" i="5"/>
  <c r="P520" i="5"/>
  <c r="V522" i="5"/>
  <c r="W522" i="5"/>
  <c r="Q524" i="5"/>
  <c r="P524" i="5"/>
  <c r="Q528" i="5"/>
  <c r="P528" i="5"/>
  <c r="V531" i="5"/>
  <c r="W531" i="5"/>
  <c r="Q533" i="5"/>
  <c r="P533" i="5"/>
  <c r="V535" i="5"/>
  <c r="W535" i="5"/>
  <c r="Q537" i="5"/>
  <c r="P537" i="5"/>
  <c r="P541" i="5"/>
  <c r="Q541" i="5"/>
  <c r="V543" i="5"/>
  <c r="W543" i="5"/>
  <c r="Q545" i="5"/>
  <c r="P545" i="5"/>
  <c r="V547" i="5"/>
  <c r="W547" i="5"/>
  <c r="Q549" i="5"/>
  <c r="P549" i="5"/>
  <c r="V551" i="5"/>
  <c r="W551" i="5"/>
  <c r="Q553" i="5"/>
  <c r="P553" i="5"/>
  <c r="V555" i="5"/>
  <c r="W555" i="5"/>
  <c r="Q557" i="5"/>
  <c r="P557" i="5"/>
  <c r="V559" i="5"/>
  <c r="W559" i="5"/>
  <c r="Q561" i="5"/>
  <c r="P561" i="5"/>
  <c r="V563" i="5"/>
  <c r="W563" i="5"/>
  <c r="Q565" i="5"/>
  <c r="P565" i="5"/>
  <c r="V568" i="5"/>
  <c r="W568" i="5"/>
  <c r="V572" i="5"/>
  <c r="W572" i="5"/>
  <c r="Q574" i="5"/>
  <c r="P574" i="5"/>
  <c r="V576" i="5"/>
  <c r="W576" i="5"/>
  <c r="Q578" i="5"/>
  <c r="P578" i="5"/>
  <c r="V580" i="5"/>
  <c r="W580" i="5"/>
  <c r="Q582" i="5"/>
  <c r="P582" i="5"/>
  <c r="V584" i="5"/>
  <c r="W584" i="5"/>
  <c r="V588" i="5"/>
  <c r="W588" i="5"/>
  <c r="Q590" i="5"/>
  <c r="P590" i="5"/>
  <c r="V593" i="5"/>
  <c r="W593" i="5"/>
  <c r="Q595" i="5"/>
  <c r="P595" i="5"/>
  <c r="V597" i="5"/>
  <c r="W597" i="5"/>
  <c r="Q599" i="5"/>
  <c r="P599" i="5"/>
  <c r="V601" i="5"/>
  <c r="W601" i="5"/>
  <c r="Q603" i="5"/>
  <c r="P603" i="5"/>
  <c r="V605" i="5"/>
  <c r="W605" i="5"/>
  <c r="Q608" i="5"/>
  <c r="P608" i="5"/>
  <c r="V611" i="5"/>
  <c r="W611" i="5"/>
  <c r="Q613" i="5"/>
  <c r="P613" i="5"/>
  <c r="V615" i="5"/>
  <c r="W615" i="5"/>
  <c r="Q617" i="5"/>
  <c r="P617" i="5"/>
  <c r="V619" i="5"/>
  <c r="W619" i="5"/>
  <c r="V623" i="5"/>
  <c r="W623" i="5"/>
  <c r="Q626" i="5"/>
  <c r="P626" i="5"/>
  <c r="V628" i="5"/>
  <c r="W628" i="5"/>
  <c r="W47" i="5"/>
  <c r="Y47" i="5" s="1"/>
  <c r="E46" i="7" s="1"/>
  <c r="W55" i="5"/>
  <c r="Y55" i="5" s="1"/>
  <c r="E54" i="7" s="1"/>
  <c r="P57" i="5"/>
  <c r="Q57" i="5"/>
  <c r="W63" i="5"/>
  <c r="V63" i="5"/>
  <c r="V75" i="5"/>
  <c r="W75" i="5"/>
  <c r="W93" i="5"/>
  <c r="V93" i="5"/>
  <c r="P95" i="5"/>
  <c r="Q95" i="5"/>
  <c r="P115" i="5"/>
  <c r="Q115" i="5"/>
  <c r="P123" i="5"/>
  <c r="Q123" i="5"/>
  <c r="V125" i="5"/>
  <c r="W125" i="5"/>
  <c r="P127" i="5"/>
  <c r="Q127" i="5"/>
  <c r="P131" i="5"/>
  <c r="Q131" i="5"/>
  <c r="V133" i="5"/>
  <c r="W133" i="5"/>
  <c r="P136" i="5"/>
  <c r="Q136" i="5"/>
  <c r="V142" i="5"/>
  <c r="W142" i="5"/>
  <c r="P144" i="5"/>
  <c r="Q144" i="5"/>
  <c r="V146" i="5"/>
  <c r="W146" i="5"/>
  <c r="P148" i="5"/>
  <c r="Q148" i="5"/>
  <c r="V150" i="5"/>
  <c r="W150" i="5"/>
  <c r="P156" i="5"/>
  <c r="Q156" i="5"/>
  <c r="W158" i="5"/>
  <c r="V158" i="5"/>
  <c r="P160" i="5"/>
  <c r="Q160" i="5"/>
  <c r="W162" i="5"/>
  <c r="V162" i="5"/>
  <c r="P164" i="5"/>
  <c r="Q164" i="5"/>
  <c r="W166" i="5"/>
  <c r="V166" i="5"/>
  <c r="P168" i="5"/>
  <c r="Q168" i="5"/>
  <c r="W170" i="5"/>
  <c r="Y170" i="5" s="1"/>
  <c r="E169" i="7" s="1"/>
  <c r="P172" i="5"/>
  <c r="Q172" i="5"/>
  <c r="V174" i="5"/>
  <c r="W174" i="5"/>
  <c r="P176" i="5"/>
  <c r="Q176" i="5"/>
  <c r="P181" i="5"/>
  <c r="Q181" i="5"/>
  <c r="P185" i="5"/>
  <c r="Q185" i="5"/>
  <c r="V187" i="5"/>
  <c r="W187" i="5"/>
  <c r="P189" i="5"/>
  <c r="Q189" i="5"/>
  <c r="W191" i="5"/>
  <c r="Y191" i="5" s="1"/>
  <c r="E190" i="7" s="1"/>
  <c r="P197" i="5"/>
  <c r="Q197" i="5"/>
  <c r="V199" i="5"/>
  <c r="W199" i="5"/>
  <c r="P202" i="5"/>
  <c r="Q202" i="5"/>
  <c r="V205" i="5"/>
  <c r="W205" i="5"/>
  <c r="P207" i="5"/>
  <c r="Q207" i="5"/>
  <c r="V209" i="5"/>
  <c r="W209" i="5"/>
  <c r="P211" i="5"/>
  <c r="Q211" i="5"/>
  <c r="V213" i="5"/>
  <c r="W213" i="5"/>
  <c r="P215" i="5"/>
  <c r="Q215" i="5"/>
  <c r="V217" i="5"/>
  <c r="W217" i="5"/>
  <c r="P219" i="5"/>
  <c r="Q219" i="5"/>
  <c r="V221" i="5"/>
  <c r="W221" i="5"/>
  <c r="V225" i="5"/>
  <c r="W225" i="5"/>
  <c r="Q227" i="5"/>
  <c r="P227" i="5"/>
  <c r="W229" i="5"/>
  <c r="V229" i="5"/>
  <c r="Q231" i="5"/>
  <c r="P231" i="5"/>
  <c r="V233" i="5"/>
  <c r="W233" i="5"/>
  <c r="P235" i="5"/>
  <c r="Q235" i="5"/>
  <c r="V238" i="5"/>
  <c r="W238" i="5"/>
  <c r="P240" i="5"/>
  <c r="Q240" i="5"/>
  <c r="V243" i="5"/>
  <c r="W243" i="5"/>
  <c r="P245" i="5"/>
  <c r="Q245" i="5"/>
  <c r="V247" i="5"/>
  <c r="W247" i="5"/>
  <c r="P249" i="5"/>
  <c r="Q249" i="5"/>
  <c r="V251" i="5"/>
  <c r="W251" i="5"/>
  <c r="Q253" i="5"/>
  <c r="P253" i="5"/>
  <c r="P257" i="5"/>
  <c r="Q257" i="5"/>
  <c r="V259" i="5"/>
  <c r="W259" i="5"/>
  <c r="P261" i="5"/>
  <c r="Q261" i="5"/>
  <c r="V263" i="5"/>
  <c r="W263" i="5"/>
  <c r="P265" i="5"/>
  <c r="Q265" i="5"/>
  <c r="V267" i="5"/>
  <c r="W267" i="5"/>
  <c r="P269" i="5"/>
  <c r="Q269" i="5"/>
  <c r="V271" i="5"/>
  <c r="W271" i="5"/>
  <c r="V275" i="5"/>
  <c r="W275" i="5"/>
  <c r="P278" i="5"/>
  <c r="Q278" i="5"/>
  <c r="V280" i="5"/>
  <c r="W280" i="5"/>
  <c r="P283" i="5"/>
  <c r="Q283" i="5"/>
  <c r="V285" i="5"/>
  <c r="W285" i="5"/>
  <c r="P287" i="5"/>
  <c r="Q287" i="5"/>
  <c r="V289" i="5"/>
  <c r="W289" i="5"/>
  <c r="W293" i="5"/>
  <c r="V293" i="5"/>
  <c r="V297" i="5"/>
  <c r="W297" i="5"/>
  <c r="P299" i="5"/>
  <c r="Q299" i="5"/>
  <c r="V301" i="5"/>
  <c r="W301" i="5"/>
  <c r="P303" i="5"/>
  <c r="Q303" i="5"/>
  <c r="V305" i="5"/>
  <c r="W305" i="5"/>
  <c r="V309" i="5"/>
  <c r="W309" i="5"/>
  <c r="P311" i="5"/>
  <c r="Q311" i="5"/>
  <c r="V313" i="5"/>
  <c r="W313" i="5"/>
  <c r="P315" i="5"/>
  <c r="Q315" i="5"/>
  <c r="V318" i="5"/>
  <c r="W318" i="5"/>
  <c r="P320" i="5"/>
  <c r="Q320" i="5"/>
  <c r="V322" i="5"/>
  <c r="W322" i="5"/>
  <c r="P324" i="5"/>
  <c r="Q324" i="5"/>
  <c r="V326" i="5"/>
  <c r="W326" i="5"/>
  <c r="Q328" i="5"/>
  <c r="P328" i="5"/>
  <c r="P332" i="5"/>
  <c r="Q332" i="5"/>
  <c r="V334" i="5"/>
  <c r="W334" i="5"/>
  <c r="P336" i="5"/>
  <c r="Q336" i="5"/>
  <c r="V338" i="5"/>
  <c r="W338" i="5"/>
  <c r="P340" i="5"/>
  <c r="Q340" i="5"/>
  <c r="P344" i="5"/>
  <c r="Q344" i="5"/>
  <c r="V346" i="5"/>
  <c r="W346" i="5"/>
  <c r="P348" i="5"/>
  <c r="Q348" i="5"/>
  <c r="V350" i="5"/>
  <c r="W350" i="5"/>
  <c r="P353" i="5"/>
  <c r="Q353" i="5"/>
  <c r="V355" i="5"/>
  <c r="W355" i="5"/>
  <c r="P357" i="5"/>
  <c r="Q357" i="5"/>
  <c r="V359" i="5"/>
  <c r="W359" i="5"/>
  <c r="V363" i="5"/>
  <c r="W363" i="5"/>
  <c r="P365" i="5"/>
  <c r="Q365" i="5"/>
  <c r="V367" i="5"/>
  <c r="W367" i="5"/>
  <c r="P369" i="5"/>
  <c r="Q369" i="5"/>
  <c r="V371" i="5"/>
  <c r="W371" i="5"/>
  <c r="P373" i="5"/>
  <c r="Q373" i="5"/>
  <c r="V375" i="5"/>
  <c r="W375" i="5"/>
  <c r="P377" i="5"/>
  <c r="Q377" i="5"/>
  <c r="V379" i="5"/>
  <c r="W379" i="5"/>
  <c r="P381" i="5"/>
  <c r="Q381" i="5"/>
  <c r="P385" i="5"/>
  <c r="Q385" i="5"/>
  <c r="V388" i="5"/>
  <c r="W388" i="5"/>
  <c r="P390" i="5"/>
  <c r="Q390" i="5"/>
  <c r="V392" i="5"/>
  <c r="W392" i="5"/>
  <c r="P394" i="5"/>
  <c r="Q394" i="5"/>
  <c r="V396" i="5"/>
  <c r="W396" i="5"/>
  <c r="Q398" i="5"/>
  <c r="P398" i="5"/>
  <c r="P402" i="5"/>
  <c r="Q402" i="5"/>
  <c r="V404" i="5"/>
  <c r="W404" i="5"/>
  <c r="P406" i="5"/>
  <c r="Q406" i="5"/>
  <c r="V408" i="5"/>
  <c r="W408" i="5"/>
  <c r="P410" i="5"/>
  <c r="Q410" i="5"/>
  <c r="V412" i="5"/>
  <c r="W412" i="5"/>
  <c r="P414" i="5"/>
  <c r="Q414" i="5"/>
  <c r="V416" i="5"/>
  <c r="W416" i="5"/>
  <c r="P418" i="5"/>
  <c r="Q418" i="5"/>
  <c r="V420" i="5"/>
  <c r="W420" i="5"/>
  <c r="P423" i="5"/>
  <c r="Q423" i="5"/>
  <c r="V425" i="5"/>
  <c r="W425" i="5"/>
  <c r="P427" i="5"/>
  <c r="Q427" i="5"/>
  <c r="V429" i="5"/>
  <c r="W429" i="5"/>
  <c r="P431" i="5"/>
  <c r="Q431" i="5"/>
  <c r="V433" i="5"/>
  <c r="W433" i="5"/>
  <c r="V437" i="5"/>
  <c r="W437" i="5"/>
  <c r="P439" i="5"/>
  <c r="Q439" i="5"/>
  <c r="V441" i="5"/>
  <c r="W441" i="5"/>
  <c r="P443" i="5"/>
  <c r="Q443" i="5"/>
  <c r="V445" i="5"/>
  <c r="W445" i="5"/>
  <c r="V449" i="5"/>
  <c r="W449" i="5"/>
  <c r="P451" i="5"/>
  <c r="Q451" i="5"/>
  <c r="V453" i="5"/>
  <c r="W453" i="5"/>
  <c r="V457" i="5"/>
  <c r="W457" i="5"/>
  <c r="P460" i="5"/>
  <c r="Q460" i="5"/>
  <c r="V462" i="5"/>
  <c r="W462" i="5"/>
  <c r="P464" i="5"/>
  <c r="Q464" i="5"/>
  <c r="V466" i="5"/>
  <c r="W466" i="5"/>
  <c r="V470" i="5"/>
  <c r="W470" i="5"/>
  <c r="P472" i="5"/>
  <c r="Q472" i="5"/>
  <c r="V474" i="5"/>
  <c r="W474" i="5"/>
  <c r="P476" i="5"/>
  <c r="Q476" i="5"/>
  <c r="V478" i="5"/>
  <c r="W478" i="5"/>
  <c r="P480" i="5"/>
  <c r="Q480" i="5"/>
  <c r="V482" i="5"/>
  <c r="W482" i="5"/>
  <c r="P484" i="5"/>
  <c r="Q484" i="5"/>
  <c r="V486" i="5"/>
  <c r="W486" i="5"/>
  <c r="P488" i="5"/>
  <c r="Q488" i="5"/>
  <c r="V490" i="5"/>
  <c r="W490" i="5"/>
  <c r="P492" i="5"/>
  <c r="Q492" i="5"/>
  <c r="V495" i="5"/>
  <c r="W495" i="5"/>
  <c r="V499" i="5"/>
  <c r="W499" i="5"/>
  <c r="P501" i="5"/>
  <c r="Q501" i="5"/>
  <c r="Q505" i="5"/>
  <c r="P505" i="5"/>
  <c r="V507" i="5"/>
  <c r="W507" i="5"/>
  <c r="P509" i="5"/>
  <c r="Q509" i="5"/>
  <c r="V511" i="5"/>
  <c r="W511" i="5"/>
  <c r="P513" i="5"/>
  <c r="Q513" i="5"/>
  <c r="V515" i="5"/>
  <c r="W515" i="5"/>
  <c r="P517" i="5"/>
  <c r="Q517" i="5"/>
  <c r="P521" i="5"/>
  <c r="Q521" i="5"/>
  <c r="V523" i="5"/>
  <c r="W523" i="5"/>
  <c r="P525" i="5"/>
  <c r="Q525" i="5"/>
  <c r="V527" i="5"/>
  <c r="W527" i="5"/>
  <c r="P529" i="5"/>
  <c r="Q529" i="5"/>
  <c r="V532" i="5"/>
  <c r="W532" i="5"/>
  <c r="P534" i="5"/>
  <c r="Q534" i="5"/>
  <c r="V536" i="5"/>
  <c r="W536" i="5"/>
  <c r="P538" i="5"/>
  <c r="Q538" i="5"/>
  <c r="V540" i="5"/>
  <c r="W540" i="5"/>
  <c r="V544" i="5"/>
  <c r="W544" i="5"/>
  <c r="P546" i="5"/>
  <c r="Q546" i="5"/>
  <c r="V548" i="5"/>
  <c r="W548" i="5"/>
  <c r="P550" i="5"/>
  <c r="Q550" i="5"/>
  <c r="V552" i="5"/>
  <c r="W552" i="5"/>
  <c r="V556" i="5"/>
  <c r="W556" i="5"/>
  <c r="P558" i="5"/>
  <c r="Q558" i="5"/>
  <c r="V560" i="5"/>
  <c r="W560" i="5"/>
  <c r="V564" i="5"/>
  <c r="W564" i="5"/>
  <c r="V569" i="5"/>
  <c r="W569" i="5"/>
  <c r="Q571" i="5"/>
  <c r="P571" i="5"/>
  <c r="P575" i="5"/>
  <c r="Q575" i="5"/>
  <c r="V577" i="5"/>
  <c r="W577" i="5"/>
  <c r="P579" i="5"/>
  <c r="Q579" i="5"/>
  <c r="V581" i="5"/>
  <c r="W581" i="5"/>
  <c r="P583" i="5"/>
  <c r="Q583" i="5"/>
  <c r="V585" i="5"/>
  <c r="W585" i="5"/>
  <c r="P587" i="5"/>
  <c r="Q587" i="5"/>
  <c r="V589" i="5"/>
  <c r="W589" i="5"/>
  <c r="P592" i="5"/>
  <c r="Q592" i="5"/>
  <c r="V594" i="5"/>
  <c r="W594" i="5"/>
  <c r="P596" i="5"/>
  <c r="Q596" i="5"/>
  <c r="V598" i="5"/>
  <c r="W598" i="5"/>
  <c r="P600" i="5"/>
  <c r="Q600" i="5"/>
  <c r="P604" i="5"/>
  <c r="Q604" i="5"/>
  <c r="P610" i="5"/>
  <c r="Q610" i="5"/>
  <c r="P614" i="5"/>
  <c r="Q614" i="5"/>
  <c r="V616" i="5"/>
  <c r="W616" i="5"/>
  <c r="P618" i="5"/>
  <c r="Q618" i="5"/>
  <c r="V620" i="5"/>
  <c r="W620" i="5"/>
  <c r="P622" i="5"/>
  <c r="Q622" i="5"/>
  <c r="V624" i="5"/>
  <c r="W624" i="5"/>
  <c r="P627" i="5"/>
  <c r="Q627" i="5"/>
  <c r="W36" i="5"/>
  <c r="Y36" i="5" s="1"/>
  <c r="E35" i="7" s="1"/>
  <c r="W44" i="5"/>
  <c r="Y44" i="5" s="1"/>
  <c r="E43" i="7" s="1"/>
  <c r="W56" i="5"/>
  <c r="V56" i="5"/>
  <c r="P58" i="5"/>
  <c r="Q58" i="5"/>
  <c r="W76" i="5"/>
  <c r="V76" i="5"/>
  <c r="P92" i="5"/>
  <c r="Q92" i="5"/>
  <c r="V94" i="5"/>
  <c r="W94" i="5"/>
  <c r="V114" i="5"/>
  <c r="W114" i="5"/>
  <c r="W118" i="5"/>
  <c r="Y118" i="5" s="1"/>
  <c r="E117" i="7" s="1"/>
  <c r="P120" i="5"/>
  <c r="Q120" i="5"/>
  <c r="W122" i="5"/>
  <c r="V122" i="5"/>
  <c r="P124" i="5"/>
  <c r="Q124" i="5"/>
  <c r="V126" i="5"/>
  <c r="W126" i="5"/>
  <c r="P128" i="5"/>
  <c r="Q128" i="5"/>
  <c r="P132" i="5"/>
  <c r="Q132" i="5"/>
  <c r="V134" i="5"/>
  <c r="W134" i="5"/>
  <c r="P137" i="5"/>
  <c r="Q137" i="5"/>
  <c r="P141" i="5"/>
  <c r="Q141" i="5"/>
  <c r="W143" i="5"/>
  <c r="Y143" i="5" s="1"/>
  <c r="E142" i="7" s="1"/>
  <c r="V147" i="5"/>
  <c r="W147" i="5"/>
  <c r="P149" i="5"/>
  <c r="Q149" i="5"/>
  <c r="W151" i="5"/>
  <c r="V151" i="5"/>
  <c r="P153" i="5"/>
  <c r="Q153" i="5"/>
  <c r="V155" i="5"/>
  <c r="W155" i="5"/>
  <c r="P157" i="5"/>
  <c r="Q157" i="5"/>
  <c r="V159" i="5"/>
  <c r="W159" i="5"/>
  <c r="P161" i="5"/>
  <c r="Q161" i="5"/>
  <c r="V163" i="5"/>
  <c r="W163" i="5"/>
  <c r="P165" i="5"/>
  <c r="Q165" i="5"/>
  <c r="V167" i="5"/>
  <c r="W167" i="5"/>
  <c r="P169" i="5"/>
  <c r="Q169" i="5"/>
  <c r="W171" i="5"/>
  <c r="Y171" i="5" s="1"/>
  <c r="E170" i="7" s="1"/>
  <c r="P173" i="5"/>
  <c r="Q173" i="5"/>
  <c r="V175" i="5"/>
  <c r="W175" i="5"/>
  <c r="P182" i="5"/>
  <c r="Q182" i="5"/>
  <c r="W184" i="5"/>
  <c r="Y184" i="5" s="1"/>
  <c r="E183" i="7" s="1"/>
  <c r="P186" i="5"/>
  <c r="Q186" i="5"/>
  <c r="W188" i="5"/>
  <c r="V188" i="5"/>
  <c r="Q190" i="5"/>
  <c r="P190" i="5"/>
  <c r="V192" i="5"/>
  <c r="W192" i="5"/>
  <c r="Q194" i="5"/>
  <c r="P194" i="5"/>
  <c r="V196" i="5"/>
  <c r="W196" i="5"/>
  <c r="Q198" i="5"/>
  <c r="P198" i="5"/>
  <c r="W201" i="5"/>
  <c r="V201" i="5"/>
  <c r="Q203" i="5"/>
  <c r="P203" i="5"/>
  <c r="V206" i="5"/>
  <c r="W206" i="5"/>
  <c r="W210" i="5"/>
  <c r="V210" i="5"/>
  <c r="Q212" i="5"/>
  <c r="P212" i="5"/>
  <c r="V214" i="5"/>
  <c r="W214" i="5"/>
  <c r="Q216" i="5"/>
  <c r="P216" i="5"/>
  <c r="W218" i="5"/>
  <c r="V218" i="5"/>
  <c r="Q220" i="5"/>
  <c r="P220" i="5"/>
  <c r="Q224" i="5"/>
  <c r="P224" i="5"/>
  <c r="P228" i="5"/>
  <c r="Q228" i="5"/>
  <c r="V230" i="5"/>
  <c r="W230" i="5"/>
  <c r="P232" i="5"/>
  <c r="Q232" i="5"/>
  <c r="Q236" i="5"/>
  <c r="P236" i="5"/>
  <c r="W239" i="5"/>
  <c r="V239" i="5"/>
  <c r="V244" i="5"/>
  <c r="W244" i="5"/>
  <c r="Q246" i="5"/>
  <c r="P246" i="5"/>
  <c r="W248" i="5"/>
  <c r="V248" i="5"/>
  <c r="Q250" i="5"/>
  <c r="P250" i="5"/>
  <c r="P254" i="5"/>
  <c r="Q254" i="5"/>
  <c r="W256" i="5"/>
  <c r="V256" i="5"/>
  <c r="Q258" i="5"/>
  <c r="P258" i="5"/>
  <c r="V260" i="5"/>
  <c r="W260" i="5"/>
  <c r="Q262" i="5"/>
  <c r="P262" i="5"/>
  <c r="W264" i="5"/>
  <c r="V264" i="5"/>
  <c r="Q266" i="5"/>
  <c r="P266" i="5"/>
  <c r="V268" i="5"/>
  <c r="W268" i="5"/>
  <c r="Q270" i="5"/>
  <c r="P270" i="5"/>
  <c r="W272" i="5"/>
  <c r="V272" i="5"/>
  <c r="Q274" i="5"/>
  <c r="P274" i="5"/>
  <c r="W277" i="5"/>
  <c r="V277" i="5"/>
  <c r="Q279" i="5"/>
  <c r="P279" i="5"/>
  <c r="W281" i="5"/>
  <c r="V281" i="5"/>
  <c r="Q284" i="5"/>
  <c r="P284" i="5"/>
  <c r="W286" i="5"/>
  <c r="V286" i="5"/>
  <c r="Q288" i="5"/>
  <c r="P288" i="5"/>
  <c r="W290" i="5"/>
  <c r="V290" i="5"/>
  <c r="P292" i="5"/>
  <c r="Q292" i="5"/>
  <c r="V294" i="5"/>
  <c r="W294" i="5"/>
  <c r="Q296" i="5"/>
  <c r="P296" i="5"/>
  <c r="V298" i="5"/>
  <c r="W298" i="5"/>
  <c r="Q300" i="5"/>
  <c r="P300" i="5"/>
  <c r="W302" i="5"/>
  <c r="V302" i="5"/>
  <c r="Q304" i="5"/>
  <c r="P304" i="5"/>
  <c r="V306" i="5"/>
  <c r="W306" i="5"/>
  <c r="Q308" i="5"/>
  <c r="P308" i="5"/>
  <c r="W310" i="5"/>
  <c r="V310" i="5"/>
  <c r="Q312" i="5"/>
  <c r="P312" i="5"/>
  <c r="Q316" i="5"/>
  <c r="P316" i="5"/>
  <c r="W319" i="5"/>
  <c r="V319" i="5"/>
  <c r="Q321" i="5"/>
  <c r="P321" i="5"/>
  <c r="V323" i="5"/>
  <c r="W323" i="5"/>
  <c r="Q325" i="5"/>
  <c r="P325" i="5"/>
  <c r="P329" i="5"/>
  <c r="Q329" i="5"/>
  <c r="V331" i="5"/>
  <c r="W331" i="5"/>
  <c r="Q333" i="5"/>
  <c r="P333" i="5"/>
  <c r="V335" i="5"/>
  <c r="W335" i="5"/>
  <c r="Q337" i="5"/>
  <c r="P337" i="5"/>
  <c r="V339" i="5"/>
  <c r="W339" i="5"/>
  <c r="Q341" i="5"/>
  <c r="P341" i="5"/>
  <c r="V343" i="5"/>
  <c r="W343" i="5"/>
  <c r="Q345" i="5"/>
  <c r="P345" i="5"/>
  <c r="V347" i="5"/>
  <c r="W347" i="5"/>
  <c r="V351" i="5"/>
  <c r="W351" i="5"/>
  <c r="Q354" i="5"/>
  <c r="P354" i="5"/>
  <c r="V356" i="5"/>
  <c r="W356" i="5"/>
  <c r="Q358" i="5"/>
  <c r="P358" i="5"/>
  <c r="V360" i="5"/>
  <c r="W360" i="5"/>
  <c r="P362" i="5"/>
  <c r="Q362" i="5"/>
  <c r="Q366" i="5"/>
  <c r="P366" i="5"/>
  <c r="V368" i="5"/>
  <c r="W368" i="5"/>
  <c r="Q370" i="5"/>
  <c r="P370" i="5"/>
  <c r="V372" i="5"/>
  <c r="W372" i="5"/>
  <c r="Q374" i="5"/>
  <c r="P374" i="5"/>
  <c r="Q378" i="5"/>
  <c r="P378" i="5"/>
  <c r="V380" i="5"/>
  <c r="W380" i="5"/>
  <c r="Q382" i="5"/>
  <c r="P382" i="5"/>
  <c r="V384" i="5"/>
  <c r="W384" i="5"/>
  <c r="Q386" i="5"/>
  <c r="P386" i="5"/>
  <c r="V389" i="5"/>
  <c r="W389" i="5"/>
  <c r="Q391" i="5"/>
  <c r="P391" i="5"/>
  <c r="V393" i="5"/>
  <c r="W393" i="5"/>
  <c r="Q395" i="5"/>
  <c r="P395" i="5"/>
  <c r="P399" i="5"/>
  <c r="Q399" i="5"/>
  <c r="V401" i="5"/>
  <c r="W401" i="5"/>
  <c r="Q403" i="5"/>
  <c r="P403" i="5"/>
  <c r="V405" i="5"/>
  <c r="W405" i="5"/>
  <c r="Q407" i="5"/>
  <c r="P407" i="5"/>
  <c r="V409" i="5"/>
  <c r="W409" i="5"/>
  <c r="Q411" i="5"/>
  <c r="P411" i="5"/>
  <c r="Q415" i="5"/>
  <c r="P415" i="5"/>
  <c r="V417" i="5"/>
  <c r="W417" i="5"/>
  <c r="V421" i="5"/>
  <c r="W421" i="5"/>
  <c r="Q424" i="5"/>
  <c r="P424" i="5"/>
  <c r="V426" i="5"/>
  <c r="W426" i="5"/>
  <c r="Q428" i="5"/>
  <c r="P428" i="5"/>
  <c r="V430" i="5"/>
  <c r="W430" i="5"/>
  <c r="V434" i="5"/>
  <c r="W434" i="5"/>
  <c r="Q436" i="5"/>
  <c r="P436" i="5"/>
  <c r="V438" i="5"/>
  <c r="W438" i="5"/>
  <c r="Q440" i="5"/>
  <c r="P440" i="5"/>
  <c r="V442" i="5"/>
  <c r="W442" i="5"/>
  <c r="Q444" i="5"/>
  <c r="P444" i="5"/>
  <c r="V446" i="5"/>
  <c r="W446" i="5"/>
  <c r="Q448" i="5"/>
  <c r="P448" i="5"/>
  <c r="V450" i="5"/>
  <c r="W450" i="5"/>
  <c r="Q452" i="5"/>
  <c r="P452" i="5"/>
  <c r="V454" i="5"/>
  <c r="W454" i="5"/>
  <c r="Q456" i="5"/>
  <c r="P456" i="5"/>
  <c r="V459" i="5"/>
  <c r="W459" i="5"/>
  <c r="Q461" i="5"/>
  <c r="P461" i="5"/>
  <c r="V463" i="5"/>
  <c r="W463" i="5"/>
  <c r="Q465" i="5"/>
  <c r="P465" i="5"/>
  <c r="V467" i="5"/>
  <c r="W467" i="5"/>
  <c r="P469" i="5"/>
  <c r="Q469" i="5"/>
  <c r="Q473" i="5"/>
  <c r="P473" i="5"/>
  <c r="V475" i="5"/>
  <c r="W475" i="5"/>
  <c r="Q477" i="5"/>
  <c r="P477" i="5"/>
  <c r="V479" i="5"/>
  <c r="W479" i="5"/>
  <c r="Q481" i="5"/>
  <c r="P481" i="5"/>
  <c r="Q485" i="5"/>
  <c r="P485" i="5"/>
  <c r="V487" i="5"/>
  <c r="W487" i="5"/>
  <c r="Q489" i="5"/>
  <c r="P489" i="5"/>
  <c r="Q493" i="5"/>
  <c r="P493" i="5"/>
  <c r="V496" i="5"/>
  <c r="W496" i="5"/>
  <c r="Q498" i="5"/>
  <c r="P498" i="5"/>
  <c r="V500" i="5"/>
  <c r="W500" i="5"/>
  <c r="Q502" i="5"/>
  <c r="P502" i="5"/>
  <c r="V504" i="5"/>
  <c r="W504" i="5"/>
  <c r="V508" i="5"/>
  <c r="W508" i="5"/>
  <c r="Q510" i="5"/>
  <c r="P510" i="5"/>
  <c r="V512" i="5"/>
  <c r="W512" i="5"/>
  <c r="Q514" i="5"/>
  <c r="P514" i="5"/>
  <c r="V516" i="5"/>
  <c r="W516" i="5"/>
  <c r="Q518" i="5"/>
  <c r="P518" i="5"/>
  <c r="V520" i="5"/>
  <c r="W520" i="5"/>
  <c r="Q522" i="5"/>
  <c r="P522" i="5"/>
  <c r="V524" i="5"/>
  <c r="W524" i="5"/>
  <c r="V528" i="5"/>
  <c r="W528" i="5"/>
  <c r="Q531" i="5"/>
  <c r="P531" i="5"/>
  <c r="V533" i="5"/>
  <c r="W533" i="5"/>
  <c r="Q535" i="5"/>
  <c r="P535" i="5"/>
  <c r="V537" i="5"/>
  <c r="W537" i="5"/>
  <c r="V541" i="5"/>
  <c r="W541" i="5"/>
  <c r="Q543" i="5"/>
  <c r="P543" i="5"/>
  <c r="V545" i="5"/>
  <c r="W545" i="5"/>
  <c r="Q547" i="5"/>
  <c r="P547" i="5"/>
  <c r="V549" i="5"/>
  <c r="W549" i="5"/>
  <c r="Q551" i="5"/>
  <c r="P551" i="5"/>
  <c r="V553" i="5"/>
  <c r="W553" i="5"/>
  <c r="Q555" i="5"/>
  <c r="P555" i="5"/>
  <c r="V557" i="5"/>
  <c r="W557" i="5"/>
  <c r="Q559" i="5"/>
  <c r="P559" i="5"/>
  <c r="V561" i="5"/>
  <c r="W561" i="5"/>
  <c r="Q563" i="5"/>
  <c r="P563" i="5"/>
  <c r="V565" i="5"/>
  <c r="W565" i="5"/>
  <c r="Q568" i="5"/>
  <c r="P568" i="5"/>
  <c r="P572" i="5"/>
  <c r="Q572" i="5"/>
  <c r="V574" i="5"/>
  <c r="W574" i="5"/>
  <c r="Q576" i="5"/>
  <c r="P576" i="5"/>
  <c r="V578" i="5"/>
  <c r="W578" i="5"/>
  <c r="Q580" i="5"/>
  <c r="P580" i="5"/>
  <c r="V582" i="5"/>
  <c r="W582" i="5"/>
  <c r="Q584" i="5"/>
  <c r="P584" i="5"/>
  <c r="Q588" i="5"/>
  <c r="P588" i="5"/>
  <c r="V590" i="5"/>
  <c r="W590" i="5"/>
  <c r="Q593" i="5"/>
  <c r="P593" i="5"/>
  <c r="V595" i="5"/>
  <c r="W595" i="5"/>
  <c r="Q597" i="5"/>
  <c r="P597" i="5"/>
  <c r="V599" i="5"/>
  <c r="W599" i="5"/>
  <c r="Q601" i="5"/>
  <c r="P601" i="5"/>
  <c r="V603" i="5"/>
  <c r="W603" i="5"/>
  <c r="Q605" i="5"/>
  <c r="P605" i="5"/>
  <c r="V608" i="5"/>
  <c r="W608" i="5"/>
  <c r="Q611" i="5"/>
  <c r="P611" i="5"/>
  <c r="V613" i="5"/>
  <c r="W613" i="5"/>
  <c r="Q615" i="5"/>
  <c r="P615" i="5"/>
  <c r="V617" i="5"/>
  <c r="W617" i="5"/>
  <c r="Q619" i="5"/>
  <c r="P619" i="5"/>
  <c r="Q623" i="5"/>
  <c r="P623" i="5"/>
  <c r="V626" i="5"/>
  <c r="W626" i="5"/>
  <c r="Q628" i="5"/>
  <c r="P628" i="5"/>
  <c r="Y90" i="5"/>
  <c r="E89" i="7" s="1"/>
  <c r="Y82" i="5"/>
  <c r="E81" i="7" s="1"/>
  <c r="Y80" i="5"/>
  <c r="E79" i="7" s="1"/>
  <c r="Y73" i="5"/>
  <c r="E72" i="7" s="1"/>
  <c r="Y70" i="5"/>
  <c r="E69" i="7" s="1"/>
  <c r="Y66" i="5"/>
  <c r="E65" i="7" s="1"/>
  <c r="Y54" i="5"/>
  <c r="E53" i="7" s="1"/>
  <c r="Y50" i="5"/>
  <c r="E49" i="7" s="1"/>
  <c r="Y51" i="5"/>
  <c r="E50" i="7" s="1"/>
  <c r="Y52" i="5"/>
  <c r="E51" i="7" s="1"/>
  <c r="Y45" i="5"/>
  <c r="E44" i="7" s="1"/>
  <c r="Y32" i="5"/>
  <c r="E31" i="7" s="1"/>
  <c r="Y31" i="5"/>
  <c r="E30" i="7" s="1"/>
  <c r="Y29" i="5"/>
  <c r="E28" i="7" s="1"/>
  <c r="Y28" i="5"/>
  <c r="E27" i="7" s="1"/>
  <c r="Y23" i="5"/>
  <c r="E22" i="7" s="1"/>
  <c r="Y25" i="5"/>
  <c r="E24" i="7" s="1"/>
  <c r="Y455" i="5" l="1"/>
  <c r="E454" i="7" s="1"/>
  <c r="Y483" i="5"/>
  <c r="E482" i="7" s="1"/>
  <c r="Y102" i="5"/>
  <c r="E101" i="7" s="1"/>
  <c r="Y566" i="5"/>
  <c r="E565" i="7" s="1"/>
  <c r="Y554" i="5"/>
  <c r="E553" i="7" s="1"/>
  <c r="Y497" i="5"/>
  <c r="E496" i="7" s="1"/>
  <c r="Y447" i="5"/>
  <c r="E446" i="7" s="1"/>
  <c r="Y273" i="5"/>
  <c r="E272" i="7" s="1"/>
  <c r="Y103" i="5"/>
  <c r="E102" i="7" s="1"/>
  <c r="Y413" i="5"/>
  <c r="E412" i="7" s="1"/>
  <c r="Y121" i="5"/>
  <c r="E120" i="7" s="1"/>
  <c r="Y180" i="5"/>
  <c r="E179" i="7" s="1"/>
  <c r="Y602" i="5"/>
  <c r="E601" i="7" s="1"/>
  <c r="Y519" i="5"/>
  <c r="E518" i="7" s="1"/>
  <c r="Y99" i="5"/>
  <c r="E98" i="7" s="1"/>
  <c r="Y349" i="5"/>
  <c r="E348" i="7" s="1"/>
  <c r="Y621" i="5"/>
  <c r="E620" i="7" s="1"/>
  <c r="Y208" i="5"/>
  <c r="E207" i="7" s="1"/>
  <c r="Y612" i="5"/>
  <c r="E611" i="7" s="1"/>
  <c r="Y383" i="5"/>
  <c r="E382" i="7" s="1"/>
  <c r="Y101" i="5"/>
  <c r="E100" i="7" s="1"/>
  <c r="Y526" i="5"/>
  <c r="E525" i="7" s="1"/>
  <c r="Y241" i="5"/>
  <c r="E240" i="7" s="1"/>
  <c r="Y100" i="5"/>
  <c r="E99" i="7" s="1"/>
  <c r="Y586" i="5"/>
  <c r="E585" i="7" s="1"/>
  <c r="Y491" i="5"/>
  <c r="E490" i="7" s="1"/>
  <c r="Y376" i="5"/>
  <c r="E375" i="7" s="1"/>
  <c r="Y606" i="5"/>
  <c r="E605" i="7" s="1"/>
  <c r="Y342" i="5"/>
  <c r="E341" i="7" s="1"/>
  <c r="Y562" i="5"/>
  <c r="E561" i="7" s="1"/>
  <c r="Y307" i="5"/>
  <c r="E306" i="7" s="1"/>
  <c r="Y314" i="5"/>
  <c r="E313" i="7" s="1"/>
  <c r="Y419" i="5"/>
  <c r="E418" i="7" s="1"/>
  <c r="Y469" i="5"/>
  <c r="E468" i="7" s="1"/>
  <c r="Y627" i="5"/>
  <c r="E626" i="7" s="1"/>
  <c r="Y622" i="5"/>
  <c r="E621" i="7" s="1"/>
  <c r="Y618" i="5"/>
  <c r="E617" i="7" s="1"/>
  <c r="Y614" i="5"/>
  <c r="E613" i="7" s="1"/>
  <c r="Y604" i="5"/>
  <c r="E603" i="7" s="1"/>
  <c r="Y345" i="5"/>
  <c r="E344" i="7" s="1"/>
  <c r="Y572" i="5"/>
  <c r="E571" i="7" s="1"/>
  <c r="Y292" i="5"/>
  <c r="E291" i="7" s="1"/>
  <c r="Y568" i="5"/>
  <c r="E567" i="7" s="1"/>
  <c r="Y563" i="5"/>
  <c r="E562" i="7" s="1"/>
  <c r="Y559" i="5"/>
  <c r="E558" i="7" s="1"/>
  <c r="Y555" i="5"/>
  <c r="E554" i="7" s="1"/>
  <c r="Y551" i="5"/>
  <c r="E550" i="7" s="1"/>
  <c r="Y547" i="5"/>
  <c r="E546" i="7" s="1"/>
  <c r="Y543" i="5"/>
  <c r="E542" i="7" s="1"/>
  <c r="Y489" i="5"/>
  <c r="E488" i="7" s="1"/>
  <c r="Y485" i="5"/>
  <c r="E484" i="7" s="1"/>
  <c r="Y415" i="5"/>
  <c r="E414" i="7" s="1"/>
  <c r="Y358" i="5"/>
  <c r="E357" i="7" s="1"/>
  <c r="Y354" i="5"/>
  <c r="E353" i="7" s="1"/>
  <c r="Y502" i="5"/>
  <c r="E501" i="7" s="1"/>
  <c r="Y498" i="5"/>
  <c r="E497" i="7" s="1"/>
  <c r="Y493" i="5"/>
  <c r="E492" i="7" s="1"/>
  <c r="Y481" i="5"/>
  <c r="E480" i="7" s="1"/>
  <c r="Y477" i="5"/>
  <c r="E476" i="7" s="1"/>
  <c r="Y473" i="5"/>
  <c r="E472" i="7" s="1"/>
  <c r="Y428" i="5"/>
  <c r="E427" i="7" s="1"/>
  <c r="Y424" i="5"/>
  <c r="E423" i="7" s="1"/>
  <c r="Y411" i="5"/>
  <c r="E410" i="7" s="1"/>
  <c r="Y407" i="5"/>
  <c r="E406" i="7" s="1"/>
  <c r="Y403" i="5"/>
  <c r="E402" i="7" s="1"/>
  <c r="Y341" i="5"/>
  <c r="E340" i="7" s="1"/>
  <c r="Y337" i="5"/>
  <c r="E336" i="7" s="1"/>
  <c r="Y333" i="5"/>
  <c r="E332" i="7" s="1"/>
  <c r="Y254" i="5"/>
  <c r="E253" i="7" s="1"/>
  <c r="Y182" i="5"/>
  <c r="E181" i="7" s="1"/>
  <c r="Y610" i="5"/>
  <c r="E609" i="7" s="1"/>
  <c r="Y224" i="5"/>
  <c r="E223" i="7" s="1"/>
  <c r="Y173" i="5"/>
  <c r="E172" i="7" s="1"/>
  <c r="Y141" i="5"/>
  <c r="E140" i="7" s="1"/>
  <c r="Y92" i="5"/>
  <c r="E91" i="7" s="1"/>
  <c r="Y58" i="5"/>
  <c r="E57" i="7" s="1"/>
  <c r="Y558" i="5"/>
  <c r="E557" i="7" s="1"/>
  <c r="Y550" i="5"/>
  <c r="E549" i="7" s="1"/>
  <c r="Y546" i="5"/>
  <c r="E545" i="7" s="1"/>
  <c r="Y501" i="5"/>
  <c r="E500" i="7" s="1"/>
  <c r="Y492" i="5"/>
  <c r="E491" i="7" s="1"/>
  <c r="Y488" i="5"/>
  <c r="E487" i="7" s="1"/>
  <c r="Y484" i="5"/>
  <c r="E483" i="7" s="1"/>
  <c r="Y480" i="5"/>
  <c r="E479" i="7" s="1"/>
  <c r="Y476" i="5"/>
  <c r="E475" i="7" s="1"/>
  <c r="Y472" i="5"/>
  <c r="E471" i="7" s="1"/>
  <c r="Y431" i="5"/>
  <c r="E430" i="7" s="1"/>
  <c r="Y427" i="5"/>
  <c r="E426" i="7" s="1"/>
  <c r="Y423" i="5"/>
  <c r="E422" i="7" s="1"/>
  <c r="Y418" i="5"/>
  <c r="E417" i="7" s="1"/>
  <c r="Y414" i="5"/>
  <c r="E413" i="7" s="1"/>
  <c r="Y410" i="5"/>
  <c r="E409" i="7" s="1"/>
  <c r="Y406" i="5"/>
  <c r="E405" i="7" s="1"/>
  <c r="Y402" i="5"/>
  <c r="E401" i="7" s="1"/>
  <c r="Y357" i="5"/>
  <c r="E356" i="7" s="1"/>
  <c r="Y353" i="5"/>
  <c r="E352" i="7" s="1"/>
  <c r="Y348" i="5"/>
  <c r="E347" i="7" s="1"/>
  <c r="Y344" i="5"/>
  <c r="E343" i="7" s="1"/>
  <c r="Y340" i="5"/>
  <c r="E339" i="7" s="1"/>
  <c r="Y336" i="5"/>
  <c r="E335" i="7" s="1"/>
  <c r="Y332" i="5"/>
  <c r="E331" i="7" s="1"/>
  <c r="Y249" i="5"/>
  <c r="E248" i="7" s="1"/>
  <c r="Y245" i="5"/>
  <c r="E244" i="7" s="1"/>
  <c r="Y240" i="5"/>
  <c r="E239" i="7" s="1"/>
  <c r="Y235" i="5"/>
  <c r="E234" i="7" s="1"/>
  <c r="Y168" i="5"/>
  <c r="E167" i="7" s="1"/>
  <c r="Y164" i="5"/>
  <c r="E163" i="7" s="1"/>
  <c r="Y160" i="5"/>
  <c r="E159" i="7" s="1"/>
  <c r="Y156" i="5"/>
  <c r="E155" i="7" s="1"/>
  <c r="Y136" i="5"/>
  <c r="E135" i="7" s="1"/>
  <c r="Y131" i="5"/>
  <c r="E130" i="7" s="1"/>
  <c r="Y57" i="5"/>
  <c r="E56" i="7" s="1"/>
  <c r="Y220" i="5"/>
  <c r="E219" i="7" s="1"/>
  <c r="Y216" i="5"/>
  <c r="E215" i="7" s="1"/>
  <c r="Y212" i="5"/>
  <c r="E211" i="7" s="1"/>
  <c r="Y203" i="5"/>
  <c r="E202" i="7" s="1"/>
  <c r="Y198" i="5"/>
  <c r="E197" i="7" s="1"/>
  <c r="Y194" i="5"/>
  <c r="E193" i="7" s="1"/>
  <c r="Y190" i="5"/>
  <c r="E189" i="7" s="1"/>
  <c r="Y600" i="5"/>
  <c r="E599" i="7" s="1"/>
  <c r="Y596" i="5"/>
  <c r="E595" i="7" s="1"/>
  <c r="Y592" i="5"/>
  <c r="E591" i="7" s="1"/>
  <c r="Y587" i="5"/>
  <c r="E586" i="7" s="1"/>
  <c r="Y583" i="5"/>
  <c r="E582" i="7" s="1"/>
  <c r="Y579" i="5"/>
  <c r="E578" i="7" s="1"/>
  <c r="Y575" i="5"/>
  <c r="E574" i="7" s="1"/>
  <c r="Y538" i="5"/>
  <c r="E537" i="7" s="1"/>
  <c r="Y534" i="5"/>
  <c r="E533" i="7" s="1"/>
  <c r="Y529" i="5"/>
  <c r="E528" i="7" s="1"/>
  <c r="Y525" i="5"/>
  <c r="E524" i="7" s="1"/>
  <c r="Y521" i="5"/>
  <c r="E520" i="7" s="1"/>
  <c r="Y517" i="5"/>
  <c r="E516" i="7" s="1"/>
  <c r="Y513" i="5"/>
  <c r="E512" i="7" s="1"/>
  <c r="Y509" i="5"/>
  <c r="E508" i="7" s="1"/>
  <c r="Y464" i="5"/>
  <c r="E463" i="7" s="1"/>
  <c r="Y460" i="5"/>
  <c r="E459" i="7" s="1"/>
  <c r="Y451" i="5"/>
  <c r="E450" i="7" s="1"/>
  <c r="Y443" i="5"/>
  <c r="E442" i="7" s="1"/>
  <c r="Y439" i="5"/>
  <c r="E438" i="7" s="1"/>
  <c r="Y394" i="5"/>
  <c r="E393" i="7" s="1"/>
  <c r="Y390" i="5"/>
  <c r="E389" i="7" s="1"/>
  <c r="Y385" i="5"/>
  <c r="E384" i="7" s="1"/>
  <c r="Y381" i="5"/>
  <c r="E380" i="7" s="1"/>
  <c r="Y377" i="5"/>
  <c r="E376" i="7" s="1"/>
  <c r="Y373" i="5"/>
  <c r="E372" i="7" s="1"/>
  <c r="Y369" i="5"/>
  <c r="E368" i="7" s="1"/>
  <c r="Y365" i="5"/>
  <c r="E364" i="7" s="1"/>
  <c r="Y324" i="5"/>
  <c r="E323" i="7" s="1"/>
  <c r="Y320" i="5"/>
  <c r="E319" i="7" s="1"/>
  <c r="Y315" i="5"/>
  <c r="E314" i="7" s="1"/>
  <c r="Y311" i="5"/>
  <c r="E310" i="7" s="1"/>
  <c r="Y303" i="5"/>
  <c r="E302" i="7" s="1"/>
  <c r="Y299" i="5"/>
  <c r="E298" i="7" s="1"/>
  <c r="Y287" i="5"/>
  <c r="E286" i="7" s="1"/>
  <c r="Y283" i="5"/>
  <c r="E282" i="7" s="1"/>
  <c r="Y278" i="5"/>
  <c r="E277" i="7" s="1"/>
  <c r="Y269" i="5"/>
  <c r="E268" i="7" s="1"/>
  <c r="Y265" i="5"/>
  <c r="E264" i="7" s="1"/>
  <c r="Y261" i="5"/>
  <c r="E260" i="7" s="1"/>
  <c r="Y257" i="5"/>
  <c r="E256" i="7" s="1"/>
  <c r="Y219" i="5"/>
  <c r="E218" i="7" s="1"/>
  <c r="Y215" i="5"/>
  <c r="E214" i="7" s="1"/>
  <c r="Y211" i="5"/>
  <c r="E210" i="7" s="1"/>
  <c r="Y207" i="5"/>
  <c r="E206" i="7" s="1"/>
  <c r="Y202" i="5"/>
  <c r="E201" i="7" s="1"/>
  <c r="Y197" i="5"/>
  <c r="E196" i="7" s="1"/>
  <c r="Y148" i="5"/>
  <c r="E147" i="7" s="1"/>
  <c r="Y144" i="5"/>
  <c r="E143" i="7" s="1"/>
  <c r="Y127" i="5"/>
  <c r="E126" i="7" s="1"/>
  <c r="Y123" i="5"/>
  <c r="E122" i="7" s="1"/>
  <c r="Y115" i="5"/>
  <c r="E114" i="7" s="1"/>
  <c r="Y95" i="5"/>
  <c r="E94" i="7" s="1"/>
  <c r="Y250" i="5"/>
  <c r="E249" i="7" s="1"/>
  <c r="Y246" i="5"/>
  <c r="E245" i="7" s="1"/>
  <c r="Y236" i="5"/>
  <c r="E235" i="7" s="1"/>
  <c r="Y232" i="5"/>
  <c r="E231" i="7" s="1"/>
  <c r="Y228" i="5"/>
  <c r="E227" i="7" s="1"/>
  <c r="Y186" i="5"/>
  <c r="E185" i="7" s="1"/>
  <c r="Y169" i="5"/>
  <c r="E168" i="7" s="1"/>
  <c r="Y165" i="5"/>
  <c r="E164" i="7" s="1"/>
  <c r="Y161" i="5"/>
  <c r="E160" i="7" s="1"/>
  <c r="Y157" i="5"/>
  <c r="E156" i="7" s="1"/>
  <c r="Y153" i="5"/>
  <c r="E152" i="7" s="1"/>
  <c r="Y149" i="5"/>
  <c r="E148" i="7" s="1"/>
  <c r="Y137" i="5"/>
  <c r="E136" i="7" s="1"/>
  <c r="Y132" i="5"/>
  <c r="E131" i="7" s="1"/>
  <c r="Y571" i="5"/>
  <c r="E570" i="7" s="1"/>
  <c r="Y253" i="5"/>
  <c r="E252" i="7" s="1"/>
  <c r="Y231" i="5"/>
  <c r="E230" i="7" s="1"/>
  <c r="Y227" i="5"/>
  <c r="E226" i="7" s="1"/>
  <c r="Y189" i="5"/>
  <c r="E188" i="7" s="1"/>
  <c r="Y185" i="5"/>
  <c r="E184" i="7" s="1"/>
  <c r="Y181" i="5"/>
  <c r="E180" i="7" s="1"/>
  <c r="Y434" i="5"/>
  <c r="E433" i="7" s="1"/>
  <c r="Y294" i="5"/>
  <c r="E293" i="7" s="1"/>
  <c r="Y230" i="5"/>
  <c r="E229" i="7" s="1"/>
  <c r="Y192" i="5"/>
  <c r="E191" i="7" s="1"/>
  <c r="Y175" i="5"/>
  <c r="E174" i="7" s="1"/>
  <c r="Y470" i="5"/>
  <c r="E469" i="7" s="1"/>
  <c r="Y433" i="5"/>
  <c r="E432" i="7" s="1"/>
  <c r="Y293" i="5"/>
  <c r="E292" i="7" s="1"/>
  <c r="Y233" i="5"/>
  <c r="E232" i="7" s="1"/>
  <c r="Y229" i="5"/>
  <c r="E228" i="7" s="1"/>
  <c r="Y565" i="5"/>
  <c r="E564" i="7" s="1"/>
  <c r="Y561" i="5"/>
  <c r="E560" i="7" s="1"/>
  <c r="Y557" i="5"/>
  <c r="E556" i="7" s="1"/>
  <c r="Y553" i="5"/>
  <c r="E552" i="7" s="1"/>
  <c r="Y549" i="5"/>
  <c r="E548" i="7" s="1"/>
  <c r="Y545" i="5"/>
  <c r="E544" i="7" s="1"/>
  <c r="Y500" i="5"/>
  <c r="E499" i="7" s="1"/>
  <c r="Y496" i="5"/>
  <c r="E495" i="7" s="1"/>
  <c r="Y487" i="5"/>
  <c r="E486" i="7" s="1"/>
  <c r="Y479" i="5"/>
  <c r="E478" i="7" s="1"/>
  <c r="Y475" i="5"/>
  <c r="E474" i="7" s="1"/>
  <c r="Y430" i="5"/>
  <c r="E429" i="7" s="1"/>
  <c r="Y426" i="5"/>
  <c r="E425" i="7" s="1"/>
  <c r="Y421" i="5"/>
  <c r="E420" i="7" s="1"/>
  <c r="Y417" i="5"/>
  <c r="E416" i="7" s="1"/>
  <c r="Y409" i="5"/>
  <c r="E408" i="7" s="1"/>
  <c r="Y405" i="5"/>
  <c r="E404" i="7" s="1"/>
  <c r="Y401" i="5"/>
  <c r="E400" i="7" s="1"/>
  <c r="Y360" i="5"/>
  <c r="E359" i="7" s="1"/>
  <c r="Y356" i="5"/>
  <c r="E355" i="7" s="1"/>
  <c r="Y351" i="5"/>
  <c r="E350" i="7" s="1"/>
  <c r="Y347" i="5"/>
  <c r="E346" i="7" s="1"/>
  <c r="Y343" i="5"/>
  <c r="E342" i="7" s="1"/>
  <c r="Y339" i="5"/>
  <c r="E338" i="7" s="1"/>
  <c r="Y335" i="5"/>
  <c r="E334" i="7" s="1"/>
  <c r="Y331" i="5"/>
  <c r="E330" i="7" s="1"/>
  <c r="Y248" i="5"/>
  <c r="E247" i="7" s="1"/>
  <c r="Y244" i="5"/>
  <c r="E243" i="7" s="1"/>
  <c r="Y239" i="5"/>
  <c r="E238" i="7" s="1"/>
  <c r="Y134" i="5"/>
  <c r="E133" i="7" s="1"/>
  <c r="Y569" i="5"/>
  <c r="E568" i="7" s="1"/>
  <c r="Y564" i="5"/>
  <c r="E563" i="7" s="1"/>
  <c r="Y560" i="5"/>
  <c r="E559" i="7" s="1"/>
  <c r="Y556" i="5"/>
  <c r="E555" i="7" s="1"/>
  <c r="Y552" i="5"/>
  <c r="E551" i="7" s="1"/>
  <c r="Y548" i="5"/>
  <c r="E547" i="7" s="1"/>
  <c r="Y544" i="5"/>
  <c r="E543" i="7" s="1"/>
  <c r="Y499" i="5"/>
  <c r="E498" i="7" s="1"/>
  <c r="Y495" i="5"/>
  <c r="E494" i="7" s="1"/>
  <c r="Y490" i="5"/>
  <c r="E489" i="7" s="1"/>
  <c r="Y486" i="5"/>
  <c r="E485" i="7" s="1"/>
  <c r="Y482" i="5"/>
  <c r="E481" i="7" s="1"/>
  <c r="Y478" i="5"/>
  <c r="E477" i="7" s="1"/>
  <c r="Y474" i="5"/>
  <c r="E473" i="7" s="1"/>
  <c r="Y429" i="5"/>
  <c r="E428" i="7" s="1"/>
  <c r="Y425" i="5"/>
  <c r="E424" i="7" s="1"/>
  <c r="Y420" i="5"/>
  <c r="E419" i="7" s="1"/>
  <c r="Y416" i="5"/>
  <c r="E415" i="7" s="1"/>
  <c r="Y412" i="5"/>
  <c r="E411" i="7" s="1"/>
  <c r="Y408" i="5"/>
  <c r="E407" i="7" s="1"/>
  <c r="Y404" i="5"/>
  <c r="E403" i="7" s="1"/>
  <c r="Y359" i="5"/>
  <c r="E358" i="7" s="1"/>
  <c r="Y355" i="5"/>
  <c r="E354" i="7" s="1"/>
  <c r="Y350" i="5"/>
  <c r="E349" i="7" s="1"/>
  <c r="Y346" i="5"/>
  <c r="E345" i="7" s="1"/>
  <c r="Y338" i="5"/>
  <c r="E337" i="7" s="1"/>
  <c r="Y334" i="5"/>
  <c r="E333" i="7" s="1"/>
  <c r="Y251" i="5"/>
  <c r="E250" i="7" s="1"/>
  <c r="Y247" i="5"/>
  <c r="E246" i="7" s="1"/>
  <c r="Y243" i="5"/>
  <c r="E242" i="7" s="1"/>
  <c r="Y238" i="5"/>
  <c r="E237" i="7" s="1"/>
  <c r="Y225" i="5"/>
  <c r="E224" i="7" s="1"/>
  <c r="Y174" i="5"/>
  <c r="E173" i="7" s="1"/>
  <c r="Y150" i="5"/>
  <c r="E149" i="7" s="1"/>
  <c r="Y146" i="5"/>
  <c r="E145" i="7" s="1"/>
  <c r="Y142" i="5"/>
  <c r="E141" i="7" s="1"/>
  <c r="Y125" i="5"/>
  <c r="E124" i="7" s="1"/>
  <c r="Y93" i="5"/>
  <c r="E92" i="7" s="1"/>
  <c r="Y399" i="5"/>
  <c r="E398" i="7" s="1"/>
  <c r="Y362" i="5"/>
  <c r="E361" i="7" s="1"/>
  <c r="Y329" i="5"/>
  <c r="E328" i="7" s="1"/>
  <c r="Y628" i="5"/>
  <c r="E627" i="7" s="1"/>
  <c r="Y623" i="5"/>
  <c r="E622" i="7" s="1"/>
  <c r="Y619" i="5"/>
  <c r="E618" i="7" s="1"/>
  <c r="Y615" i="5"/>
  <c r="E614" i="7" s="1"/>
  <c r="Y611" i="5"/>
  <c r="E610" i="7" s="1"/>
  <c r="Y605" i="5"/>
  <c r="E604" i="7" s="1"/>
  <c r="Y601" i="5"/>
  <c r="E600" i="7" s="1"/>
  <c r="Y597" i="5"/>
  <c r="E596" i="7" s="1"/>
  <c r="Y593" i="5"/>
  <c r="E592" i="7" s="1"/>
  <c r="Y588" i="5"/>
  <c r="E587" i="7" s="1"/>
  <c r="Y584" i="5"/>
  <c r="E583" i="7" s="1"/>
  <c r="Y580" i="5"/>
  <c r="E579" i="7" s="1"/>
  <c r="Y576" i="5"/>
  <c r="E575" i="7" s="1"/>
  <c r="Y535" i="5"/>
  <c r="E534" i="7" s="1"/>
  <c r="Y531" i="5"/>
  <c r="E530" i="7" s="1"/>
  <c r="Y522" i="5"/>
  <c r="E521" i="7" s="1"/>
  <c r="Y518" i="5"/>
  <c r="E517" i="7" s="1"/>
  <c r="Y514" i="5"/>
  <c r="E513" i="7" s="1"/>
  <c r="Y510" i="5"/>
  <c r="E509" i="7" s="1"/>
  <c r="Y465" i="5"/>
  <c r="E464" i="7" s="1"/>
  <c r="Y461" i="5"/>
  <c r="E460" i="7" s="1"/>
  <c r="Y456" i="5"/>
  <c r="E455" i="7" s="1"/>
  <c r="Y452" i="5"/>
  <c r="E451" i="7" s="1"/>
  <c r="Y448" i="5"/>
  <c r="E447" i="7" s="1"/>
  <c r="Y444" i="5"/>
  <c r="E443" i="7" s="1"/>
  <c r="Y440" i="5"/>
  <c r="E439" i="7" s="1"/>
  <c r="Y436" i="5"/>
  <c r="E435" i="7" s="1"/>
  <c r="Y395" i="5"/>
  <c r="E394" i="7" s="1"/>
  <c r="Y391" i="5"/>
  <c r="E390" i="7" s="1"/>
  <c r="Y386" i="5"/>
  <c r="E385" i="7" s="1"/>
  <c r="Y382" i="5"/>
  <c r="E381" i="7" s="1"/>
  <c r="Y378" i="5"/>
  <c r="E377" i="7" s="1"/>
  <c r="Y374" i="5"/>
  <c r="E373" i="7" s="1"/>
  <c r="Y370" i="5"/>
  <c r="E369" i="7" s="1"/>
  <c r="Y366" i="5"/>
  <c r="E365" i="7" s="1"/>
  <c r="Y325" i="5"/>
  <c r="E324" i="7" s="1"/>
  <c r="Y321" i="5"/>
  <c r="E320" i="7" s="1"/>
  <c r="Y316" i="5"/>
  <c r="E315" i="7" s="1"/>
  <c r="Y312" i="5"/>
  <c r="E311" i="7" s="1"/>
  <c r="Y308" i="5"/>
  <c r="E307" i="7" s="1"/>
  <c r="Y304" i="5"/>
  <c r="E303" i="7" s="1"/>
  <c r="Y300" i="5"/>
  <c r="E299" i="7" s="1"/>
  <c r="Y296" i="5"/>
  <c r="E295" i="7" s="1"/>
  <c r="Y288" i="5"/>
  <c r="E287" i="7" s="1"/>
  <c r="Y284" i="5"/>
  <c r="E283" i="7" s="1"/>
  <c r="Y279" i="5"/>
  <c r="E278" i="7" s="1"/>
  <c r="Y274" i="5"/>
  <c r="E273" i="7" s="1"/>
  <c r="Y270" i="5"/>
  <c r="E269" i="7" s="1"/>
  <c r="Y266" i="5"/>
  <c r="E265" i="7" s="1"/>
  <c r="Y262" i="5"/>
  <c r="E261" i="7" s="1"/>
  <c r="Y258" i="5"/>
  <c r="E257" i="7" s="1"/>
  <c r="Y128" i="5"/>
  <c r="E127" i="7" s="1"/>
  <c r="Y124" i="5"/>
  <c r="E123" i="7" s="1"/>
  <c r="Y120" i="5"/>
  <c r="E119" i="7" s="1"/>
  <c r="Y505" i="5"/>
  <c r="E504" i="7" s="1"/>
  <c r="Y398" i="5"/>
  <c r="E397" i="7" s="1"/>
  <c r="Y328" i="5"/>
  <c r="E327" i="7" s="1"/>
  <c r="Y176" i="5"/>
  <c r="E175" i="7" s="1"/>
  <c r="Y172" i="5"/>
  <c r="E171" i="7" s="1"/>
  <c r="Y541" i="5"/>
  <c r="E540" i="7" s="1"/>
  <c r="Y504" i="5"/>
  <c r="E503" i="7" s="1"/>
  <c r="Y167" i="5"/>
  <c r="E166" i="7" s="1"/>
  <c r="Y163" i="5"/>
  <c r="E162" i="7" s="1"/>
  <c r="Y159" i="5"/>
  <c r="E158" i="7" s="1"/>
  <c r="Y155" i="5"/>
  <c r="E154" i="7" s="1"/>
  <c r="Y151" i="5"/>
  <c r="E150" i="7" s="1"/>
  <c r="Y147" i="5"/>
  <c r="E146" i="7" s="1"/>
  <c r="Y540" i="5"/>
  <c r="E539" i="7" s="1"/>
  <c r="Y363" i="5"/>
  <c r="E362" i="7" s="1"/>
  <c r="Y626" i="5"/>
  <c r="E625" i="7" s="1"/>
  <c r="Y617" i="5"/>
  <c r="E616" i="7" s="1"/>
  <c r="Y613" i="5"/>
  <c r="E612" i="7" s="1"/>
  <c r="Y608" i="5"/>
  <c r="E607" i="7" s="1"/>
  <c r="Y603" i="5"/>
  <c r="E602" i="7" s="1"/>
  <c r="Y599" i="5"/>
  <c r="E598" i="7" s="1"/>
  <c r="Y595" i="5"/>
  <c r="E594" i="7" s="1"/>
  <c r="Y590" i="5"/>
  <c r="E589" i="7" s="1"/>
  <c r="Y582" i="5"/>
  <c r="E581" i="7" s="1"/>
  <c r="Y578" i="5"/>
  <c r="E577" i="7" s="1"/>
  <c r="Y574" i="5"/>
  <c r="E573" i="7" s="1"/>
  <c r="Y537" i="5"/>
  <c r="E536" i="7" s="1"/>
  <c r="Y533" i="5"/>
  <c r="E532" i="7" s="1"/>
  <c r="Y528" i="5"/>
  <c r="E527" i="7" s="1"/>
  <c r="Y524" i="5"/>
  <c r="E523" i="7" s="1"/>
  <c r="Y520" i="5"/>
  <c r="E519" i="7" s="1"/>
  <c r="Y516" i="5"/>
  <c r="E515" i="7" s="1"/>
  <c r="Y512" i="5"/>
  <c r="E511" i="7" s="1"/>
  <c r="Y508" i="5"/>
  <c r="E507" i="7" s="1"/>
  <c r="Y467" i="5"/>
  <c r="E466" i="7" s="1"/>
  <c r="Y463" i="5"/>
  <c r="E462" i="7" s="1"/>
  <c r="Y459" i="5"/>
  <c r="E458" i="7" s="1"/>
  <c r="Y454" i="5"/>
  <c r="E453" i="7" s="1"/>
  <c r="Y450" i="5"/>
  <c r="E449" i="7" s="1"/>
  <c r="Y446" i="5"/>
  <c r="E445" i="7" s="1"/>
  <c r="Y442" i="5"/>
  <c r="E441" i="7" s="1"/>
  <c r="Y438" i="5"/>
  <c r="E437" i="7" s="1"/>
  <c r="Y393" i="5"/>
  <c r="E392" i="7" s="1"/>
  <c r="Y389" i="5"/>
  <c r="E388" i="7" s="1"/>
  <c r="Y384" i="5"/>
  <c r="E383" i="7" s="1"/>
  <c r="Y380" i="5"/>
  <c r="E379" i="7" s="1"/>
  <c r="Y372" i="5"/>
  <c r="E371" i="7" s="1"/>
  <c r="Y368" i="5"/>
  <c r="E367" i="7" s="1"/>
  <c r="Y323" i="5"/>
  <c r="E322" i="7" s="1"/>
  <c r="Y319" i="5"/>
  <c r="E318" i="7" s="1"/>
  <c r="Y310" i="5"/>
  <c r="E309" i="7" s="1"/>
  <c r="Y306" i="5"/>
  <c r="E305" i="7" s="1"/>
  <c r="Y302" i="5"/>
  <c r="E301" i="7" s="1"/>
  <c r="Y298" i="5"/>
  <c r="E297" i="7" s="1"/>
  <c r="Y290" i="5"/>
  <c r="E289" i="7" s="1"/>
  <c r="Y286" i="5"/>
  <c r="E285" i="7" s="1"/>
  <c r="Y281" i="5"/>
  <c r="E280" i="7" s="1"/>
  <c r="Y277" i="5"/>
  <c r="E276" i="7" s="1"/>
  <c r="Y272" i="5"/>
  <c r="E271" i="7" s="1"/>
  <c r="Y268" i="5"/>
  <c r="E267" i="7" s="1"/>
  <c r="Y264" i="5"/>
  <c r="E263" i="7" s="1"/>
  <c r="Y260" i="5"/>
  <c r="E259" i="7" s="1"/>
  <c r="Y256" i="5"/>
  <c r="E255" i="7" s="1"/>
  <c r="Y218" i="5"/>
  <c r="E217" i="7" s="1"/>
  <c r="Y214" i="5"/>
  <c r="E213" i="7" s="1"/>
  <c r="Y210" i="5"/>
  <c r="E209" i="7" s="1"/>
  <c r="Y206" i="5"/>
  <c r="E205" i="7" s="1"/>
  <c r="Y201" i="5"/>
  <c r="E200" i="7" s="1"/>
  <c r="Y196" i="5"/>
  <c r="E195" i="7" s="1"/>
  <c r="Y188" i="5"/>
  <c r="E187" i="7" s="1"/>
  <c r="Y126" i="5"/>
  <c r="E125" i="7" s="1"/>
  <c r="Y122" i="5"/>
  <c r="E121" i="7" s="1"/>
  <c r="Y114" i="5"/>
  <c r="E113" i="7" s="1"/>
  <c r="Y94" i="5"/>
  <c r="E93" i="7" s="1"/>
  <c r="Y76" i="5"/>
  <c r="E75" i="7" s="1"/>
  <c r="Y56" i="5"/>
  <c r="E55" i="7" s="1"/>
  <c r="Y624" i="5"/>
  <c r="E623" i="7" s="1"/>
  <c r="Y620" i="5"/>
  <c r="E619" i="7" s="1"/>
  <c r="Y616" i="5"/>
  <c r="E615" i="7" s="1"/>
  <c r="Y598" i="5"/>
  <c r="E597" i="7" s="1"/>
  <c r="Y594" i="5"/>
  <c r="E593" i="7" s="1"/>
  <c r="Y589" i="5"/>
  <c r="E588" i="7" s="1"/>
  <c r="Y585" i="5"/>
  <c r="E584" i="7" s="1"/>
  <c r="Y581" i="5"/>
  <c r="E580" i="7" s="1"/>
  <c r="Y577" i="5"/>
  <c r="E576" i="7" s="1"/>
  <c r="Y536" i="5"/>
  <c r="E535" i="7" s="1"/>
  <c r="Y532" i="5"/>
  <c r="E531" i="7" s="1"/>
  <c r="Y527" i="5"/>
  <c r="E526" i="7" s="1"/>
  <c r="Y523" i="5"/>
  <c r="E522" i="7" s="1"/>
  <c r="Y515" i="5"/>
  <c r="E514" i="7" s="1"/>
  <c r="Y511" i="5"/>
  <c r="E510" i="7" s="1"/>
  <c r="Y507" i="5"/>
  <c r="E506" i="7" s="1"/>
  <c r="Y466" i="5"/>
  <c r="E465" i="7" s="1"/>
  <c r="Y462" i="5"/>
  <c r="E461" i="7" s="1"/>
  <c r="Y457" i="5"/>
  <c r="E456" i="7" s="1"/>
  <c r="Y453" i="5"/>
  <c r="E452" i="7" s="1"/>
  <c r="Y449" i="5"/>
  <c r="E448" i="7" s="1"/>
  <c r="Y445" i="5"/>
  <c r="E444" i="7" s="1"/>
  <c r="Y441" i="5"/>
  <c r="E440" i="7" s="1"/>
  <c r="Y437" i="5"/>
  <c r="E436" i="7" s="1"/>
  <c r="Y396" i="5"/>
  <c r="E395" i="7" s="1"/>
  <c r="Y392" i="5"/>
  <c r="E391" i="7" s="1"/>
  <c r="Y388" i="5"/>
  <c r="E387" i="7" s="1"/>
  <c r="Y379" i="5"/>
  <c r="E378" i="7" s="1"/>
  <c r="Y375" i="5"/>
  <c r="E374" i="7" s="1"/>
  <c r="Y371" i="5"/>
  <c r="E370" i="7" s="1"/>
  <c r="Y367" i="5"/>
  <c r="E366" i="7" s="1"/>
  <c r="Y326" i="5"/>
  <c r="E325" i="7" s="1"/>
  <c r="Y322" i="5"/>
  <c r="E321" i="7" s="1"/>
  <c r="Y318" i="5"/>
  <c r="E317" i="7" s="1"/>
  <c r="Y313" i="5"/>
  <c r="E312" i="7" s="1"/>
  <c r="Y309" i="5"/>
  <c r="E308" i="7" s="1"/>
  <c r="Y305" i="5"/>
  <c r="E304" i="7" s="1"/>
  <c r="Y301" i="5"/>
  <c r="E300" i="7" s="1"/>
  <c r="Y297" i="5"/>
  <c r="E296" i="7" s="1"/>
  <c r="Y289" i="5"/>
  <c r="E288" i="7" s="1"/>
  <c r="Y285" i="5"/>
  <c r="E284" i="7" s="1"/>
  <c r="Y280" i="5"/>
  <c r="E279" i="7" s="1"/>
  <c r="Y275" i="5"/>
  <c r="E274" i="7" s="1"/>
  <c r="Y271" i="5"/>
  <c r="E270" i="7" s="1"/>
  <c r="Y267" i="5"/>
  <c r="E266" i="7" s="1"/>
  <c r="Y263" i="5"/>
  <c r="E262" i="7" s="1"/>
  <c r="Y259" i="5"/>
  <c r="E258" i="7" s="1"/>
  <c r="Y221" i="5"/>
  <c r="E220" i="7" s="1"/>
  <c r="Y217" i="5"/>
  <c r="E216" i="7" s="1"/>
  <c r="Y213" i="5"/>
  <c r="E212" i="7" s="1"/>
  <c r="Y209" i="5"/>
  <c r="E208" i="7" s="1"/>
  <c r="Y205" i="5"/>
  <c r="E204" i="7" s="1"/>
  <c r="Y199" i="5"/>
  <c r="E198" i="7" s="1"/>
  <c r="Y187" i="5"/>
  <c r="E186" i="7" s="1"/>
  <c r="Y166" i="5"/>
  <c r="E165" i="7" s="1"/>
  <c r="Y162" i="5"/>
  <c r="E161" i="7" s="1"/>
  <c r="Y158" i="5"/>
  <c r="E157" i="7" s="1"/>
  <c r="Y133" i="5"/>
  <c r="E132" i="7" s="1"/>
  <c r="Y75" i="5"/>
  <c r="E74" i="7" s="1"/>
  <c r="AP65" i="11"/>
  <c r="AP64" i="11"/>
  <c r="AP63" i="11"/>
  <c r="AQ63" i="11" s="1"/>
  <c r="AR63" i="11" s="1"/>
  <c r="AT63" i="11" s="1"/>
  <c r="AP62" i="11"/>
  <c r="AQ62" i="11" s="1"/>
  <c r="AR62" i="11" s="1"/>
  <c r="AT62" i="11" s="1"/>
  <c r="AP61" i="11"/>
  <c r="AP60" i="11"/>
  <c r="AP59" i="11"/>
  <c r="AQ59" i="11" s="1"/>
  <c r="AR59" i="11" s="1"/>
  <c r="AT59" i="11" s="1"/>
  <c r="AP58" i="11"/>
  <c r="AQ58" i="11" s="1"/>
  <c r="AR58" i="11" s="1"/>
  <c r="AT58" i="11" s="1"/>
  <c r="AP57" i="11"/>
  <c r="AP56" i="11"/>
  <c r="AP55" i="11"/>
  <c r="AQ55" i="11" s="1"/>
  <c r="AR55" i="11" s="1"/>
  <c r="AT55" i="11" s="1"/>
  <c r="AP54" i="11"/>
  <c r="AQ54" i="11" s="1"/>
  <c r="AR54" i="11" s="1"/>
  <c r="AT54" i="11" s="1"/>
  <c r="AP53" i="11"/>
  <c r="AP52" i="11"/>
  <c r="AP51" i="11"/>
  <c r="AQ51" i="11" s="1"/>
  <c r="AR51" i="11" s="1"/>
  <c r="AT51" i="11" s="1"/>
  <c r="AP50" i="11"/>
  <c r="AQ50" i="11" s="1"/>
  <c r="AR50" i="11" s="1"/>
  <c r="AT50" i="11" s="1"/>
  <c r="AP49" i="11"/>
  <c r="AP48" i="11"/>
  <c r="AP47" i="11"/>
  <c r="AQ47" i="11" s="1"/>
  <c r="AR47" i="11" s="1"/>
  <c r="AT47" i="11" s="1"/>
  <c r="AP46" i="11"/>
  <c r="AQ46" i="11" s="1"/>
  <c r="AR46" i="11" s="1"/>
  <c r="AT46" i="11" s="1"/>
  <c r="AP45" i="11"/>
  <c r="AP44" i="11"/>
  <c r="AP43" i="11"/>
  <c r="AQ43" i="11" s="1"/>
  <c r="AR43" i="11" s="1"/>
  <c r="AT43" i="11" s="1"/>
  <c r="AP42" i="11"/>
  <c r="AP41" i="11"/>
  <c r="AP40" i="11"/>
  <c r="AP39" i="11"/>
  <c r="AQ39" i="11" s="1"/>
  <c r="AR39" i="11" s="1"/>
  <c r="AT39" i="11" s="1"/>
  <c r="AP38" i="11"/>
  <c r="AP37" i="11"/>
  <c r="AQ37" i="11" s="1"/>
  <c r="AR37" i="11" s="1"/>
  <c r="AT37" i="11" s="1"/>
  <c r="AP36" i="11"/>
  <c r="AQ36" i="11" s="1"/>
  <c r="AR36" i="11" s="1"/>
  <c r="AT36" i="11" s="1"/>
  <c r="AP35" i="11"/>
  <c r="AP34" i="11"/>
  <c r="AP33" i="11"/>
  <c r="AQ33" i="11" s="1"/>
  <c r="AR33" i="11" s="1"/>
  <c r="AT33" i="11" s="1"/>
  <c r="AP32" i="11"/>
  <c r="AQ32" i="11" s="1"/>
  <c r="AR32" i="11" s="1"/>
  <c r="AT32" i="11" s="1"/>
  <c r="AP31" i="11"/>
  <c r="AP30" i="11"/>
  <c r="AP29" i="11"/>
  <c r="AQ29" i="11" s="1"/>
  <c r="AR29" i="11" s="1"/>
  <c r="AT29" i="11" s="1"/>
  <c r="AP28" i="11"/>
  <c r="AQ28" i="11" s="1"/>
  <c r="AR28" i="11" s="1"/>
  <c r="AT28" i="11" s="1"/>
  <c r="AP27" i="11"/>
  <c r="AP26" i="11"/>
  <c r="AQ42" i="11" l="1"/>
  <c r="AR42" i="11" s="1"/>
  <c r="AT42" i="11" s="1"/>
  <c r="AU42" i="11" s="1"/>
  <c r="AQ65" i="11"/>
  <c r="AR65" i="11" s="1"/>
  <c r="AT65" i="11" s="1"/>
  <c r="AU39" i="11"/>
  <c r="AV39" i="11" s="1"/>
  <c r="AU58" i="11"/>
  <c r="AV58" i="11" s="1"/>
  <c r="AW58" i="11" s="1"/>
  <c r="AU43" i="11"/>
  <c r="AV43" i="11" s="1"/>
  <c r="AU46" i="11"/>
  <c r="AV46" i="11" s="1"/>
  <c r="AU59" i="11"/>
  <c r="AV59" i="11" s="1"/>
  <c r="AU62" i="11"/>
  <c r="AV62" i="11" s="1"/>
  <c r="AU47" i="11"/>
  <c r="AU50" i="11"/>
  <c r="AV50" i="11" s="1"/>
  <c r="AU63" i="11"/>
  <c r="AV63" i="11" s="1"/>
  <c r="AW63" i="11" s="1"/>
  <c r="AU55" i="11"/>
  <c r="AU51" i="11"/>
  <c r="AV51" i="11" s="1"/>
  <c r="AU54" i="11"/>
  <c r="AQ41" i="11"/>
  <c r="AR41" i="11" s="1"/>
  <c r="AT41" i="11" s="1"/>
  <c r="AQ45" i="11"/>
  <c r="AR45" i="11" s="1"/>
  <c r="AT45" i="11" s="1"/>
  <c r="AQ49" i="11"/>
  <c r="AR49" i="11" s="1"/>
  <c r="AT49" i="11" s="1"/>
  <c r="AQ53" i="11"/>
  <c r="AR53" i="11" s="1"/>
  <c r="AT53" i="11" s="1"/>
  <c r="AQ57" i="11"/>
  <c r="AR57" i="11" s="1"/>
  <c r="AT57" i="11" s="1"/>
  <c r="AQ61" i="11"/>
  <c r="AR61" i="11" s="1"/>
  <c r="AT61" i="11" s="1"/>
  <c r="AQ44" i="11"/>
  <c r="AR44" i="11" s="1"/>
  <c r="AT44" i="11" s="1"/>
  <c r="AQ48" i="11"/>
  <c r="AR48" i="11" s="1"/>
  <c r="AT48" i="11" s="1"/>
  <c r="AQ52" i="11"/>
  <c r="AR52" i="11" s="1"/>
  <c r="AT52" i="11" s="1"/>
  <c r="AQ56" i="11"/>
  <c r="AR56" i="11" s="1"/>
  <c r="AT56" i="11" s="1"/>
  <c r="AQ60" i="11"/>
  <c r="AR60" i="11" s="1"/>
  <c r="AT60" i="11" s="1"/>
  <c r="AQ64" i="11"/>
  <c r="AR64" i="11" s="1"/>
  <c r="AT64" i="11" s="1"/>
  <c r="AQ40" i="11"/>
  <c r="AR40" i="11" s="1"/>
  <c r="AT40" i="11" s="1"/>
  <c r="AU28" i="11"/>
  <c r="AV28" i="11" s="1"/>
  <c r="AU29" i="11"/>
  <c r="AV29" i="11" s="1"/>
  <c r="AW29" i="11" s="1"/>
  <c r="AU36" i="11"/>
  <c r="AV36" i="11" s="1"/>
  <c r="AU32" i="11"/>
  <c r="AV32" i="11" s="1"/>
  <c r="AW32" i="11" s="1"/>
  <c r="AU33" i="11"/>
  <c r="AV33" i="11" s="1"/>
  <c r="AW33" i="11" s="1"/>
  <c r="AU37" i="11"/>
  <c r="AQ27" i="11"/>
  <c r="AR27" i="11" s="1"/>
  <c r="AT27" i="11" s="1"/>
  <c r="AQ31" i="11"/>
  <c r="AR31" i="11" s="1"/>
  <c r="AT31" i="11" s="1"/>
  <c r="AQ35" i="11"/>
  <c r="AR35" i="11" s="1"/>
  <c r="AT35" i="11" s="1"/>
  <c r="AQ26" i="11"/>
  <c r="AR26" i="11" s="1"/>
  <c r="AT26" i="11" s="1"/>
  <c r="AQ30" i="11"/>
  <c r="AR30" i="11" s="1"/>
  <c r="AT30" i="11" s="1"/>
  <c r="AQ34" i="11"/>
  <c r="AR34" i="11" s="1"/>
  <c r="AT34" i="11" s="1"/>
  <c r="AQ38" i="11"/>
  <c r="AR38" i="11" s="1"/>
  <c r="AT38" i="11" s="1"/>
  <c r="AB631" i="6"/>
  <c r="AA631" i="6"/>
  <c r="Z631" i="6"/>
  <c r="Y631" i="6"/>
  <c r="X631" i="6"/>
  <c r="W631" i="6"/>
  <c r="U631" i="6"/>
  <c r="T631" i="6"/>
  <c r="S631" i="6"/>
  <c r="AW50" i="11" l="1"/>
  <c r="AV47" i="11"/>
  <c r="AW47" i="11" s="1"/>
  <c r="AW28" i="11"/>
  <c r="AU65" i="11"/>
  <c r="AU64" i="11"/>
  <c r="AU48" i="11"/>
  <c r="AV48" i="11" s="1"/>
  <c r="AW48" i="11" s="1"/>
  <c r="AU53" i="11"/>
  <c r="AV53" i="11" s="1"/>
  <c r="AW53" i="11" s="1"/>
  <c r="AU44" i="11"/>
  <c r="AV44" i="11" s="1"/>
  <c r="AW44" i="11" s="1"/>
  <c r="AU52" i="11"/>
  <c r="AV52" i="11" s="1"/>
  <c r="AW52" i="11" s="1"/>
  <c r="AU60" i="11"/>
  <c r="AU61" i="11"/>
  <c r="AU45" i="11"/>
  <c r="AV45" i="11" s="1"/>
  <c r="AW45" i="11" s="1"/>
  <c r="AU40" i="11"/>
  <c r="AV40" i="11" s="1"/>
  <c r="AW40" i="11" s="1"/>
  <c r="AU49" i="11"/>
  <c r="AV49" i="11" s="1"/>
  <c r="AW51" i="11"/>
  <c r="AV55" i="11"/>
  <c r="AW55" i="11" s="1"/>
  <c r="AW59" i="11"/>
  <c r="AW43" i="11"/>
  <c r="AW39" i="11"/>
  <c r="AU41" i="11"/>
  <c r="AV41" i="11" s="1"/>
  <c r="AW41" i="11" s="1"/>
  <c r="AW46" i="11"/>
  <c r="AU56" i="11"/>
  <c r="AV56" i="11" s="1"/>
  <c r="AW56" i="11" s="1"/>
  <c r="AV54" i="11"/>
  <c r="AW54" i="11" s="1"/>
  <c r="AV42" i="11"/>
  <c r="AW42" i="11" s="1"/>
  <c r="AU57" i="11"/>
  <c r="AV57" i="11" s="1"/>
  <c r="AW57" i="11" s="1"/>
  <c r="AW62" i="11"/>
  <c r="AU35" i="11"/>
  <c r="AV35" i="11" s="1"/>
  <c r="AU26" i="11"/>
  <c r="AV26" i="11" s="1"/>
  <c r="AW26" i="11" s="1"/>
  <c r="AU31" i="11"/>
  <c r="AV31" i="11" s="1"/>
  <c r="AU38" i="11"/>
  <c r="AV38" i="11" s="1"/>
  <c r="AW38" i="11" s="1"/>
  <c r="AU30" i="11"/>
  <c r="AU27" i="11"/>
  <c r="AV27" i="11" s="1"/>
  <c r="AW27" i="11" s="1"/>
  <c r="AV37" i="11"/>
  <c r="AW37" i="11" s="1"/>
  <c r="AU34" i="11"/>
  <c r="AW36" i="11"/>
  <c r="AC522" i="6"/>
  <c r="S522" i="4" s="1"/>
  <c r="W522" i="4" s="1"/>
  <c r="F521" i="7" s="1"/>
  <c r="G521" i="7" s="1"/>
  <c r="H521" i="7" s="1"/>
  <c r="I521" i="7" s="1"/>
  <c r="J521" i="7" s="1"/>
  <c r="L521" i="7" s="1"/>
  <c r="M521" i="7" s="1"/>
  <c r="AC523" i="6"/>
  <c r="S523" i="4" s="1"/>
  <c r="W523" i="4" s="1"/>
  <c r="F522" i="7" s="1"/>
  <c r="G522" i="7" s="1"/>
  <c r="H522" i="7" s="1"/>
  <c r="I522" i="7" s="1"/>
  <c r="J522" i="7" s="1"/>
  <c r="L522" i="7" s="1"/>
  <c r="M522" i="7" s="1"/>
  <c r="AV61" i="11" l="1"/>
  <c r="AW61" i="11" s="1"/>
  <c r="AW35" i="11"/>
  <c r="AV65" i="11"/>
  <c r="AW65" i="11" s="1"/>
  <c r="AW49" i="11"/>
  <c r="AV60" i="11"/>
  <c r="AW60" i="11" s="1"/>
  <c r="AV64" i="11"/>
  <c r="AW64" i="11" s="1"/>
  <c r="AV30" i="11"/>
  <c r="AW30" i="11" s="1"/>
  <c r="AW31" i="11"/>
  <c r="AV34" i="11"/>
  <c r="AW34" i="11" s="1"/>
  <c r="R631" i="6"/>
  <c r="AC628" i="6" l="1"/>
  <c r="S628" i="4" s="1"/>
  <c r="AC627" i="6"/>
  <c r="S627" i="4" s="1"/>
  <c r="AC626" i="6"/>
  <c r="S626" i="4" s="1"/>
  <c r="W626" i="4" s="1"/>
  <c r="AC624" i="6"/>
  <c r="S624" i="4" s="1"/>
  <c r="W624" i="4" s="1"/>
  <c r="F623" i="7" s="1"/>
  <c r="G623" i="7" s="1"/>
  <c r="H623" i="7" s="1"/>
  <c r="I623" i="7" s="1"/>
  <c r="J623" i="7" s="1"/>
  <c r="L623" i="7" s="1"/>
  <c r="M623" i="7" s="1"/>
  <c r="AC623" i="6"/>
  <c r="S623" i="4" s="1"/>
  <c r="W623" i="4" s="1"/>
  <c r="AC622" i="6"/>
  <c r="S622" i="4" s="1"/>
  <c r="W622" i="4" s="1"/>
  <c r="AC621" i="6"/>
  <c r="S621" i="4" s="1"/>
  <c r="W621" i="4" s="1"/>
  <c r="AC620" i="6"/>
  <c r="S620" i="4" s="1"/>
  <c r="W620" i="4" s="1"/>
  <c r="F619" i="7" s="1"/>
  <c r="G619" i="7" s="1"/>
  <c r="H619" i="7" s="1"/>
  <c r="I619" i="7" s="1"/>
  <c r="J619" i="7" s="1"/>
  <c r="L619" i="7" s="1"/>
  <c r="M619" i="7" s="1"/>
  <c r="AC619" i="6"/>
  <c r="S619" i="4" s="1"/>
  <c r="W619" i="4" s="1"/>
  <c r="AC618" i="6"/>
  <c r="S618" i="4" s="1"/>
  <c r="W618" i="4" s="1"/>
  <c r="AC617" i="6"/>
  <c r="S617" i="4" s="1"/>
  <c r="W617" i="4" s="1"/>
  <c r="AC616" i="6"/>
  <c r="S616" i="4" s="1"/>
  <c r="W616" i="4" s="1"/>
  <c r="AC615" i="6"/>
  <c r="S615" i="4" s="1"/>
  <c r="W615" i="4" s="1"/>
  <c r="AC614" i="6"/>
  <c r="S614" i="4" s="1"/>
  <c r="W614" i="4" s="1"/>
  <c r="AC613" i="6"/>
  <c r="S613" i="4" s="1"/>
  <c r="W613" i="4" s="1"/>
  <c r="AC612" i="6"/>
  <c r="S612" i="4" s="1"/>
  <c r="W612" i="4" s="1"/>
  <c r="AC611" i="6"/>
  <c r="S611" i="4" s="1"/>
  <c r="W611" i="4" s="1"/>
  <c r="AC610" i="6"/>
  <c r="S610" i="4" s="1"/>
  <c r="W610" i="4" s="1"/>
  <c r="AC608" i="6"/>
  <c r="S608" i="4" s="1"/>
  <c r="W608" i="4" s="1"/>
  <c r="AC606" i="6"/>
  <c r="S606" i="4" s="1"/>
  <c r="W606" i="4" s="1"/>
  <c r="AC605" i="6"/>
  <c r="S605" i="4" s="1"/>
  <c r="W605" i="4" s="1"/>
  <c r="AC604" i="6"/>
  <c r="S604" i="4" s="1"/>
  <c r="W604" i="4" s="1"/>
  <c r="AC603" i="6"/>
  <c r="S603" i="4" s="1"/>
  <c r="W603" i="4" s="1"/>
  <c r="AC602" i="6"/>
  <c r="S602" i="4" s="1"/>
  <c r="W602" i="4" s="1"/>
  <c r="AC601" i="6"/>
  <c r="S601" i="4" s="1"/>
  <c r="W601" i="4" s="1"/>
  <c r="AC600" i="6"/>
  <c r="S600" i="4" s="1"/>
  <c r="W600" i="4" s="1"/>
  <c r="AC599" i="6"/>
  <c r="S599" i="4" s="1"/>
  <c r="W599" i="4" s="1"/>
  <c r="F598" i="7" s="1"/>
  <c r="G598" i="7" s="1"/>
  <c r="H598" i="7" s="1"/>
  <c r="I598" i="7" s="1"/>
  <c r="J598" i="7" s="1"/>
  <c r="L598" i="7" s="1"/>
  <c r="M598" i="7" s="1"/>
  <c r="AC598" i="6"/>
  <c r="S598" i="4" s="1"/>
  <c r="W598" i="4" s="1"/>
  <c r="F597" i="7" s="1"/>
  <c r="G597" i="7" s="1"/>
  <c r="H597" i="7" s="1"/>
  <c r="I597" i="7" s="1"/>
  <c r="J597" i="7" s="1"/>
  <c r="L597" i="7" s="1"/>
  <c r="M597" i="7" s="1"/>
  <c r="AC597" i="6"/>
  <c r="S597" i="4" s="1"/>
  <c r="W597" i="4" s="1"/>
  <c r="AC596" i="6"/>
  <c r="S596" i="4" s="1"/>
  <c r="W596" i="4" s="1"/>
  <c r="AC595" i="6"/>
  <c r="S595" i="4" s="1"/>
  <c r="W595" i="4" s="1"/>
  <c r="AC594" i="6"/>
  <c r="S594" i="4" s="1"/>
  <c r="W594" i="4" s="1"/>
  <c r="AC593" i="6"/>
  <c r="S593" i="4" s="1"/>
  <c r="W593" i="4" s="1"/>
  <c r="AC592" i="6"/>
  <c r="S592" i="4" s="1"/>
  <c r="W592" i="4" s="1"/>
  <c r="AC590" i="6"/>
  <c r="S590" i="4" s="1"/>
  <c r="W590" i="4" s="1"/>
  <c r="AC589" i="6"/>
  <c r="S589" i="4" s="1"/>
  <c r="W589" i="4" s="1"/>
  <c r="AC588" i="6"/>
  <c r="S588" i="4" s="1"/>
  <c r="W588" i="4" s="1"/>
  <c r="AC587" i="6"/>
  <c r="S587" i="4" s="1"/>
  <c r="W587" i="4" s="1"/>
  <c r="AC586" i="6"/>
  <c r="S586" i="4" s="1"/>
  <c r="W586" i="4" s="1"/>
  <c r="AC585" i="6"/>
  <c r="S585" i="4" s="1"/>
  <c r="W585" i="4" s="1"/>
  <c r="AC584" i="6"/>
  <c r="S584" i="4" s="1"/>
  <c r="W584" i="4" s="1"/>
  <c r="AC583" i="6"/>
  <c r="S583" i="4" s="1"/>
  <c r="W583" i="4" s="1"/>
  <c r="AC582" i="6"/>
  <c r="S582" i="4" s="1"/>
  <c r="W582" i="4" s="1"/>
  <c r="AC581" i="6"/>
  <c r="S581" i="4" s="1"/>
  <c r="W581" i="4" s="1"/>
  <c r="AC580" i="6"/>
  <c r="S580" i="4" s="1"/>
  <c r="W580" i="4" s="1"/>
  <c r="AC579" i="6"/>
  <c r="S579" i="4" s="1"/>
  <c r="W579" i="4" s="1"/>
  <c r="AC578" i="6"/>
  <c r="S578" i="4" s="1"/>
  <c r="W578" i="4" s="1"/>
  <c r="AC577" i="6"/>
  <c r="S577" i="4" s="1"/>
  <c r="W577" i="4" s="1"/>
  <c r="AC576" i="6"/>
  <c r="S576" i="4" s="1"/>
  <c r="W576" i="4" s="1"/>
  <c r="AC575" i="6"/>
  <c r="S575" i="4" s="1"/>
  <c r="W575" i="4" s="1"/>
  <c r="AC574" i="6"/>
  <c r="S574" i="4" s="1"/>
  <c r="W574" i="4" s="1"/>
  <c r="AC573" i="6"/>
  <c r="S573" i="4" s="1"/>
  <c r="AC572" i="6"/>
  <c r="S572" i="4" s="1"/>
  <c r="W572" i="4" s="1"/>
  <c r="AC571" i="6"/>
  <c r="S571" i="4" s="1"/>
  <c r="W571" i="4" s="1"/>
  <c r="AC570" i="6"/>
  <c r="S570" i="4" s="1"/>
  <c r="AC569" i="6"/>
  <c r="S569" i="4" s="1"/>
  <c r="W569" i="4" s="1"/>
  <c r="AC568" i="6"/>
  <c r="S568" i="4" s="1"/>
  <c r="W568" i="4" s="1"/>
  <c r="F567" i="7" s="1"/>
  <c r="G567" i="7" s="1"/>
  <c r="H567" i="7" s="1"/>
  <c r="I567" i="7" s="1"/>
  <c r="J567" i="7" s="1"/>
  <c r="L567" i="7" s="1"/>
  <c r="M567" i="7" s="1"/>
  <c r="AC566" i="6"/>
  <c r="S566" i="4" s="1"/>
  <c r="W566" i="4" s="1"/>
  <c r="AC565" i="6"/>
  <c r="S565" i="4" s="1"/>
  <c r="W565" i="4" s="1"/>
  <c r="AC564" i="6"/>
  <c r="S564" i="4" s="1"/>
  <c r="W564" i="4" s="1"/>
  <c r="AC563" i="6"/>
  <c r="S563" i="4" s="1"/>
  <c r="W563" i="4" s="1"/>
  <c r="AC562" i="6"/>
  <c r="S562" i="4" s="1"/>
  <c r="W562" i="4" s="1"/>
  <c r="AC561" i="6"/>
  <c r="S561" i="4" s="1"/>
  <c r="W561" i="4" s="1"/>
  <c r="F560" i="7" s="1"/>
  <c r="G560" i="7" s="1"/>
  <c r="H560" i="7" s="1"/>
  <c r="I560" i="7" s="1"/>
  <c r="J560" i="7" s="1"/>
  <c r="L560" i="7" s="1"/>
  <c r="M560" i="7" s="1"/>
  <c r="AC560" i="6"/>
  <c r="S560" i="4" s="1"/>
  <c r="W560" i="4" s="1"/>
  <c r="AC559" i="6"/>
  <c r="S559" i="4" s="1"/>
  <c r="W559" i="4" s="1"/>
  <c r="F558" i="7" s="1"/>
  <c r="G558" i="7" s="1"/>
  <c r="H558" i="7" s="1"/>
  <c r="I558" i="7" s="1"/>
  <c r="J558" i="7" s="1"/>
  <c r="L558" i="7" s="1"/>
  <c r="M558" i="7" s="1"/>
  <c r="AC558" i="6"/>
  <c r="S558" i="4" s="1"/>
  <c r="W558" i="4" s="1"/>
  <c r="AC557" i="6"/>
  <c r="S557" i="4" s="1"/>
  <c r="W557" i="4" s="1"/>
  <c r="AC556" i="6"/>
  <c r="S556" i="4" s="1"/>
  <c r="W556" i="4" s="1"/>
  <c r="AC555" i="6"/>
  <c r="S555" i="4" s="1"/>
  <c r="W555" i="4" s="1"/>
  <c r="AC554" i="6"/>
  <c r="S554" i="4" s="1"/>
  <c r="W554" i="4" s="1"/>
  <c r="AC553" i="6"/>
  <c r="S553" i="4" s="1"/>
  <c r="W553" i="4" s="1"/>
  <c r="AC552" i="6"/>
  <c r="S552" i="4" s="1"/>
  <c r="W552" i="4" s="1"/>
  <c r="AC551" i="6"/>
  <c r="S551" i="4" s="1"/>
  <c r="W551" i="4" s="1"/>
  <c r="AC550" i="6"/>
  <c r="S550" i="4" s="1"/>
  <c r="W550" i="4" s="1"/>
  <c r="AC549" i="6"/>
  <c r="S549" i="4" s="1"/>
  <c r="W549" i="4" s="1"/>
  <c r="AC548" i="6"/>
  <c r="S548" i="4" s="1"/>
  <c r="W548" i="4" s="1"/>
  <c r="AC547" i="6"/>
  <c r="S547" i="4" s="1"/>
  <c r="W547" i="4" s="1"/>
  <c r="AC546" i="6"/>
  <c r="S546" i="4" s="1"/>
  <c r="W546" i="4" s="1"/>
  <c r="AC545" i="6"/>
  <c r="S545" i="4" s="1"/>
  <c r="W545" i="4" s="1"/>
  <c r="AC544" i="6"/>
  <c r="S544" i="4" s="1"/>
  <c r="W544" i="4" s="1"/>
  <c r="AC543" i="6"/>
  <c r="S543" i="4" s="1"/>
  <c r="W543" i="4" s="1"/>
  <c r="AC542" i="6"/>
  <c r="S542" i="4" s="1"/>
  <c r="AC541" i="6"/>
  <c r="S541" i="4" s="1"/>
  <c r="W541" i="4" s="1"/>
  <c r="AC540" i="6"/>
  <c r="S540" i="4" s="1"/>
  <c r="W540" i="4" s="1"/>
  <c r="AC539" i="6"/>
  <c r="S539" i="4" s="1"/>
  <c r="AC538" i="6"/>
  <c r="S538" i="4" s="1"/>
  <c r="W538" i="4" s="1"/>
  <c r="AC537" i="6"/>
  <c r="S537" i="4" s="1"/>
  <c r="W537" i="4" s="1"/>
  <c r="AC536" i="6"/>
  <c r="S536" i="4" s="1"/>
  <c r="W536" i="4" s="1"/>
  <c r="AC535" i="6"/>
  <c r="S535" i="4" s="1"/>
  <c r="W535" i="4" s="1"/>
  <c r="AC534" i="6"/>
  <c r="S534" i="4" s="1"/>
  <c r="W534" i="4" s="1"/>
  <c r="AC533" i="6"/>
  <c r="S533" i="4" s="1"/>
  <c r="W533" i="4" s="1"/>
  <c r="AC532" i="6"/>
  <c r="S532" i="4" s="1"/>
  <c r="W532" i="4" s="1"/>
  <c r="AC531" i="6"/>
  <c r="S531" i="4" s="1"/>
  <c r="W531" i="4" s="1"/>
  <c r="AC529" i="6"/>
  <c r="S529" i="4" s="1"/>
  <c r="W529" i="4" s="1"/>
  <c r="AC528" i="6"/>
  <c r="S528" i="4" s="1"/>
  <c r="W528" i="4" s="1"/>
  <c r="AC527" i="6"/>
  <c r="S527" i="4" s="1"/>
  <c r="W527" i="4" s="1"/>
  <c r="AC526" i="6"/>
  <c r="S526" i="4" s="1"/>
  <c r="W526" i="4" s="1"/>
  <c r="AC525" i="6"/>
  <c r="S525" i="4" s="1"/>
  <c r="W525" i="4" s="1"/>
  <c r="AC524" i="6"/>
  <c r="S524" i="4" s="1"/>
  <c r="W524" i="4" s="1"/>
  <c r="AC521" i="6"/>
  <c r="S521" i="4" s="1"/>
  <c r="W521" i="4" s="1"/>
  <c r="AC520" i="6"/>
  <c r="S520" i="4" s="1"/>
  <c r="W520" i="4" s="1"/>
  <c r="AC519" i="6"/>
  <c r="S519" i="4" s="1"/>
  <c r="W519" i="4" s="1"/>
  <c r="AC518" i="6"/>
  <c r="S518" i="4" s="1"/>
  <c r="W518" i="4" s="1"/>
  <c r="AC517" i="6"/>
  <c r="S517" i="4" s="1"/>
  <c r="W517" i="4" s="1"/>
  <c r="AC516" i="6"/>
  <c r="S516" i="4" s="1"/>
  <c r="W516" i="4" s="1"/>
  <c r="AC515" i="6"/>
  <c r="S515" i="4" s="1"/>
  <c r="W515" i="4" s="1"/>
  <c r="AC514" i="6"/>
  <c r="S514" i="4" s="1"/>
  <c r="W514" i="4" s="1"/>
  <c r="AC513" i="6"/>
  <c r="S513" i="4" s="1"/>
  <c r="W513" i="4" s="1"/>
  <c r="AC512" i="6"/>
  <c r="S512" i="4" s="1"/>
  <c r="W512" i="4" s="1"/>
  <c r="AC511" i="6"/>
  <c r="S511" i="4" s="1"/>
  <c r="W511" i="4" s="1"/>
  <c r="AC510" i="6"/>
  <c r="S510" i="4" s="1"/>
  <c r="W510" i="4" s="1"/>
  <c r="AC509" i="6"/>
  <c r="S509" i="4" s="1"/>
  <c r="W509" i="4" s="1"/>
  <c r="AC508" i="6"/>
  <c r="S508" i="4" s="1"/>
  <c r="W508" i="4" s="1"/>
  <c r="AC507" i="6"/>
  <c r="S507" i="4" s="1"/>
  <c r="W507" i="4" s="1"/>
  <c r="AC506" i="6"/>
  <c r="S506" i="4" s="1"/>
  <c r="AC505" i="6"/>
  <c r="S505" i="4" s="1"/>
  <c r="W505" i="4" s="1"/>
  <c r="AC504" i="6"/>
  <c r="S504" i="4" s="1"/>
  <c r="W504" i="4" s="1"/>
  <c r="AC503" i="6"/>
  <c r="S503" i="4" s="1"/>
  <c r="AC502" i="6"/>
  <c r="S502" i="4" s="1"/>
  <c r="W502" i="4" s="1"/>
  <c r="AC501" i="6"/>
  <c r="S501" i="4" s="1"/>
  <c r="W501" i="4" s="1"/>
  <c r="AC500" i="6"/>
  <c r="S500" i="4" s="1"/>
  <c r="W500" i="4" s="1"/>
  <c r="AC499" i="6"/>
  <c r="S499" i="4" s="1"/>
  <c r="W499" i="4" s="1"/>
  <c r="AC498" i="6"/>
  <c r="S498" i="4" s="1"/>
  <c r="W498" i="4" s="1"/>
  <c r="AC497" i="6"/>
  <c r="S497" i="4" s="1"/>
  <c r="W497" i="4" s="1"/>
  <c r="AC496" i="6"/>
  <c r="S496" i="4" s="1"/>
  <c r="W496" i="4" s="1"/>
  <c r="AC495" i="6"/>
  <c r="S495" i="4" s="1"/>
  <c r="W495" i="4" s="1"/>
  <c r="AC493" i="6"/>
  <c r="S493" i="4" s="1"/>
  <c r="W493" i="4" s="1"/>
  <c r="AC492" i="6"/>
  <c r="S492" i="4" s="1"/>
  <c r="W492" i="4" s="1"/>
  <c r="AC491" i="6"/>
  <c r="S491" i="4" s="1"/>
  <c r="W491" i="4" s="1"/>
  <c r="AC490" i="6"/>
  <c r="S490" i="4" s="1"/>
  <c r="W490" i="4" s="1"/>
  <c r="AC489" i="6"/>
  <c r="S489" i="4" s="1"/>
  <c r="W489" i="4" s="1"/>
  <c r="AC488" i="6"/>
  <c r="S488" i="4" s="1"/>
  <c r="W488" i="4" s="1"/>
  <c r="AC487" i="6"/>
  <c r="S487" i="4" s="1"/>
  <c r="W487" i="4" s="1"/>
  <c r="AC486" i="6"/>
  <c r="S486" i="4" s="1"/>
  <c r="W486" i="4" s="1"/>
  <c r="F485" i="7" s="1"/>
  <c r="G485" i="7" s="1"/>
  <c r="H485" i="7" s="1"/>
  <c r="I485" i="7" s="1"/>
  <c r="J485" i="7" s="1"/>
  <c r="L485" i="7" s="1"/>
  <c r="M485" i="7" s="1"/>
  <c r="AC485" i="6"/>
  <c r="S485" i="4" s="1"/>
  <c r="W485" i="4" s="1"/>
  <c r="AC484" i="6"/>
  <c r="S484" i="4" s="1"/>
  <c r="W484" i="4" s="1"/>
  <c r="AC483" i="6"/>
  <c r="S483" i="4" s="1"/>
  <c r="W483" i="4" s="1"/>
  <c r="AC482" i="6"/>
  <c r="S482" i="4" s="1"/>
  <c r="W482" i="4" s="1"/>
  <c r="AC481" i="6"/>
  <c r="S481" i="4" s="1"/>
  <c r="W481" i="4" s="1"/>
  <c r="AC480" i="6"/>
  <c r="S480" i="4" s="1"/>
  <c r="W480" i="4" s="1"/>
  <c r="AC479" i="6"/>
  <c r="S479" i="4" s="1"/>
  <c r="W479" i="4" s="1"/>
  <c r="AC478" i="6"/>
  <c r="S478" i="4" s="1"/>
  <c r="W478" i="4" s="1"/>
  <c r="AC477" i="6"/>
  <c r="S477" i="4" s="1"/>
  <c r="W477" i="4" s="1"/>
  <c r="AC476" i="6"/>
  <c r="S476" i="4" s="1"/>
  <c r="W476" i="4" s="1"/>
  <c r="AC475" i="6"/>
  <c r="S475" i="4" s="1"/>
  <c r="W475" i="4" s="1"/>
  <c r="AC474" i="6"/>
  <c r="S474" i="4" s="1"/>
  <c r="W474" i="4" s="1"/>
  <c r="AC473" i="6"/>
  <c r="S473" i="4" s="1"/>
  <c r="W473" i="4" s="1"/>
  <c r="AC472" i="6"/>
  <c r="S472" i="4" s="1"/>
  <c r="W472" i="4" s="1"/>
  <c r="AC471" i="6"/>
  <c r="S471" i="4" s="1"/>
  <c r="AC470" i="6"/>
  <c r="S470" i="4" s="1"/>
  <c r="W470" i="4" s="1"/>
  <c r="AC469" i="6"/>
  <c r="S469" i="4" s="1"/>
  <c r="W469" i="4" s="1"/>
  <c r="AC468" i="6"/>
  <c r="S468" i="4" s="1"/>
  <c r="AC467" i="6"/>
  <c r="S467" i="4" s="1"/>
  <c r="W467" i="4" s="1"/>
  <c r="AC466" i="6"/>
  <c r="S466" i="4" s="1"/>
  <c r="W466" i="4" s="1"/>
  <c r="AC465" i="6"/>
  <c r="S465" i="4" s="1"/>
  <c r="W465" i="4" s="1"/>
  <c r="AC464" i="6"/>
  <c r="S464" i="4" s="1"/>
  <c r="W464" i="4" s="1"/>
  <c r="AC463" i="6"/>
  <c r="S463" i="4" s="1"/>
  <c r="W463" i="4" s="1"/>
  <c r="AC462" i="6"/>
  <c r="S462" i="4" s="1"/>
  <c r="W462" i="4" s="1"/>
  <c r="AC461" i="6"/>
  <c r="S461" i="4" s="1"/>
  <c r="W461" i="4" s="1"/>
  <c r="AC460" i="6"/>
  <c r="S460" i="4" s="1"/>
  <c r="W460" i="4" s="1"/>
  <c r="AC459" i="6"/>
  <c r="S459" i="4" s="1"/>
  <c r="W459" i="4" s="1"/>
  <c r="AC457" i="6"/>
  <c r="S457" i="4" s="1"/>
  <c r="W457" i="4" s="1"/>
  <c r="AC456" i="6"/>
  <c r="S456" i="4" s="1"/>
  <c r="W456" i="4" s="1"/>
  <c r="AC455" i="6"/>
  <c r="S455" i="4" s="1"/>
  <c r="W455" i="4" s="1"/>
  <c r="AC454" i="6"/>
  <c r="S454" i="4" s="1"/>
  <c r="W454" i="4" s="1"/>
  <c r="AC453" i="6"/>
  <c r="S453" i="4" s="1"/>
  <c r="W453" i="4" s="1"/>
  <c r="AC452" i="6"/>
  <c r="S452" i="4" s="1"/>
  <c r="W452" i="4" s="1"/>
  <c r="AC451" i="6"/>
  <c r="S451" i="4" s="1"/>
  <c r="W451" i="4" s="1"/>
  <c r="AC450" i="6"/>
  <c r="S450" i="4" s="1"/>
  <c r="W450" i="4" s="1"/>
  <c r="F449" i="7" s="1"/>
  <c r="G449" i="7" s="1"/>
  <c r="H449" i="7" s="1"/>
  <c r="I449" i="7" s="1"/>
  <c r="J449" i="7" s="1"/>
  <c r="L449" i="7" s="1"/>
  <c r="M449" i="7" s="1"/>
  <c r="AC449" i="6"/>
  <c r="S449" i="4" s="1"/>
  <c r="W449" i="4" s="1"/>
  <c r="AC448" i="6"/>
  <c r="S448" i="4" s="1"/>
  <c r="W448" i="4" s="1"/>
  <c r="AC447" i="6"/>
  <c r="S447" i="4" s="1"/>
  <c r="W447" i="4" s="1"/>
  <c r="AC446" i="6"/>
  <c r="S446" i="4" s="1"/>
  <c r="W446" i="4" s="1"/>
  <c r="AC445" i="6"/>
  <c r="S445" i="4" s="1"/>
  <c r="W445" i="4" s="1"/>
  <c r="AC444" i="6"/>
  <c r="S444" i="4" s="1"/>
  <c r="W444" i="4" s="1"/>
  <c r="AC443" i="6"/>
  <c r="S443" i="4" s="1"/>
  <c r="W443" i="4" s="1"/>
  <c r="AC442" i="6"/>
  <c r="S442" i="4" s="1"/>
  <c r="W442" i="4" s="1"/>
  <c r="F441" i="7" s="1"/>
  <c r="G441" i="7" s="1"/>
  <c r="H441" i="7" s="1"/>
  <c r="I441" i="7" s="1"/>
  <c r="J441" i="7" s="1"/>
  <c r="L441" i="7" s="1"/>
  <c r="M441" i="7" s="1"/>
  <c r="AC441" i="6"/>
  <c r="S441" i="4" s="1"/>
  <c r="W441" i="4" s="1"/>
  <c r="AC440" i="6"/>
  <c r="S440" i="4" s="1"/>
  <c r="W440" i="4" s="1"/>
  <c r="AC439" i="6"/>
  <c r="S439" i="4" s="1"/>
  <c r="W439" i="4" s="1"/>
  <c r="AC438" i="6"/>
  <c r="S438" i="4" s="1"/>
  <c r="W438" i="4" s="1"/>
  <c r="AC437" i="6"/>
  <c r="S437" i="4" s="1"/>
  <c r="W437" i="4" s="1"/>
  <c r="AC436" i="6"/>
  <c r="S436" i="4" s="1"/>
  <c r="W436" i="4" s="1"/>
  <c r="AC435" i="6"/>
  <c r="S435" i="4" s="1"/>
  <c r="AC434" i="6"/>
  <c r="S434" i="4" s="1"/>
  <c r="W434" i="4" s="1"/>
  <c r="AC433" i="6"/>
  <c r="S433" i="4" s="1"/>
  <c r="W433" i="4" s="1"/>
  <c r="AC432" i="6"/>
  <c r="S432" i="4" s="1"/>
  <c r="W432" i="4" s="1"/>
  <c r="F431" i="7" s="1"/>
  <c r="G431" i="7" s="1"/>
  <c r="H431" i="7" s="1"/>
  <c r="I431" i="7" s="1"/>
  <c r="J431" i="7" s="1"/>
  <c r="L431" i="7" s="1"/>
  <c r="M431" i="7" s="1"/>
  <c r="AC431" i="6"/>
  <c r="S431" i="4" s="1"/>
  <c r="W431" i="4" s="1"/>
  <c r="AC430" i="6"/>
  <c r="S430" i="4" s="1"/>
  <c r="W430" i="4" s="1"/>
  <c r="AC429" i="6"/>
  <c r="S429" i="4" s="1"/>
  <c r="W429" i="4" s="1"/>
  <c r="AC428" i="6"/>
  <c r="S428" i="4" s="1"/>
  <c r="W428" i="4" s="1"/>
  <c r="AC427" i="6"/>
  <c r="S427" i="4" s="1"/>
  <c r="W427" i="4" s="1"/>
  <c r="AC426" i="6"/>
  <c r="S426" i="4" s="1"/>
  <c r="W426" i="4" s="1"/>
  <c r="AC425" i="6"/>
  <c r="S425" i="4" s="1"/>
  <c r="W425" i="4" s="1"/>
  <c r="AC424" i="6"/>
  <c r="S424" i="4" s="1"/>
  <c r="W424" i="4" s="1"/>
  <c r="AC423" i="6"/>
  <c r="S423" i="4" s="1"/>
  <c r="W423" i="4" s="1"/>
  <c r="AC421" i="6"/>
  <c r="S421" i="4" s="1"/>
  <c r="W421" i="4" s="1"/>
  <c r="AC420" i="6"/>
  <c r="S420" i="4" s="1"/>
  <c r="W420" i="4" s="1"/>
  <c r="AC419" i="6"/>
  <c r="S419" i="4" s="1"/>
  <c r="W419" i="4" s="1"/>
  <c r="AC418" i="6"/>
  <c r="S418" i="4" s="1"/>
  <c r="W418" i="4" s="1"/>
  <c r="AC417" i="6"/>
  <c r="S417" i="4" s="1"/>
  <c r="W417" i="4" s="1"/>
  <c r="AC416" i="6"/>
  <c r="S416" i="4" s="1"/>
  <c r="W416" i="4" s="1"/>
  <c r="AC415" i="6"/>
  <c r="S415" i="4" s="1"/>
  <c r="W415" i="4" s="1"/>
  <c r="AC414" i="6"/>
  <c r="S414" i="4" s="1"/>
  <c r="W414" i="4" s="1"/>
  <c r="AC413" i="6"/>
  <c r="S413" i="4" s="1"/>
  <c r="W413" i="4" s="1"/>
  <c r="F412" i="7" s="1"/>
  <c r="G412" i="7" s="1"/>
  <c r="H412" i="7" s="1"/>
  <c r="I412" i="7" s="1"/>
  <c r="J412" i="7" s="1"/>
  <c r="L412" i="7" s="1"/>
  <c r="M412" i="7" s="1"/>
  <c r="AC412" i="6"/>
  <c r="S412" i="4" s="1"/>
  <c r="W412" i="4" s="1"/>
  <c r="AC411" i="6"/>
  <c r="S411" i="4" s="1"/>
  <c r="W411" i="4" s="1"/>
  <c r="AC410" i="6"/>
  <c r="S410" i="4" s="1"/>
  <c r="W410" i="4" s="1"/>
  <c r="AC409" i="6"/>
  <c r="S409" i="4" s="1"/>
  <c r="W409" i="4" s="1"/>
  <c r="AC408" i="6"/>
  <c r="S408" i="4" s="1"/>
  <c r="W408" i="4" s="1"/>
  <c r="AC407" i="6"/>
  <c r="S407" i="4" s="1"/>
  <c r="W407" i="4" s="1"/>
  <c r="AC406" i="6"/>
  <c r="S406" i="4" s="1"/>
  <c r="W406" i="4" s="1"/>
  <c r="AC405" i="6"/>
  <c r="S405" i="4" s="1"/>
  <c r="W405" i="4" s="1"/>
  <c r="AC404" i="6"/>
  <c r="S404" i="4" s="1"/>
  <c r="W404" i="4" s="1"/>
  <c r="AC403" i="6"/>
  <c r="S403" i="4" s="1"/>
  <c r="W403" i="4" s="1"/>
  <c r="AC402" i="6"/>
  <c r="S402" i="4" s="1"/>
  <c r="W402" i="4" s="1"/>
  <c r="AC401" i="6"/>
  <c r="S401" i="4" s="1"/>
  <c r="W401" i="4" s="1"/>
  <c r="AC400" i="6"/>
  <c r="S400" i="4" s="1"/>
  <c r="AC399" i="6"/>
  <c r="S399" i="4" s="1"/>
  <c r="W399" i="4" s="1"/>
  <c r="AC398" i="6"/>
  <c r="S398" i="4" s="1"/>
  <c r="W398" i="4" s="1"/>
  <c r="AC397" i="6"/>
  <c r="S397" i="4" s="1"/>
  <c r="AC396" i="6"/>
  <c r="S396" i="4" s="1"/>
  <c r="W396" i="4" s="1"/>
  <c r="AC395" i="6"/>
  <c r="S395" i="4" s="1"/>
  <c r="W395" i="4" s="1"/>
  <c r="AC394" i="6"/>
  <c r="S394" i="4" s="1"/>
  <c r="W394" i="4" s="1"/>
  <c r="AC393" i="6"/>
  <c r="S393" i="4" s="1"/>
  <c r="W393" i="4" s="1"/>
  <c r="AC392" i="6"/>
  <c r="S392" i="4" s="1"/>
  <c r="W392" i="4" s="1"/>
  <c r="AC391" i="6"/>
  <c r="S391" i="4" s="1"/>
  <c r="W391" i="4" s="1"/>
  <c r="AC390" i="6"/>
  <c r="S390" i="4" s="1"/>
  <c r="W390" i="4" s="1"/>
  <c r="AC389" i="6"/>
  <c r="S389" i="4" s="1"/>
  <c r="W389" i="4" s="1"/>
  <c r="AC388" i="6"/>
  <c r="S388" i="4" s="1"/>
  <c r="W388" i="4" s="1"/>
  <c r="AC386" i="6"/>
  <c r="S386" i="4" s="1"/>
  <c r="W386" i="4" s="1"/>
  <c r="AC385" i="6"/>
  <c r="S385" i="4" s="1"/>
  <c r="W385" i="4" s="1"/>
  <c r="AC384" i="6"/>
  <c r="S384" i="4" s="1"/>
  <c r="W384" i="4" s="1"/>
  <c r="AC383" i="6"/>
  <c r="S383" i="4" s="1"/>
  <c r="W383" i="4" s="1"/>
  <c r="AC382" i="6"/>
  <c r="S382" i="4" s="1"/>
  <c r="W382" i="4" s="1"/>
  <c r="AC381" i="6"/>
  <c r="S381" i="4" s="1"/>
  <c r="W381" i="4" s="1"/>
  <c r="AC380" i="6"/>
  <c r="S380" i="4" s="1"/>
  <c r="W380" i="4" s="1"/>
  <c r="AC379" i="6"/>
  <c r="S379" i="4" s="1"/>
  <c r="W379" i="4" s="1"/>
  <c r="F378" i="7" s="1"/>
  <c r="G378" i="7" s="1"/>
  <c r="H378" i="7" s="1"/>
  <c r="I378" i="7" s="1"/>
  <c r="J378" i="7" s="1"/>
  <c r="L378" i="7" s="1"/>
  <c r="M378" i="7" s="1"/>
  <c r="AC378" i="6"/>
  <c r="S378" i="4" s="1"/>
  <c r="W378" i="4" s="1"/>
  <c r="F377" i="7" s="1"/>
  <c r="G377" i="7" s="1"/>
  <c r="H377" i="7" s="1"/>
  <c r="I377" i="7" s="1"/>
  <c r="J377" i="7" s="1"/>
  <c r="L377" i="7" s="1"/>
  <c r="M377" i="7" s="1"/>
  <c r="AC377" i="6"/>
  <c r="S377" i="4" s="1"/>
  <c r="W377" i="4" s="1"/>
  <c r="AC376" i="6"/>
  <c r="S376" i="4" s="1"/>
  <c r="W376" i="4" s="1"/>
  <c r="AC375" i="6"/>
  <c r="S375" i="4" s="1"/>
  <c r="W375" i="4" s="1"/>
  <c r="AC374" i="6"/>
  <c r="S374" i="4" s="1"/>
  <c r="W374" i="4" s="1"/>
  <c r="AC373" i="6"/>
  <c r="S373" i="4" s="1"/>
  <c r="W373" i="4" s="1"/>
  <c r="AC372" i="6"/>
  <c r="S372" i="4" s="1"/>
  <c r="W372" i="4" s="1"/>
  <c r="AC371" i="6"/>
  <c r="S371" i="4" s="1"/>
  <c r="W371" i="4" s="1"/>
  <c r="AC370" i="6"/>
  <c r="S370" i="4" s="1"/>
  <c r="W370" i="4" s="1"/>
  <c r="AC369" i="6"/>
  <c r="S369" i="4" s="1"/>
  <c r="W369" i="4" s="1"/>
  <c r="AC368" i="6"/>
  <c r="S368" i="4" s="1"/>
  <c r="W368" i="4" s="1"/>
  <c r="AC367" i="6"/>
  <c r="S367" i="4" s="1"/>
  <c r="W367" i="4" s="1"/>
  <c r="AC366" i="6"/>
  <c r="S366" i="4" s="1"/>
  <c r="W366" i="4" s="1"/>
  <c r="AC365" i="6"/>
  <c r="S365" i="4" s="1"/>
  <c r="W365" i="4" s="1"/>
  <c r="AC364" i="6"/>
  <c r="S364" i="4" s="1"/>
  <c r="AC363" i="6"/>
  <c r="S363" i="4" s="1"/>
  <c r="W363" i="4" s="1"/>
  <c r="AC362" i="6"/>
  <c r="S362" i="4" s="1"/>
  <c r="W362" i="4" s="1"/>
  <c r="AC361" i="6"/>
  <c r="S361" i="4" s="1"/>
  <c r="AC360" i="6"/>
  <c r="S360" i="4" s="1"/>
  <c r="W360" i="4" s="1"/>
  <c r="AC359" i="6"/>
  <c r="S359" i="4" s="1"/>
  <c r="W359" i="4" s="1"/>
  <c r="AC358" i="6"/>
  <c r="S358" i="4" s="1"/>
  <c r="W358" i="4" s="1"/>
  <c r="AC357" i="6"/>
  <c r="S357" i="4" s="1"/>
  <c r="W357" i="4" s="1"/>
  <c r="AC356" i="6"/>
  <c r="S356" i="4" s="1"/>
  <c r="W356" i="4" s="1"/>
  <c r="AC355" i="6"/>
  <c r="S355" i="4" s="1"/>
  <c r="W355" i="4" s="1"/>
  <c r="AC354" i="6"/>
  <c r="S354" i="4" s="1"/>
  <c r="W354" i="4" s="1"/>
  <c r="AC353" i="6"/>
  <c r="S353" i="4" s="1"/>
  <c r="W353" i="4" s="1"/>
  <c r="AC351" i="6"/>
  <c r="S351" i="4" s="1"/>
  <c r="W351" i="4" s="1"/>
  <c r="AC350" i="6"/>
  <c r="S350" i="4" s="1"/>
  <c r="W350" i="4" s="1"/>
  <c r="AC349" i="6"/>
  <c r="S349" i="4" s="1"/>
  <c r="W349" i="4" s="1"/>
  <c r="AC348" i="6"/>
  <c r="S348" i="4" s="1"/>
  <c r="W348" i="4" s="1"/>
  <c r="AC347" i="6"/>
  <c r="S347" i="4" s="1"/>
  <c r="W347" i="4" s="1"/>
  <c r="AC346" i="6"/>
  <c r="S346" i="4" s="1"/>
  <c r="W346" i="4" s="1"/>
  <c r="AC345" i="6"/>
  <c r="S345" i="4" s="1"/>
  <c r="W345" i="4" s="1"/>
  <c r="AC344" i="6"/>
  <c r="S344" i="4" s="1"/>
  <c r="W344" i="4" s="1"/>
  <c r="AC343" i="6"/>
  <c r="S343" i="4" s="1"/>
  <c r="W343" i="4" s="1"/>
  <c r="F342" i="7" s="1"/>
  <c r="G342" i="7" s="1"/>
  <c r="H342" i="7" s="1"/>
  <c r="I342" i="7" s="1"/>
  <c r="J342" i="7" s="1"/>
  <c r="L342" i="7" s="1"/>
  <c r="M342" i="7" s="1"/>
  <c r="AC342" i="6"/>
  <c r="S342" i="4" s="1"/>
  <c r="W342" i="4" s="1"/>
  <c r="AC341" i="6"/>
  <c r="S341" i="4" s="1"/>
  <c r="W341" i="4" s="1"/>
  <c r="AC340" i="6"/>
  <c r="S340" i="4" s="1"/>
  <c r="W340" i="4" s="1"/>
  <c r="AC339" i="6"/>
  <c r="S339" i="4" s="1"/>
  <c r="W339" i="4" s="1"/>
  <c r="AC338" i="6"/>
  <c r="S338" i="4" s="1"/>
  <c r="W338" i="4" s="1"/>
  <c r="AC337" i="6"/>
  <c r="S337" i="4" s="1"/>
  <c r="W337" i="4" s="1"/>
  <c r="AC336" i="6"/>
  <c r="S336" i="4" s="1"/>
  <c r="W336" i="4" s="1"/>
  <c r="AC335" i="6"/>
  <c r="S335" i="4" s="1"/>
  <c r="W335" i="4" s="1"/>
  <c r="AC334" i="6"/>
  <c r="S334" i="4" s="1"/>
  <c r="W334" i="4" s="1"/>
  <c r="AC333" i="6"/>
  <c r="S333" i="4" s="1"/>
  <c r="W333" i="4" s="1"/>
  <c r="AC332" i="6"/>
  <c r="S332" i="4" s="1"/>
  <c r="W332" i="4" s="1"/>
  <c r="AC331" i="6"/>
  <c r="S331" i="4" s="1"/>
  <c r="W331" i="4" s="1"/>
  <c r="AC330" i="6"/>
  <c r="S330" i="4" s="1"/>
  <c r="AC329" i="6"/>
  <c r="S329" i="4" s="1"/>
  <c r="W329" i="4" s="1"/>
  <c r="AC328" i="6"/>
  <c r="S328" i="4" s="1"/>
  <c r="W328" i="4" s="1"/>
  <c r="AC327" i="6"/>
  <c r="S327" i="4" s="1"/>
  <c r="AC326" i="6"/>
  <c r="S326" i="4" s="1"/>
  <c r="W326" i="4" s="1"/>
  <c r="AC325" i="6"/>
  <c r="S325" i="4" s="1"/>
  <c r="W325" i="4" s="1"/>
  <c r="AC324" i="6"/>
  <c r="S324" i="4" s="1"/>
  <c r="W324" i="4" s="1"/>
  <c r="AC323" i="6"/>
  <c r="S323" i="4" s="1"/>
  <c r="W323" i="4" s="1"/>
  <c r="AC322" i="6"/>
  <c r="S322" i="4" s="1"/>
  <c r="W322" i="4" s="1"/>
  <c r="AC321" i="6"/>
  <c r="S321" i="4" s="1"/>
  <c r="W321" i="4" s="1"/>
  <c r="AC320" i="6"/>
  <c r="S320" i="4" s="1"/>
  <c r="W320" i="4" s="1"/>
  <c r="AC319" i="6"/>
  <c r="S319" i="4" s="1"/>
  <c r="W319" i="4" s="1"/>
  <c r="AC318" i="6"/>
  <c r="S318" i="4" s="1"/>
  <c r="W318" i="4" s="1"/>
  <c r="AC316" i="6"/>
  <c r="S316" i="4" s="1"/>
  <c r="W316" i="4" s="1"/>
  <c r="AC315" i="6"/>
  <c r="S315" i="4" s="1"/>
  <c r="W315" i="4" s="1"/>
  <c r="AC314" i="6"/>
  <c r="S314" i="4" s="1"/>
  <c r="W314" i="4" s="1"/>
  <c r="AC313" i="6"/>
  <c r="S313" i="4" s="1"/>
  <c r="W313" i="4" s="1"/>
  <c r="AC312" i="6"/>
  <c r="S312" i="4" s="1"/>
  <c r="W312" i="4" s="1"/>
  <c r="AC311" i="6"/>
  <c r="S311" i="4" s="1"/>
  <c r="W311" i="4" s="1"/>
  <c r="AC310" i="6"/>
  <c r="S310" i="4" s="1"/>
  <c r="W310" i="4" s="1"/>
  <c r="AC309" i="6"/>
  <c r="S309" i="4" s="1"/>
  <c r="W309" i="4" s="1"/>
  <c r="AC308" i="6"/>
  <c r="S308" i="4" s="1"/>
  <c r="W308" i="4" s="1"/>
  <c r="F307" i="7" s="1"/>
  <c r="G307" i="7" s="1"/>
  <c r="H307" i="7" s="1"/>
  <c r="I307" i="7" s="1"/>
  <c r="J307" i="7" s="1"/>
  <c r="L307" i="7" s="1"/>
  <c r="M307" i="7" s="1"/>
  <c r="AC307" i="6"/>
  <c r="S307" i="4" s="1"/>
  <c r="W307" i="4" s="1"/>
  <c r="F306" i="7" s="1"/>
  <c r="G306" i="7" s="1"/>
  <c r="H306" i="7" s="1"/>
  <c r="I306" i="7" s="1"/>
  <c r="J306" i="7" s="1"/>
  <c r="L306" i="7" s="1"/>
  <c r="M306" i="7" s="1"/>
  <c r="AC306" i="6"/>
  <c r="S306" i="4" s="1"/>
  <c r="W306" i="4" s="1"/>
  <c r="AC305" i="6"/>
  <c r="S305" i="4" s="1"/>
  <c r="W305" i="4" s="1"/>
  <c r="AC304" i="6"/>
  <c r="S304" i="4" s="1"/>
  <c r="W304" i="4" s="1"/>
  <c r="AC303" i="6"/>
  <c r="S303" i="4" s="1"/>
  <c r="W303" i="4" s="1"/>
  <c r="AC302" i="6"/>
  <c r="S302" i="4" s="1"/>
  <c r="W302" i="4" s="1"/>
  <c r="F301" i="7" s="1"/>
  <c r="G301" i="7" s="1"/>
  <c r="H301" i="7" s="1"/>
  <c r="I301" i="7" s="1"/>
  <c r="J301" i="7" s="1"/>
  <c r="L301" i="7" s="1"/>
  <c r="M301" i="7" s="1"/>
  <c r="AC301" i="6"/>
  <c r="S301" i="4" s="1"/>
  <c r="W301" i="4" s="1"/>
  <c r="AC300" i="6"/>
  <c r="S300" i="4" s="1"/>
  <c r="W300" i="4" s="1"/>
  <c r="AC299" i="6"/>
  <c r="S299" i="4" s="1"/>
  <c r="W299" i="4" s="1"/>
  <c r="AC298" i="6"/>
  <c r="S298" i="4" s="1"/>
  <c r="W298" i="4" s="1"/>
  <c r="AC297" i="6"/>
  <c r="S297" i="4" s="1"/>
  <c r="W297" i="4" s="1"/>
  <c r="AC296" i="6"/>
  <c r="S296" i="4" s="1"/>
  <c r="W296" i="4" s="1"/>
  <c r="AC295" i="6"/>
  <c r="S295" i="4" s="1"/>
  <c r="AC294" i="6"/>
  <c r="S294" i="4" s="1"/>
  <c r="W294" i="4" s="1"/>
  <c r="AC293" i="6"/>
  <c r="S293" i="4" s="1"/>
  <c r="W293" i="4" s="1"/>
  <c r="AC292" i="6"/>
  <c r="S292" i="4" s="1"/>
  <c r="W292" i="4" s="1"/>
  <c r="F291" i="7" s="1"/>
  <c r="G291" i="7" s="1"/>
  <c r="H291" i="7" s="1"/>
  <c r="I291" i="7" s="1"/>
  <c r="J291" i="7" s="1"/>
  <c r="L291" i="7" s="1"/>
  <c r="M291" i="7" s="1"/>
  <c r="AC291" i="6"/>
  <c r="S291" i="4" s="1"/>
  <c r="AC290" i="6"/>
  <c r="S290" i="4" s="1"/>
  <c r="W290" i="4" s="1"/>
  <c r="AC289" i="6"/>
  <c r="S289" i="4" s="1"/>
  <c r="W289" i="4" s="1"/>
  <c r="AC288" i="6"/>
  <c r="S288" i="4" s="1"/>
  <c r="W288" i="4" s="1"/>
  <c r="AC287" i="6"/>
  <c r="S287" i="4" s="1"/>
  <c r="W287" i="4" s="1"/>
  <c r="AC286" i="6"/>
  <c r="S286" i="4" s="1"/>
  <c r="W286" i="4" s="1"/>
  <c r="AC285" i="6"/>
  <c r="S285" i="4" s="1"/>
  <c r="W285" i="4" s="1"/>
  <c r="AC284" i="6"/>
  <c r="S284" i="4" s="1"/>
  <c r="W284" i="4" s="1"/>
  <c r="AC283" i="6"/>
  <c r="S283" i="4" s="1"/>
  <c r="W283" i="4" s="1"/>
  <c r="AC281" i="6"/>
  <c r="S281" i="4" s="1"/>
  <c r="W281" i="4" s="1"/>
  <c r="AC280" i="6"/>
  <c r="S280" i="4" s="1"/>
  <c r="W280" i="4" s="1"/>
  <c r="AC279" i="6"/>
  <c r="S279" i="4" s="1"/>
  <c r="W279" i="4" s="1"/>
  <c r="AC278" i="6"/>
  <c r="S278" i="4" s="1"/>
  <c r="W278" i="4" s="1"/>
  <c r="AC277" i="6"/>
  <c r="S277" i="4" s="1"/>
  <c r="W277" i="4" s="1"/>
  <c r="AC275" i="6"/>
  <c r="S275" i="4" s="1"/>
  <c r="W275" i="4" s="1"/>
  <c r="AC274" i="6"/>
  <c r="S274" i="4" s="1"/>
  <c r="W274" i="4" s="1"/>
  <c r="AC273" i="6"/>
  <c r="S273" i="4" s="1"/>
  <c r="W273" i="4" s="1"/>
  <c r="AC272" i="6"/>
  <c r="S272" i="4" s="1"/>
  <c r="W272" i="4" s="1"/>
  <c r="AC271" i="6"/>
  <c r="S271" i="4" s="1"/>
  <c r="W271" i="4" s="1"/>
  <c r="AC270" i="6"/>
  <c r="S270" i="4" s="1"/>
  <c r="W270" i="4" s="1"/>
  <c r="AC269" i="6"/>
  <c r="S269" i="4" s="1"/>
  <c r="W269" i="4" s="1"/>
  <c r="AC268" i="6"/>
  <c r="S268" i="4" s="1"/>
  <c r="W268" i="4" s="1"/>
  <c r="AC267" i="6"/>
  <c r="S267" i="4" s="1"/>
  <c r="W267" i="4" s="1"/>
  <c r="F266" i="7" s="1"/>
  <c r="G266" i="7" s="1"/>
  <c r="H266" i="7" s="1"/>
  <c r="I266" i="7" s="1"/>
  <c r="J266" i="7" s="1"/>
  <c r="L266" i="7" s="1"/>
  <c r="M266" i="7" s="1"/>
  <c r="AC266" i="6"/>
  <c r="S266" i="4" s="1"/>
  <c r="W266" i="4" s="1"/>
  <c r="F265" i="7" s="1"/>
  <c r="G265" i="7" s="1"/>
  <c r="H265" i="7" s="1"/>
  <c r="I265" i="7" s="1"/>
  <c r="J265" i="7" s="1"/>
  <c r="L265" i="7" s="1"/>
  <c r="M265" i="7" s="1"/>
  <c r="AC265" i="6"/>
  <c r="S265" i="4" s="1"/>
  <c r="W265" i="4" s="1"/>
  <c r="AC264" i="6"/>
  <c r="S264" i="4" s="1"/>
  <c r="W264" i="4" s="1"/>
  <c r="AC263" i="6"/>
  <c r="S263" i="4" s="1"/>
  <c r="W263" i="4" s="1"/>
  <c r="AC262" i="6"/>
  <c r="S262" i="4" s="1"/>
  <c r="W262" i="4" s="1"/>
  <c r="AC261" i="6"/>
  <c r="S261" i="4" s="1"/>
  <c r="W261" i="4" s="1"/>
  <c r="F260" i="7" s="1"/>
  <c r="G260" i="7" s="1"/>
  <c r="H260" i="7" s="1"/>
  <c r="I260" i="7" s="1"/>
  <c r="J260" i="7" s="1"/>
  <c r="L260" i="7" s="1"/>
  <c r="M260" i="7" s="1"/>
  <c r="AC260" i="6"/>
  <c r="S260" i="4" s="1"/>
  <c r="W260" i="4" s="1"/>
  <c r="AC259" i="6"/>
  <c r="S259" i="4" s="1"/>
  <c r="W259" i="4" s="1"/>
  <c r="AC258" i="6"/>
  <c r="S258" i="4" s="1"/>
  <c r="W258" i="4" s="1"/>
  <c r="AC257" i="6"/>
  <c r="S257" i="4" s="1"/>
  <c r="W257" i="4" s="1"/>
  <c r="AC256" i="6"/>
  <c r="S256" i="4" s="1"/>
  <c r="W256" i="4" s="1"/>
  <c r="AC255" i="6"/>
  <c r="S255" i="4" s="1"/>
  <c r="AC254" i="6"/>
  <c r="S254" i="4" s="1"/>
  <c r="W254" i="4" s="1"/>
  <c r="AC253" i="6"/>
  <c r="S253" i="4" s="1"/>
  <c r="W253" i="4" s="1"/>
  <c r="AC252" i="6"/>
  <c r="S252" i="4" s="1"/>
  <c r="AC251" i="6"/>
  <c r="S251" i="4" s="1"/>
  <c r="W251" i="4" s="1"/>
  <c r="AC250" i="6"/>
  <c r="S250" i="4" s="1"/>
  <c r="W250" i="4" s="1"/>
  <c r="AC249" i="6"/>
  <c r="S249" i="4" s="1"/>
  <c r="W249" i="4" s="1"/>
  <c r="AC248" i="6"/>
  <c r="S248" i="4" s="1"/>
  <c r="W248" i="4" s="1"/>
  <c r="AC247" i="6"/>
  <c r="S247" i="4" s="1"/>
  <c r="W247" i="4" s="1"/>
  <c r="F246" i="7" s="1"/>
  <c r="G246" i="7" s="1"/>
  <c r="H246" i="7" s="1"/>
  <c r="I246" i="7" s="1"/>
  <c r="J246" i="7" s="1"/>
  <c r="L246" i="7" s="1"/>
  <c r="M246" i="7" s="1"/>
  <c r="AC246" i="6"/>
  <c r="S246" i="4" s="1"/>
  <c r="W246" i="4" s="1"/>
  <c r="AC245" i="6"/>
  <c r="S245" i="4" s="1"/>
  <c r="W245" i="4" s="1"/>
  <c r="AC244" i="6"/>
  <c r="S244" i="4" s="1"/>
  <c r="W244" i="4" s="1"/>
  <c r="AC243" i="6"/>
  <c r="S243" i="4" s="1"/>
  <c r="W243" i="4" s="1"/>
  <c r="AC241" i="6"/>
  <c r="S241" i="4" s="1"/>
  <c r="W241" i="4" s="1"/>
  <c r="AC240" i="6"/>
  <c r="S240" i="4" s="1"/>
  <c r="W240" i="4" s="1"/>
  <c r="AC239" i="6"/>
  <c r="S239" i="4" s="1"/>
  <c r="W239" i="4" s="1"/>
  <c r="AC238" i="6"/>
  <c r="S238" i="4" s="1"/>
  <c r="W238" i="4" s="1"/>
  <c r="F237" i="7" s="1"/>
  <c r="G237" i="7" s="1"/>
  <c r="H237" i="7" s="1"/>
  <c r="I237" i="7" s="1"/>
  <c r="J237" i="7" s="1"/>
  <c r="L237" i="7" s="1"/>
  <c r="M237" i="7" s="1"/>
  <c r="AC236" i="6"/>
  <c r="S236" i="4" s="1"/>
  <c r="W236" i="4" s="1"/>
  <c r="AC235" i="6"/>
  <c r="S235" i="4" s="1"/>
  <c r="W235" i="4" s="1"/>
  <c r="AC233" i="6"/>
  <c r="S233" i="4" s="1"/>
  <c r="W233" i="4" s="1"/>
  <c r="AC232" i="6"/>
  <c r="S232" i="4" s="1"/>
  <c r="W232" i="4" s="1"/>
  <c r="AC231" i="6"/>
  <c r="S231" i="4" s="1"/>
  <c r="W231" i="4" s="1"/>
  <c r="AC230" i="6"/>
  <c r="S230" i="4" s="1"/>
  <c r="W230" i="4" s="1"/>
  <c r="F229" i="7" s="1"/>
  <c r="G229" i="7" s="1"/>
  <c r="H229" i="7" s="1"/>
  <c r="I229" i="7" s="1"/>
  <c r="J229" i="7" s="1"/>
  <c r="L229" i="7" s="1"/>
  <c r="M229" i="7" s="1"/>
  <c r="AC229" i="6"/>
  <c r="S229" i="4" s="1"/>
  <c r="W229" i="4" s="1"/>
  <c r="AC228" i="6"/>
  <c r="S228" i="4" s="1"/>
  <c r="W228" i="4" s="1"/>
  <c r="AC227" i="6"/>
  <c r="S227" i="4" s="1"/>
  <c r="W227" i="4" s="1"/>
  <c r="F226" i="7" s="1"/>
  <c r="G226" i="7" s="1"/>
  <c r="H226" i="7" s="1"/>
  <c r="I226" i="7" s="1"/>
  <c r="J226" i="7" s="1"/>
  <c r="L226" i="7" s="1"/>
  <c r="M226" i="7" s="1"/>
  <c r="AC226" i="6"/>
  <c r="S226" i="4" s="1"/>
  <c r="AC225" i="6"/>
  <c r="S225" i="4" s="1"/>
  <c r="W225" i="4" s="1"/>
  <c r="AC224" i="6"/>
  <c r="S224" i="4" s="1"/>
  <c r="W224" i="4" s="1"/>
  <c r="F223" i="7" s="1"/>
  <c r="G223" i="7" s="1"/>
  <c r="H223" i="7" s="1"/>
  <c r="I223" i="7" s="1"/>
  <c r="J223" i="7" s="1"/>
  <c r="L223" i="7" s="1"/>
  <c r="M223" i="7" s="1"/>
  <c r="AC222" i="6"/>
  <c r="S222" i="4" s="1"/>
  <c r="AC221" i="6"/>
  <c r="S221" i="4" s="1"/>
  <c r="W221" i="4" s="1"/>
  <c r="AC220" i="6"/>
  <c r="S220" i="4" s="1"/>
  <c r="W220" i="4" s="1"/>
  <c r="F219" i="7" s="1"/>
  <c r="G219" i="7" s="1"/>
  <c r="H219" i="7" s="1"/>
  <c r="I219" i="7" s="1"/>
  <c r="J219" i="7" s="1"/>
  <c r="L219" i="7" s="1"/>
  <c r="M219" i="7" s="1"/>
  <c r="AC219" i="6"/>
  <c r="S219" i="4" s="1"/>
  <c r="W219" i="4" s="1"/>
  <c r="AC218" i="6"/>
  <c r="S218" i="4" s="1"/>
  <c r="W218" i="4" s="1"/>
  <c r="AC217" i="6"/>
  <c r="S217" i="4" s="1"/>
  <c r="W217" i="4" s="1"/>
  <c r="F216" i="7" s="1"/>
  <c r="G216" i="7" s="1"/>
  <c r="H216" i="7" s="1"/>
  <c r="I216" i="7" s="1"/>
  <c r="J216" i="7" s="1"/>
  <c r="L216" i="7" s="1"/>
  <c r="M216" i="7" s="1"/>
  <c r="AC216" i="6"/>
  <c r="S216" i="4" s="1"/>
  <c r="W216" i="4" s="1"/>
  <c r="AC215" i="6"/>
  <c r="S215" i="4" s="1"/>
  <c r="W215" i="4" s="1"/>
  <c r="AC214" i="6"/>
  <c r="S214" i="4" s="1"/>
  <c r="W214" i="4" s="1"/>
  <c r="AC213" i="6"/>
  <c r="S213" i="4" s="1"/>
  <c r="W213" i="4" s="1"/>
  <c r="AC212" i="6"/>
  <c r="S212" i="4" s="1"/>
  <c r="W212" i="4" s="1"/>
  <c r="AC211" i="6"/>
  <c r="S211" i="4" s="1"/>
  <c r="W211" i="4" s="1"/>
  <c r="AC210" i="6"/>
  <c r="S210" i="4" s="1"/>
  <c r="W210" i="4" s="1"/>
  <c r="AC209" i="6"/>
  <c r="S209" i="4" s="1"/>
  <c r="W209" i="4" s="1"/>
  <c r="AC208" i="6"/>
  <c r="S208" i="4" s="1"/>
  <c r="W208" i="4" s="1"/>
  <c r="AC207" i="6"/>
  <c r="S207" i="4" s="1"/>
  <c r="W207" i="4" s="1"/>
  <c r="F206" i="7" s="1"/>
  <c r="G206" i="7" s="1"/>
  <c r="H206" i="7" s="1"/>
  <c r="I206" i="7" s="1"/>
  <c r="J206" i="7" s="1"/>
  <c r="L206" i="7" s="1"/>
  <c r="M206" i="7" s="1"/>
  <c r="AC206" i="6"/>
  <c r="S206" i="4" s="1"/>
  <c r="W206" i="4" s="1"/>
  <c r="AC205" i="6"/>
  <c r="S205" i="4" s="1"/>
  <c r="W205" i="4" s="1"/>
  <c r="AC203" i="6"/>
  <c r="S203" i="4" s="1"/>
  <c r="W203" i="4" s="1"/>
  <c r="AC202" i="6"/>
  <c r="S202" i="4" s="1"/>
  <c r="W202" i="4" s="1"/>
  <c r="AC201" i="6"/>
  <c r="S201" i="4" s="1"/>
  <c r="W201" i="4" s="1"/>
  <c r="F200" i="7" s="1"/>
  <c r="G200" i="7" s="1"/>
  <c r="H200" i="7" s="1"/>
  <c r="I200" i="7" s="1"/>
  <c r="J200" i="7" s="1"/>
  <c r="L200" i="7" s="1"/>
  <c r="M200" i="7" s="1"/>
  <c r="AC199" i="6"/>
  <c r="S199" i="4" s="1"/>
  <c r="W199" i="4" s="1"/>
  <c r="AC198" i="6"/>
  <c r="S198" i="4" s="1"/>
  <c r="W198" i="4" s="1"/>
  <c r="AC197" i="6"/>
  <c r="S197" i="4" s="1"/>
  <c r="W197" i="4" s="1"/>
  <c r="AC196" i="6"/>
  <c r="S196" i="4" s="1"/>
  <c r="W196" i="4" s="1"/>
  <c r="AC194" i="6"/>
  <c r="S194" i="4" s="1"/>
  <c r="W194" i="4" s="1"/>
  <c r="AC193" i="6"/>
  <c r="S193" i="4" s="1"/>
  <c r="W193" i="4" s="1"/>
  <c r="AC192" i="6"/>
  <c r="S192" i="4" s="1"/>
  <c r="W192" i="4" s="1"/>
  <c r="AC191" i="6"/>
  <c r="S191" i="4" s="1"/>
  <c r="W191" i="4" s="1"/>
  <c r="AC190" i="6"/>
  <c r="S190" i="4" s="1"/>
  <c r="W190" i="4" s="1"/>
  <c r="AC189" i="6"/>
  <c r="S189" i="4" s="1"/>
  <c r="W189" i="4" s="1"/>
  <c r="AC188" i="6"/>
  <c r="S188" i="4" s="1"/>
  <c r="W188" i="4" s="1"/>
  <c r="AC187" i="6"/>
  <c r="S187" i="4" s="1"/>
  <c r="W187" i="4" s="1"/>
  <c r="AC186" i="6"/>
  <c r="S186" i="4" s="1"/>
  <c r="W186" i="4" s="1"/>
  <c r="AC185" i="6"/>
  <c r="S185" i="4" s="1"/>
  <c r="W185" i="4" s="1"/>
  <c r="AC184" i="6"/>
  <c r="S184" i="4" s="1"/>
  <c r="W184" i="4" s="1"/>
  <c r="AC182" i="6"/>
  <c r="S182" i="4" s="1"/>
  <c r="W182" i="4" s="1"/>
  <c r="AC181" i="6"/>
  <c r="S181" i="4" s="1"/>
  <c r="W181" i="4" s="1"/>
  <c r="AC180" i="6"/>
  <c r="S180" i="4" s="1"/>
  <c r="W180" i="4" s="1"/>
  <c r="AC176" i="6"/>
  <c r="S176" i="4" s="1"/>
  <c r="W176" i="4" s="1"/>
  <c r="AC175" i="6"/>
  <c r="S175" i="4" s="1"/>
  <c r="W175" i="4" s="1"/>
  <c r="AC174" i="6"/>
  <c r="S174" i="4" s="1"/>
  <c r="W174" i="4" s="1"/>
  <c r="AC173" i="6"/>
  <c r="S173" i="4" s="1"/>
  <c r="W173" i="4" s="1"/>
  <c r="AC172" i="6"/>
  <c r="S172" i="4" s="1"/>
  <c r="W172" i="4" s="1"/>
  <c r="AC171" i="6"/>
  <c r="S171" i="4" s="1"/>
  <c r="W171" i="4" s="1"/>
  <c r="AC170" i="6"/>
  <c r="S170" i="4" s="1"/>
  <c r="W170" i="4" s="1"/>
  <c r="AC169" i="6"/>
  <c r="S169" i="4" s="1"/>
  <c r="W169" i="4" s="1"/>
  <c r="AC168" i="6"/>
  <c r="S168" i="4" s="1"/>
  <c r="W168" i="4" s="1"/>
  <c r="AC167" i="6"/>
  <c r="S167" i="4" s="1"/>
  <c r="W167" i="4" s="1"/>
  <c r="AC166" i="6"/>
  <c r="S166" i="4" s="1"/>
  <c r="W166" i="4" s="1"/>
  <c r="AC165" i="6"/>
  <c r="S165" i="4" s="1"/>
  <c r="W165" i="4" s="1"/>
  <c r="AC164" i="6"/>
  <c r="S164" i="4" s="1"/>
  <c r="W164" i="4" s="1"/>
  <c r="AC163" i="6"/>
  <c r="S163" i="4" s="1"/>
  <c r="W163" i="4" s="1"/>
  <c r="AC162" i="6"/>
  <c r="S162" i="4" s="1"/>
  <c r="W162" i="4" s="1"/>
  <c r="AC161" i="6"/>
  <c r="S161" i="4" s="1"/>
  <c r="W161" i="4" s="1"/>
  <c r="AC160" i="6"/>
  <c r="S160" i="4" s="1"/>
  <c r="W160" i="4" s="1"/>
  <c r="AC159" i="6"/>
  <c r="S159" i="4" s="1"/>
  <c r="W159" i="4" s="1"/>
  <c r="AC158" i="6"/>
  <c r="S158" i="4" s="1"/>
  <c r="W158" i="4" s="1"/>
  <c r="AC157" i="6"/>
  <c r="S157" i="4" s="1"/>
  <c r="W157" i="4" s="1"/>
  <c r="AC156" i="6"/>
  <c r="S156" i="4" s="1"/>
  <c r="W156" i="4" s="1"/>
  <c r="AC155" i="6"/>
  <c r="S155" i="4" s="1"/>
  <c r="W155" i="4" s="1"/>
  <c r="F154" i="7" s="1"/>
  <c r="G154" i="7" s="1"/>
  <c r="H154" i="7" s="1"/>
  <c r="I154" i="7" s="1"/>
  <c r="J154" i="7" s="1"/>
  <c r="L154" i="7" s="1"/>
  <c r="M154" i="7" s="1"/>
  <c r="AC153" i="6"/>
  <c r="S153" i="4" s="1"/>
  <c r="W153" i="4" s="1"/>
  <c r="AC152" i="6"/>
  <c r="S152" i="4" s="1"/>
  <c r="W152" i="4" s="1"/>
  <c r="AC151" i="6"/>
  <c r="S151" i="4" s="1"/>
  <c r="W151" i="4" s="1"/>
  <c r="F150" i="7" s="1"/>
  <c r="G150" i="7" s="1"/>
  <c r="H150" i="7" s="1"/>
  <c r="I150" i="7" s="1"/>
  <c r="J150" i="7" s="1"/>
  <c r="L150" i="7" s="1"/>
  <c r="M150" i="7" s="1"/>
  <c r="AC150" i="6"/>
  <c r="S150" i="4" s="1"/>
  <c r="W150" i="4" s="1"/>
  <c r="AC149" i="6"/>
  <c r="S149" i="4" s="1"/>
  <c r="W149" i="4" s="1"/>
  <c r="AC148" i="6"/>
  <c r="S148" i="4" s="1"/>
  <c r="W148" i="4" s="1"/>
  <c r="AC147" i="6"/>
  <c r="S147" i="4" s="1"/>
  <c r="W147" i="4" s="1"/>
  <c r="AC146" i="6"/>
  <c r="S146" i="4" s="1"/>
  <c r="W146" i="4" s="1"/>
  <c r="F145" i="7" s="1"/>
  <c r="G145" i="7" s="1"/>
  <c r="H145" i="7" s="1"/>
  <c r="I145" i="7" s="1"/>
  <c r="J145" i="7" s="1"/>
  <c r="L145" i="7" s="1"/>
  <c r="M145" i="7" s="1"/>
  <c r="AC145" i="6"/>
  <c r="S145" i="4" s="1"/>
  <c r="W145" i="4" s="1"/>
  <c r="AC144" i="6"/>
  <c r="S144" i="4" s="1"/>
  <c r="W144" i="4" s="1"/>
  <c r="AC143" i="6"/>
  <c r="S143" i="4" s="1"/>
  <c r="W143" i="4" s="1"/>
  <c r="AC142" i="6"/>
  <c r="S142" i="4" s="1"/>
  <c r="W142" i="4" s="1"/>
  <c r="AC141" i="6"/>
  <c r="S141" i="4" s="1"/>
  <c r="W141" i="4" s="1"/>
  <c r="AC137" i="6"/>
  <c r="S137" i="4" s="1"/>
  <c r="W137" i="4" s="1"/>
  <c r="AC136" i="6"/>
  <c r="S136" i="4" s="1"/>
  <c r="W136" i="4" s="1"/>
  <c r="AC134" i="6"/>
  <c r="S134" i="4" s="1"/>
  <c r="W134" i="4" s="1"/>
  <c r="AC133" i="6"/>
  <c r="S133" i="4" s="1"/>
  <c r="W133" i="4" s="1"/>
  <c r="AC132" i="6"/>
  <c r="S132" i="4" s="1"/>
  <c r="W132" i="4" s="1"/>
  <c r="AC131" i="6"/>
  <c r="S131" i="4" s="1"/>
  <c r="W131" i="4" s="1"/>
  <c r="AC130" i="6"/>
  <c r="S130" i="4" s="1"/>
  <c r="AC129" i="6"/>
  <c r="S129" i="4" s="1"/>
  <c r="AC128" i="6"/>
  <c r="S128" i="4" s="1"/>
  <c r="W128" i="4" s="1"/>
  <c r="AC127" i="6"/>
  <c r="S127" i="4" s="1"/>
  <c r="W127" i="4" s="1"/>
  <c r="AC126" i="6"/>
  <c r="S126" i="4" s="1"/>
  <c r="W126" i="4" s="1"/>
  <c r="AC125" i="6"/>
  <c r="S125" i="4" s="1"/>
  <c r="W125" i="4" s="1"/>
  <c r="AC124" i="6"/>
  <c r="S124" i="4" s="1"/>
  <c r="W124" i="4" s="1"/>
  <c r="AC123" i="6"/>
  <c r="S123" i="4" s="1"/>
  <c r="W123" i="4" s="1"/>
  <c r="F122" i="7" s="1"/>
  <c r="G122" i="7" s="1"/>
  <c r="H122" i="7" s="1"/>
  <c r="I122" i="7" s="1"/>
  <c r="J122" i="7" s="1"/>
  <c r="L122" i="7" s="1"/>
  <c r="M122" i="7" s="1"/>
  <c r="AC122" i="6"/>
  <c r="S122" i="4" s="1"/>
  <c r="W122" i="4" s="1"/>
  <c r="AC121" i="6"/>
  <c r="S121" i="4" s="1"/>
  <c r="W121" i="4" s="1"/>
  <c r="AC120" i="6"/>
  <c r="S120" i="4" s="1"/>
  <c r="W120" i="4" s="1"/>
  <c r="AC119" i="6"/>
  <c r="S119" i="4" s="1"/>
  <c r="W119" i="4" s="1"/>
  <c r="AC118" i="6"/>
  <c r="S118" i="4" s="1"/>
  <c r="W118" i="4" s="1"/>
  <c r="AC117" i="6"/>
  <c r="S117" i="4" s="1"/>
  <c r="AC116" i="6"/>
  <c r="S116" i="4" s="1"/>
  <c r="AC115" i="6"/>
  <c r="S115" i="4" s="1"/>
  <c r="W115" i="4" s="1"/>
  <c r="AC114" i="6"/>
  <c r="S114" i="4" s="1"/>
  <c r="W114" i="4" s="1"/>
  <c r="AC113" i="6"/>
  <c r="S113" i="4" s="1"/>
  <c r="AC112" i="6"/>
  <c r="S112" i="4" s="1"/>
  <c r="W112" i="4" s="1"/>
  <c r="AC111" i="6"/>
  <c r="S111" i="4" s="1"/>
  <c r="W111" i="4" s="1"/>
  <c r="AC110" i="6"/>
  <c r="S110" i="4" s="1"/>
  <c r="W110" i="4" s="1"/>
  <c r="AC109" i="6"/>
  <c r="S109" i="4" s="1"/>
  <c r="AC108" i="6"/>
  <c r="S108" i="4" s="1"/>
  <c r="W108" i="4" s="1"/>
  <c r="AC107" i="6"/>
  <c r="S107" i="4" s="1"/>
  <c r="AC106" i="6"/>
  <c r="S106" i="4" s="1"/>
  <c r="AC105" i="6"/>
  <c r="S105" i="4" s="1"/>
  <c r="AC104" i="6"/>
  <c r="S104" i="4" s="1"/>
  <c r="W104" i="4" s="1"/>
  <c r="AC103" i="6"/>
  <c r="S103" i="4" s="1"/>
  <c r="W103" i="4" s="1"/>
  <c r="AC102" i="6"/>
  <c r="S102" i="4" s="1"/>
  <c r="W102" i="4" s="1"/>
  <c r="F101" i="7" s="1"/>
  <c r="G101" i="7" s="1"/>
  <c r="H101" i="7" s="1"/>
  <c r="I101" i="7" s="1"/>
  <c r="J101" i="7" s="1"/>
  <c r="L101" i="7" s="1"/>
  <c r="M101" i="7" s="1"/>
  <c r="AC101" i="6"/>
  <c r="S101" i="4" s="1"/>
  <c r="W101" i="4" s="1"/>
  <c r="F100" i="7" s="1"/>
  <c r="G100" i="7" s="1"/>
  <c r="H100" i="7" s="1"/>
  <c r="I100" i="7" s="1"/>
  <c r="J100" i="7" s="1"/>
  <c r="L100" i="7" s="1"/>
  <c r="M100" i="7" s="1"/>
  <c r="AC100" i="6"/>
  <c r="S100" i="4" s="1"/>
  <c r="W100" i="4" s="1"/>
  <c r="AC99" i="6"/>
  <c r="S99" i="4" s="1"/>
  <c r="W99" i="4" s="1"/>
  <c r="AC98" i="6"/>
  <c r="S98" i="4" s="1"/>
  <c r="W98" i="4" s="1"/>
  <c r="AC97" i="6"/>
  <c r="S97" i="4" s="1"/>
  <c r="W97" i="4" s="1"/>
  <c r="AC96" i="6"/>
  <c r="S96" i="4" s="1"/>
  <c r="W96" i="4" s="1"/>
  <c r="AC95" i="6"/>
  <c r="S95" i="4" s="1"/>
  <c r="W95" i="4" s="1"/>
  <c r="AC94" i="6"/>
  <c r="S94" i="4" s="1"/>
  <c r="W94" i="4" s="1"/>
  <c r="AC93" i="6"/>
  <c r="S93" i="4" s="1"/>
  <c r="W93" i="4" s="1"/>
  <c r="F92" i="7" s="1"/>
  <c r="G92" i="7" s="1"/>
  <c r="H92" i="7" s="1"/>
  <c r="I92" i="7" s="1"/>
  <c r="J92" i="7" s="1"/>
  <c r="L92" i="7" s="1"/>
  <c r="M92" i="7" s="1"/>
  <c r="AC92" i="6"/>
  <c r="S92" i="4" s="1"/>
  <c r="W92" i="4" s="1"/>
  <c r="AC91" i="6"/>
  <c r="S91" i="4" s="1"/>
  <c r="W91" i="4" s="1"/>
  <c r="AC90" i="6"/>
  <c r="S90" i="4" s="1"/>
  <c r="W90" i="4" s="1"/>
  <c r="F89" i="7" s="1"/>
  <c r="G89" i="7" s="1"/>
  <c r="H89" i="7" s="1"/>
  <c r="I89" i="7" s="1"/>
  <c r="J89" i="7" s="1"/>
  <c r="L89" i="7" s="1"/>
  <c r="M89" i="7" s="1"/>
  <c r="AC89" i="6"/>
  <c r="S89" i="4" s="1"/>
  <c r="AC87" i="6"/>
  <c r="S87" i="4" s="1"/>
  <c r="W87" i="4" s="1"/>
  <c r="AC86" i="6"/>
  <c r="S86" i="4" s="1"/>
  <c r="W86" i="4" s="1"/>
  <c r="AC85" i="6"/>
  <c r="S85" i="4" s="1"/>
  <c r="W85" i="4" s="1"/>
  <c r="AC84" i="6"/>
  <c r="S84" i="4" s="1"/>
  <c r="W84" i="4" s="1"/>
  <c r="AC83" i="6"/>
  <c r="S83" i="4" s="1"/>
  <c r="W83" i="4" s="1"/>
  <c r="AC82" i="6"/>
  <c r="S82" i="4" s="1"/>
  <c r="W82" i="4" s="1"/>
  <c r="F81" i="7" s="1"/>
  <c r="G81" i="7" s="1"/>
  <c r="H81" i="7" s="1"/>
  <c r="I81" i="7" s="1"/>
  <c r="J81" i="7" s="1"/>
  <c r="L81" i="7" s="1"/>
  <c r="M81" i="7" s="1"/>
  <c r="AC81" i="6"/>
  <c r="S81" i="4" s="1"/>
  <c r="W81" i="4" s="1"/>
  <c r="AC80" i="6"/>
  <c r="S80" i="4" s="1"/>
  <c r="W80" i="4" s="1"/>
  <c r="F79" i="7" s="1"/>
  <c r="G79" i="7" s="1"/>
  <c r="H79" i="7" s="1"/>
  <c r="I79" i="7" s="1"/>
  <c r="J79" i="7" s="1"/>
  <c r="L79" i="7" s="1"/>
  <c r="M79" i="7" s="1"/>
  <c r="AC79" i="6"/>
  <c r="S79" i="4" s="1"/>
  <c r="W79" i="4" s="1"/>
  <c r="AC77" i="6"/>
  <c r="S77" i="4" s="1"/>
  <c r="W77" i="4" s="1"/>
  <c r="AC76" i="6"/>
  <c r="S76" i="4" s="1"/>
  <c r="W76" i="4" s="1"/>
  <c r="AC75" i="6"/>
  <c r="S75" i="4" s="1"/>
  <c r="W75" i="4" s="1"/>
  <c r="AC74" i="6"/>
  <c r="S74" i="4" s="1"/>
  <c r="AC73" i="6"/>
  <c r="S73" i="4" s="1"/>
  <c r="W73" i="4" s="1"/>
  <c r="F72" i="7" s="1"/>
  <c r="G72" i="7" s="1"/>
  <c r="H72" i="7" s="1"/>
  <c r="I72" i="7" s="1"/>
  <c r="J72" i="7" s="1"/>
  <c r="L72" i="7" s="1"/>
  <c r="M72" i="7" s="1"/>
  <c r="AC72" i="6"/>
  <c r="S72" i="4" s="1"/>
  <c r="W72" i="4" s="1"/>
  <c r="AC71" i="6"/>
  <c r="S71" i="4" s="1"/>
  <c r="AC70" i="6"/>
  <c r="S70" i="4" s="1"/>
  <c r="W70" i="4" s="1"/>
  <c r="F69" i="7" s="1"/>
  <c r="G69" i="7" s="1"/>
  <c r="H69" i="7" s="1"/>
  <c r="I69" i="7" s="1"/>
  <c r="J69" i="7" s="1"/>
  <c r="L69" i="7" s="1"/>
  <c r="M69" i="7" s="1"/>
  <c r="AC69" i="6"/>
  <c r="S69" i="4" s="1"/>
  <c r="W69" i="4" s="1"/>
  <c r="AC68" i="6"/>
  <c r="S68" i="4" s="1"/>
  <c r="W68" i="4" s="1"/>
  <c r="AC66" i="6"/>
  <c r="S66" i="4" s="1"/>
  <c r="W66" i="4" s="1"/>
  <c r="F65" i="7" s="1"/>
  <c r="G65" i="7" s="1"/>
  <c r="H65" i="7" s="1"/>
  <c r="I65" i="7" s="1"/>
  <c r="J65" i="7" s="1"/>
  <c r="L65" i="7" s="1"/>
  <c r="M65" i="7" s="1"/>
  <c r="AC65" i="6"/>
  <c r="S65" i="4" s="1"/>
  <c r="AC64" i="6"/>
  <c r="S64" i="4" s="1"/>
  <c r="AC63" i="6"/>
  <c r="S63" i="4" s="1"/>
  <c r="W63" i="4" s="1"/>
  <c r="AC62" i="6"/>
  <c r="S62" i="4" s="1"/>
  <c r="AC60" i="6"/>
  <c r="S60" i="4" s="1"/>
  <c r="W60" i="4" s="1"/>
  <c r="AC59" i="6"/>
  <c r="S59" i="4" s="1"/>
  <c r="W59" i="4" s="1"/>
  <c r="AC58" i="6"/>
  <c r="S58" i="4" s="1"/>
  <c r="W58" i="4" s="1"/>
  <c r="F57" i="7" s="1"/>
  <c r="G57" i="7" s="1"/>
  <c r="H57" i="7" s="1"/>
  <c r="I57" i="7" s="1"/>
  <c r="J57" i="7" s="1"/>
  <c r="L57" i="7" s="1"/>
  <c r="M57" i="7" s="1"/>
  <c r="AC57" i="6"/>
  <c r="S57" i="4" s="1"/>
  <c r="W57" i="4" s="1"/>
  <c r="AC56" i="6"/>
  <c r="S56" i="4" s="1"/>
  <c r="AC55" i="6"/>
  <c r="S55" i="4" s="1"/>
  <c r="W55" i="4" s="1"/>
  <c r="F54" i="7" s="1"/>
  <c r="G54" i="7" s="1"/>
  <c r="H54" i="7" s="1"/>
  <c r="I54" i="7" s="1"/>
  <c r="J54" i="7" s="1"/>
  <c r="L54" i="7" s="1"/>
  <c r="M54" i="7" s="1"/>
  <c r="AC54" i="6"/>
  <c r="S54" i="4" s="1"/>
  <c r="W54" i="4" s="1"/>
  <c r="F53" i="7" s="1"/>
  <c r="G53" i="7" s="1"/>
  <c r="H53" i="7" s="1"/>
  <c r="I53" i="7" s="1"/>
  <c r="J53" i="7" s="1"/>
  <c r="L53" i="7" s="1"/>
  <c r="M53" i="7" s="1"/>
  <c r="AC53" i="6"/>
  <c r="S53" i="4" s="1"/>
  <c r="W53" i="4" s="1"/>
  <c r="AC52" i="6"/>
  <c r="S52" i="4" s="1"/>
  <c r="W52" i="4" s="1"/>
  <c r="F51" i="7" s="1"/>
  <c r="G51" i="7" s="1"/>
  <c r="H51" i="7" s="1"/>
  <c r="I51" i="7" s="1"/>
  <c r="J51" i="7" s="1"/>
  <c r="L51" i="7" s="1"/>
  <c r="M51" i="7" s="1"/>
  <c r="AC51" i="6"/>
  <c r="S51" i="4" s="1"/>
  <c r="W51" i="4" s="1"/>
  <c r="F50" i="7" s="1"/>
  <c r="G50" i="7" s="1"/>
  <c r="H50" i="7" s="1"/>
  <c r="I50" i="7" s="1"/>
  <c r="J50" i="7" s="1"/>
  <c r="L50" i="7" s="1"/>
  <c r="M50" i="7" s="1"/>
  <c r="AC50" i="6"/>
  <c r="S50" i="4" s="1"/>
  <c r="W50" i="4" s="1"/>
  <c r="F49" i="7" s="1"/>
  <c r="G49" i="7" s="1"/>
  <c r="H49" i="7" s="1"/>
  <c r="I49" i="7" s="1"/>
  <c r="J49" i="7" s="1"/>
  <c r="L49" i="7" s="1"/>
  <c r="M49" i="7" s="1"/>
  <c r="AC49" i="6"/>
  <c r="S49" i="4" s="1"/>
  <c r="W49" i="4" s="1"/>
  <c r="AC48" i="6"/>
  <c r="S48" i="4" s="1"/>
  <c r="W48" i="4" s="1"/>
  <c r="AC47" i="6"/>
  <c r="S47" i="4" s="1"/>
  <c r="W47" i="4" s="1"/>
  <c r="AC46" i="6"/>
  <c r="S46" i="4" s="1"/>
  <c r="AC45" i="6"/>
  <c r="S45" i="4" s="1"/>
  <c r="W45" i="4" s="1"/>
  <c r="F44" i="7" s="1"/>
  <c r="G44" i="7" s="1"/>
  <c r="H44" i="7" s="1"/>
  <c r="I44" i="7" s="1"/>
  <c r="J44" i="7" s="1"/>
  <c r="L44" i="7" s="1"/>
  <c r="M44" i="7" s="1"/>
  <c r="AC44" i="6"/>
  <c r="S44" i="4" s="1"/>
  <c r="W44" i="4" s="1"/>
  <c r="F43" i="7" s="1"/>
  <c r="G43" i="7" s="1"/>
  <c r="H43" i="7" s="1"/>
  <c r="I43" i="7" s="1"/>
  <c r="J43" i="7" s="1"/>
  <c r="L43" i="7" s="1"/>
  <c r="M43" i="7" s="1"/>
  <c r="AC43" i="6"/>
  <c r="S43" i="4" s="1"/>
  <c r="W43" i="4" s="1"/>
  <c r="AC42" i="6"/>
  <c r="S42" i="4" s="1"/>
  <c r="W42" i="4" s="1"/>
  <c r="AC40" i="6"/>
  <c r="S40" i="4" s="1"/>
  <c r="W40" i="4" s="1"/>
  <c r="AC39" i="6"/>
  <c r="S39" i="4" s="1"/>
  <c r="W39" i="4" s="1"/>
  <c r="AC38" i="6"/>
  <c r="S38" i="4" s="1"/>
  <c r="AC37" i="6"/>
  <c r="S37" i="4" s="1"/>
  <c r="W37" i="4" s="1"/>
  <c r="AC36" i="6"/>
  <c r="S36" i="4" s="1"/>
  <c r="W36" i="4" s="1"/>
  <c r="AC34" i="6"/>
  <c r="S34" i="4" s="1"/>
  <c r="AC33" i="6"/>
  <c r="S33" i="4" s="1"/>
  <c r="W33" i="4" s="1"/>
  <c r="AC32" i="6"/>
  <c r="S32" i="4" s="1"/>
  <c r="W32" i="4" s="1"/>
  <c r="F31" i="7" s="1"/>
  <c r="G31" i="7" s="1"/>
  <c r="H31" i="7" s="1"/>
  <c r="I31" i="7" s="1"/>
  <c r="J31" i="7" s="1"/>
  <c r="L31" i="7" s="1"/>
  <c r="M31" i="7" s="1"/>
  <c r="AC31" i="6"/>
  <c r="S31" i="4" s="1"/>
  <c r="W31" i="4" s="1"/>
  <c r="F30" i="7" s="1"/>
  <c r="G30" i="7" s="1"/>
  <c r="H30" i="7" s="1"/>
  <c r="I30" i="7" s="1"/>
  <c r="J30" i="7" s="1"/>
  <c r="L30" i="7" s="1"/>
  <c r="M30" i="7" s="1"/>
  <c r="AC30" i="6"/>
  <c r="S30" i="4" s="1"/>
  <c r="W30" i="4" s="1"/>
  <c r="AC29" i="6"/>
  <c r="S29" i="4" s="1"/>
  <c r="W29" i="4" s="1"/>
  <c r="F28" i="7" s="1"/>
  <c r="G28" i="7" s="1"/>
  <c r="H28" i="7" s="1"/>
  <c r="I28" i="7" s="1"/>
  <c r="J28" i="7" s="1"/>
  <c r="L28" i="7" s="1"/>
  <c r="M28" i="7" s="1"/>
  <c r="AC28" i="6"/>
  <c r="S28" i="4" s="1"/>
  <c r="W28" i="4" s="1"/>
  <c r="F27" i="7" s="1"/>
  <c r="G27" i="7" s="1"/>
  <c r="H27" i="7" s="1"/>
  <c r="I27" i="7" s="1"/>
  <c r="J27" i="7" s="1"/>
  <c r="L27" i="7" s="1"/>
  <c r="M27" i="7" s="1"/>
  <c r="AC27" i="6"/>
  <c r="S27" i="4" s="1"/>
  <c r="W27" i="4" s="1"/>
  <c r="AC26" i="6"/>
  <c r="S26" i="4" s="1"/>
  <c r="W26" i="4" s="1"/>
  <c r="AC25" i="6"/>
  <c r="S25" i="4" s="1"/>
  <c r="W25" i="4" s="1"/>
  <c r="AC24" i="6"/>
  <c r="S24" i="4" s="1"/>
  <c r="W24" i="4" s="1"/>
  <c r="AC23" i="6"/>
  <c r="S23" i="4" s="1"/>
  <c r="W23" i="4" s="1"/>
  <c r="F22" i="7" s="1"/>
  <c r="G22" i="7" s="1"/>
  <c r="H22" i="7" s="1"/>
  <c r="I22" i="7" s="1"/>
  <c r="J22" i="7" s="1"/>
  <c r="L22" i="7" s="1"/>
  <c r="M22" i="7" s="1"/>
  <c r="AC22" i="6"/>
  <c r="S22" i="4" s="1"/>
  <c r="W22" i="4" s="1"/>
  <c r="AC21" i="6"/>
  <c r="S21" i="4" s="1"/>
  <c r="AC20" i="6"/>
  <c r="S20" i="4" s="1"/>
  <c r="W20" i="4" s="1"/>
  <c r="AC19" i="6"/>
  <c r="S19" i="4" s="1"/>
  <c r="W19" i="4" s="1"/>
  <c r="AC18" i="6"/>
  <c r="S18" i="4" s="1"/>
  <c r="W18" i="4" s="1"/>
  <c r="AC17" i="6"/>
  <c r="S17" i="4" s="1"/>
  <c r="W17" i="4" s="1"/>
  <c r="AC16" i="6"/>
  <c r="S16" i="4" s="1"/>
  <c r="AC15" i="6"/>
  <c r="S15" i="4" s="1"/>
  <c r="W15" i="4" s="1"/>
  <c r="AC14" i="6"/>
  <c r="S14" i="4" s="1"/>
  <c r="W14" i="4" s="1"/>
  <c r="AC13" i="6"/>
  <c r="S13" i="4" s="1"/>
  <c r="W13" i="4" s="1"/>
  <c r="AC11" i="6"/>
  <c r="S11" i="4" s="1"/>
  <c r="W11" i="4" s="1"/>
  <c r="BK630" i="15"/>
  <c r="BE630" i="15"/>
  <c r="AY630" i="15"/>
  <c r="AS630" i="15"/>
  <c r="AM630" i="15"/>
  <c r="BG630" i="15" s="1"/>
  <c r="BO630" i="15" s="1"/>
  <c r="BN629" i="15"/>
  <c r="BK629" i="15"/>
  <c r="BG629" i="15"/>
  <c r="BO629" i="15" s="1"/>
  <c r="BE629" i="15"/>
  <c r="BA629" i="15"/>
  <c r="AY629" i="15"/>
  <c r="AU629" i="15"/>
  <c r="BM629" i="15" s="1"/>
  <c r="AS629" i="15"/>
  <c r="AO629" i="15"/>
  <c r="BL629" i="15" s="1"/>
  <c r="AM629" i="15"/>
  <c r="BK628" i="15"/>
  <c r="BE628" i="15"/>
  <c r="AY628" i="15"/>
  <c r="AS628" i="15"/>
  <c r="AM628" i="15"/>
  <c r="BK626" i="15"/>
  <c r="BG626" i="15"/>
  <c r="BO626" i="15" s="1"/>
  <c r="BE626" i="15"/>
  <c r="BA626" i="15"/>
  <c r="BN626" i="15" s="1"/>
  <c r="AY626" i="15"/>
  <c r="AU626" i="15"/>
  <c r="BM626" i="15" s="1"/>
  <c r="AS626" i="15"/>
  <c r="AO626" i="15"/>
  <c r="BL626" i="15" s="1"/>
  <c r="AM626" i="15"/>
  <c r="BK625" i="15"/>
  <c r="BE625" i="15"/>
  <c r="AY625" i="15"/>
  <c r="AS625" i="15"/>
  <c r="AM625" i="15"/>
  <c r="BG625" i="15" s="1"/>
  <c r="BO625" i="15" s="1"/>
  <c r="BN624" i="15"/>
  <c r="BK624" i="15"/>
  <c r="BG624" i="15"/>
  <c r="BO624" i="15" s="1"/>
  <c r="BE624" i="15"/>
  <c r="BA624" i="15"/>
  <c r="AY624" i="15"/>
  <c r="AU624" i="15"/>
  <c r="BM624" i="15" s="1"/>
  <c r="AS624" i="15"/>
  <c r="AO624" i="15"/>
  <c r="BL624" i="15" s="1"/>
  <c r="AM624" i="15"/>
  <c r="BO623" i="15"/>
  <c r="BK623" i="15"/>
  <c r="BE623" i="15"/>
  <c r="BN623" i="15" s="1"/>
  <c r="AY623" i="15"/>
  <c r="BM623" i="15" s="1"/>
  <c r="AS623" i="15"/>
  <c r="BL623" i="15" s="1"/>
  <c r="AM623" i="15"/>
  <c r="BK622" i="15"/>
  <c r="BG622" i="15"/>
  <c r="BO622" i="15" s="1"/>
  <c r="BE622" i="15"/>
  <c r="BA622" i="15"/>
  <c r="BN622" i="15" s="1"/>
  <c r="AY622" i="15"/>
  <c r="AU622" i="15"/>
  <c r="BM622" i="15" s="1"/>
  <c r="AS622" i="15"/>
  <c r="AO622" i="15"/>
  <c r="BL622" i="15" s="1"/>
  <c r="AM622" i="15"/>
  <c r="BK621" i="15"/>
  <c r="BE621" i="15"/>
  <c r="AY621" i="15"/>
  <c r="AS621" i="15"/>
  <c r="AM621" i="15"/>
  <c r="BG621" i="15" s="1"/>
  <c r="BO621" i="15" s="1"/>
  <c r="BN620" i="15"/>
  <c r="BK620" i="15"/>
  <c r="BG620" i="15"/>
  <c r="BO620" i="15" s="1"/>
  <c r="BE620" i="15"/>
  <c r="BA620" i="15"/>
  <c r="AY620" i="15"/>
  <c r="AU620" i="15"/>
  <c r="BM620" i="15" s="1"/>
  <c r="AS620" i="15"/>
  <c r="AO620" i="15"/>
  <c r="BL620" i="15" s="1"/>
  <c r="AM620" i="15"/>
  <c r="BK619" i="15"/>
  <c r="BE619" i="15"/>
  <c r="AY619" i="15"/>
  <c r="AS619" i="15"/>
  <c r="AM619" i="15"/>
  <c r="BK618" i="15"/>
  <c r="BG618" i="15"/>
  <c r="BO618" i="15" s="1"/>
  <c r="BE618" i="15"/>
  <c r="BA618" i="15"/>
  <c r="BN618" i="15" s="1"/>
  <c r="AY618" i="15"/>
  <c r="AU618" i="15"/>
  <c r="BM618" i="15" s="1"/>
  <c r="AS618" i="15"/>
  <c r="AO618" i="15"/>
  <c r="BL618" i="15" s="1"/>
  <c r="AM618" i="15"/>
  <c r="BK617" i="15"/>
  <c r="BE617" i="15"/>
  <c r="AY617" i="15"/>
  <c r="AS617" i="15"/>
  <c r="AM617" i="15"/>
  <c r="BG617" i="15" s="1"/>
  <c r="BO617" i="15" s="1"/>
  <c r="BN616" i="15"/>
  <c r="BK616" i="15"/>
  <c r="BG616" i="15"/>
  <c r="BO616" i="15" s="1"/>
  <c r="BE616" i="15"/>
  <c r="BA616" i="15"/>
  <c r="AY616" i="15"/>
  <c r="AU616" i="15"/>
  <c r="BM616" i="15" s="1"/>
  <c r="AS616" i="15"/>
  <c r="AO616" i="15"/>
  <c r="BL616" i="15" s="1"/>
  <c r="AM616" i="15"/>
  <c r="BK615" i="15"/>
  <c r="BE615" i="15"/>
  <c r="AY615" i="15"/>
  <c r="AS615" i="15"/>
  <c r="AM615" i="15"/>
  <c r="BK614" i="15"/>
  <c r="BO614" i="15" s="1"/>
  <c r="BE614" i="15"/>
  <c r="BN614" i="15" s="1"/>
  <c r="AY614" i="15"/>
  <c r="BM614" i="15" s="1"/>
  <c r="AS614" i="15"/>
  <c r="BL614" i="15" s="1"/>
  <c r="AM614" i="15"/>
  <c r="BK613" i="15"/>
  <c r="BE613" i="15"/>
  <c r="AY613" i="15"/>
  <c r="AS613" i="15"/>
  <c r="AM613" i="15"/>
  <c r="BG613" i="15" s="1"/>
  <c r="BO613" i="15" s="1"/>
  <c r="BN612" i="15"/>
  <c r="BK612" i="15"/>
  <c r="BG612" i="15"/>
  <c r="BO612" i="15" s="1"/>
  <c r="BE612" i="15"/>
  <c r="BA612" i="15"/>
  <c r="AY612" i="15"/>
  <c r="AU612" i="15"/>
  <c r="BM612" i="15" s="1"/>
  <c r="AS612" i="15"/>
  <c r="AO612" i="15"/>
  <c r="BL612" i="15" s="1"/>
  <c r="AM612" i="15"/>
  <c r="BK610" i="15"/>
  <c r="BE610" i="15"/>
  <c r="AY610" i="15"/>
  <c r="AS610" i="15"/>
  <c r="AM610" i="15"/>
  <c r="BK608" i="15"/>
  <c r="BO608" i="15" s="1"/>
  <c r="BE608" i="15"/>
  <c r="BN608" i="15" s="1"/>
  <c r="AY608" i="15"/>
  <c r="BM608" i="15" s="1"/>
  <c r="AS608" i="15"/>
  <c r="BL608" i="15" s="1"/>
  <c r="AM608" i="15"/>
  <c r="BK607" i="15"/>
  <c r="BE607" i="15"/>
  <c r="AY607" i="15"/>
  <c r="AS607" i="15"/>
  <c r="AM607" i="15"/>
  <c r="BG607" i="15" s="1"/>
  <c r="BO607" i="15" s="1"/>
  <c r="BN606" i="15"/>
  <c r="BK606" i="15"/>
  <c r="BG606" i="15"/>
  <c r="BO606" i="15" s="1"/>
  <c r="BE606" i="15"/>
  <c r="BA606" i="15"/>
  <c r="AY606" i="15"/>
  <c r="AU606" i="15"/>
  <c r="BM606" i="15" s="1"/>
  <c r="AS606" i="15"/>
  <c r="AO606" i="15"/>
  <c r="BL606" i="15" s="1"/>
  <c r="AM606" i="15"/>
  <c r="BK605" i="15"/>
  <c r="BE605" i="15"/>
  <c r="AY605" i="15"/>
  <c r="AS605" i="15"/>
  <c r="AM605" i="15"/>
  <c r="BK604" i="15"/>
  <c r="BO604" i="15" s="1"/>
  <c r="BE604" i="15"/>
  <c r="BN604" i="15" s="1"/>
  <c r="AY604" i="15"/>
  <c r="BM604" i="15" s="1"/>
  <c r="AS604" i="15"/>
  <c r="BL604" i="15" s="1"/>
  <c r="AM604" i="15"/>
  <c r="BK603" i="15"/>
  <c r="BE603" i="15"/>
  <c r="AY603" i="15"/>
  <c r="AS603" i="15"/>
  <c r="AM603" i="15"/>
  <c r="BG603" i="15" s="1"/>
  <c r="BO603" i="15" s="1"/>
  <c r="BN602" i="15"/>
  <c r="BK602" i="15"/>
  <c r="BG602" i="15"/>
  <c r="BO602" i="15" s="1"/>
  <c r="BE602" i="15"/>
  <c r="BA602" i="15"/>
  <c r="AY602" i="15"/>
  <c r="AU602" i="15"/>
  <c r="BM602" i="15" s="1"/>
  <c r="AS602" i="15"/>
  <c r="AO602" i="15"/>
  <c r="BL602" i="15" s="1"/>
  <c r="AM602" i="15"/>
  <c r="BK601" i="15"/>
  <c r="BE601" i="15"/>
  <c r="AY601" i="15"/>
  <c r="AS601" i="15"/>
  <c r="AM601" i="15"/>
  <c r="BK600" i="15"/>
  <c r="BG600" i="15"/>
  <c r="BO600" i="15" s="1"/>
  <c r="BE600" i="15"/>
  <c r="BA600" i="15"/>
  <c r="BN600" i="15" s="1"/>
  <c r="AY600" i="15"/>
  <c r="AU600" i="15"/>
  <c r="BM600" i="15" s="1"/>
  <c r="AS600" i="15"/>
  <c r="AO600" i="15"/>
  <c r="BL600" i="15" s="1"/>
  <c r="AM600" i="15"/>
  <c r="BM599" i="15"/>
  <c r="BK599" i="15"/>
  <c r="BO599" i="15" s="1"/>
  <c r="BE599" i="15"/>
  <c r="BN599" i="15" s="1"/>
  <c r="AY599" i="15"/>
  <c r="AS599" i="15"/>
  <c r="BL599" i="15" s="1"/>
  <c r="AM599" i="15"/>
  <c r="BK598" i="15"/>
  <c r="BO598" i="15" s="1"/>
  <c r="BE598" i="15"/>
  <c r="BN598" i="15" s="1"/>
  <c r="AY598" i="15"/>
  <c r="BM598" i="15" s="1"/>
  <c r="AS598" i="15"/>
  <c r="BL598" i="15" s="1"/>
  <c r="AM598" i="15"/>
  <c r="BO597" i="15"/>
  <c r="BK597" i="15"/>
  <c r="BE597" i="15"/>
  <c r="BN597" i="15" s="1"/>
  <c r="AY597" i="15"/>
  <c r="BM597" i="15" s="1"/>
  <c r="AS597" i="15"/>
  <c r="BL597" i="15" s="1"/>
  <c r="AM597" i="15"/>
  <c r="BK596" i="15"/>
  <c r="BG596" i="15"/>
  <c r="BO596" i="15" s="1"/>
  <c r="BE596" i="15"/>
  <c r="BA596" i="15"/>
  <c r="BN596" i="15" s="1"/>
  <c r="AY596" i="15"/>
  <c r="AU596" i="15"/>
  <c r="BM596" i="15" s="1"/>
  <c r="AS596" i="15"/>
  <c r="AO596" i="15"/>
  <c r="BL596" i="15" s="1"/>
  <c r="AM596" i="15"/>
  <c r="BK595" i="15"/>
  <c r="BE595" i="15"/>
  <c r="AY595" i="15"/>
  <c r="AS595" i="15"/>
  <c r="AM595" i="15"/>
  <c r="BG595" i="15" s="1"/>
  <c r="BO595" i="15" s="1"/>
  <c r="BN594" i="15"/>
  <c r="BK594" i="15"/>
  <c r="BG594" i="15"/>
  <c r="BO594" i="15" s="1"/>
  <c r="BE594" i="15"/>
  <c r="BA594" i="15"/>
  <c r="AY594" i="15"/>
  <c r="AU594" i="15"/>
  <c r="BM594" i="15" s="1"/>
  <c r="AS594" i="15"/>
  <c r="AO594" i="15"/>
  <c r="BL594" i="15" s="1"/>
  <c r="AM594" i="15"/>
  <c r="BK592" i="15"/>
  <c r="BE592" i="15"/>
  <c r="AY592" i="15"/>
  <c r="AS592" i="15"/>
  <c r="AM592" i="15"/>
  <c r="BK591" i="15"/>
  <c r="BG591" i="15"/>
  <c r="BO591" i="15" s="1"/>
  <c r="BE591" i="15"/>
  <c r="BA591" i="15"/>
  <c r="BN591" i="15" s="1"/>
  <c r="AY591" i="15"/>
  <c r="AU591" i="15"/>
  <c r="BM591" i="15" s="1"/>
  <c r="AS591" i="15"/>
  <c r="AO591" i="15"/>
  <c r="BL591" i="15" s="1"/>
  <c r="AM591" i="15"/>
  <c r="BK590" i="15"/>
  <c r="BE590" i="15"/>
  <c r="AY590" i="15"/>
  <c r="AS590" i="15"/>
  <c r="AM590" i="15"/>
  <c r="BG590" i="15" s="1"/>
  <c r="BO590" i="15" s="1"/>
  <c r="BN589" i="15"/>
  <c r="BK589" i="15"/>
  <c r="BG589" i="15"/>
  <c r="BO589" i="15" s="1"/>
  <c r="BE589" i="15"/>
  <c r="BA589" i="15"/>
  <c r="AY589" i="15"/>
  <c r="AU589" i="15"/>
  <c r="BM589" i="15" s="1"/>
  <c r="AS589" i="15"/>
  <c r="AO589" i="15"/>
  <c r="BL589" i="15" s="1"/>
  <c r="AM589" i="15"/>
  <c r="BO588" i="15"/>
  <c r="BK588" i="15"/>
  <c r="BE588" i="15"/>
  <c r="BN588" i="15" s="1"/>
  <c r="AY588" i="15"/>
  <c r="BM588" i="15" s="1"/>
  <c r="AS588" i="15"/>
  <c r="BL588" i="15" s="1"/>
  <c r="AM588" i="15"/>
  <c r="BK587" i="15"/>
  <c r="BG587" i="15"/>
  <c r="BO587" i="15" s="1"/>
  <c r="BE587" i="15"/>
  <c r="BA587" i="15"/>
  <c r="BN587" i="15" s="1"/>
  <c r="AY587" i="15"/>
  <c r="AU587" i="15"/>
  <c r="BM587" i="15" s="1"/>
  <c r="AS587" i="15"/>
  <c r="AO587" i="15"/>
  <c r="BL587" i="15" s="1"/>
  <c r="AM587" i="15"/>
  <c r="BK586" i="15"/>
  <c r="BE586" i="15"/>
  <c r="AY586" i="15"/>
  <c r="AS586" i="15"/>
  <c r="AM586" i="15"/>
  <c r="BN585" i="15"/>
  <c r="BK585" i="15"/>
  <c r="BG585" i="15"/>
  <c r="BO585" i="15" s="1"/>
  <c r="BE585" i="15"/>
  <c r="BA585" i="15"/>
  <c r="AY585" i="15"/>
  <c r="AU585" i="15"/>
  <c r="BM585" i="15" s="1"/>
  <c r="AS585" i="15"/>
  <c r="AO585" i="15"/>
  <c r="BL585" i="15" s="1"/>
  <c r="AM585" i="15"/>
  <c r="BK584" i="15"/>
  <c r="BE584" i="15"/>
  <c r="AY584" i="15"/>
  <c r="AS584" i="15"/>
  <c r="AM584" i="15"/>
  <c r="BK583" i="15"/>
  <c r="BG583" i="15"/>
  <c r="BO583" i="15" s="1"/>
  <c r="BE583" i="15"/>
  <c r="BA583" i="15"/>
  <c r="BN583" i="15" s="1"/>
  <c r="AY583" i="15"/>
  <c r="AU583" i="15"/>
  <c r="BM583" i="15" s="1"/>
  <c r="AS583" i="15"/>
  <c r="AO583" i="15"/>
  <c r="BL583" i="15" s="1"/>
  <c r="AM583" i="15"/>
  <c r="BK582" i="15"/>
  <c r="BE582" i="15"/>
  <c r="AY582" i="15"/>
  <c r="AS582" i="15"/>
  <c r="AM582" i="15"/>
  <c r="BN581" i="15"/>
  <c r="BK581" i="15"/>
  <c r="BG581" i="15"/>
  <c r="BO581" i="15" s="1"/>
  <c r="BE581" i="15"/>
  <c r="BA581" i="15"/>
  <c r="AY581" i="15"/>
  <c r="AU581" i="15"/>
  <c r="BM581" i="15" s="1"/>
  <c r="AS581" i="15"/>
  <c r="AO581" i="15"/>
  <c r="BL581" i="15" s="1"/>
  <c r="AM581" i="15"/>
  <c r="BO580" i="15"/>
  <c r="BK580" i="15"/>
  <c r="BG580" i="15"/>
  <c r="BE580" i="15"/>
  <c r="BA580" i="15"/>
  <c r="AY580" i="15"/>
  <c r="AU580" i="15"/>
  <c r="BM580" i="15" s="1"/>
  <c r="AS580" i="15"/>
  <c r="AO580" i="15"/>
  <c r="BL580" i="15" s="1"/>
  <c r="AM580" i="15"/>
  <c r="BK579" i="15"/>
  <c r="BE579" i="15"/>
  <c r="AY579" i="15"/>
  <c r="AS579" i="15"/>
  <c r="AM579" i="15"/>
  <c r="BL578" i="15"/>
  <c r="BK578" i="15"/>
  <c r="BE578" i="15"/>
  <c r="BA578" i="15"/>
  <c r="BN578" i="15" s="1"/>
  <c r="AY578" i="15"/>
  <c r="AS578" i="15"/>
  <c r="AO578" i="15"/>
  <c r="AM578" i="15"/>
  <c r="BG578" i="15" s="1"/>
  <c r="BO578" i="15" s="1"/>
  <c r="BK577" i="15"/>
  <c r="BE577" i="15"/>
  <c r="BA577" i="15"/>
  <c r="BN577" i="15" s="1"/>
  <c r="AY577" i="15"/>
  <c r="AS577" i="15"/>
  <c r="AO577" i="15"/>
  <c r="BL577" i="15" s="1"/>
  <c r="AM577" i="15"/>
  <c r="BG577" i="15" s="1"/>
  <c r="BO577" i="15" s="1"/>
  <c r="BN576" i="15"/>
  <c r="BK576" i="15"/>
  <c r="BG576" i="15"/>
  <c r="BO576" i="15" s="1"/>
  <c r="BE576" i="15"/>
  <c r="BA576" i="15"/>
  <c r="AY576" i="15"/>
  <c r="AU576" i="15"/>
  <c r="BM576" i="15" s="1"/>
  <c r="AS576" i="15"/>
  <c r="AO576" i="15"/>
  <c r="BL576" i="15" s="1"/>
  <c r="AM576" i="15"/>
  <c r="BK574" i="15"/>
  <c r="BE574" i="15"/>
  <c r="AY574" i="15"/>
  <c r="AS574" i="15"/>
  <c r="AM574" i="15"/>
  <c r="BL573" i="15"/>
  <c r="BK573" i="15"/>
  <c r="BE573" i="15"/>
  <c r="BA573" i="15"/>
  <c r="BN573" i="15" s="1"/>
  <c r="AY573" i="15"/>
  <c r="AS573" i="15"/>
  <c r="AO573" i="15"/>
  <c r="AM573" i="15"/>
  <c r="BG573" i="15" s="1"/>
  <c r="BO573" i="15" s="1"/>
  <c r="BK571" i="15"/>
  <c r="BE571" i="15"/>
  <c r="BA571" i="15"/>
  <c r="BN571" i="15" s="1"/>
  <c r="AY571" i="15"/>
  <c r="AS571" i="15"/>
  <c r="AO571" i="15"/>
  <c r="BL571" i="15" s="1"/>
  <c r="AM571" i="15"/>
  <c r="BG571" i="15" s="1"/>
  <c r="BO571" i="15" s="1"/>
  <c r="BN570" i="15"/>
  <c r="BK570" i="15"/>
  <c r="BG570" i="15"/>
  <c r="BO570" i="15" s="1"/>
  <c r="BE570" i="15"/>
  <c r="BA570" i="15"/>
  <c r="AY570" i="15"/>
  <c r="AU570" i="15"/>
  <c r="BM570" i="15" s="1"/>
  <c r="AS570" i="15"/>
  <c r="AO570" i="15"/>
  <c r="BL570" i="15" s="1"/>
  <c r="AM570" i="15"/>
  <c r="BN568" i="15"/>
  <c r="BK568" i="15"/>
  <c r="BO568" i="15" s="1"/>
  <c r="BE568" i="15"/>
  <c r="AY568" i="15"/>
  <c r="BM568" i="15" s="1"/>
  <c r="AS568" i="15"/>
  <c r="BL568" i="15" s="1"/>
  <c r="AM568" i="15"/>
  <c r="BK567" i="15"/>
  <c r="BE567" i="15"/>
  <c r="AY567" i="15"/>
  <c r="AS567" i="15"/>
  <c r="AO567" i="15"/>
  <c r="BL567" i="15" s="1"/>
  <c r="AM567" i="15"/>
  <c r="BK566" i="15"/>
  <c r="BE566" i="15"/>
  <c r="BA566" i="15"/>
  <c r="BN566" i="15" s="1"/>
  <c r="AY566" i="15"/>
  <c r="AS566" i="15"/>
  <c r="BL566" i="15" s="1"/>
  <c r="AO566" i="15"/>
  <c r="AM566" i="15"/>
  <c r="BG566" i="15" s="1"/>
  <c r="BO566" i="15" s="1"/>
  <c r="BM565" i="15"/>
  <c r="BK565" i="15"/>
  <c r="BG565" i="15"/>
  <c r="BO565" i="15" s="1"/>
  <c r="BE565" i="15"/>
  <c r="BN565" i="15" s="1"/>
  <c r="BA565" i="15"/>
  <c r="AY565" i="15"/>
  <c r="AU565" i="15"/>
  <c r="AS565" i="15"/>
  <c r="AO565" i="15"/>
  <c r="BL565" i="15" s="1"/>
  <c r="AM565" i="15"/>
  <c r="BN564" i="15"/>
  <c r="BK564" i="15"/>
  <c r="BO564" i="15" s="1"/>
  <c r="BE564" i="15"/>
  <c r="AY564" i="15"/>
  <c r="BM564" i="15" s="1"/>
  <c r="AS564" i="15"/>
  <c r="BL564" i="15" s="1"/>
  <c r="AM564" i="15"/>
  <c r="BK563" i="15"/>
  <c r="BE563" i="15"/>
  <c r="AY563" i="15"/>
  <c r="AS563" i="15"/>
  <c r="AO563" i="15"/>
  <c r="BL563" i="15" s="1"/>
  <c r="AM563" i="15"/>
  <c r="BK562" i="15"/>
  <c r="BE562" i="15"/>
  <c r="BA562" i="15"/>
  <c r="BN562" i="15" s="1"/>
  <c r="AY562" i="15"/>
  <c r="AS562" i="15"/>
  <c r="BL562" i="15" s="1"/>
  <c r="AO562" i="15"/>
  <c r="AM562" i="15"/>
  <c r="BG562" i="15" s="1"/>
  <c r="BO562" i="15" s="1"/>
  <c r="BM561" i="15"/>
  <c r="BK561" i="15"/>
  <c r="BG561" i="15"/>
  <c r="BO561" i="15" s="1"/>
  <c r="BE561" i="15"/>
  <c r="BN561" i="15" s="1"/>
  <c r="BA561" i="15"/>
  <c r="AY561" i="15"/>
  <c r="AU561" i="15"/>
  <c r="AS561" i="15"/>
  <c r="AO561" i="15"/>
  <c r="BL561" i="15" s="1"/>
  <c r="AM561" i="15"/>
  <c r="BK560" i="15"/>
  <c r="BE560" i="15"/>
  <c r="AY560" i="15"/>
  <c r="AU560" i="15"/>
  <c r="BM560" i="15" s="1"/>
  <c r="AS560" i="15"/>
  <c r="AM560" i="15"/>
  <c r="BK559" i="15"/>
  <c r="BE559" i="15"/>
  <c r="AY559" i="15"/>
  <c r="AS559" i="15"/>
  <c r="AM559" i="15"/>
  <c r="BK558" i="15"/>
  <c r="BE558" i="15"/>
  <c r="BA558" i="15"/>
  <c r="BN558" i="15" s="1"/>
  <c r="AY558" i="15"/>
  <c r="AS558" i="15"/>
  <c r="AO558" i="15"/>
  <c r="BL558" i="15" s="1"/>
  <c r="AM558" i="15"/>
  <c r="BG558" i="15" s="1"/>
  <c r="BO558" i="15" s="1"/>
  <c r="BK557" i="15"/>
  <c r="BG557" i="15"/>
  <c r="BO557" i="15" s="1"/>
  <c r="BE557" i="15"/>
  <c r="BN557" i="15" s="1"/>
  <c r="BA557" i="15"/>
  <c r="AY557" i="15"/>
  <c r="AU557" i="15"/>
  <c r="BM557" i="15" s="1"/>
  <c r="AS557" i="15"/>
  <c r="AO557" i="15"/>
  <c r="BL557" i="15" s="1"/>
  <c r="AM557" i="15"/>
  <c r="BO556" i="15"/>
  <c r="BK556" i="15"/>
  <c r="BE556" i="15"/>
  <c r="BN556" i="15" s="1"/>
  <c r="AY556" i="15"/>
  <c r="BM556" i="15" s="1"/>
  <c r="AS556" i="15"/>
  <c r="BL556" i="15" s="1"/>
  <c r="AM556" i="15"/>
  <c r="BK555" i="15"/>
  <c r="BE555" i="15"/>
  <c r="AY555" i="15"/>
  <c r="AS555" i="15"/>
  <c r="AM555" i="15"/>
  <c r="BK554" i="15"/>
  <c r="BE554" i="15"/>
  <c r="BA554" i="15"/>
  <c r="BN554" i="15" s="1"/>
  <c r="AY554" i="15"/>
  <c r="AS554" i="15"/>
  <c r="AO554" i="15"/>
  <c r="BL554" i="15" s="1"/>
  <c r="AM554" i="15"/>
  <c r="BG554" i="15" s="1"/>
  <c r="BO554" i="15" s="1"/>
  <c r="BK553" i="15"/>
  <c r="BG553" i="15"/>
  <c r="BO553" i="15" s="1"/>
  <c r="BE553" i="15"/>
  <c r="BN553" i="15" s="1"/>
  <c r="BA553" i="15"/>
  <c r="AY553" i="15"/>
  <c r="AU553" i="15"/>
  <c r="BM553" i="15" s="1"/>
  <c r="AS553" i="15"/>
  <c r="AO553" i="15"/>
  <c r="BL553" i="15" s="1"/>
  <c r="AM553" i="15"/>
  <c r="BK552" i="15"/>
  <c r="BE552" i="15"/>
  <c r="AY552" i="15"/>
  <c r="AS552" i="15"/>
  <c r="AM552" i="15"/>
  <c r="BK551" i="15"/>
  <c r="BE551" i="15"/>
  <c r="AY551" i="15"/>
  <c r="AS551" i="15"/>
  <c r="AM551" i="15"/>
  <c r="BK550" i="15"/>
  <c r="BE550" i="15"/>
  <c r="AY550" i="15"/>
  <c r="AS550" i="15"/>
  <c r="AM550" i="15"/>
  <c r="BM549" i="15"/>
  <c r="BK549" i="15"/>
  <c r="BG549" i="15"/>
  <c r="BO549" i="15" s="1"/>
  <c r="BE549" i="15"/>
  <c r="BN549" i="15" s="1"/>
  <c r="BA549" i="15"/>
  <c r="AY549" i="15"/>
  <c r="AU549" i="15"/>
  <c r="AS549" i="15"/>
  <c r="AO549" i="15"/>
  <c r="AM549" i="15"/>
  <c r="BK548" i="15"/>
  <c r="BE548" i="15"/>
  <c r="AY548" i="15"/>
  <c r="AS548" i="15"/>
  <c r="AM548" i="15"/>
  <c r="BK547" i="15"/>
  <c r="BE547" i="15"/>
  <c r="AY547" i="15"/>
  <c r="AS547" i="15"/>
  <c r="AM547" i="15"/>
  <c r="BK546" i="15"/>
  <c r="BE546" i="15"/>
  <c r="AY546" i="15"/>
  <c r="AS546" i="15"/>
  <c r="AM546" i="15"/>
  <c r="BM545" i="15"/>
  <c r="BK545" i="15"/>
  <c r="BG545" i="15"/>
  <c r="BO545" i="15" s="1"/>
  <c r="BE545" i="15"/>
  <c r="BN545" i="15" s="1"/>
  <c r="BA545" i="15"/>
  <c r="AY545" i="15"/>
  <c r="AU545" i="15"/>
  <c r="AS545" i="15"/>
  <c r="AO545" i="15"/>
  <c r="BL545" i="15" s="1"/>
  <c r="AM545" i="15"/>
  <c r="BK543" i="15"/>
  <c r="BE543" i="15"/>
  <c r="AY543" i="15"/>
  <c r="AS543" i="15"/>
  <c r="AM543" i="15"/>
  <c r="BK542" i="15"/>
  <c r="BE542" i="15"/>
  <c r="AY542" i="15"/>
  <c r="AS542" i="15"/>
  <c r="AM542" i="15"/>
  <c r="BK540" i="15"/>
  <c r="BE540" i="15"/>
  <c r="AY540" i="15"/>
  <c r="AS540" i="15"/>
  <c r="AM540" i="15"/>
  <c r="BM539" i="15"/>
  <c r="BK539" i="15"/>
  <c r="BG539" i="15"/>
  <c r="BO539" i="15" s="1"/>
  <c r="BE539" i="15"/>
  <c r="BN539" i="15" s="1"/>
  <c r="BA539" i="15"/>
  <c r="AY539" i="15"/>
  <c r="AU539" i="15"/>
  <c r="AS539" i="15"/>
  <c r="AO539" i="15"/>
  <c r="AM539" i="15"/>
  <c r="BK538" i="15"/>
  <c r="BE538" i="15"/>
  <c r="AY538" i="15"/>
  <c r="AS538" i="15"/>
  <c r="AM538" i="15"/>
  <c r="BK537" i="15"/>
  <c r="BE537" i="15"/>
  <c r="AY537" i="15"/>
  <c r="AS537" i="15"/>
  <c r="AM537" i="15"/>
  <c r="BK536" i="15"/>
  <c r="BE536" i="15"/>
  <c r="AY536" i="15"/>
  <c r="AS536" i="15"/>
  <c r="AM536" i="15"/>
  <c r="BM535" i="15"/>
  <c r="BK535" i="15"/>
  <c r="BO535" i="15" s="1"/>
  <c r="BE535" i="15"/>
  <c r="BN535" i="15" s="1"/>
  <c r="AY535" i="15"/>
  <c r="AS535" i="15"/>
  <c r="BL535" i="15" s="1"/>
  <c r="AM535" i="15"/>
  <c r="BO534" i="15"/>
  <c r="BN534" i="15"/>
  <c r="BK534" i="15"/>
  <c r="BE534" i="15"/>
  <c r="AY534" i="15"/>
  <c r="BM534" i="15" s="1"/>
  <c r="AS534" i="15"/>
  <c r="BL534" i="15" s="1"/>
  <c r="AM534" i="15"/>
  <c r="BK533" i="15"/>
  <c r="BG533" i="15"/>
  <c r="BO533" i="15" s="1"/>
  <c r="BE533" i="15"/>
  <c r="AY533" i="15"/>
  <c r="AU533" i="15"/>
  <c r="BM533" i="15" s="1"/>
  <c r="AS533" i="15"/>
  <c r="AM533" i="15"/>
  <c r="BA533" i="15" s="1"/>
  <c r="BN533" i="15" s="1"/>
  <c r="BK531" i="15"/>
  <c r="BE531" i="15"/>
  <c r="BA531" i="15"/>
  <c r="BN531" i="15" s="1"/>
  <c r="AY531" i="15"/>
  <c r="AS531" i="15"/>
  <c r="AM531" i="15"/>
  <c r="BM530" i="15"/>
  <c r="BK530" i="15"/>
  <c r="BG530" i="15"/>
  <c r="BO530" i="15" s="1"/>
  <c r="BE530" i="15"/>
  <c r="BA530" i="15"/>
  <c r="BN530" i="15" s="1"/>
  <c r="AY530" i="15"/>
  <c r="AU530" i="15"/>
  <c r="AS530" i="15"/>
  <c r="AO530" i="15"/>
  <c r="BL530" i="15" s="1"/>
  <c r="AM530" i="15"/>
  <c r="BK529" i="15"/>
  <c r="BE529" i="15"/>
  <c r="AY529" i="15"/>
  <c r="AS529" i="15"/>
  <c r="AM529" i="15"/>
  <c r="BK528" i="15"/>
  <c r="BO528" i="15" s="1"/>
  <c r="BE528" i="15"/>
  <c r="BN528" i="15" s="1"/>
  <c r="AY528" i="15"/>
  <c r="BM528" i="15" s="1"/>
  <c r="AS528" i="15"/>
  <c r="BL528" i="15" s="1"/>
  <c r="AM528" i="15"/>
  <c r="BM527" i="15"/>
  <c r="BK527" i="15"/>
  <c r="BG527" i="15"/>
  <c r="BO527" i="15" s="1"/>
  <c r="BE527" i="15"/>
  <c r="AY527" i="15"/>
  <c r="AU527" i="15"/>
  <c r="AS527" i="15"/>
  <c r="AM527" i="15"/>
  <c r="BA527" i="15" s="1"/>
  <c r="BN527" i="15" s="1"/>
  <c r="BK526" i="15"/>
  <c r="BG526" i="15"/>
  <c r="BO526" i="15" s="1"/>
  <c r="BE526" i="15"/>
  <c r="AY526" i="15"/>
  <c r="AU526" i="15"/>
  <c r="BM526" i="15" s="1"/>
  <c r="AS526" i="15"/>
  <c r="AM526" i="15"/>
  <c r="BA526" i="15" s="1"/>
  <c r="BN526" i="15" s="1"/>
  <c r="BK525" i="15"/>
  <c r="BE525" i="15"/>
  <c r="AY525" i="15"/>
  <c r="AS525" i="15"/>
  <c r="AM525" i="15"/>
  <c r="BM524" i="15"/>
  <c r="BK524" i="15"/>
  <c r="BG524" i="15"/>
  <c r="BO524" i="15" s="1"/>
  <c r="BE524" i="15"/>
  <c r="BA524" i="15"/>
  <c r="BN524" i="15" s="1"/>
  <c r="AY524" i="15"/>
  <c r="AU524" i="15"/>
  <c r="AS524" i="15"/>
  <c r="AO524" i="15"/>
  <c r="BL524" i="15" s="1"/>
  <c r="AM524" i="15"/>
  <c r="BK523" i="15"/>
  <c r="BG523" i="15"/>
  <c r="BO523" i="15" s="1"/>
  <c r="BE523" i="15"/>
  <c r="AY523" i="15"/>
  <c r="AU523" i="15"/>
  <c r="BM523" i="15" s="1"/>
  <c r="AS523" i="15"/>
  <c r="AM523" i="15"/>
  <c r="BA523" i="15" s="1"/>
  <c r="BN523" i="15" s="1"/>
  <c r="BK522" i="15"/>
  <c r="BE522" i="15"/>
  <c r="AY522" i="15"/>
  <c r="AS522" i="15"/>
  <c r="AM522" i="15"/>
  <c r="BO521" i="15"/>
  <c r="BK521" i="15"/>
  <c r="BE521" i="15"/>
  <c r="BN521" i="15" s="1"/>
  <c r="AY521" i="15"/>
  <c r="BM521" i="15" s="1"/>
  <c r="AS521" i="15"/>
  <c r="BL521" i="15" s="1"/>
  <c r="AM521" i="15"/>
  <c r="BM520" i="15"/>
  <c r="BK520" i="15"/>
  <c r="BG520" i="15"/>
  <c r="BO520" i="15" s="1"/>
  <c r="BE520" i="15"/>
  <c r="BA520" i="15"/>
  <c r="BN520" i="15" s="1"/>
  <c r="AY520" i="15"/>
  <c r="AU520" i="15"/>
  <c r="AS520" i="15"/>
  <c r="AO520" i="15"/>
  <c r="BL520" i="15" s="1"/>
  <c r="AM520" i="15"/>
  <c r="BK519" i="15"/>
  <c r="BG519" i="15"/>
  <c r="BO519" i="15" s="1"/>
  <c r="BE519" i="15"/>
  <c r="AY519" i="15"/>
  <c r="AU519" i="15"/>
  <c r="BM519" i="15" s="1"/>
  <c r="AS519" i="15"/>
  <c r="AM519" i="15"/>
  <c r="BA519" i="15" s="1"/>
  <c r="BN519" i="15" s="1"/>
  <c r="BK518" i="15"/>
  <c r="BE518" i="15"/>
  <c r="AY518" i="15"/>
  <c r="AS518" i="15"/>
  <c r="AM518" i="15"/>
  <c r="BK517" i="15"/>
  <c r="BE517" i="15"/>
  <c r="BA517" i="15"/>
  <c r="BN517" i="15" s="1"/>
  <c r="AY517" i="15"/>
  <c r="AS517" i="15"/>
  <c r="AM517" i="15"/>
  <c r="BM516" i="15"/>
  <c r="BK516" i="15"/>
  <c r="BG516" i="15"/>
  <c r="BO516" i="15" s="1"/>
  <c r="BE516" i="15"/>
  <c r="BA516" i="15"/>
  <c r="BN516" i="15" s="1"/>
  <c r="AY516" i="15"/>
  <c r="AU516" i="15"/>
  <c r="AS516" i="15"/>
  <c r="AO516" i="15"/>
  <c r="BL516" i="15" s="1"/>
  <c r="AM516" i="15"/>
  <c r="BK515" i="15"/>
  <c r="BG515" i="15"/>
  <c r="BO515" i="15" s="1"/>
  <c r="BE515" i="15"/>
  <c r="AY515" i="15"/>
  <c r="AU515" i="15"/>
  <c r="BM515" i="15" s="1"/>
  <c r="AS515" i="15"/>
  <c r="AM515" i="15"/>
  <c r="BA515" i="15" s="1"/>
  <c r="BN515" i="15" s="1"/>
  <c r="BK514" i="15"/>
  <c r="BG514" i="15"/>
  <c r="BO514" i="15" s="1"/>
  <c r="BE514" i="15"/>
  <c r="AY514" i="15"/>
  <c r="AU514" i="15"/>
  <c r="BM514" i="15" s="1"/>
  <c r="AS514" i="15"/>
  <c r="AM514" i="15"/>
  <c r="BK513" i="15"/>
  <c r="BE513" i="15"/>
  <c r="AY513" i="15"/>
  <c r="AS513" i="15"/>
  <c r="AM513" i="15"/>
  <c r="BM512" i="15"/>
  <c r="BK512" i="15"/>
  <c r="BG512" i="15"/>
  <c r="BO512" i="15" s="1"/>
  <c r="BE512" i="15"/>
  <c r="BN512" i="15" s="1"/>
  <c r="BA512" i="15"/>
  <c r="AY512" i="15"/>
  <c r="AU512" i="15"/>
  <c r="AS512" i="15"/>
  <c r="AO512" i="15"/>
  <c r="AM512" i="15"/>
  <c r="BK511" i="15"/>
  <c r="BE511" i="15"/>
  <c r="AY511" i="15"/>
  <c r="AS511" i="15"/>
  <c r="AM511" i="15"/>
  <c r="BM510" i="15"/>
  <c r="BK510" i="15"/>
  <c r="BG510" i="15"/>
  <c r="BO510" i="15" s="1"/>
  <c r="BE510" i="15"/>
  <c r="BA510" i="15"/>
  <c r="BN510" i="15" s="1"/>
  <c r="AY510" i="15"/>
  <c r="AU510" i="15"/>
  <c r="AS510" i="15"/>
  <c r="AO510" i="15"/>
  <c r="BL510" i="15" s="1"/>
  <c r="AM510" i="15"/>
  <c r="BM509" i="15"/>
  <c r="BK509" i="15"/>
  <c r="BG509" i="15"/>
  <c r="BO509" i="15" s="1"/>
  <c r="BE509" i="15"/>
  <c r="AY509" i="15"/>
  <c r="AU509" i="15"/>
  <c r="AS509" i="15"/>
  <c r="AM509" i="15"/>
  <c r="BA509" i="15" s="1"/>
  <c r="BN509" i="15" s="1"/>
  <c r="BN507" i="15"/>
  <c r="BK507" i="15"/>
  <c r="BG507" i="15"/>
  <c r="BO507" i="15" s="1"/>
  <c r="BE507" i="15"/>
  <c r="AY507" i="15"/>
  <c r="AU507" i="15"/>
  <c r="BM507" i="15" s="1"/>
  <c r="AS507" i="15"/>
  <c r="AM507" i="15"/>
  <c r="BA507" i="15" s="1"/>
  <c r="BK506" i="15"/>
  <c r="BE506" i="15"/>
  <c r="AY506" i="15"/>
  <c r="AS506" i="15"/>
  <c r="AM506" i="15"/>
  <c r="BM504" i="15"/>
  <c r="BK504" i="15"/>
  <c r="BG504" i="15"/>
  <c r="BO504" i="15" s="1"/>
  <c r="BE504" i="15"/>
  <c r="BA504" i="15"/>
  <c r="BN504" i="15" s="1"/>
  <c r="AY504" i="15"/>
  <c r="AU504" i="15"/>
  <c r="AS504" i="15"/>
  <c r="AO504" i="15"/>
  <c r="BL504" i="15" s="1"/>
  <c r="AM504" i="15"/>
  <c r="BM503" i="15"/>
  <c r="BK503" i="15"/>
  <c r="BG503" i="15"/>
  <c r="BO503" i="15" s="1"/>
  <c r="BE503" i="15"/>
  <c r="AY503" i="15"/>
  <c r="AU503" i="15"/>
  <c r="AS503" i="15"/>
  <c r="AM503" i="15"/>
  <c r="BA503" i="15" s="1"/>
  <c r="BN503" i="15" s="1"/>
  <c r="BK502" i="15"/>
  <c r="BG502" i="15"/>
  <c r="BO502" i="15" s="1"/>
  <c r="BE502" i="15"/>
  <c r="AY502" i="15"/>
  <c r="AU502" i="15"/>
  <c r="BM502" i="15" s="1"/>
  <c r="AS502" i="15"/>
  <c r="AM502" i="15"/>
  <c r="BA502" i="15" s="1"/>
  <c r="BN502" i="15" s="1"/>
  <c r="BK501" i="15"/>
  <c r="BE501" i="15"/>
  <c r="AY501" i="15"/>
  <c r="AS501" i="15"/>
  <c r="AM501" i="15"/>
  <c r="BM500" i="15"/>
  <c r="BK500" i="15"/>
  <c r="BG500" i="15"/>
  <c r="BO500" i="15" s="1"/>
  <c r="BE500" i="15"/>
  <c r="BA500" i="15"/>
  <c r="BN500" i="15" s="1"/>
  <c r="AY500" i="15"/>
  <c r="AU500" i="15"/>
  <c r="AS500" i="15"/>
  <c r="AO500" i="15"/>
  <c r="BL500" i="15" s="1"/>
  <c r="AM500" i="15"/>
  <c r="BK499" i="15"/>
  <c r="BO499" i="15" s="1"/>
  <c r="BE499" i="15"/>
  <c r="BN499" i="15" s="1"/>
  <c r="AY499" i="15"/>
  <c r="BM499" i="15" s="1"/>
  <c r="AS499" i="15"/>
  <c r="BL499" i="15" s="1"/>
  <c r="AM499" i="15"/>
  <c r="BN498" i="15"/>
  <c r="BK498" i="15"/>
  <c r="BO498" i="15" s="1"/>
  <c r="BE498" i="15"/>
  <c r="AY498" i="15"/>
  <c r="BM498" i="15" s="1"/>
  <c r="AS498" i="15"/>
  <c r="BL498" i="15" s="1"/>
  <c r="AM498" i="15"/>
  <c r="BK497" i="15"/>
  <c r="BO497" i="15" s="1"/>
  <c r="BE497" i="15"/>
  <c r="BN497" i="15" s="1"/>
  <c r="AY497" i="15"/>
  <c r="BM497" i="15" s="1"/>
  <c r="AS497" i="15"/>
  <c r="BL497" i="15" s="1"/>
  <c r="AM497" i="15"/>
  <c r="BM495" i="15"/>
  <c r="BK495" i="15"/>
  <c r="BG495" i="15"/>
  <c r="BO495" i="15" s="1"/>
  <c r="BE495" i="15"/>
  <c r="BA495" i="15"/>
  <c r="BN495" i="15" s="1"/>
  <c r="AY495" i="15"/>
  <c r="AU495" i="15"/>
  <c r="AS495" i="15"/>
  <c r="AO495" i="15"/>
  <c r="BL495" i="15" s="1"/>
  <c r="AM495" i="15"/>
  <c r="BM494" i="15"/>
  <c r="BK494" i="15"/>
  <c r="BG494" i="15"/>
  <c r="BO494" i="15" s="1"/>
  <c r="BE494" i="15"/>
  <c r="AY494" i="15"/>
  <c r="AU494" i="15"/>
  <c r="AS494" i="15"/>
  <c r="AM494" i="15"/>
  <c r="BA494" i="15" s="1"/>
  <c r="BN494" i="15" s="1"/>
  <c r="BK493" i="15"/>
  <c r="BO493" i="15" s="1"/>
  <c r="BE493" i="15"/>
  <c r="BN493" i="15" s="1"/>
  <c r="AY493" i="15"/>
  <c r="BM493" i="15" s="1"/>
  <c r="AS493" i="15"/>
  <c r="BL493" i="15" s="1"/>
  <c r="AM493" i="15"/>
  <c r="BK492" i="15"/>
  <c r="BE492" i="15"/>
  <c r="AY492" i="15"/>
  <c r="AS492" i="15"/>
  <c r="AM492" i="15"/>
  <c r="BM491" i="15"/>
  <c r="BK491" i="15"/>
  <c r="BG491" i="15"/>
  <c r="BO491" i="15" s="1"/>
  <c r="BE491" i="15"/>
  <c r="BA491" i="15"/>
  <c r="BN491" i="15" s="1"/>
  <c r="AY491" i="15"/>
  <c r="AU491" i="15"/>
  <c r="AS491" i="15"/>
  <c r="AO491" i="15"/>
  <c r="BL491" i="15" s="1"/>
  <c r="AM491" i="15"/>
  <c r="BM490" i="15"/>
  <c r="BK490" i="15"/>
  <c r="BG490" i="15"/>
  <c r="BO490" i="15" s="1"/>
  <c r="BE490" i="15"/>
  <c r="AY490" i="15"/>
  <c r="AU490" i="15"/>
  <c r="AS490" i="15"/>
  <c r="AM490" i="15"/>
  <c r="BA490" i="15" s="1"/>
  <c r="BN490" i="15" s="1"/>
  <c r="BK489" i="15"/>
  <c r="BG489" i="15"/>
  <c r="BO489" i="15" s="1"/>
  <c r="BE489" i="15"/>
  <c r="AY489" i="15"/>
  <c r="AU489" i="15"/>
  <c r="BM489" i="15" s="1"/>
  <c r="AS489" i="15"/>
  <c r="AM489" i="15"/>
  <c r="BA489" i="15" s="1"/>
  <c r="BN489" i="15" s="1"/>
  <c r="BK488" i="15"/>
  <c r="BE488" i="15"/>
  <c r="AY488" i="15"/>
  <c r="AS488" i="15"/>
  <c r="AM488" i="15"/>
  <c r="BM487" i="15"/>
  <c r="BK487" i="15"/>
  <c r="BG487" i="15"/>
  <c r="BO487" i="15" s="1"/>
  <c r="BE487" i="15"/>
  <c r="BA487" i="15"/>
  <c r="BN487" i="15" s="1"/>
  <c r="AY487" i="15"/>
  <c r="AU487" i="15"/>
  <c r="AS487" i="15"/>
  <c r="AO487" i="15"/>
  <c r="BL487" i="15" s="1"/>
  <c r="AM487" i="15"/>
  <c r="BM486" i="15"/>
  <c r="BK486" i="15"/>
  <c r="BG486" i="15"/>
  <c r="BO486" i="15" s="1"/>
  <c r="BE486" i="15"/>
  <c r="AY486" i="15"/>
  <c r="AU486" i="15"/>
  <c r="AS486" i="15"/>
  <c r="AM486" i="15"/>
  <c r="BA486" i="15" s="1"/>
  <c r="BN486" i="15" s="1"/>
  <c r="BK485" i="15"/>
  <c r="BO485" i="15" s="1"/>
  <c r="BE485" i="15"/>
  <c r="BN485" i="15" s="1"/>
  <c r="AY485" i="15"/>
  <c r="BM485" i="15" s="1"/>
  <c r="AS485" i="15"/>
  <c r="BL485" i="15" s="1"/>
  <c r="AM485" i="15"/>
  <c r="BK484" i="15"/>
  <c r="BE484" i="15"/>
  <c r="AY484" i="15"/>
  <c r="AS484" i="15"/>
  <c r="AM484" i="15"/>
  <c r="BM483" i="15"/>
  <c r="BK483" i="15"/>
  <c r="BG483" i="15"/>
  <c r="BO483" i="15" s="1"/>
  <c r="BE483" i="15"/>
  <c r="BA483" i="15"/>
  <c r="BN483" i="15" s="1"/>
  <c r="AY483" i="15"/>
  <c r="AU483" i="15"/>
  <c r="AS483" i="15"/>
  <c r="AO483" i="15"/>
  <c r="BL483" i="15" s="1"/>
  <c r="AM483" i="15"/>
  <c r="BM482" i="15"/>
  <c r="BK482" i="15"/>
  <c r="BG482" i="15"/>
  <c r="BO482" i="15" s="1"/>
  <c r="BE482" i="15"/>
  <c r="AY482" i="15"/>
  <c r="AU482" i="15"/>
  <c r="AS482" i="15"/>
  <c r="AM482" i="15"/>
  <c r="BA482" i="15" s="1"/>
  <c r="BN482" i="15" s="1"/>
  <c r="BK481" i="15"/>
  <c r="BG481" i="15"/>
  <c r="BO481" i="15" s="1"/>
  <c r="BE481" i="15"/>
  <c r="AY481" i="15"/>
  <c r="AU481" i="15"/>
  <c r="BM481" i="15" s="1"/>
  <c r="AS481" i="15"/>
  <c r="AM481" i="15"/>
  <c r="BA481" i="15" s="1"/>
  <c r="BN481" i="15" s="1"/>
  <c r="BK480" i="15"/>
  <c r="BE480" i="15"/>
  <c r="AY480" i="15"/>
  <c r="AS480" i="15"/>
  <c r="AM480" i="15"/>
  <c r="BM479" i="15"/>
  <c r="BK479" i="15"/>
  <c r="BG479" i="15"/>
  <c r="BO479" i="15" s="1"/>
  <c r="BE479" i="15"/>
  <c r="BA479" i="15"/>
  <c r="BN479" i="15" s="1"/>
  <c r="AY479" i="15"/>
  <c r="AU479" i="15"/>
  <c r="AS479" i="15"/>
  <c r="AO479" i="15"/>
  <c r="BL479" i="15" s="1"/>
  <c r="AM479" i="15"/>
  <c r="BM478" i="15"/>
  <c r="BK478" i="15"/>
  <c r="BG478" i="15"/>
  <c r="BO478" i="15" s="1"/>
  <c r="BE478" i="15"/>
  <c r="AY478" i="15"/>
  <c r="AU478" i="15"/>
  <c r="AS478" i="15"/>
  <c r="AM478" i="15"/>
  <c r="BA478" i="15" s="1"/>
  <c r="BN478" i="15" s="1"/>
  <c r="BN477" i="15"/>
  <c r="BK477" i="15"/>
  <c r="BG477" i="15"/>
  <c r="BO477" i="15" s="1"/>
  <c r="BE477" i="15"/>
  <c r="AY477" i="15"/>
  <c r="AU477" i="15"/>
  <c r="BM477" i="15" s="1"/>
  <c r="AS477" i="15"/>
  <c r="AM477" i="15"/>
  <c r="BA477" i="15" s="1"/>
  <c r="BK476" i="15"/>
  <c r="BE476" i="15"/>
  <c r="AY476" i="15"/>
  <c r="AS476" i="15"/>
  <c r="AM476" i="15"/>
  <c r="BM475" i="15"/>
  <c r="BK475" i="15"/>
  <c r="BG475" i="15"/>
  <c r="BO475" i="15" s="1"/>
  <c r="BE475" i="15"/>
  <c r="BA475" i="15"/>
  <c r="BN475" i="15" s="1"/>
  <c r="AY475" i="15"/>
  <c r="AU475" i="15"/>
  <c r="AS475" i="15"/>
  <c r="AO475" i="15"/>
  <c r="BL475" i="15" s="1"/>
  <c r="AM475" i="15"/>
  <c r="BM474" i="15"/>
  <c r="BK474" i="15"/>
  <c r="BG474" i="15"/>
  <c r="BO474" i="15" s="1"/>
  <c r="BE474" i="15"/>
  <c r="AY474" i="15"/>
  <c r="AU474" i="15"/>
  <c r="AS474" i="15"/>
  <c r="AM474" i="15"/>
  <c r="BA474" i="15" s="1"/>
  <c r="BN474" i="15" s="1"/>
  <c r="BN472" i="15"/>
  <c r="BK472" i="15"/>
  <c r="BG472" i="15"/>
  <c r="BO472" i="15" s="1"/>
  <c r="BE472" i="15"/>
  <c r="AY472" i="15"/>
  <c r="AU472" i="15"/>
  <c r="BM472" i="15" s="1"/>
  <c r="AS472" i="15"/>
  <c r="AM472" i="15"/>
  <c r="BA472" i="15" s="1"/>
  <c r="BK471" i="15"/>
  <c r="BE471" i="15"/>
  <c r="AY471" i="15"/>
  <c r="AS471" i="15"/>
  <c r="AM471" i="15"/>
  <c r="BM469" i="15"/>
  <c r="BK469" i="15"/>
  <c r="BG469" i="15"/>
  <c r="BO469" i="15" s="1"/>
  <c r="BE469" i="15"/>
  <c r="BA469" i="15"/>
  <c r="BN469" i="15" s="1"/>
  <c r="AY469" i="15"/>
  <c r="AU469" i="15"/>
  <c r="AS469" i="15"/>
  <c r="AO469" i="15"/>
  <c r="BL469" i="15" s="1"/>
  <c r="AM469" i="15"/>
  <c r="BM468" i="15"/>
  <c r="BK468" i="15"/>
  <c r="BG468" i="15"/>
  <c r="BO468" i="15" s="1"/>
  <c r="BE468" i="15"/>
  <c r="AY468" i="15"/>
  <c r="AU468" i="15"/>
  <c r="AS468" i="15"/>
  <c r="AM468" i="15"/>
  <c r="BA468" i="15" s="1"/>
  <c r="BN468" i="15" s="1"/>
  <c r="BK467" i="15"/>
  <c r="BG467" i="15"/>
  <c r="BO467" i="15" s="1"/>
  <c r="BE467" i="15"/>
  <c r="AY467" i="15"/>
  <c r="AU467" i="15"/>
  <c r="BM467" i="15" s="1"/>
  <c r="AS467" i="15"/>
  <c r="AM467" i="15"/>
  <c r="BA467" i="15" s="1"/>
  <c r="BN467" i="15" s="1"/>
  <c r="BK466" i="15"/>
  <c r="BE466" i="15"/>
  <c r="AY466" i="15"/>
  <c r="AS466" i="15"/>
  <c r="AM466" i="15"/>
  <c r="BM465" i="15"/>
  <c r="BK465" i="15"/>
  <c r="BG465" i="15"/>
  <c r="BO465" i="15" s="1"/>
  <c r="BE465" i="15"/>
  <c r="BA465" i="15"/>
  <c r="BN465" i="15" s="1"/>
  <c r="AY465" i="15"/>
  <c r="AU465" i="15"/>
  <c r="AS465" i="15"/>
  <c r="AO465" i="15"/>
  <c r="BL465" i="15" s="1"/>
  <c r="AM465" i="15"/>
  <c r="BM464" i="15"/>
  <c r="BK464" i="15"/>
  <c r="BG464" i="15"/>
  <c r="BO464" i="15" s="1"/>
  <c r="BE464" i="15"/>
  <c r="AY464" i="15"/>
  <c r="AU464" i="15"/>
  <c r="AS464" i="15"/>
  <c r="AM464" i="15"/>
  <c r="BA464" i="15" s="1"/>
  <c r="BN464" i="15" s="1"/>
  <c r="BK463" i="15"/>
  <c r="BG463" i="15"/>
  <c r="BO463" i="15" s="1"/>
  <c r="BE463" i="15"/>
  <c r="AY463" i="15"/>
  <c r="AU463" i="15"/>
  <c r="BM463" i="15" s="1"/>
  <c r="AS463" i="15"/>
  <c r="AM463" i="15"/>
  <c r="BA463" i="15" s="1"/>
  <c r="BN463" i="15" s="1"/>
  <c r="BK462" i="15"/>
  <c r="BE462" i="15"/>
  <c r="AY462" i="15"/>
  <c r="AS462" i="15"/>
  <c r="AM462" i="15"/>
  <c r="BM461" i="15"/>
  <c r="BK461" i="15"/>
  <c r="BG461" i="15"/>
  <c r="BO461" i="15" s="1"/>
  <c r="BE461" i="15"/>
  <c r="BA461" i="15"/>
  <c r="AY461" i="15"/>
  <c r="AU461" i="15"/>
  <c r="AS461" i="15"/>
  <c r="AO461" i="15"/>
  <c r="BL461" i="15" s="1"/>
  <c r="AM461" i="15"/>
  <c r="BM459" i="15"/>
  <c r="BK459" i="15"/>
  <c r="BG459" i="15"/>
  <c r="BO459" i="15" s="1"/>
  <c r="BE459" i="15"/>
  <c r="AY459" i="15"/>
  <c r="AU459" i="15"/>
  <c r="AS459" i="15"/>
  <c r="AM459" i="15"/>
  <c r="BA459" i="15" s="1"/>
  <c r="BN459" i="15" s="1"/>
  <c r="BK458" i="15"/>
  <c r="BG458" i="15"/>
  <c r="BO458" i="15" s="1"/>
  <c r="BE458" i="15"/>
  <c r="AY458" i="15"/>
  <c r="AS458" i="15"/>
  <c r="AM458" i="15"/>
  <c r="AU458" i="15" s="1"/>
  <c r="BM458" i="15" s="1"/>
  <c r="BK457" i="15"/>
  <c r="BO457" i="15" s="1"/>
  <c r="BE457" i="15"/>
  <c r="BN457" i="15" s="1"/>
  <c r="AY457" i="15"/>
  <c r="BM457" i="15" s="1"/>
  <c r="AS457" i="15"/>
  <c r="BL457" i="15" s="1"/>
  <c r="AM457" i="15"/>
  <c r="BM456" i="15"/>
  <c r="BK456" i="15"/>
  <c r="BG456" i="15"/>
  <c r="BO456" i="15" s="1"/>
  <c r="BE456" i="15"/>
  <c r="BA456" i="15"/>
  <c r="AY456" i="15"/>
  <c r="AU456" i="15"/>
  <c r="AS456" i="15"/>
  <c r="AO456" i="15"/>
  <c r="BL456" i="15" s="1"/>
  <c r="AM456" i="15"/>
  <c r="BM455" i="15"/>
  <c r="BK455" i="15"/>
  <c r="BG455" i="15"/>
  <c r="BO455" i="15" s="1"/>
  <c r="BE455" i="15"/>
  <c r="AY455" i="15"/>
  <c r="AU455" i="15"/>
  <c r="AS455" i="15"/>
  <c r="AM455" i="15"/>
  <c r="BA455" i="15" s="1"/>
  <c r="BN455" i="15" s="1"/>
  <c r="BK454" i="15"/>
  <c r="BG454" i="15"/>
  <c r="BO454" i="15" s="1"/>
  <c r="BE454" i="15"/>
  <c r="AY454" i="15"/>
  <c r="AU454" i="15"/>
  <c r="BM454" i="15" s="1"/>
  <c r="AS454" i="15"/>
  <c r="AM454" i="15"/>
  <c r="BA454" i="15" s="1"/>
  <c r="BN454" i="15" s="1"/>
  <c r="BK453" i="15"/>
  <c r="BE453" i="15"/>
  <c r="AY453" i="15"/>
  <c r="AS453" i="15"/>
  <c r="AO453" i="15"/>
  <c r="BL453" i="15" s="1"/>
  <c r="AM453" i="15"/>
  <c r="BM452" i="15"/>
  <c r="BK452" i="15"/>
  <c r="BG452" i="15"/>
  <c r="BO452" i="15" s="1"/>
  <c r="BE452" i="15"/>
  <c r="BA452" i="15"/>
  <c r="BN452" i="15" s="1"/>
  <c r="AY452" i="15"/>
  <c r="AU452" i="15"/>
  <c r="AS452" i="15"/>
  <c r="AO452" i="15"/>
  <c r="BL452" i="15" s="1"/>
  <c r="AM452" i="15"/>
  <c r="BK451" i="15"/>
  <c r="BE451" i="15"/>
  <c r="AY451" i="15"/>
  <c r="AS451" i="15"/>
  <c r="AM451" i="15"/>
  <c r="BO450" i="15"/>
  <c r="BK450" i="15"/>
  <c r="BG450" i="15"/>
  <c r="BE450" i="15"/>
  <c r="AY450" i="15"/>
  <c r="AU450" i="15"/>
  <c r="BM450" i="15" s="1"/>
  <c r="AS450" i="15"/>
  <c r="AM450" i="15"/>
  <c r="BA450" i="15" s="1"/>
  <c r="BN450" i="15" s="1"/>
  <c r="BO449" i="15"/>
  <c r="BK449" i="15"/>
  <c r="BE449" i="15"/>
  <c r="BN449" i="15" s="1"/>
  <c r="AY449" i="15"/>
  <c r="BM449" i="15" s="1"/>
  <c r="AS449" i="15"/>
  <c r="BL449" i="15" s="1"/>
  <c r="AM449" i="15"/>
  <c r="BN448" i="15"/>
  <c r="BK448" i="15"/>
  <c r="BG448" i="15"/>
  <c r="BO448" i="15" s="1"/>
  <c r="BE448" i="15"/>
  <c r="BA448" i="15"/>
  <c r="AY448" i="15"/>
  <c r="AU448" i="15"/>
  <c r="BM448" i="15" s="1"/>
  <c r="AS448" i="15"/>
  <c r="AO448" i="15"/>
  <c r="BL448" i="15" s="1"/>
  <c r="AM448" i="15"/>
  <c r="BO447" i="15"/>
  <c r="BK447" i="15"/>
  <c r="BG447" i="15"/>
  <c r="BE447" i="15"/>
  <c r="AY447" i="15"/>
  <c r="AU447" i="15"/>
  <c r="BM447" i="15" s="1"/>
  <c r="AS447" i="15"/>
  <c r="AM447" i="15"/>
  <c r="BA447" i="15" s="1"/>
  <c r="BN447" i="15" s="1"/>
  <c r="BK446" i="15"/>
  <c r="BE446" i="15"/>
  <c r="AY446" i="15"/>
  <c r="AS446" i="15"/>
  <c r="AM446" i="15"/>
  <c r="BK445" i="15"/>
  <c r="BE445" i="15"/>
  <c r="BA445" i="15"/>
  <c r="BN445" i="15" s="1"/>
  <c r="AY445" i="15"/>
  <c r="AS445" i="15"/>
  <c r="AO445" i="15"/>
  <c r="BL445" i="15" s="1"/>
  <c r="AM445" i="15"/>
  <c r="BG445" i="15" s="1"/>
  <c r="BO445" i="15" s="1"/>
  <c r="BM444" i="15"/>
  <c r="BK444" i="15"/>
  <c r="BG444" i="15"/>
  <c r="BO444" i="15" s="1"/>
  <c r="BE444" i="15"/>
  <c r="BN444" i="15" s="1"/>
  <c r="BA444" i="15"/>
  <c r="AY444" i="15"/>
  <c r="AU444" i="15"/>
  <c r="AS444" i="15"/>
  <c r="AO444" i="15"/>
  <c r="AM444" i="15"/>
  <c r="BN443" i="15"/>
  <c r="BK443" i="15"/>
  <c r="BG443" i="15"/>
  <c r="BO443" i="15" s="1"/>
  <c r="BE443" i="15"/>
  <c r="AY443" i="15"/>
  <c r="AU443" i="15"/>
  <c r="BM443" i="15" s="1"/>
  <c r="AS443" i="15"/>
  <c r="AM443" i="15"/>
  <c r="BA443" i="15" s="1"/>
  <c r="BK442" i="15"/>
  <c r="BE442" i="15"/>
  <c r="AY442" i="15"/>
  <c r="AS442" i="15"/>
  <c r="AM442" i="15"/>
  <c r="BK441" i="15"/>
  <c r="BE441" i="15"/>
  <c r="BA441" i="15"/>
  <c r="BN441" i="15" s="1"/>
  <c r="AY441" i="15"/>
  <c r="AS441" i="15"/>
  <c r="AO441" i="15"/>
  <c r="BL441" i="15" s="1"/>
  <c r="AM441" i="15"/>
  <c r="BG441" i="15" s="1"/>
  <c r="BO441" i="15" s="1"/>
  <c r="BM440" i="15"/>
  <c r="BK440" i="15"/>
  <c r="BG440" i="15"/>
  <c r="BO440" i="15" s="1"/>
  <c r="BE440" i="15"/>
  <c r="BN440" i="15" s="1"/>
  <c r="BA440" i="15"/>
  <c r="AY440" i="15"/>
  <c r="AU440" i="15"/>
  <c r="AS440" i="15"/>
  <c r="AO440" i="15"/>
  <c r="AM440" i="15"/>
  <c r="BN439" i="15"/>
  <c r="BK439" i="15"/>
  <c r="BG439" i="15"/>
  <c r="BO439" i="15" s="1"/>
  <c r="BE439" i="15"/>
  <c r="AY439" i="15"/>
  <c r="AU439" i="15"/>
  <c r="BM439" i="15" s="1"/>
  <c r="AS439" i="15"/>
  <c r="AM439" i="15"/>
  <c r="BA439" i="15" s="1"/>
  <c r="BK438" i="15"/>
  <c r="BE438" i="15"/>
  <c r="AY438" i="15"/>
  <c r="AS438" i="15"/>
  <c r="AM438" i="15"/>
  <c r="BK436" i="15"/>
  <c r="BE436" i="15"/>
  <c r="BA436" i="15"/>
  <c r="BN436" i="15" s="1"/>
  <c r="AY436" i="15"/>
  <c r="AS436" i="15"/>
  <c r="AO436" i="15"/>
  <c r="BL436" i="15" s="1"/>
  <c r="AM436" i="15"/>
  <c r="BG436" i="15" s="1"/>
  <c r="BO436" i="15" s="1"/>
  <c r="BM435" i="15"/>
  <c r="BK435" i="15"/>
  <c r="BG435" i="15"/>
  <c r="BO435" i="15" s="1"/>
  <c r="BE435" i="15"/>
  <c r="BN435" i="15" s="1"/>
  <c r="BA435" i="15"/>
  <c r="AY435" i="15"/>
  <c r="AU435" i="15"/>
  <c r="AS435" i="15"/>
  <c r="AO435" i="15"/>
  <c r="AM435" i="15"/>
  <c r="BN433" i="15"/>
  <c r="BK433" i="15"/>
  <c r="BG433" i="15"/>
  <c r="BO433" i="15" s="1"/>
  <c r="BE433" i="15"/>
  <c r="AY433" i="15"/>
  <c r="AU433" i="15"/>
  <c r="BM433" i="15" s="1"/>
  <c r="AS433" i="15"/>
  <c r="AM433" i="15"/>
  <c r="BA433" i="15" s="1"/>
  <c r="BK432" i="15"/>
  <c r="BE432" i="15"/>
  <c r="AY432" i="15"/>
  <c r="AS432" i="15"/>
  <c r="AM432" i="15"/>
  <c r="BK431" i="15"/>
  <c r="BE431" i="15"/>
  <c r="BA431" i="15"/>
  <c r="BN431" i="15" s="1"/>
  <c r="AY431" i="15"/>
  <c r="AS431" i="15"/>
  <c r="AO431" i="15"/>
  <c r="BL431" i="15" s="1"/>
  <c r="AM431" i="15"/>
  <c r="BG431" i="15" s="1"/>
  <c r="BO431" i="15" s="1"/>
  <c r="BM430" i="15"/>
  <c r="BK430" i="15"/>
  <c r="BG430" i="15"/>
  <c r="BO430" i="15" s="1"/>
  <c r="BE430" i="15"/>
  <c r="AY430" i="15"/>
  <c r="AU430" i="15"/>
  <c r="AS430" i="15"/>
  <c r="AO430" i="15"/>
  <c r="AM430" i="15"/>
  <c r="BA430" i="15" s="1"/>
  <c r="BK429" i="15"/>
  <c r="BG429" i="15"/>
  <c r="BO429" i="15" s="1"/>
  <c r="BE429" i="15"/>
  <c r="AY429" i="15"/>
  <c r="AU429" i="15"/>
  <c r="BM429" i="15" s="1"/>
  <c r="AS429" i="15"/>
  <c r="AM429" i="15"/>
  <c r="BA429" i="15" s="1"/>
  <c r="BN429" i="15" s="1"/>
  <c r="BK428" i="15"/>
  <c r="BE428" i="15"/>
  <c r="AY428" i="15"/>
  <c r="AS428" i="15"/>
  <c r="AM428" i="15"/>
  <c r="BL427" i="15"/>
  <c r="BK427" i="15"/>
  <c r="BE427" i="15"/>
  <c r="BA427" i="15"/>
  <c r="BN427" i="15" s="1"/>
  <c r="AY427" i="15"/>
  <c r="AS427" i="15"/>
  <c r="AO427" i="15"/>
  <c r="AM427" i="15"/>
  <c r="BG427" i="15" s="1"/>
  <c r="BO427" i="15" s="1"/>
  <c r="BM426" i="15"/>
  <c r="BK426" i="15"/>
  <c r="BG426" i="15"/>
  <c r="BO426" i="15" s="1"/>
  <c r="BE426" i="15"/>
  <c r="AY426" i="15"/>
  <c r="AU426" i="15"/>
  <c r="AS426" i="15"/>
  <c r="AO426" i="15"/>
  <c r="BL426" i="15" s="1"/>
  <c r="AM426" i="15"/>
  <c r="BA426" i="15" s="1"/>
  <c r="BK425" i="15"/>
  <c r="BG425" i="15"/>
  <c r="BO425" i="15" s="1"/>
  <c r="BE425" i="15"/>
  <c r="AY425" i="15"/>
  <c r="AU425" i="15"/>
  <c r="BM425" i="15" s="1"/>
  <c r="AS425" i="15"/>
  <c r="AM425" i="15"/>
  <c r="BA425" i="15" s="1"/>
  <c r="BN425" i="15" s="1"/>
  <c r="BK423" i="15"/>
  <c r="BE423" i="15"/>
  <c r="AY423" i="15"/>
  <c r="AS423" i="15"/>
  <c r="AM423" i="15"/>
  <c r="BL422" i="15"/>
  <c r="BK422" i="15"/>
  <c r="BE422" i="15"/>
  <c r="BA422" i="15"/>
  <c r="BN422" i="15" s="1"/>
  <c r="AY422" i="15"/>
  <c r="AS422" i="15"/>
  <c r="AO422" i="15"/>
  <c r="AM422" i="15"/>
  <c r="BG422" i="15" s="1"/>
  <c r="BO422" i="15" s="1"/>
  <c r="BM421" i="15"/>
  <c r="BK421" i="15"/>
  <c r="BO421" i="15" s="1"/>
  <c r="BE421" i="15"/>
  <c r="BN421" i="15" s="1"/>
  <c r="AY421" i="15"/>
  <c r="AS421" i="15"/>
  <c r="BL421" i="15" s="1"/>
  <c r="AM421" i="15"/>
  <c r="BK420" i="15"/>
  <c r="BG420" i="15"/>
  <c r="BO420" i="15" s="1"/>
  <c r="BE420" i="15"/>
  <c r="AY420" i="15"/>
  <c r="AU420" i="15"/>
  <c r="BM420" i="15" s="1"/>
  <c r="AS420" i="15"/>
  <c r="AM420" i="15"/>
  <c r="BA420" i="15" s="1"/>
  <c r="BN420" i="15" s="1"/>
  <c r="BK419" i="15"/>
  <c r="BE419" i="15"/>
  <c r="AY419" i="15"/>
  <c r="AS419" i="15"/>
  <c r="AM419" i="15"/>
  <c r="BL418" i="15"/>
  <c r="BK418" i="15"/>
  <c r="BE418" i="15"/>
  <c r="BA418" i="15"/>
  <c r="BN418" i="15" s="1"/>
  <c r="AY418" i="15"/>
  <c r="AS418" i="15"/>
  <c r="AO418" i="15"/>
  <c r="AM418" i="15"/>
  <c r="BG418" i="15" s="1"/>
  <c r="BO418" i="15" s="1"/>
  <c r="BM417" i="15"/>
  <c r="BK417" i="15"/>
  <c r="BG417" i="15"/>
  <c r="BO417" i="15" s="1"/>
  <c r="BE417" i="15"/>
  <c r="AY417" i="15"/>
  <c r="AU417" i="15"/>
  <c r="AS417" i="15"/>
  <c r="AM417" i="15"/>
  <c r="BA417" i="15" s="1"/>
  <c r="BN417" i="15" s="1"/>
  <c r="BN416" i="15"/>
  <c r="BK416" i="15"/>
  <c r="BG416" i="15"/>
  <c r="BO416" i="15" s="1"/>
  <c r="BE416" i="15"/>
  <c r="AY416" i="15"/>
  <c r="AU416" i="15"/>
  <c r="BM416" i="15" s="1"/>
  <c r="AS416" i="15"/>
  <c r="AM416" i="15"/>
  <c r="BA416" i="15" s="1"/>
  <c r="BO415" i="15"/>
  <c r="BK415" i="15"/>
  <c r="BE415" i="15"/>
  <c r="BN415" i="15" s="1"/>
  <c r="AY415" i="15"/>
  <c r="BM415" i="15" s="1"/>
  <c r="AS415" i="15"/>
  <c r="BL415" i="15" s="1"/>
  <c r="AM415" i="15"/>
  <c r="BK414" i="15"/>
  <c r="BE414" i="15"/>
  <c r="BA414" i="15"/>
  <c r="BN414" i="15" s="1"/>
  <c r="AY414" i="15"/>
  <c r="AS414" i="15"/>
  <c r="AO414" i="15"/>
  <c r="BL414" i="15" s="1"/>
  <c r="AM414" i="15"/>
  <c r="BG414" i="15" s="1"/>
  <c r="BO414" i="15" s="1"/>
  <c r="BM413" i="15"/>
  <c r="BK413" i="15"/>
  <c r="BG413" i="15"/>
  <c r="BO413" i="15" s="1"/>
  <c r="BE413" i="15"/>
  <c r="AY413" i="15"/>
  <c r="AU413" i="15"/>
  <c r="AS413" i="15"/>
  <c r="AM413" i="15"/>
  <c r="BA413" i="15" s="1"/>
  <c r="BN413" i="15" s="1"/>
  <c r="BK412" i="15"/>
  <c r="BG412" i="15"/>
  <c r="BO412" i="15" s="1"/>
  <c r="BE412" i="15"/>
  <c r="AY412" i="15"/>
  <c r="AU412" i="15"/>
  <c r="BM412" i="15" s="1"/>
  <c r="AS412" i="15"/>
  <c r="AM412" i="15"/>
  <c r="BA412" i="15" s="1"/>
  <c r="BN412" i="15" s="1"/>
  <c r="BK411" i="15"/>
  <c r="BE411" i="15"/>
  <c r="AY411" i="15"/>
  <c r="AS411" i="15"/>
  <c r="AM411" i="15"/>
  <c r="BL410" i="15"/>
  <c r="BK410" i="15"/>
  <c r="BE410" i="15"/>
  <c r="BA410" i="15"/>
  <c r="BN410" i="15" s="1"/>
  <c r="AY410" i="15"/>
  <c r="AS410" i="15"/>
  <c r="AO410" i="15"/>
  <c r="AM410" i="15"/>
  <c r="BG410" i="15" s="1"/>
  <c r="BO410" i="15" s="1"/>
  <c r="BM409" i="15"/>
  <c r="BK409" i="15"/>
  <c r="BG409" i="15"/>
  <c r="BO409" i="15" s="1"/>
  <c r="BE409" i="15"/>
  <c r="AY409" i="15"/>
  <c r="AU409" i="15"/>
  <c r="AS409" i="15"/>
  <c r="AM409" i="15"/>
  <c r="BA409" i="15" s="1"/>
  <c r="BN409" i="15" s="1"/>
  <c r="BN408" i="15"/>
  <c r="BK408" i="15"/>
  <c r="BG408" i="15"/>
  <c r="BO408" i="15" s="1"/>
  <c r="BE408" i="15"/>
  <c r="AY408" i="15"/>
  <c r="AU408" i="15"/>
  <c r="BM408" i="15" s="1"/>
  <c r="AS408" i="15"/>
  <c r="AM408" i="15"/>
  <c r="BA408" i="15" s="1"/>
  <c r="BK407" i="15"/>
  <c r="BE407" i="15"/>
  <c r="AY407" i="15"/>
  <c r="AS407" i="15"/>
  <c r="AM407" i="15"/>
  <c r="BK406" i="15"/>
  <c r="BE406" i="15"/>
  <c r="BA406" i="15"/>
  <c r="BN406" i="15" s="1"/>
  <c r="AY406" i="15"/>
  <c r="AS406" i="15"/>
  <c r="AO406" i="15"/>
  <c r="BL406" i="15" s="1"/>
  <c r="AM406" i="15"/>
  <c r="BG406" i="15" s="1"/>
  <c r="BO406" i="15" s="1"/>
  <c r="BM405" i="15"/>
  <c r="BK405" i="15"/>
  <c r="BG405" i="15"/>
  <c r="BO405" i="15" s="1"/>
  <c r="BE405" i="15"/>
  <c r="AY405" i="15"/>
  <c r="AU405" i="15"/>
  <c r="AS405" i="15"/>
  <c r="AM405" i="15"/>
  <c r="BA405" i="15" s="1"/>
  <c r="BN405" i="15" s="1"/>
  <c r="BK404" i="15"/>
  <c r="BG404" i="15"/>
  <c r="BO404" i="15" s="1"/>
  <c r="BE404" i="15"/>
  <c r="AY404" i="15"/>
  <c r="AU404" i="15"/>
  <c r="BM404" i="15" s="1"/>
  <c r="AS404" i="15"/>
  <c r="AM404" i="15"/>
  <c r="BA404" i="15" s="1"/>
  <c r="BN404" i="15" s="1"/>
  <c r="BK403" i="15"/>
  <c r="BE403" i="15"/>
  <c r="AY403" i="15"/>
  <c r="AS403" i="15"/>
  <c r="AM403" i="15"/>
  <c r="BL401" i="15"/>
  <c r="BK401" i="15"/>
  <c r="BE401" i="15"/>
  <c r="BA401" i="15"/>
  <c r="BN401" i="15" s="1"/>
  <c r="AY401" i="15"/>
  <c r="AS401" i="15"/>
  <c r="AO401" i="15"/>
  <c r="AM401" i="15"/>
  <c r="BG401" i="15" s="1"/>
  <c r="BO401" i="15" s="1"/>
  <c r="BM400" i="15"/>
  <c r="BK400" i="15"/>
  <c r="BG400" i="15"/>
  <c r="BO400" i="15" s="1"/>
  <c r="BE400" i="15"/>
  <c r="AY400" i="15"/>
  <c r="AU400" i="15"/>
  <c r="AS400" i="15"/>
  <c r="AM400" i="15"/>
  <c r="BA400" i="15" s="1"/>
  <c r="BN400" i="15" s="1"/>
  <c r="BN398" i="15"/>
  <c r="BK398" i="15"/>
  <c r="BG398" i="15"/>
  <c r="BO398" i="15" s="1"/>
  <c r="BE398" i="15"/>
  <c r="AY398" i="15"/>
  <c r="AU398" i="15"/>
  <c r="BM398" i="15" s="1"/>
  <c r="AS398" i="15"/>
  <c r="AM398" i="15"/>
  <c r="BA398" i="15" s="1"/>
  <c r="BK397" i="15"/>
  <c r="BE397" i="15"/>
  <c r="AY397" i="15"/>
  <c r="AS397" i="15"/>
  <c r="AM397" i="15"/>
  <c r="BK396" i="15"/>
  <c r="BE396" i="15"/>
  <c r="BA396" i="15"/>
  <c r="BN396" i="15" s="1"/>
  <c r="AY396" i="15"/>
  <c r="AS396" i="15"/>
  <c r="AO396" i="15"/>
  <c r="BL396" i="15" s="1"/>
  <c r="AM396" i="15"/>
  <c r="BG396" i="15" s="1"/>
  <c r="BO396" i="15" s="1"/>
  <c r="BM395" i="15"/>
  <c r="BK395" i="15"/>
  <c r="BG395" i="15"/>
  <c r="BO395" i="15" s="1"/>
  <c r="BE395" i="15"/>
  <c r="AY395" i="15"/>
  <c r="AU395" i="15"/>
  <c r="AS395" i="15"/>
  <c r="AM395" i="15"/>
  <c r="BA395" i="15" s="1"/>
  <c r="BN395" i="15" s="1"/>
  <c r="BK394" i="15"/>
  <c r="BG394" i="15"/>
  <c r="BO394" i="15" s="1"/>
  <c r="BE394" i="15"/>
  <c r="AY394" i="15"/>
  <c r="AU394" i="15"/>
  <c r="BM394" i="15" s="1"/>
  <c r="AS394" i="15"/>
  <c r="AM394" i="15"/>
  <c r="BA394" i="15" s="1"/>
  <c r="BN394" i="15" s="1"/>
  <c r="BK393" i="15"/>
  <c r="BE393" i="15"/>
  <c r="AY393" i="15"/>
  <c r="AS393" i="15"/>
  <c r="AM393" i="15"/>
  <c r="BL392" i="15"/>
  <c r="BK392" i="15"/>
  <c r="BE392" i="15"/>
  <c r="BA392" i="15"/>
  <c r="BN392" i="15" s="1"/>
  <c r="AY392" i="15"/>
  <c r="AS392" i="15"/>
  <c r="AO392" i="15"/>
  <c r="AM392" i="15"/>
  <c r="BG392" i="15" s="1"/>
  <c r="BO392" i="15" s="1"/>
  <c r="BM391" i="15"/>
  <c r="BK391" i="15"/>
  <c r="BG391" i="15"/>
  <c r="BO391" i="15" s="1"/>
  <c r="BE391" i="15"/>
  <c r="AY391" i="15"/>
  <c r="AU391" i="15"/>
  <c r="AS391" i="15"/>
  <c r="AM391" i="15"/>
  <c r="BA391" i="15" s="1"/>
  <c r="BN391" i="15" s="1"/>
  <c r="BN390" i="15"/>
  <c r="BK390" i="15"/>
  <c r="BG390" i="15"/>
  <c r="BO390" i="15" s="1"/>
  <c r="BE390" i="15"/>
  <c r="AY390" i="15"/>
  <c r="AU390" i="15"/>
  <c r="BM390" i="15" s="1"/>
  <c r="AS390" i="15"/>
  <c r="AM390" i="15"/>
  <c r="BA390" i="15" s="1"/>
  <c r="BK388" i="15"/>
  <c r="BE388" i="15"/>
  <c r="AY388" i="15"/>
  <c r="AS388" i="15"/>
  <c r="AM388" i="15"/>
  <c r="BK387" i="15"/>
  <c r="BE387" i="15"/>
  <c r="BA387" i="15"/>
  <c r="BN387" i="15" s="1"/>
  <c r="AY387" i="15"/>
  <c r="AS387" i="15"/>
  <c r="AO387" i="15"/>
  <c r="BL387" i="15" s="1"/>
  <c r="AM387" i="15"/>
  <c r="BG387" i="15" s="1"/>
  <c r="BO387" i="15" s="1"/>
  <c r="BM386" i="15"/>
  <c r="BK386" i="15"/>
  <c r="BG386" i="15"/>
  <c r="BO386" i="15" s="1"/>
  <c r="BE386" i="15"/>
  <c r="AY386" i="15"/>
  <c r="AU386" i="15"/>
  <c r="AS386" i="15"/>
  <c r="AM386" i="15"/>
  <c r="BA386" i="15" s="1"/>
  <c r="BN386" i="15" s="1"/>
  <c r="BK385" i="15"/>
  <c r="BO385" i="15" s="1"/>
  <c r="BE385" i="15"/>
  <c r="BN385" i="15" s="1"/>
  <c r="AY385" i="15"/>
  <c r="BM385" i="15" s="1"/>
  <c r="AS385" i="15"/>
  <c r="BL385" i="15" s="1"/>
  <c r="AM385" i="15"/>
  <c r="BK384" i="15"/>
  <c r="BE384" i="15"/>
  <c r="AY384" i="15"/>
  <c r="AS384" i="15"/>
  <c r="AM384" i="15"/>
  <c r="BK383" i="15"/>
  <c r="BE383" i="15"/>
  <c r="BA383" i="15"/>
  <c r="BN383" i="15" s="1"/>
  <c r="AY383" i="15"/>
  <c r="AS383" i="15"/>
  <c r="AO383" i="15"/>
  <c r="BL383" i="15" s="1"/>
  <c r="AM383" i="15"/>
  <c r="BG383" i="15" s="1"/>
  <c r="BO383" i="15" s="1"/>
  <c r="BM382" i="15"/>
  <c r="BK382" i="15"/>
  <c r="BG382" i="15"/>
  <c r="BO382" i="15" s="1"/>
  <c r="BE382" i="15"/>
  <c r="AY382" i="15"/>
  <c r="AU382" i="15"/>
  <c r="AS382" i="15"/>
  <c r="AM382" i="15"/>
  <c r="BA382" i="15" s="1"/>
  <c r="BN382" i="15" s="1"/>
  <c r="BK381" i="15"/>
  <c r="BG381" i="15"/>
  <c r="BO381" i="15" s="1"/>
  <c r="BE381" i="15"/>
  <c r="AY381" i="15"/>
  <c r="AU381" i="15"/>
  <c r="BM381" i="15" s="1"/>
  <c r="AS381" i="15"/>
  <c r="AM381" i="15"/>
  <c r="BA381" i="15" s="1"/>
  <c r="BN381" i="15" s="1"/>
  <c r="BK380" i="15"/>
  <c r="BE380" i="15"/>
  <c r="AY380" i="15"/>
  <c r="AS380" i="15"/>
  <c r="AM380" i="15"/>
  <c r="BL379" i="15"/>
  <c r="BK379" i="15"/>
  <c r="BE379" i="15"/>
  <c r="BA379" i="15"/>
  <c r="BN379" i="15" s="1"/>
  <c r="AY379" i="15"/>
  <c r="AS379" i="15"/>
  <c r="AO379" i="15"/>
  <c r="AM379" i="15"/>
  <c r="BG379" i="15" s="1"/>
  <c r="BO379" i="15" s="1"/>
  <c r="BM378" i="15"/>
  <c r="BK378" i="15"/>
  <c r="BO378" i="15" s="1"/>
  <c r="BE378" i="15"/>
  <c r="BN378" i="15" s="1"/>
  <c r="AY378" i="15"/>
  <c r="AS378" i="15"/>
  <c r="BL378" i="15" s="1"/>
  <c r="AM378" i="15"/>
  <c r="BK377" i="15"/>
  <c r="BG377" i="15"/>
  <c r="BO377" i="15" s="1"/>
  <c r="BE377" i="15"/>
  <c r="AY377" i="15"/>
  <c r="AU377" i="15"/>
  <c r="BM377" i="15" s="1"/>
  <c r="AS377" i="15"/>
  <c r="AM377" i="15"/>
  <c r="BA377" i="15" s="1"/>
  <c r="BN377" i="15" s="1"/>
  <c r="BK376" i="15"/>
  <c r="BE376" i="15"/>
  <c r="AY376" i="15"/>
  <c r="AS376" i="15"/>
  <c r="AM376" i="15"/>
  <c r="BL375" i="15"/>
  <c r="BK375" i="15"/>
  <c r="BE375" i="15"/>
  <c r="BA375" i="15"/>
  <c r="BN375" i="15" s="1"/>
  <c r="AY375" i="15"/>
  <c r="AS375" i="15"/>
  <c r="AO375" i="15"/>
  <c r="AM375" i="15"/>
  <c r="BG375" i="15" s="1"/>
  <c r="BO375" i="15" s="1"/>
  <c r="BM374" i="15"/>
  <c r="BK374" i="15"/>
  <c r="BG374" i="15"/>
  <c r="BO374" i="15" s="1"/>
  <c r="BE374" i="15"/>
  <c r="AY374" i="15"/>
  <c r="AU374" i="15"/>
  <c r="AS374" i="15"/>
  <c r="AM374" i="15"/>
  <c r="BA374" i="15" s="1"/>
  <c r="BN374" i="15" s="1"/>
  <c r="BK373" i="15"/>
  <c r="BG373" i="15"/>
  <c r="BO373" i="15" s="1"/>
  <c r="BE373" i="15"/>
  <c r="AY373" i="15"/>
  <c r="AS373" i="15"/>
  <c r="AM373" i="15"/>
  <c r="AU373" i="15" s="1"/>
  <c r="BM373" i="15" s="1"/>
  <c r="BK372" i="15"/>
  <c r="BE372" i="15"/>
  <c r="AY372" i="15"/>
  <c r="AS372" i="15"/>
  <c r="AO372" i="15"/>
  <c r="BL372" i="15" s="1"/>
  <c r="AM372" i="15"/>
  <c r="BL371" i="15"/>
  <c r="BK371" i="15"/>
  <c r="BE371" i="15"/>
  <c r="BA371" i="15"/>
  <c r="BN371" i="15" s="1"/>
  <c r="AY371" i="15"/>
  <c r="AS371" i="15"/>
  <c r="AO371" i="15"/>
  <c r="AM371" i="15"/>
  <c r="BG371" i="15" s="1"/>
  <c r="BO371" i="15" s="1"/>
  <c r="BM370" i="15"/>
  <c r="BK370" i="15"/>
  <c r="BG370" i="15"/>
  <c r="BO370" i="15" s="1"/>
  <c r="BE370" i="15"/>
  <c r="BA370" i="15"/>
  <c r="AY370" i="15"/>
  <c r="AU370" i="15"/>
  <c r="AS370" i="15"/>
  <c r="AO370" i="15"/>
  <c r="AM370" i="15"/>
  <c r="BK369" i="15"/>
  <c r="BG369" i="15"/>
  <c r="BO369" i="15" s="1"/>
  <c r="BE369" i="15"/>
  <c r="AY369" i="15"/>
  <c r="AU369" i="15"/>
  <c r="BM369" i="15" s="1"/>
  <c r="AS369" i="15"/>
  <c r="AM369" i="15"/>
  <c r="BA369" i="15" s="1"/>
  <c r="BN369" i="15" s="1"/>
  <c r="BK368" i="15"/>
  <c r="BE368" i="15"/>
  <c r="AY368" i="15"/>
  <c r="AS368" i="15"/>
  <c r="AM368" i="15"/>
  <c r="BL367" i="15"/>
  <c r="BK367" i="15"/>
  <c r="BE367" i="15"/>
  <c r="BA367" i="15"/>
  <c r="BN367" i="15" s="1"/>
  <c r="AY367" i="15"/>
  <c r="AS367" i="15"/>
  <c r="AO367" i="15"/>
  <c r="AM367" i="15"/>
  <c r="BG367" i="15" s="1"/>
  <c r="BO367" i="15" s="1"/>
  <c r="BM365" i="15"/>
  <c r="BK365" i="15"/>
  <c r="BG365" i="15"/>
  <c r="BO365" i="15" s="1"/>
  <c r="BE365" i="15"/>
  <c r="BA365" i="15"/>
  <c r="AY365" i="15"/>
  <c r="AU365" i="15"/>
  <c r="AS365" i="15"/>
  <c r="AO365" i="15"/>
  <c r="AM365" i="15"/>
  <c r="BK364" i="15"/>
  <c r="BG364" i="15"/>
  <c r="BO364" i="15" s="1"/>
  <c r="BE364" i="15"/>
  <c r="AY364" i="15"/>
  <c r="AU364" i="15"/>
  <c r="BM364" i="15" s="1"/>
  <c r="AS364" i="15"/>
  <c r="AM364" i="15"/>
  <c r="BA364" i="15" s="1"/>
  <c r="BN364" i="15" s="1"/>
  <c r="BK362" i="15"/>
  <c r="BE362" i="15"/>
  <c r="AY362" i="15"/>
  <c r="AS362" i="15"/>
  <c r="AM362" i="15"/>
  <c r="BL361" i="15"/>
  <c r="BK361" i="15"/>
  <c r="BE361" i="15"/>
  <c r="BA361" i="15"/>
  <c r="BN361" i="15" s="1"/>
  <c r="AY361" i="15"/>
  <c r="AS361" i="15"/>
  <c r="AO361" i="15"/>
  <c r="AM361" i="15"/>
  <c r="BG361" i="15" s="1"/>
  <c r="BO361" i="15" s="1"/>
  <c r="BM360" i="15"/>
  <c r="BK360" i="15"/>
  <c r="BG360" i="15"/>
  <c r="BO360" i="15" s="1"/>
  <c r="BE360" i="15"/>
  <c r="BA360" i="15"/>
  <c r="AY360" i="15"/>
  <c r="AU360" i="15"/>
  <c r="AS360" i="15"/>
  <c r="AO360" i="15"/>
  <c r="AM360" i="15"/>
  <c r="BK359" i="15"/>
  <c r="BG359" i="15"/>
  <c r="BO359" i="15" s="1"/>
  <c r="BE359" i="15"/>
  <c r="AY359" i="15"/>
  <c r="AU359" i="15"/>
  <c r="BM359" i="15" s="1"/>
  <c r="AS359" i="15"/>
  <c r="AM359" i="15"/>
  <c r="BA359" i="15" s="1"/>
  <c r="BN359" i="15" s="1"/>
  <c r="BK358" i="15"/>
  <c r="BE358" i="15"/>
  <c r="AY358" i="15"/>
  <c r="AS358" i="15"/>
  <c r="AM358" i="15"/>
  <c r="BL357" i="15"/>
  <c r="BK357" i="15"/>
  <c r="BE357" i="15"/>
  <c r="BA357" i="15"/>
  <c r="BN357" i="15" s="1"/>
  <c r="AY357" i="15"/>
  <c r="AS357" i="15"/>
  <c r="AO357" i="15"/>
  <c r="AM357" i="15"/>
  <c r="BG357" i="15" s="1"/>
  <c r="BO357" i="15" s="1"/>
  <c r="BM356" i="15"/>
  <c r="BK356" i="15"/>
  <c r="BG356" i="15"/>
  <c r="BO356" i="15" s="1"/>
  <c r="BE356" i="15"/>
  <c r="BA356" i="15"/>
  <c r="AY356" i="15"/>
  <c r="AU356" i="15"/>
  <c r="AS356" i="15"/>
  <c r="AO356" i="15"/>
  <c r="AM356" i="15"/>
  <c r="BK355" i="15"/>
  <c r="BG355" i="15"/>
  <c r="BO355" i="15" s="1"/>
  <c r="BE355" i="15"/>
  <c r="AY355" i="15"/>
  <c r="AU355" i="15"/>
  <c r="BM355" i="15" s="1"/>
  <c r="AS355" i="15"/>
  <c r="AM355" i="15"/>
  <c r="BA355" i="15" s="1"/>
  <c r="BN355" i="15" s="1"/>
  <c r="BK353" i="15"/>
  <c r="BE353" i="15"/>
  <c r="AY353" i="15"/>
  <c r="AS353" i="15"/>
  <c r="AM353" i="15"/>
  <c r="BL352" i="15"/>
  <c r="BK352" i="15"/>
  <c r="BE352" i="15"/>
  <c r="BA352" i="15"/>
  <c r="BN352" i="15" s="1"/>
  <c r="AY352" i="15"/>
  <c r="AS352" i="15"/>
  <c r="AO352" i="15"/>
  <c r="AM352" i="15"/>
  <c r="BG352" i="15" s="1"/>
  <c r="BO352" i="15" s="1"/>
  <c r="BK351" i="15"/>
  <c r="BO351" i="15" s="1"/>
  <c r="BE351" i="15"/>
  <c r="BN351" i="15" s="1"/>
  <c r="AY351" i="15"/>
  <c r="BM351" i="15" s="1"/>
  <c r="AS351" i="15"/>
  <c r="BL351" i="15" s="1"/>
  <c r="AM351" i="15"/>
  <c r="BK350" i="15"/>
  <c r="BG350" i="15"/>
  <c r="BO350" i="15" s="1"/>
  <c r="BE350" i="15"/>
  <c r="AY350" i="15"/>
  <c r="AU350" i="15"/>
  <c r="BM350" i="15" s="1"/>
  <c r="AS350" i="15"/>
  <c r="AM350" i="15"/>
  <c r="BA350" i="15" s="1"/>
  <c r="BN350" i="15" s="1"/>
  <c r="BK349" i="15"/>
  <c r="BE349" i="15"/>
  <c r="AY349" i="15"/>
  <c r="AS349" i="15"/>
  <c r="AM349" i="15"/>
  <c r="BL348" i="15"/>
  <c r="BK348" i="15"/>
  <c r="BE348" i="15"/>
  <c r="BA348" i="15"/>
  <c r="BN348" i="15" s="1"/>
  <c r="AY348" i="15"/>
  <c r="AS348" i="15"/>
  <c r="AO348" i="15"/>
  <c r="AM348" i="15"/>
  <c r="BG348" i="15" s="1"/>
  <c r="BO348" i="15" s="1"/>
  <c r="BM347" i="15"/>
  <c r="BK347" i="15"/>
  <c r="BG347" i="15"/>
  <c r="BO347" i="15" s="1"/>
  <c r="BE347" i="15"/>
  <c r="BA347" i="15"/>
  <c r="AY347" i="15"/>
  <c r="AU347" i="15"/>
  <c r="AS347" i="15"/>
  <c r="AO347" i="15"/>
  <c r="AM347" i="15"/>
  <c r="BK346" i="15"/>
  <c r="BG346" i="15"/>
  <c r="BO346" i="15" s="1"/>
  <c r="BE346" i="15"/>
  <c r="AY346" i="15"/>
  <c r="AU346" i="15"/>
  <c r="BM346" i="15" s="1"/>
  <c r="AS346" i="15"/>
  <c r="AM346" i="15"/>
  <c r="BA346" i="15" s="1"/>
  <c r="BN346" i="15" s="1"/>
  <c r="BK345" i="15"/>
  <c r="BE345" i="15"/>
  <c r="AY345" i="15"/>
  <c r="AS345" i="15"/>
  <c r="AM345" i="15"/>
  <c r="BK344" i="15"/>
  <c r="BO344" i="15" s="1"/>
  <c r="BE344" i="15"/>
  <c r="BN344" i="15" s="1"/>
  <c r="AY344" i="15"/>
  <c r="BM344" i="15" s="1"/>
  <c r="AS344" i="15"/>
  <c r="BL344" i="15" s="1"/>
  <c r="AM344" i="15"/>
  <c r="BM343" i="15"/>
  <c r="BK343" i="15"/>
  <c r="BG343" i="15"/>
  <c r="BO343" i="15" s="1"/>
  <c r="BE343" i="15"/>
  <c r="BA343" i="15"/>
  <c r="AY343" i="15"/>
  <c r="AU343" i="15"/>
  <c r="AS343" i="15"/>
  <c r="AO343" i="15"/>
  <c r="AM343" i="15"/>
  <c r="BK342" i="15"/>
  <c r="BG342" i="15"/>
  <c r="BO342" i="15" s="1"/>
  <c r="BE342" i="15"/>
  <c r="AY342" i="15"/>
  <c r="AU342" i="15"/>
  <c r="BM342" i="15" s="1"/>
  <c r="AS342" i="15"/>
  <c r="AM342" i="15"/>
  <c r="BA342" i="15" s="1"/>
  <c r="BN342" i="15" s="1"/>
  <c r="BK341" i="15"/>
  <c r="BE341" i="15"/>
  <c r="AY341" i="15"/>
  <c r="AS341" i="15"/>
  <c r="AM341" i="15"/>
  <c r="BK340" i="15"/>
  <c r="BE340" i="15"/>
  <c r="BA340" i="15"/>
  <c r="BN340" i="15" s="1"/>
  <c r="AY340" i="15"/>
  <c r="AS340" i="15"/>
  <c r="AO340" i="15"/>
  <c r="BL340" i="15" s="1"/>
  <c r="AM340" i="15"/>
  <c r="BG340" i="15" s="1"/>
  <c r="BO340" i="15" s="1"/>
  <c r="BM339" i="15"/>
  <c r="BK339" i="15"/>
  <c r="BG339" i="15"/>
  <c r="BO339" i="15" s="1"/>
  <c r="BE339" i="15"/>
  <c r="BA339" i="15"/>
  <c r="AY339" i="15"/>
  <c r="AU339" i="15"/>
  <c r="AS339" i="15"/>
  <c r="AO339" i="15"/>
  <c r="AM339" i="15"/>
  <c r="BK338" i="15"/>
  <c r="BG338" i="15"/>
  <c r="BO338" i="15" s="1"/>
  <c r="BE338" i="15"/>
  <c r="AY338" i="15"/>
  <c r="AU338" i="15"/>
  <c r="BM338" i="15" s="1"/>
  <c r="AS338" i="15"/>
  <c r="AM338" i="15"/>
  <c r="BA338" i="15" s="1"/>
  <c r="BN338" i="15" s="1"/>
  <c r="BK337" i="15"/>
  <c r="BE337" i="15"/>
  <c r="AY337" i="15"/>
  <c r="AS337" i="15"/>
  <c r="AM337" i="15"/>
  <c r="BK336" i="15"/>
  <c r="BE336" i="15"/>
  <c r="BA336" i="15"/>
  <c r="BN336" i="15" s="1"/>
  <c r="AY336" i="15"/>
  <c r="AS336" i="15"/>
  <c r="AO336" i="15"/>
  <c r="BL336" i="15" s="1"/>
  <c r="AM336" i="15"/>
  <c r="BG336" i="15" s="1"/>
  <c r="BO336" i="15" s="1"/>
  <c r="BM335" i="15"/>
  <c r="BK335" i="15"/>
  <c r="BG335" i="15"/>
  <c r="BO335" i="15" s="1"/>
  <c r="BE335" i="15"/>
  <c r="BA335" i="15"/>
  <c r="AY335" i="15"/>
  <c r="AU335" i="15"/>
  <c r="AS335" i="15"/>
  <c r="AO335" i="15"/>
  <c r="AM335" i="15"/>
  <c r="BK334" i="15"/>
  <c r="BG334" i="15"/>
  <c r="BO334" i="15" s="1"/>
  <c r="BE334" i="15"/>
  <c r="AY334" i="15"/>
  <c r="AU334" i="15"/>
  <c r="BM334" i="15" s="1"/>
  <c r="AS334" i="15"/>
  <c r="AM334" i="15"/>
  <c r="BA334" i="15" s="1"/>
  <c r="BN334" i="15" s="1"/>
  <c r="BK333" i="15"/>
  <c r="BE333" i="15"/>
  <c r="AY333" i="15"/>
  <c r="AS333" i="15"/>
  <c r="AM333" i="15"/>
  <c r="BK331" i="15"/>
  <c r="BE331" i="15"/>
  <c r="BA331" i="15"/>
  <c r="BN331" i="15" s="1"/>
  <c r="AY331" i="15"/>
  <c r="AS331" i="15"/>
  <c r="AO331" i="15"/>
  <c r="BL331" i="15" s="1"/>
  <c r="AM331" i="15"/>
  <c r="BG331" i="15" s="1"/>
  <c r="BO331" i="15" s="1"/>
  <c r="BM330" i="15"/>
  <c r="BK330" i="15"/>
  <c r="BG330" i="15"/>
  <c r="BO330" i="15" s="1"/>
  <c r="BE330" i="15"/>
  <c r="BA330" i="15"/>
  <c r="AY330" i="15"/>
  <c r="AU330" i="15"/>
  <c r="AS330" i="15"/>
  <c r="AO330" i="15"/>
  <c r="AM330" i="15"/>
  <c r="BK328" i="15"/>
  <c r="BG328" i="15"/>
  <c r="BO328" i="15" s="1"/>
  <c r="BE328" i="15"/>
  <c r="AY328" i="15"/>
  <c r="AU328" i="15"/>
  <c r="BM328" i="15" s="1"/>
  <c r="AS328" i="15"/>
  <c r="AM328" i="15"/>
  <c r="BA328" i="15" s="1"/>
  <c r="BN328" i="15" s="1"/>
  <c r="BK327" i="15"/>
  <c r="BE327" i="15"/>
  <c r="AY327" i="15"/>
  <c r="AS327" i="15"/>
  <c r="AM327" i="15"/>
  <c r="BK326" i="15"/>
  <c r="BE326" i="15"/>
  <c r="BA326" i="15"/>
  <c r="BN326" i="15" s="1"/>
  <c r="AY326" i="15"/>
  <c r="AS326" i="15"/>
  <c r="AO326" i="15"/>
  <c r="BL326" i="15" s="1"/>
  <c r="AM326" i="15"/>
  <c r="BG326" i="15" s="1"/>
  <c r="BO326" i="15" s="1"/>
  <c r="BM325" i="15"/>
  <c r="BK325" i="15"/>
  <c r="BG325" i="15"/>
  <c r="BO325" i="15" s="1"/>
  <c r="BE325" i="15"/>
  <c r="BA325" i="15"/>
  <c r="AY325" i="15"/>
  <c r="AU325" i="15"/>
  <c r="AS325" i="15"/>
  <c r="AO325" i="15"/>
  <c r="AM325" i="15"/>
  <c r="BK324" i="15"/>
  <c r="BG324" i="15"/>
  <c r="BO324" i="15" s="1"/>
  <c r="BE324" i="15"/>
  <c r="AY324" i="15"/>
  <c r="AU324" i="15"/>
  <c r="BM324" i="15" s="1"/>
  <c r="AS324" i="15"/>
  <c r="AM324" i="15"/>
  <c r="BA324" i="15" s="1"/>
  <c r="BN324" i="15" s="1"/>
  <c r="BK323" i="15"/>
  <c r="BE323" i="15"/>
  <c r="AY323" i="15"/>
  <c r="AS323" i="15"/>
  <c r="AM323" i="15"/>
  <c r="BK322" i="15"/>
  <c r="BE322" i="15"/>
  <c r="BA322" i="15"/>
  <c r="BN322" i="15" s="1"/>
  <c r="AY322" i="15"/>
  <c r="AS322" i="15"/>
  <c r="AO322" i="15"/>
  <c r="BL322" i="15" s="1"/>
  <c r="AM322" i="15"/>
  <c r="BG322" i="15" s="1"/>
  <c r="BO322" i="15" s="1"/>
  <c r="BM321" i="15"/>
  <c r="BK321" i="15"/>
  <c r="BG321" i="15"/>
  <c r="BO321" i="15" s="1"/>
  <c r="BE321" i="15"/>
  <c r="BA321" i="15"/>
  <c r="AY321" i="15"/>
  <c r="AU321" i="15"/>
  <c r="AS321" i="15"/>
  <c r="AO321" i="15"/>
  <c r="AM321" i="15"/>
  <c r="BK320" i="15"/>
  <c r="BG320" i="15"/>
  <c r="BO320" i="15" s="1"/>
  <c r="BE320" i="15"/>
  <c r="AY320" i="15"/>
  <c r="AU320" i="15"/>
  <c r="BM320" i="15" s="1"/>
  <c r="AS320" i="15"/>
  <c r="AM320" i="15"/>
  <c r="BA320" i="15" s="1"/>
  <c r="BN320" i="15" s="1"/>
  <c r="BK318" i="15"/>
  <c r="BE318" i="15"/>
  <c r="AY318" i="15"/>
  <c r="AS318" i="15"/>
  <c r="AM318" i="15"/>
  <c r="BK317" i="15"/>
  <c r="BE317" i="15"/>
  <c r="BA317" i="15"/>
  <c r="BN317" i="15" s="1"/>
  <c r="AY317" i="15"/>
  <c r="AS317" i="15"/>
  <c r="AO317" i="15"/>
  <c r="BL317" i="15" s="1"/>
  <c r="AM317" i="15"/>
  <c r="BG317" i="15" s="1"/>
  <c r="BO317" i="15" s="1"/>
  <c r="BK316" i="15"/>
  <c r="BO316" i="15" s="1"/>
  <c r="BE316" i="15"/>
  <c r="BN316" i="15" s="1"/>
  <c r="AY316" i="15"/>
  <c r="BM316" i="15" s="1"/>
  <c r="AS316" i="15"/>
  <c r="BL316" i="15" s="1"/>
  <c r="AM316" i="15"/>
  <c r="BK315" i="15"/>
  <c r="BG315" i="15"/>
  <c r="BO315" i="15" s="1"/>
  <c r="BE315" i="15"/>
  <c r="AY315" i="15"/>
  <c r="AU315" i="15"/>
  <c r="BM315" i="15" s="1"/>
  <c r="AS315" i="15"/>
  <c r="AM315" i="15"/>
  <c r="BA315" i="15" s="1"/>
  <c r="BN315" i="15" s="1"/>
  <c r="BK314" i="15"/>
  <c r="BE314" i="15"/>
  <c r="AY314" i="15"/>
  <c r="AS314" i="15"/>
  <c r="AM314" i="15"/>
  <c r="BK313" i="15"/>
  <c r="BE313" i="15"/>
  <c r="BA313" i="15"/>
  <c r="BN313" i="15" s="1"/>
  <c r="AY313" i="15"/>
  <c r="AS313" i="15"/>
  <c r="AO313" i="15"/>
  <c r="BL313" i="15" s="1"/>
  <c r="AM313" i="15"/>
  <c r="BG313" i="15" s="1"/>
  <c r="BO313" i="15" s="1"/>
  <c r="BM312" i="15"/>
  <c r="BK312" i="15"/>
  <c r="BG312" i="15"/>
  <c r="BO312" i="15" s="1"/>
  <c r="BE312" i="15"/>
  <c r="BA312" i="15"/>
  <c r="AY312" i="15"/>
  <c r="AU312" i="15"/>
  <c r="AS312" i="15"/>
  <c r="AO312" i="15"/>
  <c r="AM312" i="15"/>
  <c r="BK311" i="15"/>
  <c r="BG311" i="15"/>
  <c r="BO311" i="15" s="1"/>
  <c r="BE311" i="15"/>
  <c r="AY311" i="15"/>
  <c r="AU311" i="15"/>
  <c r="BM311" i="15" s="1"/>
  <c r="AS311" i="15"/>
  <c r="AM311" i="15"/>
  <c r="BA311" i="15" s="1"/>
  <c r="BN311" i="15" s="1"/>
  <c r="BK310" i="15"/>
  <c r="BE310" i="15"/>
  <c r="AY310" i="15"/>
  <c r="AS310" i="15"/>
  <c r="AM310" i="15"/>
  <c r="BK309" i="15"/>
  <c r="BO309" i="15" s="1"/>
  <c r="BE309" i="15"/>
  <c r="BN309" i="15" s="1"/>
  <c r="AY309" i="15"/>
  <c r="BM309" i="15" s="1"/>
  <c r="AS309" i="15"/>
  <c r="BL309" i="15" s="1"/>
  <c r="AM309" i="15"/>
  <c r="BM308" i="15"/>
  <c r="BK308" i="15"/>
  <c r="BG308" i="15"/>
  <c r="BO308" i="15" s="1"/>
  <c r="BE308" i="15"/>
  <c r="BA308" i="15"/>
  <c r="AY308" i="15"/>
  <c r="AU308" i="15"/>
  <c r="AS308" i="15"/>
  <c r="AO308" i="15"/>
  <c r="AM308" i="15"/>
  <c r="BK307" i="15"/>
  <c r="BG307" i="15"/>
  <c r="BO307" i="15" s="1"/>
  <c r="BE307" i="15"/>
  <c r="AY307" i="15"/>
  <c r="AU307" i="15"/>
  <c r="BM307" i="15" s="1"/>
  <c r="AS307" i="15"/>
  <c r="AM307" i="15"/>
  <c r="BA307" i="15" s="1"/>
  <c r="BN307" i="15" s="1"/>
  <c r="BK306" i="15"/>
  <c r="BE306" i="15"/>
  <c r="AY306" i="15"/>
  <c r="AS306" i="15"/>
  <c r="AM306" i="15"/>
  <c r="BL305" i="15"/>
  <c r="BK305" i="15"/>
  <c r="BE305" i="15"/>
  <c r="BA305" i="15"/>
  <c r="BN305" i="15" s="1"/>
  <c r="AY305" i="15"/>
  <c r="AS305" i="15"/>
  <c r="AO305" i="15"/>
  <c r="AM305" i="15"/>
  <c r="BG305" i="15" s="1"/>
  <c r="BO305" i="15" s="1"/>
  <c r="BM304" i="15"/>
  <c r="BK304" i="15"/>
  <c r="BG304" i="15"/>
  <c r="BO304" i="15" s="1"/>
  <c r="BE304" i="15"/>
  <c r="BA304" i="15"/>
  <c r="AY304" i="15"/>
  <c r="AU304" i="15"/>
  <c r="AS304" i="15"/>
  <c r="AO304" i="15"/>
  <c r="AM304" i="15"/>
  <c r="BK303" i="15"/>
  <c r="BG303" i="15"/>
  <c r="BO303" i="15" s="1"/>
  <c r="BE303" i="15"/>
  <c r="AY303" i="15"/>
  <c r="AU303" i="15"/>
  <c r="BM303" i="15" s="1"/>
  <c r="AS303" i="15"/>
  <c r="AM303" i="15"/>
  <c r="BA303" i="15" s="1"/>
  <c r="BN303" i="15" s="1"/>
  <c r="BK302" i="15"/>
  <c r="BE302" i="15"/>
  <c r="AY302" i="15"/>
  <c r="AS302" i="15"/>
  <c r="AM302" i="15"/>
  <c r="BL301" i="15"/>
  <c r="BK301" i="15"/>
  <c r="BE301" i="15"/>
  <c r="BA301" i="15"/>
  <c r="BN301" i="15" s="1"/>
  <c r="AY301" i="15"/>
  <c r="AS301" i="15"/>
  <c r="AO301" i="15"/>
  <c r="AM301" i="15"/>
  <c r="BG301" i="15" s="1"/>
  <c r="BO301" i="15" s="1"/>
  <c r="BM300" i="15"/>
  <c r="BK300" i="15"/>
  <c r="BG300" i="15"/>
  <c r="BO300" i="15" s="1"/>
  <c r="BE300" i="15"/>
  <c r="BN300" i="15" s="1"/>
  <c r="BA300" i="15"/>
  <c r="AY300" i="15"/>
  <c r="AU300" i="15"/>
  <c r="AS300" i="15"/>
  <c r="AO300" i="15"/>
  <c r="AM300" i="15"/>
  <c r="BK299" i="15"/>
  <c r="BG299" i="15"/>
  <c r="BO299" i="15" s="1"/>
  <c r="BE299" i="15"/>
  <c r="AY299" i="15"/>
  <c r="AU299" i="15"/>
  <c r="BM299" i="15" s="1"/>
  <c r="AS299" i="15"/>
  <c r="AM299" i="15"/>
  <c r="BA299" i="15" s="1"/>
  <c r="BN299" i="15" s="1"/>
  <c r="BK298" i="15"/>
  <c r="BE298" i="15"/>
  <c r="AY298" i="15"/>
  <c r="AS298" i="15"/>
  <c r="AM298" i="15"/>
  <c r="BL296" i="15"/>
  <c r="BK296" i="15"/>
  <c r="BE296" i="15"/>
  <c r="BA296" i="15"/>
  <c r="BN296" i="15" s="1"/>
  <c r="AY296" i="15"/>
  <c r="AS296" i="15"/>
  <c r="AO296" i="15"/>
  <c r="AM296" i="15"/>
  <c r="BG296" i="15" s="1"/>
  <c r="BO296" i="15" s="1"/>
  <c r="BM295" i="15"/>
  <c r="BK295" i="15"/>
  <c r="BG295" i="15"/>
  <c r="BO295" i="15" s="1"/>
  <c r="BE295" i="15"/>
  <c r="BN295" i="15" s="1"/>
  <c r="BA295" i="15"/>
  <c r="AY295" i="15"/>
  <c r="AU295" i="15"/>
  <c r="AS295" i="15"/>
  <c r="AO295" i="15"/>
  <c r="AM295" i="15"/>
  <c r="BK294" i="15"/>
  <c r="BG294" i="15"/>
  <c r="BO294" i="15" s="1"/>
  <c r="BE294" i="15"/>
  <c r="AY294" i="15"/>
  <c r="AU294" i="15"/>
  <c r="BM294" i="15" s="1"/>
  <c r="AS294" i="15"/>
  <c r="AM294" i="15"/>
  <c r="BA294" i="15" s="1"/>
  <c r="BN294" i="15" s="1"/>
  <c r="BK292" i="15"/>
  <c r="BE292" i="15"/>
  <c r="AY292" i="15"/>
  <c r="AS292" i="15"/>
  <c r="AM292" i="15"/>
  <c r="BL291" i="15"/>
  <c r="BK291" i="15"/>
  <c r="BE291" i="15"/>
  <c r="BA291" i="15"/>
  <c r="BN291" i="15" s="1"/>
  <c r="AY291" i="15"/>
  <c r="AS291" i="15"/>
  <c r="AO291" i="15"/>
  <c r="AM291" i="15"/>
  <c r="BG291" i="15" s="1"/>
  <c r="BO291" i="15" s="1"/>
  <c r="BM290" i="15"/>
  <c r="BK290" i="15"/>
  <c r="BG290" i="15"/>
  <c r="BO290" i="15" s="1"/>
  <c r="BE290" i="15"/>
  <c r="BN290" i="15" s="1"/>
  <c r="BA290" i="15"/>
  <c r="AY290" i="15"/>
  <c r="AU290" i="15"/>
  <c r="AS290" i="15"/>
  <c r="AO290" i="15"/>
  <c r="AM290" i="15"/>
  <c r="BK289" i="15"/>
  <c r="BG289" i="15"/>
  <c r="BO289" i="15" s="1"/>
  <c r="BE289" i="15"/>
  <c r="AY289" i="15"/>
  <c r="AU289" i="15"/>
  <c r="BM289" i="15" s="1"/>
  <c r="AS289" i="15"/>
  <c r="AM289" i="15"/>
  <c r="BA289" i="15" s="1"/>
  <c r="BN289" i="15" s="1"/>
  <c r="BK288" i="15"/>
  <c r="BE288" i="15"/>
  <c r="AY288" i="15"/>
  <c r="AS288" i="15"/>
  <c r="AM288" i="15"/>
  <c r="BL287" i="15"/>
  <c r="BK287" i="15"/>
  <c r="BE287" i="15"/>
  <c r="BA287" i="15"/>
  <c r="BN287" i="15" s="1"/>
  <c r="AY287" i="15"/>
  <c r="AS287" i="15"/>
  <c r="AO287" i="15"/>
  <c r="AM287" i="15"/>
  <c r="BG287" i="15" s="1"/>
  <c r="BO287" i="15" s="1"/>
  <c r="BM286" i="15"/>
  <c r="BK286" i="15"/>
  <c r="BG286" i="15"/>
  <c r="BO286" i="15" s="1"/>
  <c r="BE286" i="15"/>
  <c r="BN286" i="15" s="1"/>
  <c r="BA286" i="15"/>
  <c r="AY286" i="15"/>
  <c r="AU286" i="15"/>
  <c r="AS286" i="15"/>
  <c r="AO286" i="15"/>
  <c r="AM286" i="15"/>
  <c r="BK285" i="15"/>
  <c r="BG285" i="15"/>
  <c r="BO285" i="15" s="1"/>
  <c r="BE285" i="15"/>
  <c r="AY285" i="15"/>
  <c r="AU285" i="15"/>
  <c r="BM285" i="15" s="1"/>
  <c r="AS285" i="15"/>
  <c r="AM285" i="15"/>
  <c r="BA285" i="15" s="1"/>
  <c r="BN285" i="15" s="1"/>
  <c r="BK283" i="15"/>
  <c r="BE283" i="15"/>
  <c r="AY283" i="15"/>
  <c r="AS283" i="15"/>
  <c r="AM283" i="15"/>
  <c r="BL282" i="15"/>
  <c r="BK282" i="15"/>
  <c r="BE282" i="15"/>
  <c r="BA282" i="15"/>
  <c r="BN282" i="15" s="1"/>
  <c r="AY282" i="15"/>
  <c r="AS282" i="15"/>
  <c r="AO282" i="15"/>
  <c r="AM282" i="15"/>
  <c r="BG282" i="15" s="1"/>
  <c r="BO282" i="15" s="1"/>
  <c r="BM281" i="15"/>
  <c r="BK281" i="15"/>
  <c r="BG281" i="15"/>
  <c r="BO281" i="15" s="1"/>
  <c r="BE281" i="15"/>
  <c r="BA281" i="15"/>
  <c r="AY281" i="15"/>
  <c r="AU281" i="15"/>
  <c r="AS281" i="15"/>
  <c r="AO281" i="15"/>
  <c r="AM281" i="15"/>
  <c r="BK280" i="15"/>
  <c r="BG280" i="15"/>
  <c r="BO280" i="15" s="1"/>
  <c r="BE280" i="15"/>
  <c r="AY280" i="15"/>
  <c r="AU280" i="15"/>
  <c r="AS280" i="15"/>
  <c r="AM280" i="15"/>
  <c r="BK279" i="15"/>
  <c r="BE279" i="15"/>
  <c r="AY279" i="15"/>
  <c r="AS279" i="15"/>
  <c r="AM279" i="15"/>
  <c r="BL277" i="15"/>
  <c r="BK277" i="15"/>
  <c r="BE277" i="15"/>
  <c r="BA277" i="15"/>
  <c r="AY277" i="15"/>
  <c r="AS277" i="15"/>
  <c r="AO277" i="15"/>
  <c r="AM277" i="15"/>
  <c r="BG277" i="15" s="1"/>
  <c r="BO277" i="15" s="1"/>
  <c r="BK276" i="15"/>
  <c r="BG276" i="15"/>
  <c r="BO276" i="15" s="1"/>
  <c r="BE276" i="15"/>
  <c r="BN276" i="15" s="1"/>
  <c r="BA276" i="15"/>
  <c r="AY276" i="15"/>
  <c r="AU276" i="15"/>
  <c r="BM276" i="15" s="1"/>
  <c r="AS276" i="15"/>
  <c r="AO276" i="15"/>
  <c r="AM276" i="15"/>
  <c r="BO275" i="15"/>
  <c r="BN275" i="15"/>
  <c r="BK275" i="15"/>
  <c r="BE275" i="15"/>
  <c r="AY275" i="15"/>
  <c r="BM275" i="15" s="1"/>
  <c r="AS275" i="15"/>
  <c r="BL275" i="15" s="1"/>
  <c r="AM275" i="15"/>
  <c r="BK274" i="15"/>
  <c r="BE274" i="15"/>
  <c r="AY274" i="15"/>
  <c r="AS274" i="15"/>
  <c r="AM274" i="15"/>
  <c r="BL273" i="15"/>
  <c r="BK273" i="15"/>
  <c r="BE273" i="15"/>
  <c r="BA273" i="15"/>
  <c r="AY273" i="15"/>
  <c r="AS273" i="15"/>
  <c r="AO273" i="15"/>
  <c r="AM273" i="15"/>
  <c r="BG273" i="15" s="1"/>
  <c r="BO273" i="15" s="1"/>
  <c r="BN272" i="15"/>
  <c r="BK272" i="15"/>
  <c r="BG272" i="15"/>
  <c r="BO272" i="15" s="1"/>
  <c r="BE272" i="15"/>
  <c r="BA272" i="15"/>
  <c r="AY272" i="15"/>
  <c r="AU272" i="15"/>
  <c r="BM272" i="15" s="1"/>
  <c r="AS272" i="15"/>
  <c r="AO272" i="15"/>
  <c r="AM272" i="15"/>
  <c r="BK271" i="15"/>
  <c r="BG271" i="15"/>
  <c r="BO271" i="15" s="1"/>
  <c r="BE271" i="15"/>
  <c r="AY271" i="15"/>
  <c r="AS271" i="15"/>
  <c r="AM271" i="15"/>
  <c r="BK270" i="15"/>
  <c r="BE270" i="15"/>
  <c r="BA270" i="15"/>
  <c r="BN270" i="15" s="1"/>
  <c r="AY270" i="15"/>
  <c r="AS270" i="15"/>
  <c r="AM270" i="15"/>
  <c r="BK269" i="15"/>
  <c r="BE269" i="15"/>
  <c r="BA269" i="15"/>
  <c r="AY269" i="15"/>
  <c r="AS269" i="15"/>
  <c r="AO269" i="15"/>
  <c r="BL269" i="15" s="1"/>
  <c r="AM269" i="15"/>
  <c r="BG269" i="15" s="1"/>
  <c r="BO269" i="15" s="1"/>
  <c r="BM268" i="15"/>
  <c r="BK268" i="15"/>
  <c r="BG268" i="15"/>
  <c r="BO268" i="15" s="1"/>
  <c r="BE268" i="15"/>
  <c r="BN268" i="15" s="1"/>
  <c r="BA268" i="15"/>
  <c r="AY268" i="15"/>
  <c r="AU268" i="15"/>
  <c r="AS268" i="15"/>
  <c r="AO268" i="15"/>
  <c r="AM268" i="15"/>
  <c r="BK267" i="15"/>
  <c r="BG267" i="15"/>
  <c r="BO267" i="15" s="1"/>
  <c r="BE267" i="15"/>
  <c r="AY267" i="15"/>
  <c r="AU267" i="15"/>
  <c r="AS267" i="15"/>
  <c r="AM267" i="15"/>
  <c r="BK266" i="15"/>
  <c r="BE266" i="15"/>
  <c r="AY266" i="15"/>
  <c r="AS266" i="15"/>
  <c r="AM266" i="15"/>
  <c r="BL265" i="15"/>
  <c r="BK265" i="15"/>
  <c r="BE265" i="15"/>
  <c r="BA265" i="15"/>
  <c r="AY265" i="15"/>
  <c r="AS265" i="15"/>
  <c r="AO265" i="15"/>
  <c r="AM265" i="15"/>
  <c r="BG265" i="15" s="1"/>
  <c r="BO265" i="15" s="1"/>
  <c r="BN264" i="15"/>
  <c r="BK264" i="15"/>
  <c r="BG264" i="15"/>
  <c r="BO264" i="15" s="1"/>
  <c r="BE264" i="15"/>
  <c r="BA264" i="15"/>
  <c r="AY264" i="15"/>
  <c r="AU264" i="15"/>
  <c r="BM264" i="15" s="1"/>
  <c r="AS264" i="15"/>
  <c r="AO264" i="15"/>
  <c r="AM264" i="15"/>
  <c r="BK263" i="15"/>
  <c r="BG263" i="15"/>
  <c r="BO263" i="15" s="1"/>
  <c r="BE263" i="15"/>
  <c r="AY263" i="15"/>
  <c r="AS263" i="15"/>
  <c r="AM263" i="15"/>
  <c r="BK262" i="15"/>
  <c r="BE262" i="15"/>
  <c r="BA262" i="15"/>
  <c r="BN262" i="15" s="1"/>
  <c r="AY262" i="15"/>
  <c r="AS262" i="15"/>
  <c r="AM262" i="15"/>
  <c r="BK261" i="15"/>
  <c r="BE261" i="15"/>
  <c r="BA261" i="15"/>
  <c r="AY261" i="15"/>
  <c r="AS261" i="15"/>
  <c r="AO261" i="15"/>
  <c r="BL261" i="15" s="1"/>
  <c r="AM261" i="15"/>
  <c r="BG261" i="15" s="1"/>
  <c r="BO261" i="15" s="1"/>
  <c r="BM260" i="15"/>
  <c r="BK260" i="15"/>
  <c r="BG260" i="15"/>
  <c r="BO260" i="15" s="1"/>
  <c r="BE260" i="15"/>
  <c r="BN260" i="15" s="1"/>
  <c r="BA260" i="15"/>
  <c r="AY260" i="15"/>
  <c r="AU260" i="15"/>
  <c r="AS260" i="15"/>
  <c r="AO260" i="15"/>
  <c r="AM260" i="15"/>
  <c r="BK259" i="15"/>
  <c r="BG259" i="15"/>
  <c r="BO259" i="15" s="1"/>
  <c r="BE259" i="15"/>
  <c r="AY259" i="15"/>
  <c r="AU259" i="15"/>
  <c r="AS259" i="15"/>
  <c r="AM259" i="15"/>
  <c r="BK258" i="15"/>
  <c r="BE258" i="15"/>
  <c r="AY258" i="15"/>
  <c r="AS258" i="15"/>
  <c r="AM258" i="15"/>
  <c r="BL256" i="15"/>
  <c r="BK256" i="15"/>
  <c r="BE256" i="15"/>
  <c r="BA256" i="15"/>
  <c r="AY256" i="15"/>
  <c r="AS256" i="15"/>
  <c r="AO256" i="15"/>
  <c r="AM256" i="15"/>
  <c r="BG256" i="15" s="1"/>
  <c r="BO256" i="15" s="1"/>
  <c r="BK255" i="15"/>
  <c r="BG255" i="15"/>
  <c r="BO255" i="15" s="1"/>
  <c r="BE255" i="15"/>
  <c r="BN255" i="15" s="1"/>
  <c r="BA255" i="15"/>
  <c r="AY255" i="15"/>
  <c r="AU255" i="15"/>
  <c r="BM255" i="15" s="1"/>
  <c r="AS255" i="15"/>
  <c r="AO255" i="15"/>
  <c r="AM255" i="15"/>
  <c r="BK253" i="15"/>
  <c r="BG253" i="15"/>
  <c r="BO253" i="15" s="1"/>
  <c r="BE253" i="15"/>
  <c r="AY253" i="15"/>
  <c r="AS253" i="15"/>
  <c r="AM253" i="15"/>
  <c r="BK252" i="15"/>
  <c r="BE252" i="15"/>
  <c r="AY252" i="15"/>
  <c r="AS252" i="15"/>
  <c r="AM252" i="15"/>
  <c r="BA252" i="15" s="1"/>
  <c r="BN252" i="15" s="1"/>
  <c r="BK251" i="15"/>
  <c r="BE251" i="15"/>
  <c r="AY251" i="15"/>
  <c r="AS251" i="15"/>
  <c r="AO251" i="15"/>
  <c r="BL251" i="15" s="1"/>
  <c r="AM251" i="15"/>
  <c r="BK250" i="15"/>
  <c r="BG250" i="15"/>
  <c r="BO250" i="15" s="1"/>
  <c r="BE250" i="15"/>
  <c r="BA250" i="15"/>
  <c r="BN250" i="15" s="1"/>
  <c r="AY250" i="15"/>
  <c r="AU250" i="15"/>
  <c r="BM250" i="15" s="1"/>
  <c r="AS250" i="15"/>
  <c r="AO250" i="15"/>
  <c r="BL250" i="15" s="1"/>
  <c r="AM250" i="15"/>
  <c r="BK249" i="15"/>
  <c r="BG249" i="15"/>
  <c r="BO249" i="15" s="1"/>
  <c r="BE249" i="15"/>
  <c r="AY249" i="15"/>
  <c r="AS249" i="15"/>
  <c r="AM249" i="15"/>
  <c r="BO248" i="15"/>
  <c r="BK248" i="15"/>
  <c r="BG248" i="15"/>
  <c r="BE248" i="15"/>
  <c r="BA248" i="15"/>
  <c r="BN248" i="15" s="1"/>
  <c r="AY248" i="15"/>
  <c r="AU248" i="15"/>
  <c r="BM248" i="15" s="1"/>
  <c r="AS248" i="15"/>
  <c r="AO248" i="15"/>
  <c r="BL248" i="15" s="1"/>
  <c r="AM248" i="15"/>
  <c r="BK247" i="15"/>
  <c r="BE247" i="15"/>
  <c r="AY247" i="15"/>
  <c r="AS247" i="15"/>
  <c r="AO247" i="15"/>
  <c r="BL247" i="15" s="1"/>
  <c r="AM247" i="15"/>
  <c r="BK246" i="15"/>
  <c r="BG246" i="15"/>
  <c r="BO246" i="15" s="1"/>
  <c r="BE246" i="15"/>
  <c r="BA246" i="15"/>
  <c r="BN246" i="15" s="1"/>
  <c r="AY246" i="15"/>
  <c r="AU246" i="15"/>
  <c r="BM246" i="15" s="1"/>
  <c r="AS246" i="15"/>
  <c r="AO246" i="15"/>
  <c r="BL246" i="15" s="1"/>
  <c r="AM246" i="15"/>
  <c r="BK245" i="15"/>
  <c r="BG245" i="15"/>
  <c r="BO245" i="15" s="1"/>
  <c r="BE245" i="15"/>
  <c r="AY245" i="15"/>
  <c r="AS245" i="15"/>
  <c r="AM245" i="15"/>
  <c r="BO243" i="15"/>
  <c r="BK243" i="15"/>
  <c r="BE243" i="15"/>
  <c r="BN243" i="15" s="1"/>
  <c r="AY243" i="15"/>
  <c r="BM243" i="15" s="1"/>
  <c r="AS243" i="15"/>
  <c r="BL243" i="15" s="1"/>
  <c r="AM243" i="15"/>
  <c r="BK242" i="15"/>
  <c r="BE242" i="15"/>
  <c r="AY242" i="15"/>
  <c r="AS242" i="15"/>
  <c r="AO242" i="15"/>
  <c r="BL242" i="15" s="1"/>
  <c r="AM242" i="15"/>
  <c r="BK241" i="15"/>
  <c r="BG241" i="15"/>
  <c r="BO241" i="15" s="1"/>
  <c r="BE241" i="15"/>
  <c r="BA241" i="15"/>
  <c r="BN241" i="15" s="1"/>
  <c r="AY241" i="15"/>
  <c r="AU241" i="15"/>
  <c r="BM241" i="15" s="1"/>
  <c r="AS241" i="15"/>
  <c r="AO241" i="15"/>
  <c r="BL241" i="15" s="1"/>
  <c r="AM241" i="15"/>
  <c r="BK240" i="15"/>
  <c r="BG240" i="15"/>
  <c r="BO240" i="15" s="1"/>
  <c r="BE240" i="15"/>
  <c r="AY240" i="15"/>
  <c r="AS240" i="15"/>
  <c r="AM240" i="15"/>
  <c r="BO238" i="15"/>
  <c r="BK238" i="15"/>
  <c r="BG238" i="15"/>
  <c r="BE238" i="15"/>
  <c r="BA238" i="15"/>
  <c r="BN238" i="15" s="1"/>
  <c r="AY238" i="15"/>
  <c r="AU238" i="15"/>
  <c r="BM238" i="15" s="1"/>
  <c r="AS238" i="15"/>
  <c r="AO238" i="15"/>
  <c r="BL238" i="15" s="1"/>
  <c r="AM238" i="15"/>
  <c r="BK237" i="15"/>
  <c r="BE237" i="15"/>
  <c r="AY237" i="15"/>
  <c r="AS237" i="15"/>
  <c r="AO237" i="15"/>
  <c r="BL237" i="15" s="1"/>
  <c r="AM237" i="15"/>
  <c r="BK235" i="15"/>
  <c r="BG235" i="15"/>
  <c r="BO235" i="15" s="1"/>
  <c r="BE235" i="15"/>
  <c r="BA235" i="15"/>
  <c r="BN235" i="15" s="1"/>
  <c r="AY235" i="15"/>
  <c r="AU235" i="15"/>
  <c r="BM235" i="15" s="1"/>
  <c r="AS235" i="15"/>
  <c r="AO235" i="15"/>
  <c r="BL235" i="15" s="1"/>
  <c r="AM235" i="15"/>
  <c r="BK234" i="15"/>
  <c r="BG234" i="15"/>
  <c r="BO234" i="15" s="1"/>
  <c r="BE234" i="15"/>
  <c r="AY234" i="15"/>
  <c r="AS234" i="15"/>
  <c r="AM234" i="15"/>
  <c r="BK233" i="15"/>
  <c r="BG233" i="15"/>
  <c r="BO233" i="15" s="1"/>
  <c r="BE233" i="15"/>
  <c r="BA233" i="15"/>
  <c r="BN233" i="15" s="1"/>
  <c r="AY233" i="15"/>
  <c r="AU233" i="15"/>
  <c r="BM233" i="15" s="1"/>
  <c r="AS233" i="15"/>
  <c r="AO233" i="15"/>
  <c r="BL233" i="15" s="1"/>
  <c r="AM233" i="15"/>
  <c r="BK232" i="15"/>
  <c r="BE232" i="15"/>
  <c r="AY232" i="15"/>
  <c r="AS232" i="15"/>
  <c r="AO232" i="15"/>
  <c r="BL232" i="15" s="1"/>
  <c r="AM232" i="15"/>
  <c r="BK231" i="15"/>
  <c r="BG231" i="15"/>
  <c r="BO231" i="15" s="1"/>
  <c r="BE231" i="15"/>
  <c r="BA231" i="15"/>
  <c r="BN231" i="15" s="1"/>
  <c r="AY231" i="15"/>
  <c r="AU231" i="15"/>
  <c r="BM231" i="15" s="1"/>
  <c r="AS231" i="15"/>
  <c r="AO231" i="15"/>
  <c r="BL231" i="15" s="1"/>
  <c r="AM231" i="15"/>
  <c r="BK230" i="15"/>
  <c r="BG230" i="15"/>
  <c r="BO230" i="15" s="1"/>
  <c r="BE230" i="15"/>
  <c r="AY230" i="15"/>
  <c r="AS230" i="15"/>
  <c r="AM230" i="15"/>
  <c r="BO229" i="15"/>
  <c r="BK229" i="15"/>
  <c r="BG229" i="15"/>
  <c r="BE229" i="15"/>
  <c r="BA229" i="15"/>
  <c r="BN229" i="15" s="1"/>
  <c r="AY229" i="15"/>
  <c r="AU229" i="15"/>
  <c r="BM229" i="15" s="1"/>
  <c r="AS229" i="15"/>
  <c r="AO229" i="15"/>
  <c r="BL229" i="15" s="1"/>
  <c r="AM229" i="15"/>
  <c r="BK227" i="15"/>
  <c r="BE227" i="15"/>
  <c r="AY227" i="15"/>
  <c r="AS227" i="15"/>
  <c r="AO227" i="15"/>
  <c r="BL227" i="15" s="1"/>
  <c r="AM227" i="15"/>
  <c r="BK226" i="15"/>
  <c r="BG226" i="15"/>
  <c r="BO226" i="15" s="1"/>
  <c r="BE226" i="15"/>
  <c r="BA226" i="15"/>
  <c r="BN226" i="15" s="1"/>
  <c r="AY226" i="15"/>
  <c r="AU226" i="15"/>
  <c r="BM226" i="15" s="1"/>
  <c r="AS226" i="15"/>
  <c r="AO226" i="15"/>
  <c r="BL226" i="15" s="1"/>
  <c r="AM226" i="15"/>
  <c r="BK223" i="15"/>
  <c r="BE223" i="15"/>
  <c r="AY223" i="15"/>
  <c r="AS223" i="15"/>
  <c r="AM223" i="15"/>
  <c r="BA223" i="15" s="1"/>
  <c r="BN223" i="15" s="1"/>
  <c r="BN222" i="15"/>
  <c r="BK222" i="15"/>
  <c r="BG222" i="15"/>
  <c r="BO222" i="15" s="1"/>
  <c r="BE222" i="15"/>
  <c r="BA222" i="15"/>
  <c r="AY222" i="15"/>
  <c r="AU222" i="15"/>
  <c r="BM222" i="15" s="1"/>
  <c r="AS222" i="15"/>
  <c r="AO222" i="15"/>
  <c r="BL222" i="15" s="1"/>
  <c r="AM222" i="15"/>
  <c r="BK221" i="15"/>
  <c r="BE221" i="15"/>
  <c r="AY221" i="15"/>
  <c r="AS221" i="15"/>
  <c r="AM221" i="15"/>
  <c r="BK220" i="15"/>
  <c r="BG220" i="15"/>
  <c r="BO220" i="15" s="1"/>
  <c r="BE220" i="15"/>
  <c r="BA220" i="15"/>
  <c r="BN220" i="15" s="1"/>
  <c r="AY220" i="15"/>
  <c r="AU220" i="15"/>
  <c r="BM220" i="15" s="1"/>
  <c r="AS220" i="15"/>
  <c r="AO220" i="15"/>
  <c r="BL220" i="15" s="1"/>
  <c r="AM220" i="15"/>
  <c r="BK219" i="15"/>
  <c r="BE219" i="15"/>
  <c r="AY219" i="15"/>
  <c r="AS219" i="15"/>
  <c r="AM219" i="15"/>
  <c r="BA219" i="15" s="1"/>
  <c r="BN219" i="15" s="1"/>
  <c r="BN218" i="15"/>
  <c r="BK218" i="15"/>
  <c r="BG218" i="15"/>
  <c r="BO218" i="15" s="1"/>
  <c r="BE218" i="15"/>
  <c r="BA218" i="15"/>
  <c r="AY218" i="15"/>
  <c r="AU218" i="15"/>
  <c r="BM218" i="15" s="1"/>
  <c r="AS218" i="15"/>
  <c r="AO218" i="15"/>
  <c r="BL218" i="15" s="1"/>
  <c r="AM218" i="15"/>
  <c r="BK217" i="15"/>
  <c r="BE217" i="15"/>
  <c r="AY217" i="15"/>
  <c r="AS217" i="15"/>
  <c r="AM217" i="15"/>
  <c r="BK216" i="15"/>
  <c r="BG216" i="15"/>
  <c r="BO216" i="15" s="1"/>
  <c r="BE216" i="15"/>
  <c r="BA216" i="15"/>
  <c r="BN216" i="15" s="1"/>
  <c r="AY216" i="15"/>
  <c r="AU216" i="15"/>
  <c r="BM216" i="15" s="1"/>
  <c r="AS216" i="15"/>
  <c r="AO216" i="15"/>
  <c r="BL216" i="15" s="1"/>
  <c r="AM216" i="15"/>
  <c r="BK215" i="15"/>
  <c r="BE215" i="15"/>
  <c r="AY215" i="15"/>
  <c r="AS215" i="15"/>
  <c r="AM215" i="15"/>
  <c r="BA215" i="15" s="1"/>
  <c r="BN215" i="15" s="1"/>
  <c r="BK214" i="15"/>
  <c r="BO214" i="15" s="1"/>
  <c r="BE214" i="15"/>
  <c r="BN214" i="15" s="1"/>
  <c r="AY214" i="15"/>
  <c r="BM214" i="15" s="1"/>
  <c r="AS214" i="15"/>
  <c r="BL214" i="15" s="1"/>
  <c r="AM214" i="15"/>
  <c r="BK213" i="15"/>
  <c r="BO213" i="15" s="1"/>
  <c r="BE213" i="15"/>
  <c r="BN213" i="15" s="1"/>
  <c r="AY213" i="15"/>
  <c r="BM213" i="15" s="1"/>
  <c r="AS213" i="15"/>
  <c r="BL213" i="15" s="1"/>
  <c r="AM213" i="15"/>
  <c r="BK212" i="15"/>
  <c r="BO212" i="15" s="1"/>
  <c r="BE212" i="15"/>
  <c r="BN212" i="15" s="1"/>
  <c r="AY212" i="15"/>
  <c r="BM212" i="15" s="1"/>
  <c r="AS212" i="15"/>
  <c r="BL212" i="15" s="1"/>
  <c r="AM212" i="15"/>
  <c r="BK211" i="15"/>
  <c r="BE211" i="15"/>
  <c r="AY211" i="15"/>
  <c r="AS211" i="15"/>
  <c r="AM211" i="15"/>
  <c r="BA211" i="15" s="1"/>
  <c r="BN211" i="15" s="1"/>
  <c r="BK210" i="15"/>
  <c r="BO210" i="15" s="1"/>
  <c r="BE210" i="15"/>
  <c r="BN210" i="15" s="1"/>
  <c r="AY210" i="15"/>
  <c r="BM210" i="15" s="1"/>
  <c r="AS210" i="15"/>
  <c r="BL210" i="15" s="1"/>
  <c r="AM210" i="15"/>
  <c r="BK209" i="15"/>
  <c r="BE209" i="15"/>
  <c r="AY209" i="15"/>
  <c r="AS209" i="15"/>
  <c r="AM209" i="15"/>
  <c r="BK208" i="15"/>
  <c r="BG208" i="15"/>
  <c r="BO208" i="15" s="1"/>
  <c r="BE208" i="15"/>
  <c r="BA208" i="15"/>
  <c r="BN208" i="15" s="1"/>
  <c r="AY208" i="15"/>
  <c r="AU208" i="15"/>
  <c r="BM208" i="15" s="1"/>
  <c r="AS208" i="15"/>
  <c r="AO208" i="15"/>
  <c r="BL208" i="15" s="1"/>
  <c r="AM208" i="15"/>
  <c r="BK207" i="15"/>
  <c r="BE207" i="15"/>
  <c r="AY207" i="15"/>
  <c r="AS207" i="15"/>
  <c r="AM207" i="15"/>
  <c r="BA207" i="15" s="1"/>
  <c r="BN207" i="15" s="1"/>
  <c r="BN205" i="15"/>
  <c r="BK205" i="15"/>
  <c r="BG205" i="15"/>
  <c r="BO205" i="15" s="1"/>
  <c r="BE205" i="15"/>
  <c r="BA205" i="15"/>
  <c r="AY205" i="15"/>
  <c r="AU205" i="15"/>
  <c r="BM205" i="15" s="1"/>
  <c r="AS205" i="15"/>
  <c r="AO205" i="15"/>
  <c r="BL205" i="15" s="1"/>
  <c r="AM205" i="15"/>
  <c r="BK204" i="15"/>
  <c r="BE204" i="15"/>
  <c r="AY204" i="15"/>
  <c r="AS204" i="15"/>
  <c r="AM204" i="15"/>
  <c r="BK203" i="15"/>
  <c r="BG203" i="15"/>
  <c r="BO203" i="15" s="1"/>
  <c r="BE203" i="15"/>
  <c r="BA203" i="15"/>
  <c r="BN203" i="15" s="1"/>
  <c r="AY203" i="15"/>
  <c r="AU203" i="15"/>
  <c r="BM203" i="15" s="1"/>
  <c r="AS203" i="15"/>
  <c r="AO203" i="15"/>
  <c r="BL203" i="15" s="1"/>
  <c r="AM203" i="15"/>
  <c r="BK201" i="15"/>
  <c r="BE201" i="15"/>
  <c r="AY201" i="15"/>
  <c r="AS201" i="15"/>
  <c r="AM201" i="15"/>
  <c r="BA201" i="15" s="1"/>
  <c r="BN201" i="15" s="1"/>
  <c r="BN200" i="15"/>
  <c r="BK200" i="15"/>
  <c r="BG200" i="15"/>
  <c r="BO200" i="15" s="1"/>
  <c r="BE200" i="15"/>
  <c r="BA200" i="15"/>
  <c r="AY200" i="15"/>
  <c r="AU200" i="15"/>
  <c r="BM200" i="15" s="1"/>
  <c r="AS200" i="15"/>
  <c r="AO200" i="15"/>
  <c r="BL200" i="15" s="1"/>
  <c r="AM200" i="15"/>
  <c r="BK199" i="15"/>
  <c r="BE199" i="15"/>
  <c r="AY199" i="15"/>
  <c r="AS199" i="15"/>
  <c r="AM199" i="15"/>
  <c r="BK198" i="15"/>
  <c r="BG198" i="15"/>
  <c r="BO198" i="15" s="1"/>
  <c r="BE198" i="15"/>
  <c r="BA198" i="15"/>
  <c r="BN198" i="15" s="1"/>
  <c r="AY198" i="15"/>
  <c r="AU198" i="15"/>
  <c r="BM198" i="15" s="1"/>
  <c r="AS198" i="15"/>
  <c r="AO198" i="15"/>
  <c r="BL198" i="15" s="1"/>
  <c r="AM198" i="15"/>
  <c r="BK196" i="15"/>
  <c r="BE196" i="15"/>
  <c r="AY196" i="15"/>
  <c r="AS196" i="15"/>
  <c r="AM196" i="15"/>
  <c r="BA196" i="15" s="1"/>
  <c r="BN196" i="15" s="1"/>
  <c r="BN194" i="15"/>
  <c r="BK194" i="15"/>
  <c r="BG194" i="15"/>
  <c r="BO194" i="15" s="1"/>
  <c r="BE194" i="15"/>
  <c r="BA194" i="15"/>
  <c r="AY194" i="15"/>
  <c r="AU194" i="15"/>
  <c r="BM194" i="15" s="1"/>
  <c r="AS194" i="15"/>
  <c r="AO194" i="15"/>
  <c r="BL194" i="15" s="1"/>
  <c r="AM194" i="15"/>
  <c r="BO192" i="15"/>
  <c r="BK192" i="15"/>
  <c r="BE192" i="15"/>
  <c r="BN192" i="15" s="1"/>
  <c r="AY192" i="15"/>
  <c r="BM192" i="15" s="1"/>
  <c r="AS192" i="15"/>
  <c r="BL192" i="15" s="1"/>
  <c r="AM192" i="15"/>
  <c r="BK191" i="15"/>
  <c r="BO191" i="15" s="1"/>
  <c r="BE191" i="15"/>
  <c r="BN191" i="15" s="1"/>
  <c r="AY191" i="15"/>
  <c r="BM191" i="15" s="1"/>
  <c r="AS191" i="15"/>
  <c r="BL191" i="15" s="1"/>
  <c r="AM191" i="15"/>
  <c r="BK190" i="15"/>
  <c r="BE190" i="15"/>
  <c r="AY190" i="15"/>
  <c r="AS190" i="15"/>
  <c r="AM190" i="15"/>
  <c r="BN189" i="15"/>
  <c r="BK189" i="15"/>
  <c r="BG189" i="15"/>
  <c r="BO189" i="15" s="1"/>
  <c r="BE189" i="15"/>
  <c r="BA189" i="15"/>
  <c r="AY189" i="15"/>
  <c r="AU189" i="15"/>
  <c r="BM189" i="15" s="1"/>
  <c r="AS189" i="15"/>
  <c r="AO189" i="15"/>
  <c r="BL189" i="15" s="1"/>
  <c r="AM189" i="15"/>
  <c r="BK188" i="15"/>
  <c r="BE188" i="15"/>
  <c r="AY188" i="15"/>
  <c r="AS188" i="15"/>
  <c r="AM188" i="15"/>
  <c r="BK187" i="15"/>
  <c r="BG187" i="15"/>
  <c r="BO187" i="15" s="1"/>
  <c r="BE187" i="15"/>
  <c r="BA187" i="15"/>
  <c r="BN187" i="15" s="1"/>
  <c r="AY187" i="15"/>
  <c r="AU187" i="15"/>
  <c r="BM187" i="15" s="1"/>
  <c r="AS187" i="15"/>
  <c r="AO187" i="15"/>
  <c r="BL187" i="15" s="1"/>
  <c r="AM187" i="15"/>
  <c r="BK184" i="15"/>
  <c r="BE184" i="15"/>
  <c r="AY184" i="15"/>
  <c r="AS184" i="15"/>
  <c r="AM184" i="15"/>
  <c r="BK183" i="15"/>
  <c r="BO183" i="15" s="1"/>
  <c r="BE183" i="15"/>
  <c r="BN183" i="15" s="1"/>
  <c r="AY183" i="15"/>
  <c r="BM183" i="15" s="1"/>
  <c r="AS183" i="15"/>
  <c r="BL183" i="15" s="1"/>
  <c r="AM183" i="15"/>
  <c r="BO182" i="15"/>
  <c r="BK182" i="15"/>
  <c r="BE182" i="15"/>
  <c r="BN182" i="15" s="1"/>
  <c r="AY182" i="15"/>
  <c r="BM182" i="15" s="1"/>
  <c r="AS182" i="15"/>
  <c r="BL182" i="15" s="1"/>
  <c r="AM182" i="15"/>
  <c r="BK178" i="15"/>
  <c r="BG178" i="15"/>
  <c r="BO178" i="15" s="1"/>
  <c r="BE178" i="15"/>
  <c r="BA178" i="15"/>
  <c r="BN178" i="15" s="1"/>
  <c r="AY178" i="15"/>
  <c r="AU178" i="15"/>
  <c r="BM178" i="15" s="1"/>
  <c r="AS178" i="15"/>
  <c r="AO178" i="15"/>
  <c r="BL178" i="15" s="1"/>
  <c r="AM178" i="15"/>
  <c r="BK177" i="15"/>
  <c r="BE177" i="15"/>
  <c r="AY177" i="15"/>
  <c r="AS177" i="15"/>
  <c r="AM177" i="15"/>
  <c r="BK176" i="15"/>
  <c r="BG176" i="15"/>
  <c r="BO176" i="15" s="1"/>
  <c r="BE176" i="15"/>
  <c r="BA176" i="15"/>
  <c r="BN176" i="15" s="1"/>
  <c r="AY176" i="15"/>
  <c r="AU176" i="15"/>
  <c r="BM176" i="15" s="1"/>
  <c r="AS176" i="15"/>
  <c r="AO176" i="15"/>
  <c r="BL176" i="15" s="1"/>
  <c r="AM176" i="15"/>
  <c r="BK175" i="15"/>
  <c r="BE175" i="15"/>
  <c r="AY175" i="15"/>
  <c r="AS175" i="15"/>
  <c r="AM175" i="15"/>
  <c r="BK174" i="15"/>
  <c r="BG174" i="15"/>
  <c r="BO174" i="15" s="1"/>
  <c r="BE174" i="15"/>
  <c r="BA174" i="15"/>
  <c r="BN174" i="15" s="1"/>
  <c r="AY174" i="15"/>
  <c r="AU174" i="15"/>
  <c r="BM174" i="15" s="1"/>
  <c r="AS174" i="15"/>
  <c r="AO174" i="15"/>
  <c r="BL174" i="15" s="1"/>
  <c r="AM174" i="15"/>
  <c r="BK171" i="15"/>
  <c r="BE171" i="15"/>
  <c r="AY171" i="15"/>
  <c r="AS171" i="15"/>
  <c r="AM171" i="15"/>
  <c r="BK170" i="15"/>
  <c r="BG170" i="15"/>
  <c r="BO170" i="15" s="1"/>
  <c r="BE170" i="15"/>
  <c r="BA170" i="15"/>
  <c r="BN170" i="15" s="1"/>
  <c r="AY170" i="15"/>
  <c r="AU170" i="15"/>
  <c r="BM170" i="15" s="1"/>
  <c r="AS170" i="15"/>
  <c r="AO170" i="15"/>
  <c r="BL170" i="15" s="1"/>
  <c r="AM170" i="15"/>
  <c r="BO169" i="15"/>
  <c r="BK169" i="15"/>
  <c r="BE169" i="15"/>
  <c r="BN169" i="15" s="1"/>
  <c r="AY169" i="15"/>
  <c r="BM169" i="15" s="1"/>
  <c r="AS169" i="15"/>
  <c r="BL169" i="15" s="1"/>
  <c r="AM169" i="15"/>
  <c r="BK168" i="15"/>
  <c r="BO168" i="15" s="1"/>
  <c r="BE168" i="15"/>
  <c r="BN168" i="15" s="1"/>
  <c r="AY168" i="15"/>
  <c r="BM168" i="15" s="1"/>
  <c r="AS168" i="15"/>
  <c r="BL168" i="15" s="1"/>
  <c r="AM168" i="15"/>
  <c r="BK167" i="15"/>
  <c r="BE167" i="15"/>
  <c r="AY167" i="15"/>
  <c r="AS167" i="15"/>
  <c r="AM167" i="15"/>
  <c r="BK166" i="15"/>
  <c r="BG166" i="15"/>
  <c r="BO166" i="15" s="1"/>
  <c r="BE166" i="15"/>
  <c r="BA166" i="15"/>
  <c r="BN166" i="15" s="1"/>
  <c r="AY166" i="15"/>
  <c r="AU166" i="15"/>
  <c r="BM166" i="15" s="1"/>
  <c r="AS166" i="15"/>
  <c r="AO166" i="15"/>
  <c r="BL166" i="15" s="1"/>
  <c r="AM166" i="15"/>
  <c r="BK165" i="15"/>
  <c r="BE165" i="15"/>
  <c r="AY165" i="15"/>
  <c r="AS165" i="15"/>
  <c r="AM165" i="15"/>
  <c r="BK164" i="15"/>
  <c r="BG164" i="15"/>
  <c r="BO164" i="15" s="1"/>
  <c r="BE164" i="15"/>
  <c r="BA164" i="15"/>
  <c r="BN164" i="15" s="1"/>
  <c r="AY164" i="15"/>
  <c r="AU164" i="15"/>
  <c r="BM164" i="15" s="1"/>
  <c r="AS164" i="15"/>
  <c r="AO164" i="15"/>
  <c r="BL164" i="15" s="1"/>
  <c r="AM164" i="15"/>
  <c r="BK163" i="15"/>
  <c r="BE163" i="15"/>
  <c r="AY163" i="15"/>
  <c r="AS163" i="15"/>
  <c r="AM163" i="15"/>
  <c r="BK162" i="15"/>
  <c r="BG162" i="15"/>
  <c r="BO162" i="15" s="1"/>
  <c r="BE162" i="15"/>
  <c r="BA162" i="15"/>
  <c r="BN162" i="15" s="1"/>
  <c r="AY162" i="15"/>
  <c r="AU162" i="15"/>
  <c r="BM162" i="15" s="1"/>
  <c r="AS162" i="15"/>
  <c r="AO162" i="15"/>
  <c r="BL162" i="15" s="1"/>
  <c r="AM162" i="15"/>
  <c r="BK161" i="15"/>
  <c r="BE161" i="15"/>
  <c r="AY161" i="15"/>
  <c r="AS161" i="15"/>
  <c r="AO161" i="15"/>
  <c r="BL161" i="15" s="1"/>
  <c r="AM161" i="15"/>
  <c r="BN160" i="15"/>
  <c r="BK160" i="15"/>
  <c r="BG160" i="15"/>
  <c r="BO160" i="15" s="1"/>
  <c r="BE160" i="15"/>
  <c r="BA160" i="15"/>
  <c r="AY160" i="15"/>
  <c r="AU160" i="15"/>
  <c r="BM160" i="15" s="1"/>
  <c r="AS160" i="15"/>
  <c r="AO160" i="15"/>
  <c r="BL160" i="15" s="1"/>
  <c r="AM160" i="15"/>
  <c r="BO159" i="15"/>
  <c r="BM159" i="15"/>
  <c r="BK159" i="15"/>
  <c r="BE159" i="15"/>
  <c r="BN159" i="15" s="1"/>
  <c r="AY159" i="15"/>
  <c r="AS159" i="15"/>
  <c r="BL159" i="15" s="1"/>
  <c r="AM159" i="15"/>
  <c r="BK158" i="15"/>
  <c r="BG158" i="15"/>
  <c r="BO158" i="15" s="1"/>
  <c r="BE158" i="15"/>
  <c r="BA158" i="15"/>
  <c r="BN158" i="15" s="1"/>
  <c r="AY158" i="15"/>
  <c r="AU158" i="15"/>
  <c r="BM158" i="15" s="1"/>
  <c r="AS158" i="15"/>
  <c r="AO158" i="15"/>
  <c r="BL158" i="15" s="1"/>
  <c r="AM158" i="15"/>
  <c r="BK157" i="15"/>
  <c r="BE157" i="15"/>
  <c r="AY157" i="15"/>
  <c r="AS157" i="15"/>
  <c r="AO157" i="15"/>
  <c r="BL157" i="15" s="1"/>
  <c r="AM157" i="15"/>
  <c r="BK155" i="15"/>
  <c r="BG155" i="15"/>
  <c r="BO155" i="15" s="1"/>
  <c r="BE155" i="15"/>
  <c r="BA155" i="15"/>
  <c r="BN155" i="15" s="1"/>
  <c r="AY155" i="15"/>
  <c r="AU155" i="15"/>
  <c r="BM155" i="15" s="1"/>
  <c r="AS155" i="15"/>
  <c r="AO155" i="15"/>
  <c r="BL155" i="15" s="1"/>
  <c r="AM155" i="15"/>
  <c r="BK153" i="15"/>
  <c r="BG153" i="15"/>
  <c r="BO153" i="15" s="1"/>
  <c r="BE153" i="15"/>
  <c r="AY153" i="15"/>
  <c r="BM153" i="15" s="1"/>
  <c r="AU153" i="15"/>
  <c r="AS153" i="15"/>
  <c r="AM153" i="15"/>
  <c r="BK152" i="15"/>
  <c r="BG152" i="15"/>
  <c r="BO152" i="15" s="1"/>
  <c r="BE152" i="15"/>
  <c r="BA152" i="15"/>
  <c r="BN152" i="15" s="1"/>
  <c r="AY152" i="15"/>
  <c r="AU152" i="15"/>
  <c r="BM152" i="15" s="1"/>
  <c r="AS152" i="15"/>
  <c r="AO152" i="15"/>
  <c r="BL152" i="15" s="1"/>
  <c r="AM152" i="15"/>
  <c r="BK151" i="15"/>
  <c r="BE151" i="15"/>
  <c r="AY151" i="15"/>
  <c r="AS151" i="15"/>
  <c r="AO151" i="15"/>
  <c r="BL151" i="15" s="1"/>
  <c r="AM151" i="15"/>
  <c r="BK150" i="15"/>
  <c r="BG150" i="15"/>
  <c r="BO150" i="15" s="1"/>
  <c r="BE150" i="15"/>
  <c r="BA150" i="15"/>
  <c r="BN150" i="15" s="1"/>
  <c r="AY150" i="15"/>
  <c r="AU150" i="15"/>
  <c r="BM150" i="15" s="1"/>
  <c r="AS150" i="15"/>
  <c r="AO150" i="15"/>
  <c r="BL150" i="15" s="1"/>
  <c r="AM150" i="15"/>
  <c r="BK149" i="15"/>
  <c r="BG149" i="15"/>
  <c r="BO149" i="15" s="1"/>
  <c r="BE149" i="15"/>
  <c r="AY149" i="15"/>
  <c r="BM149" i="15" s="1"/>
  <c r="AU149" i="15"/>
  <c r="AS149" i="15"/>
  <c r="AM149" i="15"/>
  <c r="BK148" i="15"/>
  <c r="BG148" i="15"/>
  <c r="BO148" i="15" s="1"/>
  <c r="BE148" i="15"/>
  <c r="BA148" i="15"/>
  <c r="BN148" i="15" s="1"/>
  <c r="AY148" i="15"/>
  <c r="AU148" i="15"/>
  <c r="BM148" i="15" s="1"/>
  <c r="AS148" i="15"/>
  <c r="AO148" i="15"/>
  <c r="BL148" i="15" s="1"/>
  <c r="AM148" i="15"/>
  <c r="BK146" i="15"/>
  <c r="BE146" i="15"/>
  <c r="AY146" i="15"/>
  <c r="AS146" i="15"/>
  <c r="AO146" i="15"/>
  <c r="BL146" i="15" s="1"/>
  <c r="AM146" i="15"/>
  <c r="BK144" i="15"/>
  <c r="BG144" i="15"/>
  <c r="BO144" i="15" s="1"/>
  <c r="BE144" i="15"/>
  <c r="BA144" i="15"/>
  <c r="BN144" i="15" s="1"/>
  <c r="AY144" i="15"/>
  <c r="AU144" i="15"/>
  <c r="BM144" i="15" s="1"/>
  <c r="AS144" i="15"/>
  <c r="AO144" i="15"/>
  <c r="BL144" i="15" s="1"/>
  <c r="AM144" i="15"/>
  <c r="BK143" i="15"/>
  <c r="BG143" i="15"/>
  <c r="BO143" i="15" s="1"/>
  <c r="BE143" i="15"/>
  <c r="AY143" i="15"/>
  <c r="BM143" i="15" s="1"/>
  <c r="AU143" i="15"/>
  <c r="AS143" i="15"/>
  <c r="AM143" i="15"/>
  <c r="BK139" i="15"/>
  <c r="BG139" i="15"/>
  <c r="BO139" i="15" s="1"/>
  <c r="BE139" i="15"/>
  <c r="BA139" i="15"/>
  <c r="BN139" i="15" s="1"/>
  <c r="AY139" i="15"/>
  <c r="AU139" i="15"/>
  <c r="BM139" i="15" s="1"/>
  <c r="AS139" i="15"/>
  <c r="AO139" i="15"/>
  <c r="BL139" i="15" s="1"/>
  <c r="AM139" i="15"/>
  <c r="BK138" i="15"/>
  <c r="BE138" i="15"/>
  <c r="AY138" i="15"/>
  <c r="AS138" i="15"/>
  <c r="AO138" i="15"/>
  <c r="BL138" i="15" s="1"/>
  <c r="AM138" i="15"/>
  <c r="BK136" i="15"/>
  <c r="BG136" i="15"/>
  <c r="BO136" i="15" s="1"/>
  <c r="BE136" i="15"/>
  <c r="BA136" i="15"/>
  <c r="BN136" i="15" s="1"/>
  <c r="AY136" i="15"/>
  <c r="AU136" i="15"/>
  <c r="BM136" i="15" s="1"/>
  <c r="AS136" i="15"/>
  <c r="AO136" i="15"/>
  <c r="BL136" i="15" s="1"/>
  <c r="AM136" i="15"/>
  <c r="BK135" i="15"/>
  <c r="BG135" i="15"/>
  <c r="BO135" i="15" s="1"/>
  <c r="BE135" i="15"/>
  <c r="AY135" i="15"/>
  <c r="BM135" i="15" s="1"/>
  <c r="AU135" i="15"/>
  <c r="AS135" i="15"/>
  <c r="AM135" i="15"/>
  <c r="BK134" i="15"/>
  <c r="BG134" i="15"/>
  <c r="BO134" i="15" s="1"/>
  <c r="BE134" i="15"/>
  <c r="BA134" i="15"/>
  <c r="BN134" i="15" s="1"/>
  <c r="AY134" i="15"/>
  <c r="AU134" i="15"/>
  <c r="BM134" i="15" s="1"/>
  <c r="AS134" i="15"/>
  <c r="AO134" i="15"/>
  <c r="BL134" i="15" s="1"/>
  <c r="AM134" i="15"/>
  <c r="BK133" i="15"/>
  <c r="BE133" i="15"/>
  <c r="AY133" i="15"/>
  <c r="AS133" i="15"/>
  <c r="AO133" i="15"/>
  <c r="BL133" i="15" s="1"/>
  <c r="AM133" i="15"/>
  <c r="BK130" i="15"/>
  <c r="BG130" i="15"/>
  <c r="BO130" i="15" s="1"/>
  <c r="BE130" i="15"/>
  <c r="BA130" i="15"/>
  <c r="BN130" i="15" s="1"/>
  <c r="AY130" i="15"/>
  <c r="AU130" i="15"/>
  <c r="BM130" i="15" s="1"/>
  <c r="AS130" i="15"/>
  <c r="AO130" i="15"/>
  <c r="BL130" i="15" s="1"/>
  <c r="AM130" i="15"/>
  <c r="BK129" i="15"/>
  <c r="BG129" i="15"/>
  <c r="BO129" i="15" s="1"/>
  <c r="BE129" i="15"/>
  <c r="AY129" i="15"/>
  <c r="BM129" i="15" s="1"/>
  <c r="AU129" i="15"/>
  <c r="AS129" i="15"/>
  <c r="AM129" i="15"/>
  <c r="BK128" i="15"/>
  <c r="BG128" i="15"/>
  <c r="BO128" i="15" s="1"/>
  <c r="BE128" i="15"/>
  <c r="BA128" i="15"/>
  <c r="BN128" i="15" s="1"/>
  <c r="AY128" i="15"/>
  <c r="AU128" i="15"/>
  <c r="BM128" i="15" s="1"/>
  <c r="AS128" i="15"/>
  <c r="AO128" i="15"/>
  <c r="BL128" i="15" s="1"/>
  <c r="AM128" i="15"/>
  <c r="BK127" i="15"/>
  <c r="BE127" i="15"/>
  <c r="AY127" i="15"/>
  <c r="AS127" i="15"/>
  <c r="AO127" i="15"/>
  <c r="BL127" i="15" s="1"/>
  <c r="AM127" i="15"/>
  <c r="BK126" i="15"/>
  <c r="BG126" i="15"/>
  <c r="BO126" i="15" s="1"/>
  <c r="BE126" i="15"/>
  <c r="BA126" i="15"/>
  <c r="BN126" i="15" s="1"/>
  <c r="AY126" i="15"/>
  <c r="AU126" i="15"/>
  <c r="BM126" i="15" s="1"/>
  <c r="AS126" i="15"/>
  <c r="AO126" i="15"/>
  <c r="BL126" i="15" s="1"/>
  <c r="AM126" i="15"/>
  <c r="BK125" i="15"/>
  <c r="BG125" i="15"/>
  <c r="BO125" i="15" s="1"/>
  <c r="BE125" i="15"/>
  <c r="AY125" i="15"/>
  <c r="BM125" i="15" s="1"/>
  <c r="AU125" i="15"/>
  <c r="AS125" i="15"/>
  <c r="AM125" i="15"/>
  <c r="BK124" i="15"/>
  <c r="BG124" i="15"/>
  <c r="BO124" i="15" s="1"/>
  <c r="BE124" i="15"/>
  <c r="BA124" i="15"/>
  <c r="BN124" i="15" s="1"/>
  <c r="AY124" i="15"/>
  <c r="AU124" i="15"/>
  <c r="BM124" i="15" s="1"/>
  <c r="AS124" i="15"/>
  <c r="AO124" i="15"/>
  <c r="BL124" i="15" s="1"/>
  <c r="AM124" i="15"/>
  <c r="BO123" i="15"/>
  <c r="BK123" i="15"/>
  <c r="BE123" i="15"/>
  <c r="BN123" i="15" s="1"/>
  <c r="AY123" i="15"/>
  <c r="BM123" i="15" s="1"/>
  <c r="AS123" i="15"/>
  <c r="BL123" i="15" s="1"/>
  <c r="AM123" i="15"/>
  <c r="BN122" i="15"/>
  <c r="BK122" i="15"/>
  <c r="BG122" i="15"/>
  <c r="BO122" i="15" s="1"/>
  <c r="BE122" i="15"/>
  <c r="BA122" i="15"/>
  <c r="AY122" i="15"/>
  <c r="AU122" i="15"/>
  <c r="BM122" i="15" s="1"/>
  <c r="AS122" i="15"/>
  <c r="AO122" i="15"/>
  <c r="BL122" i="15" s="1"/>
  <c r="AM122" i="15"/>
  <c r="BK117" i="15"/>
  <c r="BE117" i="15"/>
  <c r="AY117" i="15"/>
  <c r="AS117" i="15"/>
  <c r="AM117" i="15"/>
  <c r="BG117" i="15" s="1"/>
  <c r="BO117" i="15" s="1"/>
  <c r="BK116" i="15"/>
  <c r="BG116" i="15"/>
  <c r="BO116" i="15" s="1"/>
  <c r="BE116" i="15"/>
  <c r="BA116" i="15"/>
  <c r="BN116" i="15" s="1"/>
  <c r="AY116" i="15"/>
  <c r="AU116" i="15"/>
  <c r="BM116" i="15" s="1"/>
  <c r="AS116" i="15"/>
  <c r="AO116" i="15"/>
  <c r="BL116" i="15" s="1"/>
  <c r="AM116" i="15"/>
  <c r="BK97" i="15"/>
  <c r="BO97" i="15" s="1"/>
  <c r="BE97" i="15"/>
  <c r="BN97" i="15" s="1"/>
  <c r="AY97" i="15"/>
  <c r="BM97" i="15" s="1"/>
  <c r="AS97" i="15"/>
  <c r="BL97" i="15" s="1"/>
  <c r="AM97" i="15"/>
  <c r="BN96" i="15"/>
  <c r="BK96" i="15"/>
  <c r="BG96" i="15"/>
  <c r="BO96" i="15" s="1"/>
  <c r="BE96" i="15"/>
  <c r="BA96" i="15"/>
  <c r="AY96" i="15"/>
  <c r="AU96" i="15"/>
  <c r="BM96" i="15" s="1"/>
  <c r="AS96" i="15"/>
  <c r="AO96" i="15"/>
  <c r="BL96" i="15" s="1"/>
  <c r="AM96" i="15"/>
  <c r="BK95" i="15"/>
  <c r="BE95" i="15"/>
  <c r="AY95" i="15"/>
  <c r="AS95" i="15"/>
  <c r="AM95" i="15"/>
  <c r="BG95" i="15" s="1"/>
  <c r="BO95" i="15" s="1"/>
  <c r="BK94" i="15"/>
  <c r="BG94" i="15"/>
  <c r="BO94" i="15" s="1"/>
  <c r="BE94" i="15"/>
  <c r="BA94" i="15"/>
  <c r="BN94" i="15" s="1"/>
  <c r="AY94" i="15"/>
  <c r="AU94" i="15"/>
  <c r="BM94" i="15" s="1"/>
  <c r="AS94" i="15"/>
  <c r="AO94" i="15"/>
  <c r="BL94" i="15" s="1"/>
  <c r="AM94" i="15"/>
  <c r="BK78" i="15"/>
  <c r="BE78" i="15"/>
  <c r="AY78" i="15"/>
  <c r="AS78" i="15"/>
  <c r="AM78" i="15"/>
  <c r="BA78" i="15" s="1"/>
  <c r="BN78" i="15" s="1"/>
  <c r="BN77" i="15"/>
  <c r="BK77" i="15"/>
  <c r="BG77" i="15"/>
  <c r="BO77" i="15" s="1"/>
  <c r="BE77" i="15"/>
  <c r="BA77" i="15"/>
  <c r="AY77" i="15"/>
  <c r="AU77" i="15"/>
  <c r="BM77" i="15" s="1"/>
  <c r="AS77" i="15"/>
  <c r="AO77" i="15"/>
  <c r="BL77" i="15" s="1"/>
  <c r="AM77" i="15"/>
  <c r="BK65" i="15"/>
  <c r="BE65" i="15"/>
  <c r="AY65" i="15"/>
  <c r="AS65" i="15"/>
  <c r="AM65" i="15"/>
  <c r="BG65" i="15" s="1"/>
  <c r="BO65" i="15" s="1"/>
  <c r="BK60" i="15"/>
  <c r="BO60" i="15" s="1"/>
  <c r="BE60" i="15"/>
  <c r="BN60" i="15" s="1"/>
  <c r="AY60" i="15"/>
  <c r="BM60" i="15" s="1"/>
  <c r="AS60" i="15"/>
  <c r="BL60" i="15" s="1"/>
  <c r="AM60" i="15"/>
  <c r="BK59" i="15"/>
  <c r="BO59" i="15" s="1"/>
  <c r="BE59" i="15"/>
  <c r="BN59" i="15" s="1"/>
  <c r="AY59" i="15"/>
  <c r="BM59" i="15" s="1"/>
  <c r="AS59" i="15"/>
  <c r="BL59" i="15" s="1"/>
  <c r="AM59" i="15"/>
  <c r="BK58" i="15"/>
  <c r="BO58" i="15" s="1"/>
  <c r="BE58" i="15"/>
  <c r="BN58" i="15" s="1"/>
  <c r="AY58" i="15"/>
  <c r="BM58" i="15" s="1"/>
  <c r="AS58" i="15"/>
  <c r="BL58" i="15" s="1"/>
  <c r="AM58" i="15"/>
  <c r="W627" i="4" l="1"/>
  <c r="F626" i="7" s="1"/>
  <c r="G626" i="7" s="1"/>
  <c r="H626" i="7" s="1"/>
  <c r="I626" i="7" s="1"/>
  <c r="J626" i="7" s="1"/>
  <c r="L626" i="7" s="1"/>
  <c r="M626" i="7" s="1"/>
  <c r="W56" i="4"/>
  <c r="F55" i="7" s="1"/>
  <c r="G55" i="7" s="1"/>
  <c r="H55" i="7" s="1"/>
  <c r="I55" i="7" s="1"/>
  <c r="J55" i="7" s="1"/>
  <c r="L55" i="7" s="1"/>
  <c r="M55" i="7" s="1"/>
  <c r="W628" i="4"/>
  <c r="F627" i="7" s="1"/>
  <c r="G627" i="7" s="1"/>
  <c r="H627" i="7" s="1"/>
  <c r="I627" i="7" s="1"/>
  <c r="J627" i="7" s="1"/>
  <c r="L627" i="7" s="1"/>
  <c r="M627" i="7" s="1"/>
  <c r="BA163" i="15"/>
  <c r="BN163" i="15" s="1"/>
  <c r="AO163" i="15"/>
  <c r="BL163" i="15" s="1"/>
  <c r="BG163" i="15"/>
  <c r="BO163" i="15" s="1"/>
  <c r="AU163" i="15"/>
  <c r="BM163" i="15" s="1"/>
  <c r="BA167" i="15"/>
  <c r="BN167" i="15" s="1"/>
  <c r="AO167" i="15"/>
  <c r="BL167" i="15" s="1"/>
  <c r="BG167" i="15"/>
  <c r="BO167" i="15" s="1"/>
  <c r="AU167" i="15"/>
  <c r="BM167" i="15" s="1"/>
  <c r="BA171" i="15"/>
  <c r="BN171" i="15" s="1"/>
  <c r="AO171" i="15"/>
  <c r="BL171" i="15" s="1"/>
  <c r="BG171" i="15"/>
  <c r="BO171" i="15" s="1"/>
  <c r="AU171" i="15"/>
  <c r="BM171" i="15" s="1"/>
  <c r="BA177" i="15"/>
  <c r="BN177" i="15" s="1"/>
  <c r="AO177" i="15"/>
  <c r="BL177" i="15" s="1"/>
  <c r="BG177" i="15"/>
  <c r="BO177" i="15" s="1"/>
  <c r="AU177" i="15"/>
  <c r="BM177" i="15" s="1"/>
  <c r="BA184" i="15"/>
  <c r="BN184" i="15" s="1"/>
  <c r="AO184" i="15"/>
  <c r="BL184" i="15" s="1"/>
  <c r="BG184" i="15"/>
  <c r="BO184" i="15" s="1"/>
  <c r="AU184" i="15"/>
  <c r="BM184" i="15" s="1"/>
  <c r="BA190" i="15"/>
  <c r="BN190" i="15" s="1"/>
  <c r="AO190" i="15"/>
  <c r="BL190" i="15" s="1"/>
  <c r="BG190" i="15"/>
  <c r="BO190" i="15" s="1"/>
  <c r="AU190" i="15"/>
  <c r="BM190" i="15" s="1"/>
  <c r="BG262" i="15"/>
  <c r="BO262" i="15" s="1"/>
  <c r="AU262" i="15"/>
  <c r="BM262" i="15" s="1"/>
  <c r="AO262" i="15"/>
  <c r="BL262" i="15" s="1"/>
  <c r="BG323" i="15"/>
  <c r="BO323" i="15" s="1"/>
  <c r="AU323" i="15"/>
  <c r="BM323" i="15" s="1"/>
  <c r="BA323" i="15"/>
  <c r="BN323" i="15" s="1"/>
  <c r="AO323" i="15"/>
  <c r="BL323" i="15" s="1"/>
  <c r="BG341" i="15"/>
  <c r="BO341" i="15" s="1"/>
  <c r="AU341" i="15"/>
  <c r="BM341" i="15" s="1"/>
  <c r="BA341" i="15"/>
  <c r="BN341" i="15" s="1"/>
  <c r="AO341" i="15"/>
  <c r="BL341" i="15" s="1"/>
  <c r="AO65" i="15"/>
  <c r="BL65" i="15" s="1"/>
  <c r="BA65" i="15"/>
  <c r="BN65" i="15" s="1"/>
  <c r="AU78" i="15"/>
  <c r="BM78" i="15" s="1"/>
  <c r="BG78" i="15"/>
  <c r="BO78" i="15" s="1"/>
  <c r="AO95" i="15"/>
  <c r="BL95" i="15" s="1"/>
  <c r="BA95" i="15"/>
  <c r="BN95" i="15" s="1"/>
  <c r="AO117" i="15"/>
  <c r="BL117" i="15" s="1"/>
  <c r="BA117" i="15"/>
  <c r="BN117" i="15" s="1"/>
  <c r="BA125" i="15"/>
  <c r="BN125" i="15" s="1"/>
  <c r="AO125" i="15"/>
  <c r="BL125" i="15" s="1"/>
  <c r="BA129" i="15"/>
  <c r="BN129" i="15" s="1"/>
  <c r="AO129" i="15"/>
  <c r="BL129" i="15" s="1"/>
  <c r="BA135" i="15"/>
  <c r="BN135" i="15" s="1"/>
  <c r="AO135" i="15"/>
  <c r="BL135" i="15" s="1"/>
  <c r="BA143" i="15"/>
  <c r="BN143" i="15" s="1"/>
  <c r="AO143" i="15"/>
  <c r="BL143" i="15" s="1"/>
  <c r="BA149" i="15"/>
  <c r="BN149" i="15" s="1"/>
  <c r="AO149" i="15"/>
  <c r="BL149" i="15" s="1"/>
  <c r="BA153" i="15"/>
  <c r="BN153" i="15" s="1"/>
  <c r="AO153" i="15"/>
  <c r="BL153" i="15" s="1"/>
  <c r="BG161" i="15"/>
  <c r="BO161" i="15" s="1"/>
  <c r="AU161" i="15"/>
  <c r="BM161" i="15" s="1"/>
  <c r="BA161" i="15"/>
  <c r="BN161" i="15" s="1"/>
  <c r="BG270" i="15"/>
  <c r="BO270" i="15" s="1"/>
  <c r="AU270" i="15"/>
  <c r="BM270" i="15" s="1"/>
  <c r="AO270" i="15"/>
  <c r="BL270" i="15" s="1"/>
  <c r="BG327" i="15"/>
  <c r="BO327" i="15" s="1"/>
  <c r="AU327" i="15"/>
  <c r="BM327" i="15" s="1"/>
  <c r="BA327" i="15"/>
  <c r="BN327" i="15" s="1"/>
  <c r="AO327" i="15"/>
  <c r="BL327" i="15" s="1"/>
  <c r="BG165" i="15"/>
  <c r="BO165" i="15" s="1"/>
  <c r="AU165" i="15"/>
  <c r="BM165" i="15" s="1"/>
  <c r="BA165" i="15"/>
  <c r="BN165" i="15" s="1"/>
  <c r="AO165" i="15"/>
  <c r="BL165" i="15" s="1"/>
  <c r="BG175" i="15"/>
  <c r="BO175" i="15" s="1"/>
  <c r="AU175" i="15"/>
  <c r="BM175" i="15" s="1"/>
  <c r="BA175" i="15"/>
  <c r="BN175" i="15" s="1"/>
  <c r="AO175" i="15"/>
  <c r="BL175" i="15" s="1"/>
  <c r="BG188" i="15"/>
  <c r="BO188" i="15" s="1"/>
  <c r="AU188" i="15"/>
  <c r="BM188" i="15" s="1"/>
  <c r="BA188" i="15"/>
  <c r="BN188" i="15" s="1"/>
  <c r="AO188" i="15"/>
  <c r="BL188" i="15" s="1"/>
  <c r="BG310" i="15"/>
  <c r="BO310" i="15" s="1"/>
  <c r="AU310" i="15"/>
  <c r="BM310" i="15" s="1"/>
  <c r="BA310" i="15"/>
  <c r="BN310" i="15" s="1"/>
  <c r="AO310" i="15"/>
  <c r="BL310" i="15" s="1"/>
  <c r="BG333" i="15"/>
  <c r="BO333" i="15" s="1"/>
  <c r="AU333" i="15"/>
  <c r="BM333" i="15" s="1"/>
  <c r="BA333" i="15"/>
  <c r="BN333" i="15" s="1"/>
  <c r="AO333" i="15"/>
  <c r="BL333" i="15" s="1"/>
  <c r="AU65" i="15"/>
  <c r="BM65" i="15" s="1"/>
  <c r="AO78" i="15"/>
  <c r="BL78" i="15" s="1"/>
  <c r="AU95" i="15"/>
  <c r="BM95" i="15" s="1"/>
  <c r="AU117" i="15"/>
  <c r="BM117" i="15" s="1"/>
  <c r="BG127" i="15"/>
  <c r="BO127" i="15" s="1"/>
  <c r="AU127" i="15"/>
  <c r="BM127" i="15" s="1"/>
  <c r="BA127" i="15"/>
  <c r="BN127" i="15" s="1"/>
  <c r="BG133" i="15"/>
  <c r="BO133" i="15" s="1"/>
  <c r="AU133" i="15"/>
  <c r="BM133" i="15" s="1"/>
  <c r="BA133" i="15"/>
  <c r="BN133" i="15" s="1"/>
  <c r="BG138" i="15"/>
  <c r="BO138" i="15" s="1"/>
  <c r="AU138" i="15"/>
  <c r="BM138" i="15" s="1"/>
  <c r="BA138" i="15"/>
  <c r="BN138" i="15" s="1"/>
  <c r="BG146" i="15"/>
  <c r="BO146" i="15" s="1"/>
  <c r="AU146" i="15"/>
  <c r="BM146" i="15" s="1"/>
  <c r="BA146" i="15"/>
  <c r="BN146" i="15" s="1"/>
  <c r="BG151" i="15"/>
  <c r="BO151" i="15" s="1"/>
  <c r="AU151" i="15"/>
  <c r="BM151" i="15" s="1"/>
  <c r="BA151" i="15"/>
  <c r="BN151" i="15" s="1"/>
  <c r="BG157" i="15"/>
  <c r="BO157" i="15" s="1"/>
  <c r="AU157" i="15"/>
  <c r="BM157" i="15" s="1"/>
  <c r="BA157" i="15"/>
  <c r="BN157" i="15" s="1"/>
  <c r="BG199" i="15"/>
  <c r="BO199" i="15" s="1"/>
  <c r="AU199" i="15"/>
  <c r="BM199" i="15" s="1"/>
  <c r="BA199" i="15"/>
  <c r="BN199" i="15" s="1"/>
  <c r="AO199" i="15"/>
  <c r="BL199" i="15" s="1"/>
  <c r="BG204" i="15"/>
  <c r="BO204" i="15" s="1"/>
  <c r="AU204" i="15"/>
  <c r="BM204" i="15" s="1"/>
  <c r="BA204" i="15"/>
  <c r="BN204" i="15" s="1"/>
  <c r="AO204" i="15"/>
  <c r="BL204" i="15" s="1"/>
  <c r="BG209" i="15"/>
  <c r="BO209" i="15" s="1"/>
  <c r="AU209" i="15"/>
  <c r="BM209" i="15" s="1"/>
  <c r="BA209" i="15"/>
  <c r="BN209" i="15" s="1"/>
  <c r="AO209" i="15"/>
  <c r="BL209" i="15" s="1"/>
  <c r="BG217" i="15"/>
  <c r="BO217" i="15" s="1"/>
  <c r="AU217" i="15"/>
  <c r="BM217" i="15" s="1"/>
  <c r="BA217" i="15"/>
  <c r="BN217" i="15" s="1"/>
  <c r="AO217" i="15"/>
  <c r="BL217" i="15" s="1"/>
  <c r="BG221" i="15"/>
  <c r="BO221" i="15" s="1"/>
  <c r="AU221" i="15"/>
  <c r="BM221" i="15" s="1"/>
  <c r="BA221" i="15"/>
  <c r="BN221" i="15" s="1"/>
  <c r="AO221" i="15"/>
  <c r="BL221" i="15" s="1"/>
  <c r="BG252" i="15"/>
  <c r="BO252" i="15" s="1"/>
  <c r="AU252" i="15"/>
  <c r="BM252" i="15" s="1"/>
  <c r="AO252" i="15"/>
  <c r="BL252" i="15" s="1"/>
  <c r="BG314" i="15"/>
  <c r="BO314" i="15" s="1"/>
  <c r="AU314" i="15"/>
  <c r="BM314" i="15" s="1"/>
  <c r="BA314" i="15"/>
  <c r="BN314" i="15" s="1"/>
  <c r="AO314" i="15"/>
  <c r="BL314" i="15" s="1"/>
  <c r="BG318" i="15"/>
  <c r="BO318" i="15" s="1"/>
  <c r="AU318" i="15"/>
  <c r="BM318" i="15" s="1"/>
  <c r="BA318" i="15"/>
  <c r="BN318" i="15" s="1"/>
  <c r="AO318" i="15"/>
  <c r="BL318" i="15" s="1"/>
  <c r="BG337" i="15"/>
  <c r="BO337" i="15" s="1"/>
  <c r="AU337" i="15"/>
  <c r="BM337" i="15" s="1"/>
  <c r="BA337" i="15"/>
  <c r="BN337" i="15" s="1"/>
  <c r="AO337" i="15"/>
  <c r="BL337" i="15" s="1"/>
  <c r="AU196" i="15"/>
  <c r="BM196" i="15" s="1"/>
  <c r="BG196" i="15"/>
  <c r="BO196" i="15" s="1"/>
  <c r="AU201" i="15"/>
  <c r="BM201" i="15" s="1"/>
  <c r="BG201" i="15"/>
  <c r="BO201" i="15" s="1"/>
  <c r="AU207" i="15"/>
  <c r="BM207" i="15" s="1"/>
  <c r="BG207" i="15"/>
  <c r="BO207" i="15" s="1"/>
  <c r="AU211" i="15"/>
  <c r="BM211" i="15" s="1"/>
  <c r="BG211" i="15"/>
  <c r="BO211" i="15" s="1"/>
  <c r="AU215" i="15"/>
  <c r="BM215" i="15" s="1"/>
  <c r="BG215" i="15"/>
  <c r="BO215" i="15" s="1"/>
  <c r="AU219" i="15"/>
  <c r="BM219" i="15" s="1"/>
  <c r="BG219" i="15"/>
  <c r="BO219" i="15" s="1"/>
  <c r="AU223" i="15"/>
  <c r="BM223" i="15" s="1"/>
  <c r="BG223" i="15"/>
  <c r="BO223" i="15" s="1"/>
  <c r="BA230" i="15"/>
  <c r="BN230" i="15" s="1"/>
  <c r="AO230" i="15"/>
  <c r="BL230" i="15" s="1"/>
  <c r="BA234" i="15"/>
  <c r="BN234" i="15" s="1"/>
  <c r="AO234" i="15"/>
  <c r="BL234" i="15" s="1"/>
  <c r="BA240" i="15"/>
  <c r="BN240" i="15" s="1"/>
  <c r="AO240" i="15"/>
  <c r="BL240" i="15" s="1"/>
  <c r="BA245" i="15"/>
  <c r="BN245" i="15" s="1"/>
  <c r="AO245" i="15"/>
  <c r="BL245" i="15" s="1"/>
  <c r="BA249" i="15"/>
  <c r="BN249" i="15" s="1"/>
  <c r="AO249" i="15"/>
  <c r="BL249" i="15" s="1"/>
  <c r="BA253" i="15"/>
  <c r="BN253" i="15" s="1"/>
  <c r="AO253" i="15"/>
  <c r="BL253" i="15" s="1"/>
  <c r="BN256" i="15"/>
  <c r="BM259" i="15"/>
  <c r="BL260" i="15"/>
  <c r="BA263" i="15"/>
  <c r="BN263" i="15" s="1"/>
  <c r="AO263" i="15"/>
  <c r="BL263" i="15" s="1"/>
  <c r="BN265" i="15"/>
  <c r="BM267" i="15"/>
  <c r="BL268" i="15"/>
  <c r="BA271" i="15"/>
  <c r="BN271" i="15" s="1"/>
  <c r="AO271" i="15"/>
  <c r="BL271" i="15" s="1"/>
  <c r="BN273" i="15"/>
  <c r="BN277" i="15"/>
  <c r="BM280" i="15"/>
  <c r="BL281" i="15"/>
  <c r="BN281" i="15"/>
  <c r="BL286" i="15"/>
  <c r="BL290" i="15"/>
  <c r="BL295" i="15"/>
  <c r="BL300" i="15"/>
  <c r="BL304" i="15"/>
  <c r="BN304" i="15"/>
  <c r="BL308" i="15"/>
  <c r="BN308" i="15"/>
  <c r="BL347" i="15"/>
  <c r="BN347" i="15"/>
  <c r="BL356" i="15"/>
  <c r="BN356" i="15"/>
  <c r="BL360" i="15"/>
  <c r="BN360" i="15"/>
  <c r="BL365" i="15"/>
  <c r="BN365" i="15"/>
  <c r="BL370" i="15"/>
  <c r="BN370" i="15"/>
  <c r="BG258" i="15"/>
  <c r="BO258" i="15" s="1"/>
  <c r="AU258" i="15"/>
  <c r="BM258" i="15" s="1"/>
  <c r="BA258" i="15"/>
  <c r="BN258" i="15" s="1"/>
  <c r="BG266" i="15"/>
  <c r="BO266" i="15" s="1"/>
  <c r="AU266" i="15"/>
  <c r="BM266" i="15" s="1"/>
  <c r="BA266" i="15"/>
  <c r="BN266" i="15" s="1"/>
  <c r="BG274" i="15"/>
  <c r="BO274" i="15" s="1"/>
  <c r="AU274" i="15"/>
  <c r="BM274" i="15" s="1"/>
  <c r="BA274" i="15"/>
  <c r="BN274" i="15" s="1"/>
  <c r="BG279" i="15"/>
  <c r="BO279" i="15" s="1"/>
  <c r="AU279" i="15"/>
  <c r="BM279" i="15" s="1"/>
  <c r="BA279" i="15"/>
  <c r="BN279" i="15" s="1"/>
  <c r="BG283" i="15"/>
  <c r="BO283" i="15" s="1"/>
  <c r="AU283" i="15"/>
  <c r="BM283" i="15" s="1"/>
  <c r="BA283" i="15"/>
  <c r="BN283" i="15" s="1"/>
  <c r="AO283" i="15"/>
  <c r="BL283" i="15" s="1"/>
  <c r="BG288" i="15"/>
  <c r="BO288" i="15" s="1"/>
  <c r="AU288" i="15"/>
  <c r="BM288" i="15" s="1"/>
  <c r="BA288" i="15"/>
  <c r="BN288" i="15" s="1"/>
  <c r="AO288" i="15"/>
  <c r="BL288" i="15" s="1"/>
  <c r="BG292" i="15"/>
  <c r="BO292" i="15" s="1"/>
  <c r="AU292" i="15"/>
  <c r="BM292" i="15" s="1"/>
  <c r="BA292" i="15"/>
  <c r="BN292" i="15" s="1"/>
  <c r="AO292" i="15"/>
  <c r="BL292" i="15" s="1"/>
  <c r="BG298" i="15"/>
  <c r="BO298" i="15" s="1"/>
  <c r="AU298" i="15"/>
  <c r="BM298" i="15" s="1"/>
  <c r="BA298" i="15"/>
  <c r="BN298" i="15" s="1"/>
  <c r="AO298" i="15"/>
  <c r="BL298" i="15" s="1"/>
  <c r="BG302" i="15"/>
  <c r="BO302" i="15" s="1"/>
  <c r="AU302" i="15"/>
  <c r="BM302" i="15" s="1"/>
  <c r="BA302" i="15"/>
  <c r="BN302" i="15" s="1"/>
  <c r="AO302" i="15"/>
  <c r="BL302" i="15" s="1"/>
  <c r="BG306" i="15"/>
  <c r="BO306" i="15" s="1"/>
  <c r="AU306" i="15"/>
  <c r="BM306" i="15" s="1"/>
  <c r="BA306" i="15"/>
  <c r="BN306" i="15" s="1"/>
  <c r="AO306" i="15"/>
  <c r="BL306" i="15" s="1"/>
  <c r="BG345" i="15"/>
  <c r="BO345" i="15" s="1"/>
  <c r="AU345" i="15"/>
  <c r="BM345" i="15" s="1"/>
  <c r="BA345" i="15"/>
  <c r="BN345" i="15" s="1"/>
  <c r="AO345" i="15"/>
  <c r="BL345" i="15" s="1"/>
  <c r="BG349" i="15"/>
  <c r="BO349" i="15" s="1"/>
  <c r="AU349" i="15"/>
  <c r="BM349" i="15" s="1"/>
  <c r="BA349" i="15"/>
  <c r="BN349" i="15" s="1"/>
  <c r="AO349" i="15"/>
  <c r="BL349" i="15" s="1"/>
  <c r="BG353" i="15"/>
  <c r="BO353" i="15" s="1"/>
  <c r="AU353" i="15"/>
  <c r="BM353" i="15" s="1"/>
  <c r="BA353" i="15"/>
  <c r="BN353" i="15" s="1"/>
  <c r="AO353" i="15"/>
  <c r="BL353" i="15" s="1"/>
  <c r="BG358" i="15"/>
  <c r="BO358" i="15" s="1"/>
  <c r="AU358" i="15"/>
  <c r="BM358" i="15" s="1"/>
  <c r="BA358" i="15"/>
  <c r="BN358" i="15" s="1"/>
  <c r="AO358" i="15"/>
  <c r="BL358" i="15" s="1"/>
  <c r="BG362" i="15"/>
  <c r="BO362" i="15" s="1"/>
  <c r="AU362" i="15"/>
  <c r="BM362" i="15" s="1"/>
  <c r="BA362" i="15"/>
  <c r="BN362" i="15" s="1"/>
  <c r="AO362" i="15"/>
  <c r="BL362" i="15" s="1"/>
  <c r="BG368" i="15"/>
  <c r="BO368" i="15" s="1"/>
  <c r="AU368" i="15"/>
  <c r="BM368" i="15" s="1"/>
  <c r="BA368" i="15"/>
  <c r="BN368" i="15" s="1"/>
  <c r="AO368" i="15"/>
  <c r="BL368" i="15" s="1"/>
  <c r="BG428" i="15"/>
  <c r="BO428" i="15" s="1"/>
  <c r="AU428" i="15"/>
  <c r="BM428" i="15" s="1"/>
  <c r="BA428" i="15"/>
  <c r="BN428" i="15" s="1"/>
  <c r="AO428" i="15"/>
  <c r="BL428" i="15" s="1"/>
  <c r="AO196" i="15"/>
  <c r="BL196" i="15" s="1"/>
  <c r="AO201" i="15"/>
  <c r="BL201" i="15" s="1"/>
  <c r="AO207" i="15"/>
  <c r="BL207" i="15" s="1"/>
  <c r="AO211" i="15"/>
  <c r="BL211" i="15" s="1"/>
  <c r="AO215" i="15"/>
  <c r="BL215" i="15" s="1"/>
  <c r="AO219" i="15"/>
  <c r="BL219" i="15" s="1"/>
  <c r="AO223" i="15"/>
  <c r="BL223" i="15" s="1"/>
  <c r="BG227" i="15"/>
  <c r="BO227" i="15" s="1"/>
  <c r="AU227" i="15"/>
  <c r="BM227" i="15" s="1"/>
  <c r="BA227" i="15"/>
  <c r="BN227" i="15" s="1"/>
  <c r="AU230" i="15"/>
  <c r="BM230" i="15" s="1"/>
  <c r="BG232" i="15"/>
  <c r="BO232" i="15" s="1"/>
  <c r="AU232" i="15"/>
  <c r="BM232" i="15" s="1"/>
  <c r="BA232" i="15"/>
  <c r="BN232" i="15" s="1"/>
  <c r="AU234" i="15"/>
  <c r="BM234" i="15" s="1"/>
  <c r="BG237" i="15"/>
  <c r="BO237" i="15" s="1"/>
  <c r="AU237" i="15"/>
  <c r="BM237" i="15" s="1"/>
  <c r="BA237" i="15"/>
  <c r="BN237" i="15" s="1"/>
  <c r="AU240" i="15"/>
  <c r="BM240" i="15" s="1"/>
  <c r="BG242" i="15"/>
  <c r="BO242" i="15" s="1"/>
  <c r="AU242" i="15"/>
  <c r="BM242" i="15" s="1"/>
  <c r="BA242" i="15"/>
  <c r="BN242" i="15" s="1"/>
  <c r="AU245" i="15"/>
  <c r="BM245" i="15" s="1"/>
  <c r="BG247" i="15"/>
  <c r="BO247" i="15" s="1"/>
  <c r="AU247" i="15"/>
  <c r="BM247" i="15" s="1"/>
  <c r="BA247" i="15"/>
  <c r="BN247" i="15" s="1"/>
  <c r="AU249" i="15"/>
  <c r="BM249" i="15" s="1"/>
  <c r="BG251" i="15"/>
  <c r="BO251" i="15" s="1"/>
  <c r="AU251" i="15"/>
  <c r="BM251" i="15" s="1"/>
  <c r="BA251" i="15"/>
  <c r="BN251" i="15" s="1"/>
  <c r="AU253" i="15"/>
  <c r="BM253" i="15" s="1"/>
  <c r="BL255" i="15"/>
  <c r="AO258" i="15"/>
  <c r="BL258" i="15" s="1"/>
  <c r="BA259" i="15"/>
  <c r="BN259" i="15" s="1"/>
  <c r="AO259" i="15"/>
  <c r="BL259" i="15" s="1"/>
  <c r="BN261" i="15"/>
  <c r="AU263" i="15"/>
  <c r="BM263" i="15" s="1"/>
  <c r="BL264" i="15"/>
  <c r="AO266" i="15"/>
  <c r="BL266" i="15" s="1"/>
  <c r="BA267" i="15"/>
  <c r="BN267" i="15" s="1"/>
  <c r="AO267" i="15"/>
  <c r="BL267" i="15" s="1"/>
  <c r="BN269" i="15"/>
  <c r="AU271" i="15"/>
  <c r="BM271" i="15" s="1"/>
  <c r="BL272" i="15"/>
  <c r="AO274" i="15"/>
  <c r="BL274" i="15" s="1"/>
  <c r="BL276" i="15"/>
  <c r="AO279" i="15"/>
  <c r="BL279" i="15" s="1"/>
  <c r="BA280" i="15"/>
  <c r="BN280" i="15" s="1"/>
  <c r="AO280" i="15"/>
  <c r="BL280" i="15" s="1"/>
  <c r="BL312" i="15"/>
  <c r="BN312" i="15"/>
  <c r="BL321" i="15"/>
  <c r="BN321" i="15"/>
  <c r="BL325" i="15"/>
  <c r="BN325" i="15"/>
  <c r="BL330" i="15"/>
  <c r="BN330" i="15"/>
  <c r="BL335" i="15"/>
  <c r="BN335" i="15"/>
  <c r="BL339" i="15"/>
  <c r="BN339" i="15"/>
  <c r="BL343" i="15"/>
  <c r="BN343" i="15"/>
  <c r="BA511" i="15"/>
  <c r="BN511" i="15" s="1"/>
  <c r="AO511" i="15"/>
  <c r="BL511" i="15" s="1"/>
  <c r="AU511" i="15"/>
  <c r="BM511" i="15" s="1"/>
  <c r="BG511" i="15"/>
  <c r="BO511" i="15" s="1"/>
  <c r="BG376" i="15"/>
  <c r="BO376" i="15" s="1"/>
  <c r="AU376" i="15"/>
  <c r="BM376" i="15" s="1"/>
  <c r="BA376" i="15"/>
  <c r="BN376" i="15" s="1"/>
  <c r="AO376" i="15"/>
  <c r="BL376" i="15" s="1"/>
  <c r="BG380" i="15"/>
  <c r="BO380" i="15" s="1"/>
  <c r="AU380" i="15"/>
  <c r="BM380" i="15" s="1"/>
  <c r="BA380" i="15"/>
  <c r="BN380" i="15" s="1"/>
  <c r="AO380" i="15"/>
  <c r="BL380" i="15" s="1"/>
  <c r="BG393" i="15"/>
  <c r="BO393" i="15" s="1"/>
  <c r="AU393" i="15"/>
  <c r="BM393" i="15" s="1"/>
  <c r="BA393" i="15"/>
  <c r="BN393" i="15" s="1"/>
  <c r="AO393" i="15"/>
  <c r="BL393" i="15" s="1"/>
  <c r="BG403" i="15"/>
  <c r="BO403" i="15" s="1"/>
  <c r="AU403" i="15"/>
  <c r="BM403" i="15" s="1"/>
  <c r="BA403" i="15"/>
  <c r="BN403" i="15" s="1"/>
  <c r="AO403" i="15"/>
  <c r="BL403" i="15" s="1"/>
  <c r="BG411" i="15"/>
  <c r="BO411" i="15" s="1"/>
  <c r="AU411" i="15"/>
  <c r="BM411" i="15" s="1"/>
  <c r="BA411" i="15"/>
  <c r="BN411" i="15" s="1"/>
  <c r="AO411" i="15"/>
  <c r="BL411" i="15" s="1"/>
  <c r="BG419" i="15"/>
  <c r="BO419" i="15" s="1"/>
  <c r="AU419" i="15"/>
  <c r="BM419" i="15" s="1"/>
  <c r="BA419" i="15"/>
  <c r="BN419" i="15" s="1"/>
  <c r="AO419" i="15"/>
  <c r="BL419" i="15" s="1"/>
  <c r="BG423" i="15"/>
  <c r="BO423" i="15" s="1"/>
  <c r="AU423" i="15"/>
  <c r="BM423" i="15" s="1"/>
  <c r="BA423" i="15"/>
  <c r="BN423" i="15" s="1"/>
  <c r="AO423" i="15"/>
  <c r="BL423" i="15" s="1"/>
  <c r="BG462" i="15"/>
  <c r="BO462" i="15" s="1"/>
  <c r="AU462" i="15"/>
  <c r="BM462" i="15" s="1"/>
  <c r="BA462" i="15"/>
  <c r="BN462" i="15" s="1"/>
  <c r="AO462" i="15"/>
  <c r="BL462" i="15" s="1"/>
  <c r="AU256" i="15"/>
  <c r="BM256" i="15" s="1"/>
  <c r="AU261" i="15"/>
  <c r="BM261" i="15" s="1"/>
  <c r="AU265" i="15"/>
  <c r="BM265" i="15" s="1"/>
  <c r="AU269" i="15"/>
  <c r="BM269" i="15" s="1"/>
  <c r="AU273" i="15"/>
  <c r="BM273" i="15" s="1"/>
  <c r="AU277" i="15"/>
  <c r="BM277" i="15" s="1"/>
  <c r="AU282" i="15"/>
  <c r="BM282" i="15" s="1"/>
  <c r="AO285" i="15"/>
  <c r="BL285" i="15" s="1"/>
  <c r="AU287" i="15"/>
  <c r="BM287" i="15" s="1"/>
  <c r="AO289" i="15"/>
  <c r="BL289" i="15" s="1"/>
  <c r="AU291" i="15"/>
  <c r="BM291" i="15" s="1"/>
  <c r="AO294" i="15"/>
  <c r="BL294" i="15" s="1"/>
  <c r="AU296" i="15"/>
  <c r="BM296" i="15" s="1"/>
  <c r="AO299" i="15"/>
  <c r="BL299" i="15" s="1"/>
  <c r="AU301" i="15"/>
  <c r="BM301" i="15" s="1"/>
  <c r="AO303" i="15"/>
  <c r="BL303" i="15" s="1"/>
  <c r="AU305" i="15"/>
  <c r="BM305" i="15" s="1"/>
  <c r="AO307" i="15"/>
  <c r="BL307" i="15" s="1"/>
  <c r="AO311" i="15"/>
  <c r="BL311" i="15" s="1"/>
  <c r="AU313" i="15"/>
  <c r="BM313" i="15" s="1"/>
  <c r="AO315" i="15"/>
  <c r="BL315" i="15" s="1"/>
  <c r="AU317" i="15"/>
  <c r="BM317" i="15" s="1"/>
  <c r="AO320" i="15"/>
  <c r="BL320" i="15" s="1"/>
  <c r="AU322" i="15"/>
  <c r="BM322" i="15" s="1"/>
  <c r="AO324" i="15"/>
  <c r="BL324" i="15" s="1"/>
  <c r="AU326" i="15"/>
  <c r="BM326" i="15" s="1"/>
  <c r="AO328" i="15"/>
  <c r="BL328" i="15" s="1"/>
  <c r="AU331" i="15"/>
  <c r="BM331" i="15" s="1"/>
  <c r="AO334" i="15"/>
  <c r="BL334" i="15" s="1"/>
  <c r="AU336" i="15"/>
  <c r="BM336" i="15" s="1"/>
  <c r="AO338" i="15"/>
  <c r="BL338" i="15" s="1"/>
  <c r="AU340" i="15"/>
  <c r="BM340" i="15" s="1"/>
  <c r="AO342" i="15"/>
  <c r="BL342" i="15" s="1"/>
  <c r="AO346" i="15"/>
  <c r="BL346" i="15" s="1"/>
  <c r="AU348" i="15"/>
  <c r="BM348" i="15" s="1"/>
  <c r="AO350" i="15"/>
  <c r="BL350" i="15" s="1"/>
  <c r="AU352" i="15"/>
  <c r="BM352" i="15" s="1"/>
  <c r="AO355" i="15"/>
  <c r="BL355" i="15" s="1"/>
  <c r="AU357" i="15"/>
  <c r="BM357" i="15" s="1"/>
  <c r="AO359" i="15"/>
  <c r="BL359" i="15" s="1"/>
  <c r="AU361" i="15"/>
  <c r="BM361" i="15" s="1"/>
  <c r="AO364" i="15"/>
  <c r="BL364" i="15" s="1"/>
  <c r="AU367" i="15"/>
  <c r="BM367" i="15" s="1"/>
  <c r="AO369" i="15"/>
  <c r="BL369" i="15" s="1"/>
  <c r="AU371" i="15"/>
  <c r="BM371" i="15" s="1"/>
  <c r="BG372" i="15"/>
  <c r="BO372" i="15" s="1"/>
  <c r="AU372" i="15"/>
  <c r="BM372" i="15" s="1"/>
  <c r="BA372" i="15"/>
  <c r="BN372" i="15" s="1"/>
  <c r="BN430" i="15"/>
  <c r="BL435" i="15"/>
  <c r="BL440" i="15"/>
  <c r="BL444" i="15"/>
  <c r="BG476" i="15"/>
  <c r="BO476" i="15" s="1"/>
  <c r="AU476" i="15"/>
  <c r="BM476" i="15" s="1"/>
  <c r="BA476" i="15"/>
  <c r="BN476" i="15" s="1"/>
  <c r="AO476" i="15"/>
  <c r="BL476" i="15" s="1"/>
  <c r="BA373" i="15"/>
  <c r="BN373" i="15" s="1"/>
  <c r="AO373" i="15"/>
  <c r="BL373" i="15" s="1"/>
  <c r="BG384" i="15"/>
  <c r="BO384" i="15" s="1"/>
  <c r="AU384" i="15"/>
  <c r="BM384" i="15" s="1"/>
  <c r="BA384" i="15"/>
  <c r="BN384" i="15" s="1"/>
  <c r="AO384" i="15"/>
  <c r="BL384" i="15" s="1"/>
  <c r="BG388" i="15"/>
  <c r="BO388" i="15" s="1"/>
  <c r="AU388" i="15"/>
  <c r="BM388" i="15" s="1"/>
  <c r="BA388" i="15"/>
  <c r="BN388" i="15" s="1"/>
  <c r="AO388" i="15"/>
  <c r="BL388" i="15" s="1"/>
  <c r="BG397" i="15"/>
  <c r="BO397" i="15" s="1"/>
  <c r="AU397" i="15"/>
  <c r="BM397" i="15" s="1"/>
  <c r="BA397" i="15"/>
  <c r="BN397" i="15" s="1"/>
  <c r="AO397" i="15"/>
  <c r="BL397" i="15" s="1"/>
  <c r="BG407" i="15"/>
  <c r="BO407" i="15" s="1"/>
  <c r="AU407" i="15"/>
  <c r="BM407" i="15" s="1"/>
  <c r="BA407" i="15"/>
  <c r="BN407" i="15" s="1"/>
  <c r="AO407" i="15"/>
  <c r="BL407" i="15" s="1"/>
  <c r="BN426" i="15"/>
  <c r="BL430" i="15"/>
  <c r="BG432" i="15"/>
  <c r="BO432" i="15" s="1"/>
  <c r="AU432" i="15"/>
  <c r="BM432" i="15" s="1"/>
  <c r="BA432" i="15"/>
  <c r="BN432" i="15" s="1"/>
  <c r="AO432" i="15"/>
  <c r="BL432" i="15" s="1"/>
  <c r="BG438" i="15"/>
  <c r="BO438" i="15" s="1"/>
  <c r="AU438" i="15"/>
  <c r="BM438" i="15" s="1"/>
  <c r="BA438" i="15"/>
  <c r="BN438" i="15" s="1"/>
  <c r="AO438" i="15"/>
  <c r="BL438" i="15" s="1"/>
  <c r="BG442" i="15"/>
  <c r="BO442" i="15" s="1"/>
  <c r="AU442" i="15"/>
  <c r="BM442" i="15" s="1"/>
  <c r="BA442" i="15"/>
  <c r="BN442" i="15" s="1"/>
  <c r="AO442" i="15"/>
  <c r="BL442" i="15" s="1"/>
  <c r="BG446" i="15"/>
  <c r="BO446" i="15" s="1"/>
  <c r="AU446" i="15"/>
  <c r="BM446" i="15" s="1"/>
  <c r="BA446" i="15"/>
  <c r="BN446" i="15" s="1"/>
  <c r="AO446" i="15"/>
  <c r="BL446" i="15" s="1"/>
  <c r="BG542" i="15"/>
  <c r="BO542" i="15" s="1"/>
  <c r="AU542" i="15"/>
  <c r="BM542" i="15" s="1"/>
  <c r="BA542" i="15"/>
  <c r="BN542" i="15" s="1"/>
  <c r="AO542" i="15"/>
  <c r="BL542" i="15" s="1"/>
  <c r="BA451" i="15"/>
  <c r="BN451" i="15" s="1"/>
  <c r="AO451" i="15"/>
  <c r="BL451" i="15" s="1"/>
  <c r="BG480" i="15"/>
  <c r="BO480" i="15" s="1"/>
  <c r="AU480" i="15"/>
  <c r="BM480" i="15" s="1"/>
  <c r="BA480" i="15"/>
  <c r="BN480" i="15" s="1"/>
  <c r="AO480" i="15"/>
  <c r="BL480" i="15" s="1"/>
  <c r="BG488" i="15"/>
  <c r="BO488" i="15" s="1"/>
  <c r="AU488" i="15"/>
  <c r="BM488" i="15" s="1"/>
  <c r="BA488" i="15"/>
  <c r="BN488" i="15" s="1"/>
  <c r="AO488" i="15"/>
  <c r="BL488" i="15" s="1"/>
  <c r="AU375" i="15"/>
  <c r="BM375" i="15" s="1"/>
  <c r="AO377" i="15"/>
  <c r="BL377" i="15" s="1"/>
  <c r="AU379" i="15"/>
  <c r="BM379" i="15" s="1"/>
  <c r="AO381" i="15"/>
  <c r="BL381" i="15" s="1"/>
  <c r="AU383" i="15"/>
  <c r="BM383" i="15" s="1"/>
  <c r="AU387" i="15"/>
  <c r="BM387" i="15" s="1"/>
  <c r="AO390" i="15"/>
  <c r="BL390" i="15" s="1"/>
  <c r="AU392" i="15"/>
  <c r="BM392" i="15" s="1"/>
  <c r="AO394" i="15"/>
  <c r="BL394" i="15" s="1"/>
  <c r="AU396" i="15"/>
  <c r="BM396" i="15" s="1"/>
  <c r="AO398" i="15"/>
  <c r="BL398" i="15" s="1"/>
  <c r="AU401" i="15"/>
  <c r="BM401" i="15" s="1"/>
  <c r="AO404" i="15"/>
  <c r="BL404" i="15" s="1"/>
  <c r="AU406" i="15"/>
  <c r="BM406" i="15" s="1"/>
  <c r="AO408" i="15"/>
  <c r="BL408" i="15" s="1"/>
  <c r="AU410" i="15"/>
  <c r="BM410" i="15" s="1"/>
  <c r="AO412" i="15"/>
  <c r="BL412" i="15" s="1"/>
  <c r="AU414" i="15"/>
  <c r="BM414" i="15" s="1"/>
  <c r="AO416" i="15"/>
  <c r="BL416" i="15" s="1"/>
  <c r="AU418" i="15"/>
  <c r="BM418" i="15" s="1"/>
  <c r="AO420" i="15"/>
  <c r="BL420" i="15" s="1"/>
  <c r="AU422" i="15"/>
  <c r="BM422" i="15" s="1"/>
  <c r="AO425" i="15"/>
  <c r="BL425" i="15" s="1"/>
  <c r="AU427" i="15"/>
  <c r="BM427" i="15" s="1"/>
  <c r="AO429" i="15"/>
  <c r="BL429" i="15" s="1"/>
  <c r="AU431" i="15"/>
  <c r="BM431" i="15" s="1"/>
  <c r="AO433" i="15"/>
  <c r="BL433" i="15" s="1"/>
  <c r="AU436" i="15"/>
  <c r="BM436" i="15" s="1"/>
  <c r="AO439" i="15"/>
  <c r="BL439" i="15" s="1"/>
  <c r="AU441" i="15"/>
  <c r="BM441" i="15" s="1"/>
  <c r="AO443" i="15"/>
  <c r="BL443" i="15" s="1"/>
  <c r="AU445" i="15"/>
  <c r="BM445" i="15" s="1"/>
  <c r="AO447" i="15"/>
  <c r="BL447" i="15" s="1"/>
  <c r="AO450" i="15"/>
  <c r="BL450" i="15" s="1"/>
  <c r="BG451" i="15"/>
  <c r="BO451" i="15" s="1"/>
  <c r="AO454" i="15"/>
  <c r="BL454" i="15" s="1"/>
  <c r="BN456" i="15"/>
  <c r="BN461" i="15"/>
  <c r="BG466" i="15"/>
  <c r="BO466" i="15" s="1"/>
  <c r="AU466" i="15"/>
  <c r="BM466" i="15" s="1"/>
  <c r="BA466" i="15"/>
  <c r="BN466" i="15" s="1"/>
  <c r="AO466" i="15"/>
  <c r="BL466" i="15" s="1"/>
  <c r="BG484" i="15"/>
  <c r="BO484" i="15" s="1"/>
  <c r="AU484" i="15"/>
  <c r="BM484" i="15" s="1"/>
  <c r="BA484" i="15"/>
  <c r="BN484" i="15" s="1"/>
  <c r="AO484" i="15"/>
  <c r="BL484" i="15" s="1"/>
  <c r="BG492" i="15"/>
  <c r="BO492" i="15" s="1"/>
  <c r="AU492" i="15"/>
  <c r="BM492" i="15" s="1"/>
  <c r="BA492" i="15"/>
  <c r="BN492" i="15" s="1"/>
  <c r="AO492" i="15"/>
  <c r="BL492" i="15" s="1"/>
  <c r="BG501" i="15"/>
  <c r="BO501" i="15" s="1"/>
  <c r="AU501" i="15"/>
  <c r="BM501" i="15" s="1"/>
  <c r="BA501" i="15"/>
  <c r="BN501" i="15" s="1"/>
  <c r="AO501" i="15"/>
  <c r="BL501" i="15" s="1"/>
  <c r="BG517" i="15"/>
  <c r="BO517" i="15" s="1"/>
  <c r="AU517" i="15"/>
  <c r="BM517" i="15" s="1"/>
  <c r="AO517" i="15"/>
  <c r="BL517" i="15" s="1"/>
  <c r="AO374" i="15"/>
  <c r="BL374" i="15" s="1"/>
  <c r="AO382" i="15"/>
  <c r="BL382" i="15" s="1"/>
  <c r="AO386" i="15"/>
  <c r="BL386" i="15" s="1"/>
  <c r="AO391" i="15"/>
  <c r="BL391" i="15" s="1"/>
  <c r="AO395" i="15"/>
  <c r="BL395" i="15" s="1"/>
  <c r="AO400" i="15"/>
  <c r="BL400" i="15" s="1"/>
  <c r="AO405" i="15"/>
  <c r="BL405" i="15" s="1"/>
  <c r="AO409" i="15"/>
  <c r="BL409" i="15" s="1"/>
  <c r="AO413" i="15"/>
  <c r="BL413" i="15" s="1"/>
  <c r="AO417" i="15"/>
  <c r="BL417" i="15" s="1"/>
  <c r="AU451" i="15"/>
  <c r="BM451" i="15" s="1"/>
  <c r="BG453" i="15"/>
  <c r="BO453" i="15" s="1"/>
  <c r="AU453" i="15"/>
  <c r="BM453" i="15" s="1"/>
  <c r="BA453" i="15"/>
  <c r="BN453" i="15" s="1"/>
  <c r="BA458" i="15"/>
  <c r="BN458" i="15" s="1"/>
  <c r="AO458" i="15"/>
  <c r="BL458" i="15" s="1"/>
  <c r="BG471" i="15"/>
  <c r="BO471" i="15" s="1"/>
  <c r="AU471" i="15"/>
  <c r="BM471" i="15" s="1"/>
  <c r="BA471" i="15"/>
  <c r="BN471" i="15" s="1"/>
  <c r="AO471" i="15"/>
  <c r="BL471" i="15" s="1"/>
  <c r="BG506" i="15"/>
  <c r="BO506" i="15" s="1"/>
  <c r="AU506" i="15"/>
  <c r="BM506" i="15" s="1"/>
  <c r="BA506" i="15"/>
  <c r="BN506" i="15" s="1"/>
  <c r="AO506" i="15"/>
  <c r="BL506" i="15" s="1"/>
  <c r="BL512" i="15"/>
  <c r="BG551" i="15"/>
  <c r="BO551" i="15" s="1"/>
  <c r="AU551" i="15"/>
  <c r="BM551" i="15" s="1"/>
  <c r="BA551" i="15"/>
  <c r="BN551" i="15" s="1"/>
  <c r="AO551" i="15"/>
  <c r="BL551" i="15" s="1"/>
  <c r="BA518" i="15"/>
  <c r="BN518" i="15" s="1"/>
  <c r="AO518" i="15"/>
  <c r="BL518" i="15" s="1"/>
  <c r="BA522" i="15"/>
  <c r="BN522" i="15" s="1"/>
  <c r="AO522" i="15"/>
  <c r="BL522" i="15" s="1"/>
  <c r="BG531" i="15"/>
  <c r="BO531" i="15" s="1"/>
  <c r="AU531" i="15"/>
  <c r="BM531" i="15" s="1"/>
  <c r="AO531" i="15"/>
  <c r="BL531" i="15" s="1"/>
  <c r="BA543" i="15"/>
  <c r="BN543" i="15" s="1"/>
  <c r="AO543" i="15"/>
  <c r="BL543" i="15" s="1"/>
  <c r="AU543" i="15"/>
  <c r="BM543" i="15" s="1"/>
  <c r="BG543" i="15"/>
  <c r="BO543" i="15" s="1"/>
  <c r="BA552" i="15"/>
  <c r="BN552" i="15" s="1"/>
  <c r="AO552" i="15"/>
  <c r="BL552" i="15" s="1"/>
  <c r="AU552" i="15"/>
  <c r="BM552" i="15" s="1"/>
  <c r="BG552" i="15"/>
  <c r="BO552" i="15" s="1"/>
  <c r="AO463" i="15"/>
  <c r="BL463" i="15" s="1"/>
  <c r="AO467" i="15"/>
  <c r="BL467" i="15" s="1"/>
  <c r="AO472" i="15"/>
  <c r="BL472" i="15" s="1"/>
  <c r="AO477" i="15"/>
  <c r="BL477" i="15" s="1"/>
  <c r="AO481" i="15"/>
  <c r="BL481" i="15" s="1"/>
  <c r="AO489" i="15"/>
  <c r="BL489" i="15" s="1"/>
  <c r="AO502" i="15"/>
  <c r="BL502" i="15" s="1"/>
  <c r="AO507" i="15"/>
  <c r="BL507" i="15" s="1"/>
  <c r="BG513" i="15"/>
  <c r="BO513" i="15" s="1"/>
  <c r="AU513" i="15"/>
  <c r="BM513" i="15" s="1"/>
  <c r="BA513" i="15"/>
  <c r="BN513" i="15" s="1"/>
  <c r="BG518" i="15"/>
  <c r="BO518" i="15" s="1"/>
  <c r="BG522" i="15"/>
  <c r="BO522" i="15" s="1"/>
  <c r="BG525" i="15"/>
  <c r="BO525" i="15" s="1"/>
  <c r="AU525" i="15"/>
  <c r="BM525" i="15" s="1"/>
  <c r="BA525" i="15"/>
  <c r="BN525" i="15" s="1"/>
  <c r="AO525" i="15"/>
  <c r="BL525" i="15" s="1"/>
  <c r="BG529" i="15"/>
  <c r="BO529" i="15" s="1"/>
  <c r="AU529" i="15"/>
  <c r="BM529" i="15" s="1"/>
  <c r="BA529" i="15"/>
  <c r="BN529" i="15" s="1"/>
  <c r="AO529" i="15"/>
  <c r="BL529" i="15" s="1"/>
  <c r="BG537" i="15"/>
  <c r="BO537" i="15" s="1"/>
  <c r="AU537" i="15"/>
  <c r="BM537" i="15" s="1"/>
  <c r="BA537" i="15"/>
  <c r="BN537" i="15" s="1"/>
  <c r="AO537" i="15"/>
  <c r="BL537" i="15" s="1"/>
  <c r="BL539" i="15"/>
  <c r="BG547" i="15"/>
  <c r="BO547" i="15" s="1"/>
  <c r="AU547" i="15"/>
  <c r="BM547" i="15" s="1"/>
  <c r="BA547" i="15"/>
  <c r="BN547" i="15" s="1"/>
  <c r="AO547" i="15"/>
  <c r="BL547" i="15" s="1"/>
  <c r="BL549" i="15"/>
  <c r="AO455" i="15"/>
  <c r="BL455" i="15" s="1"/>
  <c r="AO459" i="15"/>
  <c r="BL459" i="15" s="1"/>
  <c r="AO464" i="15"/>
  <c r="BL464" i="15" s="1"/>
  <c r="AO468" i="15"/>
  <c r="BL468" i="15" s="1"/>
  <c r="AO474" i="15"/>
  <c r="BL474" i="15" s="1"/>
  <c r="AO478" i="15"/>
  <c r="BL478" i="15" s="1"/>
  <c r="AO482" i="15"/>
  <c r="BL482" i="15" s="1"/>
  <c r="AO486" i="15"/>
  <c r="BL486" i="15" s="1"/>
  <c r="AO490" i="15"/>
  <c r="BL490" i="15" s="1"/>
  <c r="AO494" i="15"/>
  <c r="BL494" i="15" s="1"/>
  <c r="AO503" i="15"/>
  <c r="BL503" i="15" s="1"/>
  <c r="AO509" i="15"/>
  <c r="BL509" i="15" s="1"/>
  <c r="AO513" i="15"/>
  <c r="BL513" i="15" s="1"/>
  <c r="BA514" i="15"/>
  <c r="BN514" i="15" s="1"/>
  <c r="AO514" i="15"/>
  <c r="BL514" i="15" s="1"/>
  <c r="AU518" i="15"/>
  <c r="BM518" i="15" s="1"/>
  <c r="AU522" i="15"/>
  <c r="BM522" i="15" s="1"/>
  <c r="BA538" i="15"/>
  <c r="BN538" i="15" s="1"/>
  <c r="AO538" i="15"/>
  <c r="BL538" i="15" s="1"/>
  <c r="AU538" i="15"/>
  <c r="BM538" i="15" s="1"/>
  <c r="BG538" i="15"/>
  <c r="BO538" i="15" s="1"/>
  <c r="BA548" i="15"/>
  <c r="BN548" i="15" s="1"/>
  <c r="AO548" i="15"/>
  <c r="BL548" i="15" s="1"/>
  <c r="AU548" i="15"/>
  <c r="BM548" i="15" s="1"/>
  <c r="BG548" i="15"/>
  <c r="BO548" i="15" s="1"/>
  <c r="BG555" i="15"/>
  <c r="BO555" i="15" s="1"/>
  <c r="AU555" i="15"/>
  <c r="BM555" i="15" s="1"/>
  <c r="BA555" i="15"/>
  <c r="BN555" i="15" s="1"/>
  <c r="BG559" i="15"/>
  <c r="BO559" i="15" s="1"/>
  <c r="AU559" i="15"/>
  <c r="BM559" i="15" s="1"/>
  <c r="BA559" i="15"/>
  <c r="BN559" i="15" s="1"/>
  <c r="BG574" i="15"/>
  <c r="BO574" i="15" s="1"/>
  <c r="AU574" i="15"/>
  <c r="BM574" i="15" s="1"/>
  <c r="BA574" i="15"/>
  <c r="BN574" i="15" s="1"/>
  <c r="AO574" i="15"/>
  <c r="BL574" i="15" s="1"/>
  <c r="BG579" i="15"/>
  <c r="BO579" i="15" s="1"/>
  <c r="AU579" i="15"/>
  <c r="BM579" i="15" s="1"/>
  <c r="BA579" i="15"/>
  <c r="BN579" i="15" s="1"/>
  <c r="AO579" i="15"/>
  <c r="BL579" i="15" s="1"/>
  <c r="AO526" i="15"/>
  <c r="BL526" i="15" s="1"/>
  <c r="BG536" i="15"/>
  <c r="BO536" i="15" s="1"/>
  <c r="AU536" i="15"/>
  <c r="BM536" i="15" s="1"/>
  <c r="BA536" i="15"/>
  <c r="BN536" i="15" s="1"/>
  <c r="BG540" i="15"/>
  <c r="BO540" i="15" s="1"/>
  <c r="AU540" i="15"/>
  <c r="BM540" i="15" s="1"/>
  <c r="BA540" i="15"/>
  <c r="BN540" i="15" s="1"/>
  <c r="BG546" i="15"/>
  <c r="BO546" i="15" s="1"/>
  <c r="AU546" i="15"/>
  <c r="BM546" i="15" s="1"/>
  <c r="BA546" i="15"/>
  <c r="BN546" i="15" s="1"/>
  <c r="BG550" i="15"/>
  <c r="BO550" i="15" s="1"/>
  <c r="AU550" i="15"/>
  <c r="BM550" i="15" s="1"/>
  <c r="BA550" i="15"/>
  <c r="BN550" i="15" s="1"/>
  <c r="AO555" i="15"/>
  <c r="BL555" i="15" s="1"/>
  <c r="AO559" i="15"/>
  <c r="BL559" i="15" s="1"/>
  <c r="BA560" i="15"/>
  <c r="BN560" i="15" s="1"/>
  <c r="AO560" i="15"/>
  <c r="BL560" i="15" s="1"/>
  <c r="BG586" i="15"/>
  <c r="BO586" i="15" s="1"/>
  <c r="AU586" i="15"/>
  <c r="BM586" i="15" s="1"/>
  <c r="BA586" i="15"/>
  <c r="BN586" i="15" s="1"/>
  <c r="AO586" i="15"/>
  <c r="BL586" i="15" s="1"/>
  <c r="AO515" i="15"/>
  <c r="BL515" i="15" s="1"/>
  <c r="AO519" i="15"/>
  <c r="BL519" i="15" s="1"/>
  <c r="AO523" i="15"/>
  <c r="BL523" i="15" s="1"/>
  <c r="AO527" i="15"/>
  <c r="BL527" i="15" s="1"/>
  <c r="AO533" i="15"/>
  <c r="BL533" i="15" s="1"/>
  <c r="AO536" i="15"/>
  <c r="BL536" i="15" s="1"/>
  <c r="AO540" i="15"/>
  <c r="BL540" i="15" s="1"/>
  <c r="AO546" i="15"/>
  <c r="BL546" i="15" s="1"/>
  <c r="AO550" i="15"/>
  <c r="BL550" i="15" s="1"/>
  <c r="BG560" i="15"/>
  <c r="BO560" i="15" s="1"/>
  <c r="BG563" i="15"/>
  <c r="BO563" i="15" s="1"/>
  <c r="AU563" i="15"/>
  <c r="BM563" i="15" s="1"/>
  <c r="BA563" i="15"/>
  <c r="BN563" i="15" s="1"/>
  <c r="BG567" i="15"/>
  <c r="BO567" i="15" s="1"/>
  <c r="AU567" i="15"/>
  <c r="BM567" i="15" s="1"/>
  <c r="BA567" i="15"/>
  <c r="BN567" i="15" s="1"/>
  <c r="BG582" i="15"/>
  <c r="BO582" i="15" s="1"/>
  <c r="AU582" i="15"/>
  <c r="BM582" i="15" s="1"/>
  <c r="BA582" i="15"/>
  <c r="BN582" i="15" s="1"/>
  <c r="AO582" i="15"/>
  <c r="BL582" i="15" s="1"/>
  <c r="AU554" i="15"/>
  <c r="BM554" i="15" s="1"/>
  <c r="AU558" i="15"/>
  <c r="BM558" i="15" s="1"/>
  <c r="AU562" i="15"/>
  <c r="BM562" i="15" s="1"/>
  <c r="AU566" i="15"/>
  <c r="BM566" i="15" s="1"/>
  <c r="AU571" i="15"/>
  <c r="BM571" i="15" s="1"/>
  <c r="AU577" i="15"/>
  <c r="BM577" i="15" s="1"/>
  <c r="AU573" i="15"/>
  <c r="BM573" i="15" s="1"/>
  <c r="AU578" i="15"/>
  <c r="BM578" i="15" s="1"/>
  <c r="BN580" i="15"/>
  <c r="BA584" i="15"/>
  <c r="BN584" i="15" s="1"/>
  <c r="AO584" i="15"/>
  <c r="BL584" i="15" s="1"/>
  <c r="BG584" i="15"/>
  <c r="BO584" i="15" s="1"/>
  <c r="AU584" i="15"/>
  <c r="BM584" i="15" s="1"/>
  <c r="BA592" i="15"/>
  <c r="BN592" i="15" s="1"/>
  <c r="AO592" i="15"/>
  <c r="BL592" i="15" s="1"/>
  <c r="BG592" i="15"/>
  <c r="BO592" i="15" s="1"/>
  <c r="AU592" i="15"/>
  <c r="BM592" i="15" s="1"/>
  <c r="BA601" i="15"/>
  <c r="BN601" i="15" s="1"/>
  <c r="AO601" i="15"/>
  <c r="BL601" i="15" s="1"/>
  <c r="BG601" i="15"/>
  <c r="BO601" i="15" s="1"/>
  <c r="AU601" i="15"/>
  <c r="BM601" i="15" s="1"/>
  <c r="BA605" i="15"/>
  <c r="BN605" i="15" s="1"/>
  <c r="AO605" i="15"/>
  <c r="BL605" i="15" s="1"/>
  <c r="BG605" i="15"/>
  <c r="BO605" i="15" s="1"/>
  <c r="AU605" i="15"/>
  <c r="BM605" i="15" s="1"/>
  <c r="BA610" i="15"/>
  <c r="BN610" i="15" s="1"/>
  <c r="AO610" i="15"/>
  <c r="BL610" i="15" s="1"/>
  <c r="BG610" i="15"/>
  <c r="BO610" i="15" s="1"/>
  <c r="AU610" i="15"/>
  <c r="BM610" i="15" s="1"/>
  <c r="BA615" i="15"/>
  <c r="BN615" i="15" s="1"/>
  <c r="AO615" i="15"/>
  <c r="BL615" i="15" s="1"/>
  <c r="BG615" i="15"/>
  <c r="BO615" i="15" s="1"/>
  <c r="AU615" i="15"/>
  <c r="BM615" i="15" s="1"/>
  <c r="BA619" i="15"/>
  <c r="BN619" i="15" s="1"/>
  <c r="AO619" i="15"/>
  <c r="BL619" i="15" s="1"/>
  <c r="BG619" i="15"/>
  <c r="BO619" i="15" s="1"/>
  <c r="AU619" i="15"/>
  <c r="BM619" i="15" s="1"/>
  <c r="BA628" i="15"/>
  <c r="BN628" i="15" s="1"/>
  <c r="AO628" i="15"/>
  <c r="BL628" i="15" s="1"/>
  <c r="BG628" i="15"/>
  <c r="BO628" i="15" s="1"/>
  <c r="AU628" i="15"/>
  <c r="BM628" i="15" s="1"/>
  <c r="AO590" i="15"/>
  <c r="BL590" i="15" s="1"/>
  <c r="BA590" i="15"/>
  <c r="BN590" i="15" s="1"/>
  <c r="AO595" i="15"/>
  <c r="BL595" i="15" s="1"/>
  <c r="BA595" i="15"/>
  <c r="BN595" i="15" s="1"/>
  <c r="AO603" i="15"/>
  <c r="BL603" i="15" s="1"/>
  <c r="BA603" i="15"/>
  <c r="BN603" i="15" s="1"/>
  <c r="AO607" i="15"/>
  <c r="BL607" i="15" s="1"/>
  <c r="BA607" i="15"/>
  <c r="BN607" i="15" s="1"/>
  <c r="AO613" i="15"/>
  <c r="BL613" i="15" s="1"/>
  <c r="BA613" i="15"/>
  <c r="BN613" i="15" s="1"/>
  <c r="AO617" i="15"/>
  <c r="BL617" i="15" s="1"/>
  <c r="BA617" i="15"/>
  <c r="BN617" i="15" s="1"/>
  <c r="AO621" i="15"/>
  <c r="BL621" i="15" s="1"/>
  <c r="BA621" i="15"/>
  <c r="BN621" i="15" s="1"/>
  <c r="AO625" i="15"/>
  <c r="BL625" i="15" s="1"/>
  <c r="BA625" i="15"/>
  <c r="BN625" i="15" s="1"/>
  <c r="AO630" i="15"/>
  <c r="BL630" i="15" s="1"/>
  <c r="BA630" i="15"/>
  <c r="BN630" i="15" s="1"/>
  <c r="AU590" i="15"/>
  <c r="BM590" i="15" s="1"/>
  <c r="AU595" i="15"/>
  <c r="BM595" i="15" s="1"/>
  <c r="AU603" i="15"/>
  <c r="BM603" i="15" s="1"/>
  <c r="AU607" i="15"/>
  <c r="BM607" i="15" s="1"/>
  <c r="AU613" i="15"/>
  <c r="BM613" i="15" s="1"/>
  <c r="AU617" i="15"/>
  <c r="BM617" i="15" s="1"/>
  <c r="AU621" i="15"/>
  <c r="BM621" i="15" s="1"/>
  <c r="AU625" i="15"/>
  <c r="BM625" i="15" s="1"/>
  <c r="AU630" i="15"/>
  <c r="BM630" i="15" s="1"/>
  <c r="C9" i="7" l="1"/>
  <c r="C6" i="7"/>
  <c r="C5" i="7"/>
  <c r="D9" i="7" l="1"/>
  <c r="B9" i="7"/>
  <c r="A9" i="7"/>
  <c r="L14" i="5"/>
  <c r="K14" i="5"/>
  <c r="J14" i="5"/>
  <c r="I14" i="5"/>
  <c r="H14" i="5"/>
  <c r="G14" i="5"/>
  <c r="F14" i="5"/>
  <c r="E14" i="5"/>
  <c r="D14" i="5"/>
  <c r="L13" i="5"/>
  <c r="K13" i="5"/>
  <c r="J13" i="5"/>
  <c r="I13" i="5"/>
  <c r="H13" i="5"/>
  <c r="G13" i="5"/>
  <c r="F13" i="5"/>
  <c r="E13" i="5"/>
  <c r="D13" i="5"/>
  <c r="L11" i="5"/>
  <c r="K11" i="5"/>
  <c r="J11" i="5"/>
  <c r="I11" i="5"/>
  <c r="H11" i="5"/>
  <c r="G11" i="5"/>
  <c r="F11" i="5"/>
  <c r="E11" i="5"/>
  <c r="D11" i="5"/>
  <c r="L14" i="4"/>
  <c r="K14" i="4"/>
  <c r="J14" i="4"/>
  <c r="H14" i="4"/>
  <c r="G14" i="4"/>
  <c r="E14" i="4"/>
  <c r="D14" i="4"/>
  <c r="C14" i="4"/>
  <c r="B14" i="4"/>
  <c r="A14" i="4"/>
  <c r="L13" i="4"/>
  <c r="K13" i="4"/>
  <c r="J13" i="4"/>
  <c r="H13" i="4"/>
  <c r="G13" i="4"/>
  <c r="E13" i="4"/>
  <c r="D13" i="4"/>
  <c r="C13" i="4"/>
  <c r="B13" i="4"/>
  <c r="A13" i="4"/>
  <c r="A12" i="4"/>
  <c r="L11" i="4"/>
  <c r="K11" i="4"/>
  <c r="J11" i="4"/>
  <c r="H11" i="4"/>
  <c r="G11" i="4"/>
  <c r="E11" i="4"/>
  <c r="D11" i="4"/>
  <c r="C11" i="4"/>
  <c r="B11" i="4"/>
  <c r="A11" i="4"/>
  <c r="L10" i="4"/>
  <c r="K10" i="4"/>
  <c r="J10" i="4"/>
  <c r="H10" i="4"/>
  <c r="G10" i="4"/>
  <c r="E10" i="4"/>
  <c r="D10" i="4"/>
  <c r="C10" i="4"/>
  <c r="B10" i="4"/>
  <c r="A10" i="4"/>
  <c r="Q629" i="5" l="1"/>
  <c r="P629" i="5"/>
  <c r="Q63" i="5"/>
  <c r="P63" i="5"/>
  <c r="W629" i="5"/>
  <c r="V629" i="5"/>
  <c r="W16" i="4"/>
  <c r="W34" i="4"/>
  <c r="W38" i="4"/>
  <c r="W46" i="4"/>
  <c r="W62" i="4"/>
  <c r="W105" i="4"/>
  <c r="W21" i="4"/>
  <c r="AC10" i="6"/>
  <c r="S10" i="4" s="1"/>
  <c r="W573" i="4" l="1"/>
  <c r="F572" i="7" s="1"/>
  <c r="W129" i="4"/>
  <c r="F128" i="7" s="1"/>
  <c r="W89" i="4"/>
  <c r="F88" i="7" s="1"/>
  <c r="W539" i="4"/>
  <c r="F538" i="7" s="1"/>
  <c r="W113" i="4"/>
  <c r="F112" i="7" s="1"/>
  <c r="W468" i="4"/>
  <c r="F467" i="7" s="1"/>
  <c r="W130" i="4"/>
  <c r="F129" i="7" s="1"/>
  <c r="W255" i="4"/>
  <c r="F254" i="7" s="1"/>
  <c r="W327" i="4"/>
  <c r="F326" i="7" s="1"/>
  <c r="W506" i="4"/>
  <c r="F505" i="7" s="1"/>
  <c r="W116" i="4"/>
  <c r="F115" i="7" s="1"/>
  <c r="W117" i="4"/>
  <c r="F116" i="7" s="1"/>
  <c r="W361" i="4"/>
  <c r="F360" i="7" s="1"/>
  <c r="W106" i="4"/>
  <c r="F105" i="7" s="1"/>
  <c r="W222" i="4"/>
  <c r="F221" i="7" s="1"/>
  <c r="W295" i="4"/>
  <c r="F294" i="7" s="1"/>
  <c r="W397" i="4"/>
  <c r="F396" i="7" s="1"/>
  <c r="W542" i="4"/>
  <c r="F541" i="7" s="1"/>
  <c r="W435" i="4"/>
  <c r="F434" i="7" s="1"/>
  <c r="W64" i="4"/>
  <c r="F63" i="7" s="1"/>
  <c r="W252" i="4"/>
  <c r="F251" i="7" s="1"/>
  <c r="W74" i="4"/>
  <c r="F73" i="7" s="1"/>
  <c r="W65" i="4"/>
  <c r="F64" i="7" s="1"/>
  <c r="W330" i="4"/>
  <c r="F329" i="7" s="1"/>
  <c r="W109" i="4"/>
  <c r="W503" i="4"/>
  <c r="F502" i="7" s="1"/>
  <c r="W107" i="4"/>
  <c r="F106" i="7" s="1"/>
  <c r="W226" i="4"/>
  <c r="F225" i="7" s="1"/>
  <c r="W471" i="4"/>
  <c r="F470" i="7" s="1"/>
  <c r="W291" i="4"/>
  <c r="F290" i="7" s="1"/>
  <c r="W364" i="4"/>
  <c r="F363" i="7" s="1"/>
  <c r="W570" i="4"/>
  <c r="F569" i="7" s="1"/>
  <c r="W71" i="4"/>
  <c r="F70" i="7" s="1"/>
  <c r="W400" i="4"/>
  <c r="F399" i="7" s="1"/>
  <c r="Y63" i="5"/>
  <c r="E62" i="7" s="1"/>
  <c r="F303" i="7"/>
  <c r="G303" i="7" s="1"/>
  <c r="H303" i="7" s="1"/>
  <c r="I303" i="7" s="1"/>
  <c r="J303" i="7" s="1"/>
  <c r="L303" i="7" s="1"/>
  <c r="M303" i="7" s="1"/>
  <c r="F313" i="7"/>
  <c r="G313" i="7" s="1"/>
  <c r="H313" i="7" s="1"/>
  <c r="I313" i="7" s="1"/>
  <c r="J313" i="7" s="1"/>
  <c r="L313" i="7" s="1"/>
  <c r="M313" i="7" s="1"/>
  <c r="F317" i="7"/>
  <c r="G317" i="7" s="1"/>
  <c r="H317" i="7" s="1"/>
  <c r="I317" i="7" s="1"/>
  <c r="J317" i="7" s="1"/>
  <c r="L317" i="7" s="1"/>
  <c r="M317" i="7" s="1"/>
  <c r="F325" i="7"/>
  <c r="G325" i="7" s="1"/>
  <c r="H325" i="7" s="1"/>
  <c r="I325" i="7" s="1"/>
  <c r="J325" i="7" s="1"/>
  <c r="L325" i="7" s="1"/>
  <c r="M325" i="7" s="1"/>
  <c r="F333" i="7"/>
  <c r="G333" i="7" s="1"/>
  <c r="H333" i="7" s="1"/>
  <c r="I333" i="7" s="1"/>
  <c r="J333" i="7" s="1"/>
  <c r="L333" i="7" s="1"/>
  <c r="M333" i="7" s="1"/>
  <c r="F341" i="7"/>
  <c r="G341" i="7" s="1"/>
  <c r="H341" i="7" s="1"/>
  <c r="I341" i="7" s="1"/>
  <c r="J341" i="7" s="1"/>
  <c r="L341" i="7" s="1"/>
  <c r="M341" i="7" s="1"/>
  <c r="F354" i="7"/>
  <c r="G354" i="7" s="1"/>
  <c r="H354" i="7" s="1"/>
  <c r="I354" i="7" s="1"/>
  <c r="J354" i="7" s="1"/>
  <c r="L354" i="7" s="1"/>
  <c r="M354" i="7" s="1"/>
  <c r="F358" i="7"/>
  <c r="G358" i="7" s="1"/>
  <c r="H358" i="7" s="1"/>
  <c r="I358" i="7" s="1"/>
  <c r="J358" i="7" s="1"/>
  <c r="L358" i="7" s="1"/>
  <c r="M358" i="7" s="1"/>
  <c r="F384" i="7"/>
  <c r="G384" i="7" s="1"/>
  <c r="H384" i="7" s="1"/>
  <c r="I384" i="7" s="1"/>
  <c r="J384" i="7" s="1"/>
  <c r="L384" i="7" s="1"/>
  <c r="M384" i="7" s="1"/>
  <c r="F400" i="7"/>
  <c r="G400" i="7" s="1"/>
  <c r="H400" i="7" s="1"/>
  <c r="I400" i="7" s="1"/>
  <c r="J400" i="7" s="1"/>
  <c r="L400" i="7" s="1"/>
  <c r="M400" i="7" s="1"/>
  <c r="F404" i="7"/>
  <c r="G404" i="7" s="1"/>
  <c r="H404" i="7" s="1"/>
  <c r="I404" i="7" s="1"/>
  <c r="J404" i="7" s="1"/>
  <c r="L404" i="7" s="1"/>
  <c r="M404" i="7" s="1"/>
  <c r="F443" i="7"/>
  <c r="G443" i="7" s="1"/>
  <c r="F447" i="7"/>
  <c r="G447" i="7" s="1"/>
  <c r="H447" i="7" s="1"/>
  <c r="I447" i="7" s="1"/>
  <c r="J447" i="7" s="1"/>
  <c r="L447" i="7" s="1"/>
  <c r="M447" i="7" s="1"/>
  <c r="F452" i="7"/>
  <c r="G452" i="7" s="1"/>
  <c r="H452" i="7" s="1"/>
  <c r="I452" i="7" s="1"/>
  <c r="J452" i="7" s="1"/>
  <c r="L452" i="7" s="1"/>
  <c r="M452" i="7" s="1"/>
  <c r="F456" i="7"/>
  <c r="G456" i="7" s="1"/>
  <c r="H456" i="7" s="1"/>
  <c r="I456" i="7" s="1"/>
  <c r="J456" i="7" s="1"/>
  <c r="L456" i="7" s="1"/>
  <c r="M456" i="7" s="1"/>
  <c r="F460" i="7"/>
  <c r="G460" i="7" s="1"/>
  <c r="H460" i="7" s="1"/>
  <c r="I460" i="7" s="1"/>
  <c r="J460" i="7" s="1"/>
  <c r="L460" i="7" s="1"/>
  <c r="M460" i="7" s="1"/>
  <c r="F464" i="7"/>
  <c r="G464" i="7" s="1"/>
  <c r="H464" i="7" s="1"/>
  <c r="I464" i="7" s="1"/>
  <c r="J464" i="7" s="1"/>
  <c r="L464" i="7" s="1"/>
  <c r="M464" i="7" s="1"/>
  <c r="F468" i="7"/>
  <c r="G468" i="7" s="1"/>
  <c r="H468" i="7" s="1"/>
  <c r="I468" i="7" s="1"/>
  <c r="J468" i="7" s="1"/>
  <c r="L468" i="7" s="1"/>
  <c r="M468" i="7" s="1"/>
  <c r="F472" i="7"/>
  <c r="G472" i="7" s="1"/>
  <c r="H472" i="7" s="1"/>
  <c r="I472" i="7" s="1"/>
  <c r="J472" i="7" s="1"/>
  <c r="L472" i="7" s="1"/>
  <c r="M472" i="7" s="1"/>
  <c r="F476" i="7"/>
  <c r="G476" i="7" s="1"/>
  <c r="H476" i="7" s="1"/>
  <c r="I476" i="7" s="1"/>
  <c r="J476" i="7" s="1"/>
  <c r="L476" i="7" s="1"/>
  <c r="M476" i="7" s="1"/>
  <c r="F480" i="7"/>
  <c r="G480" i="7" s="1"/>
  <c r="H480" i="7" s="1"/>
  <c r="I480" i="7" s="1"/>
  <c r="J480" i="7" s="1"/>
  <c r="L480" i="7" s="1"/>
  <c r="M480" i="7" s="1"/>
  <c r="F484" i="7"/>
  <c r="G484" i="7" s="1"/>
  <c r="H484" i="7" s="1"/>
  <c r="I484" i="7" s="1"/>
  <c r="J484" i="7" s="1"/>
  <c r="L484" i="7" s="1"/>
  <c r="M484" i="7" s="1"/>
  <c r="F501" i="7"/>
  <c r="G501" i="7" s="1"/>
  <c r="H501" i="7" s="1"/>
  <c r="I501" i="7" s="1"/>
  <c r="J501" i="7" s="1"/>
  <c r="L501" i="7" s="1"/>
  <c r="M501" i="7" s="1"/>
  <c r="F513" i="7"/>
  <c r="G513" i="7" s="1"/>
  <c r="H513" i="7" s="1"/>
  <c r="I513" i="7" s="1"/>
  <c r="J513" i="7" s="1"/>
  <c r="L513" i="7" s="1"/>
  <c r="M513" i="7" s="1"/>
  <c r="F517" i="7"/>
  <c r="G517" i="7" s="1"/>
  <c r="H517" i="7" s="1"/>
  <c r="I517" i="7" s="1"/>
  <c r="J517" i="7" s="1"/>
  <c r="L517" i="7" s="1"/>
  <c r="M517" i="7" s="1"/>
  <c r="F523" i="7"/>
  <c r="G523" i="7" s="1"/>
  <c r="H523" i="7" s="1"/>
  <c r="I523" i="7" s="1"/>
  <c r="J523" i="7" s="1"/>
  <c r="L523" i="7" s="1"/>
  <c r="M523" i="7" s="1"/>
  <c r="F527" i="7"/>
  <c r="G527" i="7" s="1"/>
  <c r="H527" i="7" s="1"/>
  <c r="I527" i="7" s="1"/>
  <c r="J527" i="7" s="1"/>
  <c r="L527" i="7" s="1"/>
  <c r="M527" i="7" s="1"/>
  <c r="F536" i="7"/>
  <c r="G536" i="7" s="1"/>
  <c r="H536" i="7" s="1"/>
  <c r="I536" i="7" s="1"/>
  <c r="J536" i="7" s="1"/>
  <c r="L536" i="7" s="1"/>
  <c r="M536" i="7" s="1"/>
  <c r="F540" i="7"/>
  <c r="G540" i="7" s="1"/>
  <c r="H540" i="7" s="1"/>
  <c r="I540" i="7" s="1"/>
  <c r="J540" i="7" s="1"/>
  <c r="L540" i="7" s="1"/>
  <c r="M540" i="7" s="1"/>
  <c r="F544" i="7"/>
  <c r="G544" i="7" s="1"/>
  <c r="H544" i="7" s="1"/>
  <c r="I544" i="7" s="1"/>
  <c r="J544" i="7" s="1"/>
  <c r="L544" i="7" s="1"/>
  <c r="M544" i="7" s="1"/>
  <c r="F548" i="7"/>
  <c r="G548" i="7" s="1"/>
  <c r="H548" i="7" s="1"/>
  <c r="I548" i="7" s="1"/>
  <c r="J548" i="7" s="1"/>
  <c r="L548" i="7" s="1"/>
  <c r="M548" i="7" s="1"/>
  <c r="F552" i="7"/>
  <c r="G552" i="7" s="1"/>
  <c r="H552" i="7" s="1"/>
  <c r="I552" i="7" s="1"/>
  <c r="J552" i="7" s="1"/>
  <c r="L552" i="7" s="1"/>
  <c r="M552" i="7" s="1"/>
  <c r="F556" i="7"/>
  <c r="G556" i="7" s="1"/>
  <c r="H556" i="7" s="1"/>
  <c r="I556" i="7" s="1"/>
  <c r="J556" i="7" s="1"/>
  <c r="L556" i="7" s="1"/>
  <c r="M556" i="7" s="1"/>
  <c r="F575" i="7"/>
  <c r="G575" i="7" s="1"/>
  <c r="H575" i="7" s="1"/>
  <c r="I575" i="7" s="1"/>
  <c r="J575" i="7" s="1"/>
  <c r="L575" i="7" s="1"/>
  <c r="M575" i="7" s="1"/>
  <c r="F583" i="7"/>
  <c r="G583" i="7" s="1"/>
  <c r="H583" i="7" s="1"/>
  <c r="I583" i="7" s="1"/>
  <c r="J583" i="7" s="1"/>
  <c r="L583" i="7" s="1"/>
  <c r="M583" i="7" s="1"/>
  <c r="F587" i="7"/>
  <c r="G587" i="7" s="1"/>
  <c r="H587" i="7" s="1"/>
  <c r="I587" i="7" s="1"/>
  <c r="J587" i="7" s="1"/>
  <c r="L587" i="7" s="1"/>
  <c r="M587" i="7" s="1"/>
  <c r="F591" i="7"/>
  <c r="G591" i="7" s="1"/>
  <c r="H591" i="7" s="1"/>
  <c r="I591" i="7" s="1"/>
  <c r="J591" i="7" s="1"/>
  <c r="L591" i="7" s="1"/>
  <c r="M591" i="7" s="1"/>
  <c r="F595" i="7"/>
  <c r="G595" i="7" s="1"/>
  <c r="H595" i="7" s="1"/>
  <c r="I595" i="7" s="1"/>
  <c r="J595" i="7" s="1"/>
  <c r="L595" i="7" s="1"/>
  <c r="M595" i="7" s="1"/>
  <c r="F605" i="7"/>
  <c r="G605" i="7" s="1"/>
  <c r="H605" i="7" s="1"/>
  <c r="I605" i="7" s="1"/>
  <c r="J605" i="7" s="1"/>
  <c r="L605" i="7" s="1"/>
  <c r="M605" i="7" s="1"/>
  <c r="F609" i="7"/>
  <c r="G609" i="7" s="1"/>
  <c r="H609" i="7" s="1"/>
  <c r="I609" i="7" s="1"/>
  <c r="J609" i="7" s="1"/>
  <c r="L609" i="7" s="1"/>
  <c r="M609" i="7" s="1"/>
  <c r="F613" i="7"/>
  <c r="G613" i="7" s="1"/>
  <c r="H613" i="7" s="1"/>
  <c r="I613" i="7" s="1"/>
  <c r="J613" i="7" s="1"/>
  <c r="L613" i="7" s="1"/>
  <c r="M613" i="7" s="1"/>
  <c r="F617" i="7"/>
  <c r="G617" i="7" s="1"/>
  <c r="H617" i="7" s="1"/>
  <c r="I617" i="7" s="1"/>
  <c r="J617" i="7" s="1"/>
  <c r="L617" i="7" s="1"/>
  <c r="M617" i="7" s="1"/>
  <c r="F622" i="7"/>
  <c r="G622" i="7" s="1"/>
  <c r="H622" i="7" s="1"/>
  <c r="I622" i="7" s="1"/>
  <c r="J622" i="7" s="1"/>
  <c r="L622" i="7" s="1"/>
  <c r="M622" i="7" s="1"/>
  <c r="F155" i="7"/>
  <c r="G155" i="7" s="1"/>
  <c r="H155" i="7" s="1"/>
  <c r="I155" i="7" s="1"/>
  <c r="J155" i="7" s="1"/>
  <c r="L155" i="7" s="1"/>
  <c r="M155" i="7" s="1"/>
  <c r="F159" i="7"/>
  <c r="G159" i="7" s="1"/>
  <c r="H159" i="7" s="1"/>
  <c r="I159" i="7" s="1"/>
  <c r="J159" i="7" s="1"/>
  <c r="L159" i="7" s="1"/>
  <c r="M159" i="7" s="1"/>
  <c r="F318" i="7"/>
  <c r="G318" i="7" s="1"/>
  <c r="H318" i="7" s="1"/>
  <c r="I318" i="7" s="1"/>
  <c r="J318" i="7" s="1"/>
  <c r="L318" i="7" s="1"/>
  <c r="M318" i="7" s="1"/>
  <c r="F334" i="7"/>
  <c r="G334" i="7" s="1"/>
  <c r="H334" i="7" s="1"/>
  <c r="I334" i="7" s="1"/>
  <c r="J334" i="7" s="1"/>
  <c r="L334" i="7" s="1"/>
  <c r="M334" i="7" s="1"/>
  <c r="F338" i="7"/>
  <c r="G338" i="7" s="1"/>
  <c r="H338" i="7" s="1"/>
  <c r="I338" i="7" s="1"/>
  <c r="J338" i="7" s="1"/>
  <c r="L338" i="7" s="1"/>
  <c r="M338" i="7" s="1"/>
  <c r="F375" i="7"/>
  <c r="G375" i="7" s="1"/>
  <c r="H375" i="7" s="1"/>
  <c r="I375" i="7" s="1"/>
  <c r="J375" i="7" s="1"/>
  <c r="L375" i="7" s="1"/>
  <c r="M375" i="7" s="1"/>
  <c r="F381" i="7"/>
  <c r="G381" i="7" s="1"/>
  <c r="H381" i="7" s="1"/>
  <c r="I381" i="7" s="1"/>
  <c r="J381" i="7" s="1"/>
  <c r="L381" i="7" s="1"/>
  <c r="M381" i="7" s="1"/>
  <c r="F385" i="7"/>
  <c r="G385" i="7" s="1"/>
  <c r="H385" i="7" s="1"/>
  <c r="I385" i="7" s="1"/>
  <c r="J385" i="7" s="1"/>
  <c r="L385" i="7" s="1"/>
  <c r="M385" i="7" s="1"/>
  <c r="F389" i="7"/>
  <c r="G389" i="7" s="1"/>
  <c r="H389" i="7" s="1"/>
  <c r="I389" i="7" s="1"/>
  <c r="J389" i="7" s="1"/>
  <c r="L389" i="7" s="1"/>
  <c r="M389" i="7" s="1"/>
  <c r="F397" i="7"/>
  <c r="G397" i="7" s="1"/>
  <c r="H397" i="7" s="1"/>
  <c r="I397" i="7" s="1"/>
  <c r="J397" i="7" s="1"/>
  <c r="L397" i="7" s="1"/>
  <c r="M397" i="7" s="1"/>
  <c r="F401" i="7"/>
  <c r="G401" i="7" s="1"/>
  <c r="H401" i="7" s="1"/>
  <c r="I401" i="7" s="1"/>
  <c r="J401" i="7" s="1"/>
  <c r="L401" i="7" s="1"/>
  <c r="M401" i="7" s="1"/>
  <c r="F405" i="7"/>
  <c r="G405" i="7" s="1"/>
  <c r="H405" i="7" s="1"/>
  <c r="I405" i="7" s="1"/>
  <c r="J405" i="7" s="1"/>
  <c r="L405" i="7" s="1"/>
  <c r="M405" i="7" s="1"/>
  <c r="F444" i="7"/>
  <c r="G444" i="7" s="1"/>
  <c r="H444" i="7" s="1"/>
  <c r="I444" i="7" s="1"/>
  <c r="J444" i="7" s="1"/>
  <c r="L444" i="7" s="1"/>
  <c r="M444" i="7" s="1"/>
  <c r="F448" i="7"/>
  <c r="G448" i="7" s="1"/>
  <c r="H448" i="7" s="1"/>
  <c r="I448" i="7" s="1"/>
  <c r="J448" i="7" s="1"/>
  <c r="L448" i="7" s="1"/>
  <c r="M448" i="7" s="1"/>
  <c r="F453" i="7"/>
  <c r="G453" i="7" s="1"/>
  <c r="H453" i="7" s="1"/>
  <c r="I453" i="7" s="1"/>
  <c r="J453" i="7" s="1"/>
  <c r="L453" i="7" s="1"/>
  <c r="M453" i="7" s="1"/>
  <c r="F461" i="7"/>
  <c r="G461" i="7" s="1"/>
  <c r="H461" i="7" s="1"/>
  <c r="I461" i="7" s="1"/>
  <c r="J461" i="7" s="1"/>
  <c r="L461" i="7" s="1"/>
  <c r="M461" i="7" s="1"/>
  <c r="F465" i="7"/>
  <c r="G465" i="7" s="1"/>
  <c r="H465" i="7" s="1"/>
  <c r="I465" i="7" s="1"/>
  <c r="J465" i="7" s="1"/>
  <c r="L465" i="7" s="1"/>
  <c r="M465" i="7" s="1"/>
  <c r="F469" i="7"/>
  <c r="G469" i="7" s="1"/>
  <c r="F473" i="7"/>
  <c r="G473" i="7" s="1"/>
  <c r="H473" i="7" s="1"/>
  <c r="I473" i="7" s="1"/>
  <c r="J473" i="7" s="1"/>
  <c r="L473" i="7" s="1"/>
  <c r="M473" i="7" s="1"/>
  <c r="F510" i="7"/>
  <c r="G510" i="7" s="1"/>
  <c r="H510" i="7" s="1"/>
  <c r="I510" i="7" s="1"/>
  <c r="J510" i="7" s="1"/>
  <c r="L510" i="7" s="1"/>
  <c r="M510" i="7" s="1"/>
  <c r="F514" i="7"/>
  <c r="G514" i="7" s="1"/>
  <c r="H514" i="7" s="1"/>
  <c r="I514" i="7" s="1"/>
  <c r="J514" i="7" s="1"/>
  <c r="L514" i="7" s="1"/>
  <c r="M514" i="7" s="1"/>
  <c r="F518" i="7"/>
  <c r="G518" i="7" s="1"/>
  <c r="H518" i="7" s="1"/>
  <c r="I518" i="7" s="1"/>
  <c r="J518" i="7" s="1"/>
  <c r="L518" i="7" s="1"/>
  <c r="M518" i="7" s="1"/>
  <c r="F533" i="7"/>
  <c r="G533" i="7" s="1"/>
  <c r="H533" i="7" s="1"/>
  <c r="I533" i="7" s="1"/>
  <c r="J533" i="7" s="1"/>
  <c r="L533" i="7" s="1"/>
  <c r="M533" i="7" s="1"/>
  <c r="F537" i="7"/>
  <c r="G537" i="7" s="1"/>
  <c r="H537" i="7" s="1"/>
  <c r="I537" i="7" s="1"/>
  <c r="J537" i="7" s="1"/>
  <c r="L537" i="7" s="1"/>
  <c r="M537" i="7" s="1"/>
  <c r="F568" i="7"/>
  <c r="G568" i="7" s="1"/>
  <c r="H568" i="7" s="1"/>
  <c r="I568" i="7" s="1"/>
  <c r="J568" i="7" s="1"/>
  <c r="L568" i="7" s="1"/>
  <c r="M568" i="7" s="1"/>
  <c r="F584" i="7"/>
  <c r="G584" i="7" s="1"/>
  <c r="H584" i="7" s="1"/>
  <c r="I584" i="7" s="1"/>
  <c r="J584" i="7" s="1"/>
  <c r="L584" i="7" s="1"/>
  <c r="M584" i="7" s="1"/>
  <c r="F588" i="7"/>
  <c r="G588" i="7" s="1"/>
  <c r="H588" i="7" s="1"/>
  <c r="I588" i="7" s="1"/>
  <c r="J588" i="7" s="1"/>
  <c r="L588" i="7" s="1"/>
  <c r="M588" i="7" s="1"/>
  <c r="F596" i="7"/>
  <c r="G596" i="7" s="1"/>
  <c r="H596" i="7" s="1"/>
  <c r="I596" i="7" s="1"/>
  <c r="J596" i="7" s="1"/>
  <c r="L596" i="7" s="1"/>
  <c r="M596" i="7" s="1"/>
  <c r="F602" i="7"/>
  <c r="G602" i="7" s="1"/>
  <c r="H602" i="7" s="1"/>
  <c r="I602" i="7" s="1"/>
  <c r="J602" i="7" s="1"/>
  <c r="L602" i="7" s="1"/>
  <c r="M602" i="7" s="1"/>
  <c r="F156" i="7"/>
  <c r="G156" i="7" s="1"/>
  <c r="H156" i="7" s="1"/>
  <c r="I156" i="7" s="1"/>
  <c r="J156" i="7" s="1"/>
  <c r="L156" i="7" s="1"/>
  <c r="M156" i="7" s="1"/>
  <c r="F589" i="7"/>
  <c r="G589" i="7" s="1"/>
  <c r="H589" i="7" s="1"/>
  <c r="I589" i="7" s="1"/>
  <c r="J589" i="7" s="1"/>
  <c r="L589" i="7" s="1"/>
  <c r="M589" i="7" s="1"/>
  <c r="F143" i="7"/>
  <c r="G143" i="7" s="1"/>
  <c r="H143" i="7" s="1"/>
  <c r="I143" i="7" s="1"/>
  <c r="J143" i="7" s="1"/>
  <c r="L143" i="7" s="1"/>
  <c r="M143" i="7" s="1"/>
  <c r="F167" i="7"/>
  <c r="G167" i="7" s="1"/>
  <c r="H167" i="7" s="1"/>
  <c r="I167" i="7" s="1"/>
  <c r="J167" i="7" s="1"/>
  <c r="L167" i="7" s="1"/>
  <c r="M167" i="7" s="1"/>
  <c r="F205" i="7"/>
  <c r="G205" i="7" s="1"/>
  <c r="H205" i="7" s="1"/>
  <c r="I205" i="7" s="1"/>
  <c r="J205" i="7" s="1"/>
  <c r="L205" i="7" s="1"/>
  <c r="M205" i="7" s="1"/>
  <c r="F160" i="7"/>
  <c r="G160" i="7" s="1"/>
  <c r="H160" i="7" s="1"/>
  <c r="I160" i="7" s="1"/>
  <c r="J160" i="7" s="1"/>
  <c r="L160" i="7" s="1"/>
  <c r="M160" i="7" s="1"/>
  <c r="F193" i="7"/>
  <c r="G193" i="7" s="1"/>
  <c r="H193" i="7" s="1"/>
  <c r="I193" i="7" s="1"/>
  <c r="J193" i="7" s="1"/>
  <c r="L193" i="7" s="1"/>
  <c r="M193" i="7" s="1"/>
  <c r="F217" i="7"/>
  <c r="G217" i="7" s="1"/>
  <c r="H217" i="7" s="1"/>
  <c r="I217" i="7" s="1"/>
  <c r="J217" i="7" s="1"/>
  <c r="L217" i="7" s="1"/>
  <c r="M217" i="7" s="1"/>
  <c r="F376" i="7"/>
  <c r="G376" i="7" s="1"/>
  <c r="H376" i="7" s="1"/>
  <c r="I376" i="7" s="1"/>
  <c r="J376" i="7" s="1"/>
  <c r="L376" i="7" s="1"/>
  <c r="M376" i="7" s="1"/>
  <c r="F382" i="7"/>
  <c r="G382" i="7" s="1"/>
  <c r="F398" i="7"/>
  <c r="G398" i="7" s="1"/>
  <c r="H398" i="7" s="1"/>
  <c r="I398" i="7" s="1"/>
  <c r="J398" i="7" s="1"/>
  <c r="L398" i="7" s="1"/>
  <c r="M398" i="7" s="1"/>
  <c r="F607" i="7"/>
  <c r="G607" i="7" s="1"/>
  <c r="H607" i="7" s="1"/>
  <c r="I607" i="7" s="1"/>
  <c r="J607" i="7" s="1"/>
  <c r="L607" i="7" s="1"/>
  <c r="M607" i="7" s="1"/>
  <c r="F169" i="7"/>
  <c r="G169" i="7" s="1"/>
  <c r="H169" i="7" s="1"/>
  <c r="I169" i="7" s="1"/>
  <c r="J169" i="7" s="1"/>
  <c r="L169" i="7" s="1"/>
  <c r="M169" i="7" s="1"/>
  <c r="F173" i="7"/>
  <c r="G173" i="7" s="1"/>
  <c r="H173" i="7" s="1"/>
  <c r="I173" i="7" s="1"/>
  <c r="J173" i="7" s="1"/>
  <c r="L173" i="7" s="1"/>
  <c r="M173" i="7" s="1"/>
  <c r="F201" i="7"/>
  <c r="G201" i="7" s="1"/>
  <c r="H201" i="7" s="1"/>
  <c r="I201" i="7" s="1"/>
  <c r="J201" i="7" s="1"/>
  <c r="L201" i="7" s="1"/>
  <c r="M201" i="7" s="1"/>
  <c r="F298" i="7"/>
  <c r="G298" i="7" s="1"/>
  <c r="H298" i="7" s="1"/>
  <c r="I298" i="7" s="1"/>
  <c r="J298" i="7" s="1"/>
  <c r="L298" i="7" s="1"/>
  <c r="M298" i="7" s="1"/>
  <c r="F321" i="7"/>
  <c r="G321" i="7" s="1"/>
  <c r="H321" i="7" s="1"/>
  <c r="I321" i="7" s="1"/>
  <c r="J321" i="7" s="1"/>
  <c r="L321" i="7" s="1"/>
  <c r="M321" i="7" s="1"/>
  <c r="F388" i="7"/>
  <c r="G388" i="7" s="1"/>
  <c r="H388" i="7" s="1"/>
  <c r="I388" i="7" s="1"/>
  <c r="J388" i="7" s="1"/>
  <c r="L388" i="7" s="1"/>
  <c r="M388" i="7" s="1"/>
  <c r="F392" i="7"/>
  <c r="G392" i="7" s="1"/>
  <c r="H392" i="7" s="1"/>
  <c r="I392" i="7" s="1"/>
  <c r="J392" i="7" s="1"/>
  <c r="L392" i="7" s="1"/>
  <c r="M392" i="7" s="1"/>
  <c r="F509" i="7"/>
  <c r="G509" i="7" s="1"/>
  <c r="H509" i="7" s="1"/>
  <c r="I509" i="7" s="1"/>
  <c r="J509" i="7" s="1"/>
  <c r="L509" i="7" s="1"/>
  <c r="M509" i="7" s="1"/>
  <c r="F562" i="7"/>
  <c r="G562" i="7" s="1"/>
  <c r="H562" i="7" s="1"/>
  <c r="I562" i="7" s="1"/>
  <c r="J562" i="7" s="1"/>
  <c r="L562" i="7" s="1"/>
  <c r="M562" i="7" s="1"/>
  <c r="F571" i="7"/>
  <c r="G571" i="7" s="1"/>
  <c r="H571" i="7" s="1"/>
  <c r="I571" i="7" s="1"/>
  <c r="J571" i="7" s="1"/>
  <c r="L571" i="7" s="1"/>
  <c r="M571" i="7" s="1"/>
  <c r="F168" i="7"/>
  <c r="G168" i="7" s="1"/>
  <c r="H168" i="7" s="1"/>
  <c r="I168" i="7" s="1"/>
  <c r="J168" i="7" s="1"/>
  <c r="L168" i="7" s="1"/>
  <c r="M168" i="7" s="1"/>
  <c r="F184" i="7"/>
  <c r="G184" i="7" s="1"/>
  <c r="H184" i="7" s="1"/>
  <c r="I184" i="7" s="1"/>
  <c r="J184" i="7" s="1"/>
  <c r="L184" i="7" s="1"/>
  <c r="M184" i="7" s="1"/>
  <c r="F286" i="7"/>
  <c r="G286" i="7" s="1"/>
  <c r="H286" i="7" s="1"/>
  <c r="I286" i="7" s="1"/>
  <c r="J286" i="7" s="1"/>
  <c r="L286" i="7" s="1"/>
  <c r="M286" i="7" s="1"/>
  <c r="F295" i="7"/>
  <c r="G295" i="7" s="1"/>
  <c r="H295" i="7" s="1"/>
  <c r="I295" i="7" s="1"/>
  <c r="F343" i="7"/>
  <c r="G343" i="7" s="1"/>
  <c r="H343" i="7" s="1"/>
  <c r="I343" i="7" s="1"/>
  <c r="J343" i="7" s="1"/>
  <c r="L343" i="7" s="1"/>
  <c r="M343" i="7" s="1"/>
  <c r="F367" i="7"/>
  <c r="G367" i="7" s="1"/>
  <c r="H367" i="7" s="1"/>
  <c r="I367" i="7" s="1"/>
  <c r="J367" i="7" s="1"/>
  <c r="L367" i="7" s="1"/>
  <c r="M367" i="7" s="1"/>
  <c r="F393" i="7"/>
  <c r="G393" i="7" s="1"/>
  <c r="H393" i="7" s="1"/>
  <c r="I393" i="7" s="1"/>
  <c r="J393" i="7" s="1"/>
  <c r="L393" i="7" s="1"/>
  <c r="M393" i="7" s="1"/>
  <c r="F418" i="7"/>
  <c r="G418" i="7" s="1"/>
  <c r="H418" i="7" s="1"/>
  <c r="I418" i="7" s="1"/>
  <c r="J418" i="7" s="1"/>
  <c r="L418" i="7" s="1"/>
  <c r="M418" i="7" s="1"/>
  <c r="F435" i="7"/>
  <c r="G435" i="7" s="1"/>
  <c r="H435" i="7" s="1"/>
  <c r="I435" i="7" s="1"/>
  <c r="J435" i="7" s="1"/>
  <c r="L435" i="7" s="1"/>
  <c r="M435" i="7" s="1"/>
  <c r="F477" i="7"/>
  <c r="G477" i="7" s="1"/>
  <c r="H477" i="7" s="1"/>
  <c r="I477" i="7" s="1"/>
  <c r="J477" i="7" s="1"/>
  <c r="L477" i="7" s="1"/>
  <c r="M477" i="7" s="1"/>
  <c r="F486" i="7"/>
  <c r="G486" i="7" s="1"/>
  <c r="H486" i="7" s="1"/>
  <c r="I486" i="7" s="1"/>
  <c r="J486" i="7" s="1"/>
  <c r="L486" i="7" s="1"/>
  <c r="M486" i="7" s="1"/>
  <c r="F494" i="7"/>
  <c r="G494" i="7" s="1"/>
  <c r="H494" i="7" s="1"/>
  <c r="I494" i="7" s="1"/>
  <c r="J494" i="7" s="1"/>
  <c r="L494" i="7" s="1"/>
  <c r="M494" i="7" s="1"/>
  <c r="F506" i="7"/>
  <c r="G506" i="7" s="1"/>
  <c r="H506" i="7" s="1"/>
  <c r="I506" i="7" s="1"/>
  <c r="J506" i="7" s="1"/>
  <c r="L506" i="7" s="1"/>
  <c r="M506" i="7" s="1"/>
  <c r="F549" i="7"/>
  <c r="G549" i="7" s="1"/>
  <c r="H549" i="7" s="1"/>
  <c r="I549" i="7" s="1"/>
  <c r="J549" i="7" s="1"/>
  <c r="L549" i="7" s="1"/>
  <c r="M549" i="7" s="1"/>
  <c r="F557" i="7"/>
  <c r="G557" i="7" s="1"/>
  <c r="H557" i="7" s="1"/>
  <c r="I557" i="7" s="1"/>
  <c r="J557" i="7" s="1"/>
  <c r="L557" i="7" s="1"/>
  <c r="M557" i="7" s="1"/>
  <c r="F576" i="7"/>
  <c r="G576" i="7" s="1"/>
  <c r="H576" i="7" s="1"/>
  <c r="I576" i="7" s="1"/>
  <c r="J576" i="7" s="1"/>
  <c r="L576" i="7" s="1"/>
  <c r="M576" i="7" s="1"/>
  <c r="F610" i="7"/>
  <c r="G610" i="7" s="1"/>
  <c r="H610" i="7" s="1"/>
  <c r="I610" i="7" s="1"/>
  <c r="J610" i="7" s="1"/>
  <c r="L610" i="7" s="1"/>
  <c r="M610" i="7" s="1"/>
  <c r="F151" i="7"/>
  <c r="G151" i="7" s="1"/>
  <c r="H151" i="7" s="1"/>
  <c r="I151" i="7" s="1"/>
  <c r="J151" i="7" s="1"/>
  <c r="L151" i="7" s="1"/>
  <c r="M151" i="7" s="1"/>
  <c r="F185" i="7"/>
  <c r="G185" i="7" s="1"/>
  <c r="H185" i="7" s="1"/>
  <c r="I185" i="7" s="1"/>
  <c r="J185" i="7" s="1"/>
  <c r="L185" i="7" s="1"/>
  <c r="M185" i="7" s="1"/>
  <c r="F248" i="7"/>
  <c r="G248" i="7" s="1"/>
  <c r="H248" i="7" s="1"/>
  <c r="I248" i="7" s="1"/>
  <c r="J248" i="7" s="1"/>
  <c r="L248" i="7" s="1"/>
  <c r="M248" i="7" s="1"/>
  <c r="F256" i="7"/>
  <c r="G256" i="7" s="1"/>
  <c r="H256" i="7" s="1"/>
  <c r="I256" i="7" s="1"/>
  <c r="J256" i="7" s="1"/>
  <c r="L256" i="7" s="1"/>
  <c r="M256" i="7" s="1"/>
  <c r="F267" i="7"/>
  <c r="G267" i="7" s="1"/>
  <c r="H267" i="7" s="1"/>
  <c r="I267" i="7" s="1"/>
  <c r="J267" i="7" s="1"/>
  <c r="L267" i="7" s="1"/>
  <c r="M267" i="7" s="1"/>
  <c r="F283" i="7"/>
  <c r="G283" i="7" s="1"/>
  <c r="H283" i="7" s="1"/>
  <c r="I283" i="7" s="1"/>
  <c r="J283" i="7" s="1"/>
  <c r="L283" i="7" s="1"/>
  <c r="M283" i="7" s="1"/>
  <c r="F292" i="7"/>
  <c r="G292" i="7" s="1"/>
  <c r="H292" i="7" s="1"/>
  <c r="I292" i="7" s="1"/>
  <c r="J292" i="7" s="1"/>
  <c r="L292" i="7" s="1"/>
  <c r="M292" i="7" s="1"/>
  <c r="F296" i="7"/>
  <c r="G296" i="7" s="1"/>
  <c r="H296" i="7" s="1"/>
  <c r="I296" i="7" s="1"/>
  <c r="J296" i="7" s="1"/>
  <c r="L296" i="7" s="1"/>
  <c r="M296" i="7" s="1"/>
  <c r="F311" i="7"/>
  <c r="G311" i="7" s="1"/>
  <c r="H311" i="7" s="1"/>
  <c r="I311" i="7" s="1"/>
  <c r="J311" i="7" s="1"/>
  <c r="L311" i="7" s="1"/>
  <c r="M311" i="7" s="1"/>
  <c r="F315" i="7"/>
  <c r="G315" i="7" s="1"/>
  <c r="H315" i="7" s="1"/>
  <c r="I315" i="7" s="1"/>
  <c r="J315" i="7" s="1"/>
  <c r="L315" i="7" s="1"/>
  <c r="M315" i="7" s="1"/>
  <c r="F344" i="7"/>
  <c r="G344" i="7" s="1"/>
  <c r="H344" i="7" s="1"/>
  <c r="I344" i="7" s="1"/>
  <c r="J344" i="7" s="1"/>
  <c r="L344" i="7" s="1"/>
  <c r="M344" i="7" s="1"/>
  <c r="F368" i="7"/>
  <c r="G368" i="7" s="1"/>
  <c r="H368" i="7" s="1"/>
  <c r="I368" i="7" s="1"/>
  <c r="J368" i="7" s="1"/>
  <c r="L368" i="7" s="1"/>
  <c r="M368" i="7" s="1"/>
  <c r="F406" i="7"/>
  <c r="G406" i="7" s="1"/>
  <c r="F415" i="7"/>
  <c r="G415" i="7" s="1"/>
  <c r="H415" i="7" s="1"/>
  <c r="I415" i="7" s="1"/>
  <c r="J415" i="7" s="1"/>
  <c r="L415" i="7" s="1"/>
  <c r="M415" i="7" s="1"/>
  <c r="F423" i="7"/>
  <c r="G423" i="7" s="1"/>
  <c r="H423" i="7" s="1"/>
  <c r="I423" i="7" s="1"/>
  <c r="J423" i="7" s="1"/>
  <c r="L423" i="7" s="1"/>
  <c r="M423" i="7" s="1"/>
  <c r="F432" i="7"/>
  <c r="G432" i="7" s="1"/>
  <c r="H432" i="7" s="1"/>
  <c r="I432" i="7" s="1"/>
  <c r="F440" i="7"/>
  <c r="G440" i="7" s="1"/>
  <c r="H440" i="7" s="1"/>
  <c r="I440" i="7" s="1"/>
  <c r="J440" i="7" s="1"/>
  <c r="L440" i="7" s="1"/>
  <c r="M440" i="7" s="1"/>
  <c r="F458" i="7"/>
  <c r="G458" i="7" s="1"/>
  <c r="H458" i="7" s="1"/>
  <c r="I458" i="7" s="1"/>
  <c r="J458" i="7" s="1"/>
  <c r="L458" i="7" s="1"/>
  <c r="M458" i="7" s="1"/>
  <c r="F474" i="7"/>
  <c r="G474" i="7" s="1"/>
  <c r="H474" i="7" s="1"/>
  <c r="I474" i="7" s="1"/>
  <c r="J474" i="7" s="1"/>
  <c r="L474" i="7" s="1"/>
  <c r="M474" i="7" s="1"/>
  <c r="F482" i="7"/>
  <c r="G482" i="7" s="1"/>
  <c r="H482" i="7" s="1"/>
  <c r="I482" i="7" s="1"/>
  <c r="J482" i="7" s="1"/>
  <c r="L482" i="7" s="1"/>
  <c r="M482" i="7" s="1"/>
  <c r="F487" i="7"/>
  <c r="G487" i="7" s="1"/>
  <c r="H487" i="7" s="1"/>
  <c r="I487" i="7" s="1"/>
  <c r="J487" i="7" s="1"/>
  <c r="L487" i="7" s="1"/>
  <c r="M487" i="7" s="1"/>
  <c r="F491" i="7"/>
  <c r="G491" i="7" s="1"/>
  <c r="H491" i="7" s="1"/>
  <c r="I491" i="7" s="1"/>
  <c r="J491" i="7" s="1"/>
  <c r="L491" i="7" s="1"/>
  <c r="M491" i="7" s="1"/>
  <c r="F507" i="7"/>
  <c r="G507" i="7" s="1"/>
  <c r="H507" i="7" s="1"/>
  <c r="I507" i="7" s="1"/>
  <c r="J507" i="7" s="1"/>
  <c r="L507" i="7" s="1"/>
  <c r="M507" i="7" s="1"/>
  <c r="F525" i="7"/>
  <c r="G525" i="7" s="1"/>
  <c r="H525" i="7" s="1"/>
  <c r="I525" i="7" s="1"/>
  <c r="J525" i="7" s="1"/>
  <c r="L525" i="7" s="1"/>
  <c r="M525" i="7" s="1"/>
  <c r="F530" i="7"/>
  <c r="G530" i="7" s="1"/>
  <c r="H530" i="7" s="1"/>
  <c r="I530" i="7" s="1"/>
  <c r="J530" i="7" s="1"/>
  <c r="L530" i="7" s="1"/>
  <c r="M530" i="7" s="1"/>
  <c r="F534" i="7"/>
  <c r="G534" i="7" s="1"/>
  <c r="H534" i="7" s="1"/>
  <c r="I534" i="7" s="1"/>
  <c r="J534" i="7" s="1"/>
  <c r="L534" i="7" s="1"/>
  <c r="M534" i="7" s="1"/>
  <c r="F546" i="7"/>
  <c r="G546" i="7" s="1"/>
  <c r="H546" i="7" s="1"/>
  <c r="I546" i="7" s="1"/>
  <c r="J546" i="7" s="1"/>
  <c r="L546" i="7" s="1"/>
  <c r="M546" i="7" s="1"/>
  <c r="F550" i="7"/>
  <c r="G550" i="7" s="1"/>
  <c r="H550" i="7" s="1"/>
  <c r="I550" i="7" s="1"/>
  <c r="J550" i="7" s="1"/>
  <c r="L550" i="7" s="1"/>
  <c r="M550" i="7" s="1"/>
  <c r="F554" i="7"/>
  <c r="G554" i="7" s="1"/>
  <c r="H554" i="7" s="1"/>
  <c r="I554" i="7" s="1"/>
  <c r="J554" i="7" s="1"/>
  <c r="L554" i="7" s="1"/>
  <c r="M554" i="7" s="1"/>
  <c r="F559" i="7"/>
  <c r="G559" i="7" s="1"/>
  <c r="H559" i="7" s="1"/>
  <c r="I559" i="7" s="1"/>
  <c r="J559" i="7" s="1"/>
  <c r="L559" i="7" s="1"/>
  <c r="M559" i="7" s="1"/>
  <c r="F564" i="7"/>
  <c r="G564" i="7" s="1"/>
  <c r="H564" i="7" s="1"/>
  <c r="I564" i="7" s="1"/>
  <c r="J564" i="7" s="1"/>
  <c r="L564" i="7" s="1"/>
  <c r="M564" i="7" s="1"/>
  <c r="F577" i="7"/>
  <c r="G577" i="7" s="1"/>
  <c r="H577" i="7" s="1"/>
  <c r="I577" i="7" s="1"/>
  <c r="J577" i="7" s="1"/>
  <c r="L577" i="7" s="1"/>
  <c r="M577" i="7" s="1"/>
  <c r="F599" i="7"/>
  <c r="G599" i="7" s="1"/>
  <c r="H599" i="7" s="1"/>
  <c r="I599" i="7" s="1"/>
  <c r="J599" i="7" s="1"/>
  <c r="L599" i="7" s="1"/>
  <c r="M599" i="7" s="1"/>
  <c r="F603" i="7"/>
  <c r="G603" i="7" s="1"/>
  <c r="H603" i="7" s="1"/>
  <c r="I603" i="7" s="1"/>
  <c r="J603" i="7" s="1"/>
  <c r="L603" i="7" s="1"/>
  <c r="M603" i="7" s="1"/>
  <c r="F611" i="7"/>
  <c r="G611" i="7" s="1"/>
  <c r="H611" i="7" s="1"/>
  <c r="I611" i="7" s="1"/>
  <c r="J611" i="7" s="1"/>
  <c r="L611" i="7" s="1"/>
  <c r="M611" i="7" s="1"/>
  <c r="F615" i="7"/>
  <c r="G615" i="7" s="1"/>
  <c r="H615" i="7" s="1"/>
  <c r="I615" i="7" s="1"/>
  <c r="J615" i="7" s="1"/>
  <c r="L615" i="7" s="1"/>
  <c r="M615" i="7" s="1"/>
  <c r="F620" i="7"/>
  <c r="G620" i="7" s="1"/>
  <c r="H620" i="7" s="1"/>
  <c r="I620" i="7" s="1"/>
  <c r="J620" i="7" s="1"/>
  <c r="L620" i="7" s="1"/>
  <c r="M620" i="7" s="1"/>
  <c r="F625" i="7"/>
  <c r="G625" i="7" s="1"/>
  <c r="H625" i="7" s="1"/>
  <c r="I625" i="7" s="1"/>
  <c r="J625" i="7" s="1"/>
  <c r="L625" i="7" s="1"/>
  <c r="M625" i="7" s="1"/>
  <c r="F171" i="7"/>
  <c r="G171" i="7" s="1"/>
  <c r="H171" i="7" s="1"/>
  <c r="I171" i="7" s="1"/>
  <c r="J171" i="7" s="1"/>
  <c r="L171" i="7" s="1"/>
  <c r="M171" i="7" s="1"/>
  <c r="F374" i="7"/>
  <c r="G374" i="7" s="1"/>
  <c r="H374" i="7" s="1"/>
  <c r="I374" i="7" s="1"/>
  <c r="J374" i="7" s="1"/>
  <c r="L374" i="7" s="1"/>
  <c r="M374" i="7" s="1"/>
  <c r="F497" i="7"/>
  <c r="G497" i="7" s="1"/>
  <c r="H497" i="7" s="1"/>
  <c r="I497" i="7" s="1"/>
  <c r="J497" i="7" s="1"/>
  <c r="L497" i="7" s="1"/>
  <c r="M497" i="7" s="1"/>
  <c r="F579" i="7"/>
  <c r="G579" i="7" s="1"/>
  <c r="H579" i="7" s="1"/>
  <c r="I579" i="7" s="1"/>
  <c r="J579" i="7" s="1"/>
  <c r="L579" i="7" s="1"/>
  <c r="M579" i="7" s="1"/>
  <c r="F113" i="7"/>
  <c r="G113" i="7" s="1"/>
  <c r="H113" i="7" s="1"/>
  <c r="I113" i="7" s="1"/>
  <c r="J113" i="7" s="1"/>
  <c r="L113" i="7" s="1"/>
  <c r="M113" i="7" s="1"/>
  <c r="F164" i="7"/>
  <c r="G164" i="7" s="1"/>
  <c r="H164" i="7" s="1"/>
  <c r="I164" i="7" s="1"/>
  <c r="J164" i="7" s="1"/>
  <c r="L164" i="7" s="1"/>
  <c r="M164" i="7" s="1"/>
  <c r="F172" i="7"/>
  <c r="G172" i="7" s="1"/>
  <c r="H172" i="7" s="1"/>
  <c r="I172" i="7" s="1"/>
  <c r="J172" i="7" s="1"/>
  <c r="L172" i="7" s="1"/>
  <c r="M172" i="7" s="1"/>
  <c r="F180" i="7"/>
  <c r="G180" i="7" s="1"/>
  <c r="H180" i="7" s="1"/>
  <c r="I180" i="7" s="1"/>
  <c r="J180" i="7" s="1"/>
  <c r="L180" i="7" s="1"/>
  <c r="M180" i="7" s="1"/>
  <c r="F197" i="7"/>
  <c r="G197" i="7" s="1"/>
  <c r="H197" i="7" s="1"/>
  <c r="I197" i="7" s="1"/>
  <c r="J197" i="7" s="1"/>
  <c r="L197" i="7" s="1"/>
  <c r="M197" i="7" s="1"/>
  <c r="F207" i="7"/>
  <c r="G207" i="7" s="1"/>
  <c r="H207" i="7" s="1"/>
  <c r="I207" i="7" s="1"/>
  <c r="J207" i="7" s="1"/>
  <c r="L207" i="7" s="1"/>
  <c r="M207" i="7" s="1"/>
  <c r="F227" i="7"/>
  <c r="G227" i="7" s="1"/>
  <c r="H227" i="7" s="1"/>
  <c r="I227" i="7" s="1"/>
  <c r="J227" i="7" s="1"/>
  <c r="L227" i="7" s="1"/>
  <c r="M227" i="7" s="1"/>
  <c r="F247" i="7"/>
  <c r="G247" i="7" s="1"/>
  <c r="H247" i="7" s="1"/>
  <c r="I247" i="7" s="1"/>
  <c r="J247" i="7" s="1"/>
  <c r="L247" i="7" s="1"/>
  <c r="M247" i="7" s="1"/>
  <c r="F299" i="7"/>
  <c r="G299" i="7" s="1"/>
  <c r="H299" i="7" s="1"/>
  <c r="I299" i="7" s="1"/>
  <c r="J299" i="7" s="1"/>
  <c r="L299" i="7" s="1"/>
  <c r="M299" i="7" s="1"/>
  <c r="F322" i="7"/>
  <c r="G322" i="7" s="1"/>
  <c r="H322" i="7" s="1"/>
  <c r="I322" i="7" s="1"/>
  <c r="J322" i="7" s="1"/>
  <c r="L322" i="7" s="1"/>
  <c r="M322" i="7" s="1"/>
  <c r="F347" i="7"/>
  <c r="G347" i="7" s="1"/>
  <c r="H347" i="7" s="1"/>
  <c r="I347" i="7" s="1"/>
  <c r="J347" i="7" s="1"/>
  <c r="L347" i="7" s="1"/>
  <c r="M347" i="7" s="1"/>
  <c r="F371" i="7"/>
  <c r="G371" i="7" s="1"/>
  <c r="H371" i="7" s="1"/>
  <c r="I371" i="7" s="1"/>
  <c r="J371" i="7" s="1"/>
  <c r="L371" i="7" s="1"/>
  <c r="M371" i="7" s="1"/>
  <c r="F414" i="7"/>
  <c r="G414" i="7" s="1"/>
  <c r="H414" i="7" s="1"/>
  <c r="I414" i="7" s="1"/>
  <c r="J414" i="7" s="1"/>
  <c r="L414" i="7" s="1"/>
  <c r="M414" i="7" s="1"/>
  <c r="F430" i="7"/>
  <c r="G430" i="7" s="1"/>
  <c r="H430" i="7" s="1"/>
  <c r="I430" i="7" s="1"/>
  <c r="J430" i="7" s="1"/>
  <c r="L430" i="7" s="1"/>
  <c r="M430" i="7" s="1"/>
  <c r="F439" i="7"/>
  <c r="G439" i="7" s="1"/>
  <c r="H439" i="7" s="1"/>
  <c r="I439" i="7" s="1"/>
  <c r="J439" i="7" s="1"/>
  <c r="L439" i="7" s="1"/>
  <c r="M439" i="7" s="1"/>
  <c r="F481" i="7"/>
  <c r="G481" i="7" s="1"/>
  <c r="H481" i="7" s="1"/>
  <c r="I481" i="7" s="1"/>
  <c r="J481" i="7" s="1"/>
  <c r="L481" i="7" s="1"/>
  <c r="M481" i="7" s="1"/>
  <c r="F490" i="7"/>
  <c r="G490" i="7" s="1"/>
  <c r="H490" i="7" s="1"/>
  <c r="I490" i="7" s="1"/>
  <c r="J490" i="7" s="1"/>
  <c r="L490" i="7" s="1"/>
  <c r="M490" i="7" s="1"/>
  <c r="F545" i="7"/>
  <c r="G545" i="7" s="1"/>
  <c r="H545" i="7" s="1"/>
  <c r="I545" i="7" s="1"/>
  <c r="J545" i="7" s="1"/>
  <c r="L545" i="7" s="1"/>
  <c r="M545" i="7" s="1"/>
  <c r="F553" i="7"/>
  <c r="G553" i="7" s="1"/>
  <c r="H553" i="7" s="1"/>
  <c r="I553" i="7" s="1"/>
  <c r="J553" i="7" s="1"/>
  <c r="L553" i="7" s="1"/>
  <c r="M553" i="7" s="1"/>
  <c r="F563" i="7"/>
  <c r="G563" i="7" s="1"/>
  <c r="H563" i="7" s="1"/>
  <c r="I563" i="7" s="1"/>
  <c r="J563" i="7" s="1"/>
  <c r="L563" i="7" s="1"/>
  <c r="M563" i="7" s="1"/>
  <c r="F580" i="7"/>
  <c r="G580" i="7" s="1"/>
  <c r="H580" i="7" s="1"/>
  <c r="I580" i="7" s="1"/>
  <c r="J580" i="7" s="1"/>
  <c r="L580" i="7" s="1"/>
  <c r="M580" i="7" s="1"/>
  <c r="F614" i="7"/>
  <c r="G614" i="7" s="1"/>
  <c r="H614" i="7" s="1"/>
  <c r="I614" i="7" s="1"/>
  <c r="J614" i="7" s="1"/>
  <c r="L614" i="7" s="1"/>
  <c r="M614" i="7" s="1"/>
  <c r="F618" i="7"/>
  <c r="G618" i="7" s="1"/>
  <c r="H618" i="7" s="1"/>
  <c r="I618" i="7" s="1"/>
  <c r="J618" i="7" s="1"/>
  <c r="L618" i="7" s="1"/>
  <c r="M618" i="7" s="1"/>
  <c r="F136" i="7"/>
  <c r="G136" i="7" s="1"/>
  <c r="H136" i="7" s="1"/>
  <c r="I136" i="7" s="1"/>
  <c r="J136" i="7" s="1"/>
  <c r="L136" i="7" s="1"/>
  <c r="M136" i="7" s="1"/>
  <c r="F165" i="7"/>
  <c r="G165" i="7" s="1"/>
  <c r="H165" i="7" s="1"/>
  <c r="I165" i="7" s="1"/>
  <c r="J165" i="7" s="1"/>
  <c r="L165" i="7" s="1"/>
  <c r="M165" i="7" s="1"/>
  <c r="F189" i="7"/>
  <c r="G189" i="7" s="1"/>
  <c r="H189" i="7" s="1"/>
  <c r="I189" i="7" s="1"/>
  <c r="J189" i="7" s="1"/>
  <c r="L189" i="7" s="1"/>
  <c r="M189" i="7" s="1"/>
  <c r="F198" i="7"/>
  <c r="G198" i="7" s="1"/>
  <c r="H198" i="7" s="1"/>
  <c r="I198" i="7" s="1"/>
  <c r="J198" i="7" s="1"/>
  <c r="L198" i="7" s="1"/>
  <c r="M198" i="7" s="1"/>
  <c r="F208" i="7"/>
  <c r="G208" i="7" s="1"/>
  <c r="H208" i="7" s="1"/>
  <c r="I208" i="7" s="1"/>
  <c r="J208" i="7" s="1"/>
  <c r="L208" i="7" s="1"/>
  <c r="M208" i="7" s="1"/>
  <c r="F228" i="7"/>
  <c r="G228" i="7" s="1"/>
  <c r="H228" i="7" s="1"/>
  <c r="I228" i="7" s="1"/>
  <c r="J228" i="7" s="1"/>
  <c r="L228" i="7" s="1"/>
  <c r="M228" i="7" s="1"/>
  <c r="F239" i="7"/>
  <c r="G239" i="7" s="1"/>
  <c r="H239" i="7" s="1"/>
  <c r="I239" i="7" s="1"/>
  <c r="J239" i="7" s="1"/>
  <c r="L239" i="7" s="1"/>
  <c r="M239" i="7" s="1"/>
  <c r="F252" i="7"/>
  <c r="G252" i="7" s="1"/>
  <c r="H252" i="7" s="1"/>
  <c r="I252" i="7" s="1"/>
  <c r="J252" i="7" s="1"/>
  <c r="L252" i="7" s="1"/>
  <c r="M252" i="7" s="1"/>
  <c r="F261" i="7"/>
  <c r="G261" i="7" s="1"/>
  <c r="H261" i="7" s="1"/>
  <c r="I261" i="7" s="1"/>
  <c r="J261" i="7" s="1"/>
  <c r="L261" i="7" s="1"/>
  <c r="M261" i="7" s="1"/>
  <c r="F271" i="7"/>
  <c r="G271" i="7" s="1"/>
  <c r="H271" i="7" s="1"/>
  <c r="I271" i="7" s="1"/>
  <c r="J271" i="7" s="1"/>
  <c r="L271" i="7" s="1"/>
  <c r="M271" i="7" s="1"/>
  <c r="F287" i="7"/>
  <c r="G287" i="7" s="1"/>
  <c r="H287" i="7" s="1"/>
  <c r="I287" i="7" s="1"/>
  <c r="J287" i="7" s="1"/>
  <c r="L287" i="7" s="1"/>
  <c r="M287" i="7" s="1"/>
  <c r="F300" i="7"/>
  <c r="G300" i="7" s="1"/>
  <c r="H300" i="7" s="1"/>
  <c r="I300" i="7" s="1"/>
  <c r="J300" i="7" s="1"/>
  <c r="L300" i="7" s="1"/>
  <c r="M300" i="7" s="1"/>
  <c r="F305" i="7"/>
  <c r="G305" i="7" s="1"/>
  <c r="H305" i="7" s="1"/>
  <c r="I305" i="7" s="1"/>
  <c r="J305" i="7" s="1"/>
  <c r="L305" i="7" s="1"/>
  <c r="M305" i="7" s="1"/>
  <c r="F323" i="7"/>
  <c r="G323" i="7" s="1"/>
  <c r="H323" i="7" s="1"/>
  <c r="I323" i="7" s="1"/>
  <c r="J323" i="7" s="1"/>
  <c r="L323" i="7" s="1"/>
  <c r="M323" i="7" s="1"/>
  <c r="F339" i="7"/>
  <c r="G339" i="7" s="1"/>
  <c r="H339" i="7" s="1"/>
  <c r="I339" i="7" s="1"/>
  <c r="J339" i="7" s="1"/>
  <c r="L339" i="7" s="1"/>
  <c r="M339" i="7" s="1"/>
  <c r="F348" i="7"/>
  <c r="G348" i="7" s="1"/>
  <c r="H348" i="7" s="1"/>
  <c r="I348" i="7" s="1"/>
  <c r="J348" i="7" s="1"/>
  <c r="L348" i="7" s="1"/>
  <c r="M348" i="7" s="1"/>
  <c r="F356" i="7"/>
  <c r="G356" i="7" s="1"/>
  <c r="H356" i="7" s="1"/>
  <c r="I356" i="7" s="1"/>
  <c r="F364" i="7"/>
  <c r="G364" i="7" s="1"/>
  <c r="H364" i="7" s="1"/>
  <c r="I364" i="7" s="1"/>
  <c r="J364" i="7" s="1"/>
  <c r="L364" i="7" s="1"/>
  <c r="M364" i="7" s="1"/>
  <c r="F372" i="7"/>
  <c r="G372" i="7" s="1"/>
  <c r="H372" i="7" s="1"/>
  <c r="I372" i="7" s="1"/>
  <c r="J372" i="7" s="1"/>
  <c r="L372" i="7" s="1"/>
  <c r="M372" i="7" s="1"/>
  <c r="F394" i="7"/>
  <c r="G394" i="7" s="1"/>
  <c r="H394" i="7" s="1"/>
  <c r="I394" i="7" s="1"/>
  <c r="J394" i="7" s="1"/>
  <c r="L394" i="7" s="1"/>
  <c r="M394" i="7" s="1"/>
  <c r="F410" i="7"/>
  <c r="G410" i="7" s="1"/>
  <c r="H410" i="7" s="1"/>
  <c r="I410" i="7" s="1"/>
  <c r="J410" i="7" s="1"/>
  <c r="L410" i="7" s="1"/>
  <c r="M410" i="7" s="1"/>
  <c r="F419" i="7"/>
  <c r="G419" i="7" s="1"/>
  <c r="H419" i="7" s="1"/>
  <c r="I419" i="7" s="1"/>
  <c r="J419" i="7" s="1"/>
  <c r="L419" i="7" s="1"/>
  <c r="M419" i="7" s="1"/>
  <c r="F427" i="7"/>
  <c r="G427" i="7" s="1"/>
  <c r="H427" i="7" s="1"/>
  <c r="I427" i="7" s="1"/>
  <c r="J427" i="7" s="1"/>
  <c r="L427" i="7" s="1"/>
  <c r="M427" i="7" s="1"/>
  <c r="F436" i="7"/>
  <c r="G436" i="7" s="1"/>
  <c r="F478" i="7"/>
  <c r="G478" i="7" s="1"/>
  <c r="H478" i="7" s="1"/>
  <c r="I478" i="7" s="1"/>
  <c r="J478" i="7" s="1"/>
  <c r="L478" i="7" s="1"/>
  <c r="M478" i="7" s="1"/>
  <c r="F142" i="7"/>
  <c r="G142" i="7" s="1"/>
  <c r="H142" i="7" s="1"/>
  <c r="I142" i="7" s="1"/>
  <c r="J142" i="7" s="1"/>
  <c r="L142" i="7" s="1"/>
  <c r="M142" i="7" s="1"/>
  <c r="F162" i="7"/>
  <c r="G162" i="7" s="1"/>
  <c r="H162" i="7" s="1"/>
  <c r="I162" i="7" s="1"/>
  <c r="J162" i="7" s="1"/>
  <c r="L162" i="7" s="1"/>
  <c r="M162" i="7" s="1"/>
  <c r="F166" i="7"/>
  <c r="G166" i="7" s="1"/>
  <c r="H166" i="7" s="1"/>
  <c r="I166" i="7" s="1"/>
  <c r="F174" i="7"/>
  <c r="G174" i="7" s="1"/>
  <c r="H174" i="7" s="1"/>
  <c r="I174" i="7" s="1"/>
  <c r="J174" i="7" s="1"/>
  <c r="L174" i="7" s="1"/>
  <c r="M174" i="7" s="1"/>
  <c r="F186" i="7"/>
  <c r="G186" i="7" s="1"/>
  <c r="H186" i="7" s="1"/>
  <c r="I186" i="7" s="1"/>
  <c r="J186" i="7" s="1"/>
  <c r="L186" i="7" s="1"/>
  <c r="M186" i="7" s="1"/>
  <c r="F190" i="7"/>
  <c r="G190" i="7" s="1"/>
  <c r="H190" i="7" s="1"/>
  <c r="I190" i="7" s="1"/>
  <c r="J190" i="7" s="1"/>
  <c r="L190" i="7" s="1"/>
  <c r="M190" i="7" s="1"/>
  <c r="F204" i="7"/>
  <c r="G204" i="7" s="1"/>
  <c r="F213" i="7"/>
  <c r="G213" i="7" s="1"/>
  <c r="H213" i="7" s="1"/>
  <c r="I213" i="7" s="1"/>
  <c r="J213" i="7" s="1"/>
  <c r="L213" i="7" s="1"/>
  <c r="M213" i="7" s="1"/>
  <c r="F218" i="7"/>
  <c r="G218" i="7" s="1"/>
  <c r="H218" i="7" s="1"/>
  <c r="I218" i="7" s="1"/>
  <c r="J218" i="7" s="1"/>
  <c r="L218" i="7" s="1"/>
  <c r="M218" i="7" s="1"/>
  <c r="F224" i="7"/>
  <c r="G224" i="7" s="1"/>
  <c r="H224" i="7" s="1"/>
  <c r="I224" i="7" s="1"/>
  <c r="J224" i="7" s="1"/>
  <c r="L224" i="7" s="1"/>
  <c r="M224" i="7" s="1"/>
  <c r="F230" i="7"/>
  <c r="G230" i="7" s="1"/>
  <c r="H230" i="7" s="1"/>
  <c r="I230" i="7" s="1"/>
  <c r="J230" i="7" s="1"/>
  <c r="L230" i="7" s="1"/>
  <c r="M230" i="7" s="1"/>
  <c r="F234" i="7"/>
  <c r="G234" i="7" s="1"/>
  <c r="H234" i="7" s="1"/>
  <c r="I234" i="7" s="1"/>
  <c r="J234" i="7" s="1"/>
  <c r="L234" i="7" s="1"/>
  <c r="M234" i="7" s="1"/>
  <c r="F240" i="7"/>
  <c r="G240" i="7" s="1"/>
  <c r="H240" i="7" s="1"/>
  <c r="I240" i="7" s="1"/>
  <c r="J240" i="7" s="1"/>
  <c r="L240" i="7" s="1"/>
  <c r="M240" i="7" s="1"/>
  <c r="F244" i="7"/>
  <c r="G244" i="7" s="1"/>
  <c r="H244" i="7" s="1"/>
  <c r="I244" i="7" s="1"/>
  <c r="J244" i="7" s="1"/>
  <c r="L244" i="7" s="1"/>
  <c r="M244" i="7" s="1"/>
  <c r="F253" i="7"/>
  <c r="G253" i="7" s="1"/>
  <c r="F262" i="7"/>
  <c r="G262" i="7" s="1"/>
  <c r="H262" i="7" s="1"/>
  <c r="I262" i="7" s="1"/>
  <c r="J262" i="7" s="1"/>
  <c r="L262" i="7" s="1"/>
  <c r="M262" i="7" s="1"/>
  <c r="F268" i="7"/>
  <c r="G268" i="7" s="1"/>
  <c r="H268" i="7" s="1"/>
  <c r="I268" i="7" s="1"/>
  <c r="J268" i="7" s="1"/>
  <c r="L268" i="7" s="1"/>
  <c r="M268" i="7" s="1"/>
  <c r="F272" i="7"/>
  <c r="G272" i="7" s="1"/>
  <c r="H272" i="7" s="1"/>
  <c r="I272" i="7" s="1"/>
  <c r="J272" i="7" s="1"/>
  <c r="L272" i="7" s="1"/>
  <c r="M272" i="7" s="1"/>
  <c r="F280" i="7"/>
  <c r="G280" i="7" s="1"/>
  <c r="H280" i="7" s="1"/>
  <c r="I280" i="7" s="1"/>
  <c r="J280" i="7" s="1"/>
  <c r="L280" i="7" s="1"/>
  <c r="M280" i="7" s="1"/>
  <c r="F284" i="7"/>
  <c r="G284" i="7" s="1"/>
  <c r="H284" i="7" s="1"/>
  <c r="I284" i="7" s="1"/>
  <c r="J284" i="7" s="1"/>
  <c r="L284" i="7" s="1"/>
  <c r="M284" i="7" s="1"/>
  <c r="F288" i="7"/>
  <c r="G288" i="7" s="1"/>
  <c r="H288" i="7" s="1"/>
  <c r="I288" i="7" s="1"/>
  <c r="J288" i="7" s="1"/>
  <c r="L288" i="7" s="1"/>
  <c r="M288" i="7" s="1"/>
  <c r="F293" i="7"/>
  <c r="G293" i="7" s="1"/>
  <c r="H293" i="7" s="1"/>
  <c r="I293" i="7" s="1"/>
  <c r="J293" i="7" s="1"/>
  <c r="L293" i="7" s="1"/>
  <c r="M293" i="7" s="1"/>
  <c r="F297" i="7"/>
  <c r="G297" i="7" s="1"/>
  <c r="H297" i="7" s="1"/>
  <c r="I297" i="7" s="1"/>
  <c r="J297" i="7" s="1"/>
  <c r="L297" i="7" s="1"/>
  <c r="M297" i="7" s="1"/>
  <c r="F302" i="7"/>
  <c r="G302" i="7" s="1"/>
  <c r="H302" i="7" s="1"/>
  <c r="I302" i="7" s="1"/>
  <c r="J302" i="7" s="1"/>
  <c r="L302" i="7" s="1"/>
  <c r="M302" i="7" s="1"/>
  <c r="F312" i="7"/>
  <c r="G312" i="7" s="1"/>
  <c r="H312" i="7" s="1"/>
  <c r="I312" i="7" s="1"/>
  <c r="J312" i="7" s="1"/>
  <c r="L312" i="7" s="1"/>
  <c r="M312" i="7" s="1"/>
  <c r="F324" i="7"/>
  <c r="G324" i="7" s="1"/>
  <c r="H324" i="7" s="1"/>
  <c r="I324" i="7" s="1"/>
  <c r="J324" i="7" s="1"/>
  <c r="L324" i="7" s="1"/>
  <c r="M324" i="7" s="1"/>
  <c r="F328" i="7"/>
  <c r="G328" i="7" s="1"/>
  <c r="H328" i="7" s="1"/>
  <c r="I328" i="7" s="1"/>
  <c r="J328" i="7" s="1"/>
  <c r="L328" i="7" s="1"/>
  <c r="M328" i="7" s="1"/>
  <c r="F332" i="7"/>
  <c r="G332" i="7" s="1"/>
  <c r="H332" i="7" s="1"/>
  <c r="I332" i="7" s="1"/>
  <c r="J332" i="7" s="1"/>
  <c r="L332" i="7" s="1"/>
  <c r="M332" i="7" s="1"/>
  <c r="F336" i="7"/>
  <c r="G336" i="7" s="1"/>
  <c r="H336" i="7" s="1"/>
  <c r="I336" i="7" s="1"/>
  <c r="J336" i="7" s="1"/>
  <c r="L336" i="7" s="1"/>
  <c r="M336" i="7" s="1"/>
  <c r="F340" i="7"/>
  <c r="G340" i="7" s="1"/>
  <c r="H340" i="7" s="1"/>
  <c r="I340" i="7" s="1"/>
  <c r="F345" i="7"/>
  <c r="G345" i="7" s="1"/>
  <c r="H345" i="7" s="1"/>
  <c r="I345" i="7" s="1"/>
  <c r="J345" i="7" s="1"/>
  <c r="L345" i="7" s="1"/>
  <c r="M345" i="7" s="1"/>
  <c r="F349" i="7"/>
  <c r="G349" i="7" s="1"/>
  <c r="H349" i="7" s="1"/>
  <c r="I349" i="7" s="1"/>
  <c r="J349" i="7" s="1"/>
  <c r="L349" i="7" s="1"/>
  <c r="M349" i="7" s="1"/>
  <c r="F353" i="7"/>
  <c r="G353" i="7" s="1"/>
  <c r="H353" i="7" s="1"/>
  <c r="I353" i="7" s="1"/>
  <c r="J353" i="7" s="1"/>
  <c r="L353" i="7" s="1"/>
  <c r="M353" i="7" s="1"/>
  <c r="F357" i="7"/>
  <c r="G357" i="7" s="1"/>
  <c r="H357" i="7" s="1"/>
  <c r="I357" i="7" s="1"/>
  <c r="J357" i="7" s="1"/>
  <c r="L357" i="7" s="1"/>
  <c r="M357" i="7" s="1"/>
  <c r="F361" i="7"/>
  <c r="G361" i="7" s="1"/>
  <c r="H361" i="7" s="1"/>
  <c r="I361" i="7" s="1"/>
  <c r="J361" i="7" s="1"/>
  <c r="L361" i="7" s="1"/>
  <c r="M361" i="7" s="1"/>
  <c r="F365" i="7"/>
  <c r="G365" i="7" s="1"/>
  <c r="H365" i="7" s="1"/>
  <c r="I365" i="7" s="1"/>
  <c r="J365" i="7" s="1"/>
  <c r="L365" i="7" s="1"/>
  <c r="M365" i="7" s="1"/>
  <c r="F369" i="7"/>
  <c r="G369" i="7" s="1"/>
  <c r="H369" i="7" s="1"/>
  <c r="I369" i="7" s="1"/>
  <c r="J369" i="7" s="1"/>
  <c r="L369" i="7" s="1"/>
  <c r="M369" i="7" s="1"/>
  <c r="F373" i="7"/>
  <c r="G373" i="7" s="1"/>
  <c r="H373" i="7" s="1"/>
  <c r="I373" i="7" s="1"/>
  <c r="J373" i="7" s="1"/>
  <c r="L373" i="7" s="1"/>
  <c r="M373" i="7" s="1"/>
  <c r="F383" i="7"/>
  <c r="G383" i="7" s="1"/>
  <c r="H383" i="7" s="1"/>
  <c r="I383" i="7" s="1"/>
  <c r="J383" i="7" s="1"/>
  <c r="L383" i="7" s="1"/>
  <c r="M383" i="7" s="1"/>
  <c r="F391" i="7"/>
  <c r="G391" i="7" s="1"/>
  <c r="H391" i="7" s="1"/>
  <c r="I391" i="7" s="1"/>
  <c r="J391" i="7" s="1"/>
  <c r="L391" i="7" s="1"/>
  <c r="M391" i="7" s="1"/>
  <c r="F395" i="7"/>
  <c r="G395" i="7" s="1"/>
  <c r="H395" i="7" s="1"/>
  <c r="I395" i="7" s="1"/>
  <c r="J395" i="7" s="1"/>
  <c r="L395" i="7" s="1"/>
  <c r="M395" i="7" s="1"/>
  <c r="F403" i="7"/>
  <c r="G403" i="7" s="1"/>
  <c r="H403" i="7" s="1"/>
  <c r="I403" i="7" s="1"/>
  <c r="J403" i="7" s="1"/>
  <c r="L403" i="7" s="1"/>
  <c r="M403" i="7" s="1"/>
  <c r="F407" i="7"/>
  <c r="G407" i="7" s="1"/>
  <c r="H407" i="7" s="1"/>
  <c r="I407" i="7" s="1"/>
  <c r="J407" i="7" s="1"/>
  <c r="L407" i="7" s="1"/>
  <c r="M407" i="7" s="1"/>
  <c r="F411" i="7"/>
  <c r="G411" i="7" s="1"/>
  <c r="H411" i="7" s="1"/>
  <c r="I411" i="7" s="1"/>
  <c r="J411" i="7" s="1"/>
  <c r="L411" i="7" s="1"/>
  <c r="M411" i="7" s="1"/>
  <c r="F420" i="7"/>
  <c r="G420" i="7" s="1"/>
  <c r="H420" i="7" s="1"/>
  <c r="I420" i="7" s="1"/>
  <c r="J420" i="7" s="1"/>
  <c r="L420" i="7" s="1"/>
  <c r="M420" i="7" s="1"/>
  <c r="F424" i="7"/>
  <c r="G424" i="7" s="1"/>
  <c r="H424" i="7" s="1"/>
  <c r="I424" i="7" s="1"/>
  <c r="J424" i="7" s="1"/>
  <c r="L424" i="7" s="1"/>
  <c r="M424" i="7" s="1"/>
  <c r="F428" i="7"/>
  <c r="G428" i="7" s="1"/>
  <c r="H428" i="7" s="1"/>
  <c r="I428" i="7" s="1"/>
  <c r="J428" i="7" s="1"/>
  <c r="L428" i="7" s="1"/>
  <c r="M428" i="7" s="1"/>
  <c r="F433" i="7"/>
  <c r="G433" i="7" s="1"/>
  <c r="H433" i="7" s="1"/>
  <c r="I433" i="7" s="1"/>
  <c r="J433" i="7" s="1"/>
  <c r="L433" i="7" s="1"/>
  <c r="M433" i="7" s="1"/>
  <c r="F437" i="7"/>
  <c r="G437" i="7" s="1"/>
  <c r="H437" i="7" s="1"/>
  <c r="I437" i="7" s="1"/>
  <c r="J437" i="7" s="1"/>
  <c r="L437" i="7" s="1"/>
  <c r="M437" i="7" s="1"/>
  <c r="F442" i="7"/>
  <c r="G442" i="7" s="1"/>
  <c r="H442" i="7" s="1"/>
  <c r="I442" i="7" s="1"/>
  <c r="J442" i="7" s="1"/>
  <c r="L442" i="7" s="1"/>
  <c r="M442" i="7" s="1"/>
  <c r="F446" i="7"/>
  <c r="G446" i="7" s="1"/>
  <c r="H446" i="7" s="1"/>
  <c r="I446" i="7" s="1"/>
  <c r="J446" i="7" s="1"/>
  <c r="L446" i="7" s="1"/>
  <c r="M446" i="7" s="1"/>
  <c r="F451" i="7"/>
  <c r="G451" i="7" s="1"/>
  <c r="H451" i="7" s="1"/>
  <c r="I451" i="7" s="1"/>
  <c r="J451" i="7" s="1"/>
  <c r="L451" i="7" s="1"/>
  <c r="M451" i="7" s="1"/>
  <c r="F455" i="7"/>
  <c r="G455" i="7" s="1"/>
  <c r="H455" i="7" s="1"/>
  <c r="I455" i="7" s="1"/>
  <c r="J455" i="7" s="1"/>
  <c r="L455" i="7" s="1"/>
  <c r="M455" i="7" s="1"/>
  <c r="F463" i="7"/>
  <c r="G463" i="7" s="1"/>
  <c r="H463" i="7" s="1"/>
  <c r="I463" i="7" s="1"/>
  <c r="J463" i="7" s="1"/>
  <c r="L463" i="7" s="1"/>
  <c r="M463" i="7" s="1"/>
  <c r="F471" i="7"/>
  <c r="G471" i="7" s="1"/>
  <c r="H471" i="7" s="1"/>
  <c r="I471" i="7" s="1"/>
  <c r="J471" i="7" s="1"/>
  <c r="L471" i="7" s="1"/>
  <c r="M471" i="7" s="1"/>
  <c r="F475" i="7"/>
  <c r="G475" i="7" s="1"/>
  <c r="H475" i="7" s="1"/>
  <c r="I475" i="7" s="1"/>
  <c r="J475" i="7" s="1"/>
  <c r="L475" i="7" s="1"/>
  <c r="M475" i="7" s="1"/>
  <c r="F479" i="7"/>
  <c r="G479" i="7" s="1"/>
  <c r="H479" i="7" s="1"/>
  <c r="I479" i="7" s="1"/>
  <c r="J479" i="7" s="1"/>
  <c r="L479" i="7" s="1"/>
  <c r="M479" i="7" s="1"/>
  <c r="F483" i="7"/>
  <c r="G483" i="7" s="1"/>
  <c r="H483" i="7" s="1"/>
  <c r="I483" i="7" s="1"/>
  <c r="J483" i="7" s="1"/>
  <c r="L483" i="7" s="1"/>
  <c r="M483" i="7" s="1"/>
  <c r="F488" i="7"/>
  <c r="G488" i="7" s="1"/>
  <c r="H488" i="7" s="1"/>
  <c r="I488" i="7" s="1"/>
  <c r="J488" i="7" s="1"/>
  <c r="L488" i="7" s="1"/>
  <c r="M488" i="7" s="1"/>
  <c r="F492" i="7"/>
  <c r="G492" i="7" s="1"/>
  <c r="H492" i="7" s="1"/>
  <c r="I492" i="7" s="1"/>
  <c r="J492" i="7" s="1"/>
  <c r="L492" i="7" s="1"/>
  <c r="M492" i="7" s="1"/>
  <c r="F496" i="7"/>
  <c r="G496" i="7" s="1"/>
  <c r="H496" i="7" s="1"/>
  <c r="I496" i="7" s="1"/>
  <c r="J496" i="7" s="1"/>
  <c r="L496" i="7" s="1"/>
  <c r="M496" i="7" s="1"/>
  <c r="F500" i="7"/>
  <c r="G500" i="7" s="1"/>
  <c r="H500" i="7" s="1"/>
  <c r="I500" i="7" s="1"/>
  <c r="J500" i="7" s="1"/>
  <c r="L500" i="7" s="1"/>
  <c r="M500" i="7" s="1"/>
  <c r="F504" i="7"/>
  <c r="G504" i="7" s="1"/>
  <c r="H504" i="7" s="1"/>
  <c r="I504" i="7" s="1"/>
  <c r="J504" i="7" s="1"/>
  <c r="L504" i="7" s="1"/>
  <c r="M504" i="7" s="1"/>
  <c r="F508" i="7"/>
  <c r="G508" i="7" s="1"/>
  <c r="H508" i="7" s="1"/>
  <c r="I508" i="7" s="1"/>
  <c r="J508" i="7" s="1"/>
  <c r="L508" i="7" s="1"/>
  <c r="M508" i="7" s="1"/>
  <c r="F512" i="7"/>
  <c r="G512" i="7" s="1"/>
  <c r="H512" i="7" s="1"/>
  <c r="I512" i="7" s="1"/>
  <c r="J512" i="7" s="1"/>
  <c r="L512" i="7" s="1"/>
  <c r="M512" i="7" s="1"/>
  <c r="F516" i="7"/>
  <c r="G516" i="7" s="1"/>
  <c r="H516" i="7" s="1"/>
  <c r="I516" i="7" s="1"/>
  <c r="J516" i="7" s="1"/>
  <c r="L516" i="7" s="1"/>
  <c r="M516" i="7" s="1"/>
  <c r="F520" i="7"/>
  <c r="G520" i="7" s="1"/>
  <c r="H520" i="7" s="1"/>
  <c r="I520" i="7" s="1"/>
  <c r="J520" i="7" s="1"/>
  <c r="L520" i="7" s="1"/>
  <c r="M520" i="7" s="1"/>
  <c r="F526" i="7"/>
  <c r="G526" i="7" s="1"/>
  <c r="H526" i="7" s="1"/>
  <c r="I526" i="7" s="1"/>
  <c r="J526" i="7" s="1"/>
  <c r="L526" i="7" s="1"/>
  <c r="M526" i="7" s="1"/>
  <c r="F531" i="7"/>
  <c r="G531" i="7" s="1"/>
  <c r="F539" i="7"/>
  <c r="G539" i="7" s="1"/>
  <c r="H539" i="7" s="1"/>
  <c r="I539" i="7" s="1"/>
  <c r="J539" i="7" s="1"/>
  <c r="L539" i="7" s="1"/>
  <c r="M539" i="7" s="1"/>
  <c r="F543" i="7"/>
  <c r="G543" i="7" s="1"/>
  <c r="H543" i="7" s="1"/>
  <c r="I543" i="7" s="1"/>
  <c r="J543" i="7" s="1"/>
  <c r="L543" i="7" s="1"/>
  <c r="M543" i="7" s="1"/>
  <c r="F547" i="7"/>
  <c r="G547" i="7" s="1"/>
  <c r="H547" i="7" s="1"/>
  <c r="I547" i="7" s="1"/>
  <c r="J547" i="7" s="1"/>
  <c r="L547" i="7" s="1"/>
  <c r="M547" i="7" s="1"/>
  <c r="F551" i="7"/>
  <c r="G551" i="7" s="1"/>
  <c r="H551" i="7" s="1"/>
  <c r="I551" i="7" s="1"/>
  <c r="J551" i="7" s="1"/>
  <c r="L551" i="7" s="1"/>
  <c r="M551" i="7" s="1"/>
  <c r="F555" i="7"/>
  <c r="G555" i="7" s="1"/>
  <c r="H555" i="7" s="1"/>
  <c r="I555" i="7" s="1"/>
  <c r="J555" i="7" s="1"/>
  <c r="L555" i="7" s="1"/>
  <c r="M555" i="7" s="1"/>
  <c r="F561" i="7"/>
  <c r="G561" i="7" s="1"/>
  <c r="H561" i="7" s="1"/>
  <c r="I561" i="7" s="1"/>
  <c r="J561" i="7" s="1"/>
  <c r="L561" i="7" s="1"/>
  <c r="M561" i="7" s="1"/>
  <c r="F565" i="7"/>
  <c r="G565" i="7" s="1"/>
  <c r="H565" i="7" s="1"/>
  <c r="I565" i="7" s="1"/>
  <c r="J565" i="7" s="1"/>
  <c r="L565" i="7" s="1"/>
  <c r="M565" i="7" s="1"/>
  <c r="F574" i="7"/>
  <c r="G574" i="7" s="1"/>
  <c r="H574" i="7" s="1"/>
  <c r="I574" i="7" s="1"/>
  <c r="J574" i="7" s="1"/>
  <c r="L574" i="7" s="1"/>
  <c r="M574" i="7" s="1"/>
  <c r="F578" i="7"/>
  <c r="G578" i="7" s="1"/>
  <c r="H578" i="7" s="1"/>
  <c r="I578" i="7" s="1"/>
  <c r="J578" i="7" s="1"/>
  <c r="L578" i="7" s="1"/>
  <c r="M578" i="7" s="1"/>
  <c r="F582" i="7"/>
  <c r="G582" i="7" s="1"/>
  <c r="H582" i="7" s="1"/>
  <c r="I582" i="7" s="1"/>
  <c r="J582" i="7" s="1"/>
  <c r="L582" i="7" s="1"/>
  <c r="M582" i="7" s="1"/>
  <c r="F586" i="7"/>
  <c r="G586" i="7" s="1"/>
  <c r="H586" i="7" s="1"/>
  <c r="I586" i="7" s="1"/>
  <c r="J586" i="7" s="1"/>
  <c r="L586" i="7" s="1"/>
  <c r="M586" i="7" s="1"/>
  <c r="F594" i="7"/>
  <c r="G594" i="7" s="1"/>
  <c r="H594" i="7" s="1"/>
  <c r="I594" i="7" s="1"/>
  <c r="J594" i="7" s="1"/>
  <c r="L594" i="7" s="1"/>
  <c r="M594" i="7" s="1"/>
  <c r="F600" i="7"/>
  <c r="G600" i="7" s="1"/>
  <c r="H600" i="7" s="1"/>
  <c r="I600" i="7" s="1"/>
  <c r="J600" i="7" s="1"/>
  <c r="L600" i="7" s="1"/>
  <c r="M600" i="7" s="1"/>
  <c r="F612" i="7"/>
  <c r="G612" i="7" s="1"/>
  <c r="H612" i="7" s="1"/>
  <c r="I612" i="7" s="1"/>
  <c r="J612" i="7" s="1"/>
  <c r="L612" i="7" s="1"/>
  <c r="M612" i="7" s="1"/>
  <c r="F616" i="7"/>
  <c r="G616" i="7" s="1"/>
  <c r="H616" i="7" s="1"/>
  <c r="I616" i="7" s="1"/>
  <c r="J616" i="7" s="1"/>
  <c r="L616" i="7" s="1"/>
  <c r="M616" i="7" s="1"/>
  <c r="F621" i="7"/>
  <c r="G621" i="7" s="1"/>
  <c r="H621" i="7" s="1"/>
  <c r="I621" i="7" s="1"/>
  <c r="J621" i="7" s="1"/>
  <c r="L621" i="7" s="1"/>
  <c r="M621" i="7" s="1"/>
  <c r="Y295" i="5"/>
  <c r="E294" i="7" s="1"/>
  <c r="Y24" i="5"/>
  <c r="E23" i="7" s="1"/>
  <c r="Y506" i="5"/>
  <c r="E505" i="7" s="1"/>
  <c r="F593" i="7"/>
  <c r="G593" i="7" s="1"/>
  <c r="H593" i="7" s="1"/>
  <c r="I593" i="7" s="1"/>
  <c r="J593" i="7" s="1"/>
  <c r="L593" i="7" s="1"/>
  <c r="M593" i="7" s="1"/>
  <c r="Y38" i="5"/>
  <c r="E37" i="7" s="1"/>
  <c r="F93" i="7"/>
  <c r="G93" i="7" s="1"/>
  <c r="H93" i="7" s="1"/>
  <c r="I93" i="7" s="1"/>
  <c r="J93" i="7" s="1"/>
  <c r="L93" i="7" s="1"/>
  <c r="M93" i="7" s="1"/>
  <c r="F158" i="7"/>
  <c r="G158" i="7" s="1"/>
  <c r="H158" i="7" s="1"/>
  <c r="I158" i="7" s="1"/>
  <c r="J158" i="7" s="1"/>
  <c r="L158" i="7" s="1"/>
  <c r="M158" i="7" s="1"/>
  <c r="Y330" i="5"/>
  <c r="E329" i="7" s="1"/>
  <c r="Y62" i="5"/>
  <c r="E61" i="7" s="1"/>
  <c r="Y106" i="5"/>
  <c r="E105" i="7" s="1"/>
  <c r="Y74" i="5"/>
  <c r="E73" i="7" s="1"/>
  <c r="Y60" i="5"/>
  <c r="E59" i="7" s="1"/>
  <c r="F78" i="7"/>
  <c r="Y107" i="5"/>
  <c r="E106" i="7" s="1"/>
  <c r="F102" i="7"/>
  <c r="G102" i="7" s="1"/>
  <c r="H102" i="7" s="1"/>
  <c r="I102" i="7" s="1"/>
  <c r="J102" i="7" s="1"/>
  <c r="L102" i="7" s="1"/>
  <c r="M102" i="7" s="1"/>
  <c r="Y48" i="5"/>
  <c r="E47" i="7" s="1"/>
  <c r="Y40" i="5"/>
  <c r="E39" i="7" s="1"/>
  <c r="F111" i="7"/>
  <c r="F97" i="7"/>
  <c r="Y327" i="5"/>
  <c r="E326" i="7" s="1"/>
  <c r="F82" i="7"/>
  <c r="F94" i="7"/>
  <c r="G94" i="7" s="1"/>
  <c r="H94" i="7" s="1"/>
  <c r="I94" i="7" s="1"/>
  <c r="J94" i="7" s="1"/>
  <c r="L94" i="7" s="1"/>
  <c r="M94" i="7" s="1"/>
  <c r="F75" i="7"/>
  <c r="G75" i="7" s="1"/>
  <c r="H75" i="7" s="1"/>
  <c r="I75" i="7" s="1"/>
  <c r="J75" i="7" s="1"/>
  <c r="L75" i="7" s="1"/>
  <c r="M75" i="7" s="1"/>
  <c r="F454" i="7"/>
  <c r="G454" i="7" s="1"/>
  <c r="H454" i="7" s="1"/>
  <c r="I454" i="7" s="1"/>
  <c r="J454" i="7" s="1"/>
  <c r="L454" i="7" s="1"/>
  <c r="M454" i="7" s="1"/>
  <c r="F390" i="7"/>
  <c r="G390" i="7" s="1"/>
  <c r="H390" i="7" s="1"/>
  <c r="I390" i="7" s="1"/>
  <c r="J390" i="7" s="1"/>
  <c r="L390" i="7" s="1"/>
  <c r="M390" i="7" s="1"/>
  <c r="F370" i="7"/>
  <c r="G370" i="7" s="1"/>
  <c r="H370" i="7" s="1"/>
  <c r="I370" i="7" s="1"/>
  <c r="J370" i="7" s="1"/>
  <c r="L370" i="7" s="1"/>
  <c r="M370" i="7" s="1"/>
  <c r="F126" i="7"/>
  <c r="G126" i="7" s="1"/>
  <c r="H126" i="7" s="1"/>
  <c r="I126" i="7" s="1"/>
  <c r="J126" i="7" s="1"/>
  <c r="L126" i="7" s="1"/>
  <c r="M126" i="7" s="1"/>
  <c r="Y14" i="5"/>
  <c r="E13" i="7" s="1"/>
  <c r="F98" i="7"/>
  <c r="G98" i="7" s="1"/>
  <c r="H98" i="7" s="1"/>
  <c r="I98" i="7" s="1"/>
  <c r="J98" i="7" s="1"/>
  <c r="L98" i="7" s="1"/>
  <c r="M98" i="7" s="1"/>
  <c r="F157" i="7"/>
  <c r="G157" i="7" s="1"/>
  <c r="H157" i="7" s="1"/>
  <c r="I157" i="7" s="1"/>
  <c r="J157" i="7" s="1"/>
  <c r="L157" i="7" s="1"/>
  <c r="M157" i="7" s="1"/>
  <c r="F269" i="7"/>
  <c r="G269" i="7" s="1"/>
  <c r="H269" i="7" s="1"/>
  <c r="I269" i="7" s="1"/>
  <c r="J269" i="7" s="1"/>
  <c r="L269" i="7" s="1"/>
  <c r="M269" i="7" s="1"/>
  <c r="F235" i="7"/>
  <c r="G235" i="7" s="1"/>
  <c r="H235" i="7" s="1"/>
  <c r="I235" i="7" s="1"/>
  <c r="J235" i="7" s="1"/>
  <c r="L235" i="7" s="1"/>
  <c r="M235" i="7" s="1"/>
  <c r="F179" i="7"/>
  <c r="G179" i="7" s="1"/>
  <c r="H179" i="7" s="1"/>
  <c r="I179" i="7" s="1"/>
  <c r="J179" i="7" s="1"/>
  <c r="L179" i="7" s="1"/>
  <c r="M179" i="7" s="1"/>
  <c r="F422" i="7"/>
  <c r="G422" i="7" s="1"/>
  <c r="F330" i="7"/>
  <c r="G330" i="7" s="1"/>
  <c r="H330" i="7" s="1"/>
  <c r="I330" i="7" s="1"/>
  <c r="J330" i="7" s="1"/>
  <c r="L330" i="7" s="1"/>
  <c r="M330" i="7" s="1"/>
  <c r="F314" i="7"/>
  <c r="G314" i="7" s="1"/>
  <c r="H314" i="7" s="1"/>
  <c r="I314" i="7" s="1"/>
  <c r="J314" i="7" s="1"/>
  <c r="L314" i="7" s="1"/>
  <c r="M314" i="7" s="1"/>
  <c r="F90" i="7"/>
  <c r="Y222" i="5"/>
  <c r="E221" i="7" s="1"/>
  <c r="Y16" i="5"/>
  <c r="E15" i="7" s="1"/>
  <c r="F257" i="7"/>
  <c r="G257" i="7" s="1"/>
  <c r="H257" i="7" s="1"/>
  <c r="I257" i="7" s="1"/>
  <c r="J257" i="7" s="1"/>
  <c r="L257" i="7" s="1"/>
  <c r="M257" i="7" s="1"/>
  <c r="F263" i="7"/>
  <c r="G263" i="7" s="1"/>
  <c r="H263" i="7" s="1"/>
  <c r="I263" i="7" s="1"/>
  <c r="J263" i="7" s="1"/>
  <c r="L263" i="7" s="1"/>
  <c r="M263" i="7" s="1"/>
  <c r="F515" i="7"/>
  <c r="G515" i="7" s="1"/>
  <c r="H515" i="7" s="1"/>
  <c r="I515" i="7" s="1"/>
  <c r="J515" i="7" s="1"/>
  <c r="L515" i="7" s="1"/>
  <c r="M515" i="7" s="1"/>
  <c r="F402" i="7"/>
  <c r="G402" i="7" s="1"/>
  <c r="H402" i="7" s="1"/>
  <c r="I402" i="7" s="1"/>
  <c r="J402" i="7" s="1"/>
  <c r="L402" i="7" s="1"/>
  <c r="M402" i="7" s="1"/>
  <c r="F366" i="7"/>
  <c r="G366" i="7" s="1"/>
  <c r="H366" i="7" s="1"/>
  <c r="I366" i="7" s="1"/>
  <c r="J366" i="7" s="1"/>
  <c r="L366" i="7" s="1"/>
  <c r="M366" i="7" s="1"/>
  <c r="F110" i="7"/>
  <c r="F62" i="7"/>
  <c r="F118" i="7"/>
  <c r="Y22" i="5"/>
  <c r="E21" i="7" s="1"/>
  <c r="F170" i="7"/>
  <c r="G170" i="7" s="1"/>
  <c r="H170" i="7" s="1"/>
  <c r="I170" i="7" s="1"/>
  <c r="J170" i="7" s="1"/>
  <c r="L170" i="7" s="1"/>
  <c r="M170" i="7" s="1"/>
  <c r="F175" i="7"/>
  <c r="G175" i="7" s="1"/>
  <c r="H175" i="7" s="1"/>
  <c r="I175" i="7" s="1"/>
  <c r="J175" i="7" s="1"/>
  <c r="L175" i="7" s="1"/>
  <c r="M175" i="7" s="1"/>
  <c r="F350" i="7"/>
  <c r="G350" i="7" s="1"/>
  <c r="H350" i="7" s="1"/>
  <c r="I350" i="7" s="1"/>
  <c r="J350" i="7" s="1"/>
  <c r="L350" i="7" s="1"/>
  <c r="M350" i="7" s="1"/>
  <c r="F250" i="7"/>
  <c r="G250" i="7" s="1"/>
  <c r="H250" i="7" s="1"/>
  <c r="I250" i="7" s="1"/>
  <c r="J250" i="7" s="1"/>
  <c r="L250" i="7" s="1"/>
  <c r="M250" i="7" s="1"/>
  <c r="F202" i="7"/>
  <c r="G202" i="7" s="1"/>
  <c r="H202" i="7" s="1"/>
  <c r="I202" i="7" s="1"/>
  <c r="J202" i="7" s="1"/>
  <c r="L202" i="7" s="1"/>
  <c r="M202" i="7" s="1"/>
  <c r="F362" i="7"/>
  <c r="G362" i="7" s="1"/>
  <c r="H362" i="7" s="1"/>
  <c r="I362" i="7" s="1"/>
  <c r="J362" i="7" s="1"/>
  <c r="L362" i="7" s="1"/>
  <c r="M362" i="7" s="1"/>
  <c r="F346" i="7"/>
  <c r="G346" i="7" s="1"/>
  <c r="H346" i="7" s="1"/>
  <c r="I346" i="7" s="1"/>
  <c r="J346" i="7" s="1"/>
  <c r="L346" i="7" s="1"/>
  <c r="M346" i="7" s="1"/>
  <c r="F310" i="7"/>
  <c r="G310" i="7" s="1"/>
  <c r="F282" i="7"/>
  <c r="G282" i="7" s="1"/>
  <c r="H282" i="7" s="1"/>
  <c r="I282" i="7" s="1"/>
  <c r="J282" i="7" s="1"/>
  <c r="L282" i="7" s="1"/>
  <c r="M282" i="7" s="1"/>
  <c r="F135" i="7"/>
  <c r="G135" i="7" s="1"/>
  <c r="H135" i="7" s="1"/>
  <c r="I135" i="7" s="1"/>
  <c r="F114" i="7"/>
  <c r="G114" i="7" s="1"/>
  <c r="H114" i="7" s="1"/>
  <c r="I114" i="7" s="1"/>
  <c r="J114" i="7" s="1"/>
  <c r="L114" i="7" s="1"/>
  <c r="M114" i="7" s="1"/>
  <c r="F46" i="7"/>
  <c r="G46" i="7" s="1"/>
  <c r="H46" i="7" s="1"/>
  <c r="I46" i="7" s="1"/>
  <c r="J46" i="7" s="1"/>
  <c r="L46" i="7" s="1"/>
  <c r="M46" i="7" s="1"/>
  <c r="F18" i="7"/>
  <c r="F86" i="7"/>
  <c r="F74" i="7"/>
  <c r="G74" i="7" s="1"/>
  <c r="H74" i="7" s="1"/>
  <c r="I74" i="7" s="1"/>
  <c r="J74" i="7" s="1"/>
  <c r="L74" i="7" s="1"/>
  <c r="M74" i="7" s="1"/>
  <c r="Y503" i="5"/>
  <c r="E502" i="7" s="1"/>
  <c r="Y110" i="5"/>
  <c r="E109" i="7" s="1"/>
  <c r="Y89" i="5"/>
  <c r="E88" i="7" s="1"/>
  <c r="Y87" i="5"/>
  <c r="E86" i="7" s="1"/>
  <c r="Y49" i="5"/>
  <c r="E48" i="7" s="1"/>
  <c r="F14" i="7"/>
  <c r="F438" i="7"/>
  <c r="G438" i="7" s="1"/>
  <c r="H438" i="7" s="1"/>
  <c r="I438" i="7" s="1"/>
  <c r="J438" i="7" s="1"/>
  <c r="L438" i="7" s="1"/>
  <c r="M438" i="7" s="1"/>
  <c r="F278" i="7"/>
  <c r="G278" i="7" s="1"/>
  <c r="H278" i="7" s="1"/>
  <c r="I278" i="7" s="1"/>
  <c r="J278" i="7" s="1"/>
  <c r="L278" i="7" s="1"/>
  <c r="M278" i="7" s="1"/>
  <c r="F270" i="7"/>
  <c r="G270" i="7" s="1"/>
  <c r="H270" i="7" s="1"/>
  <c r="I270" i="7" s="1"/>
  <c r="J270" i="7" s="1"/>
  <c r="L270" i="7" s="1"/>
  <c r="M270" i="7" s="1"/>
  <c r="F85" i="7"/>
  <c r="Y109" i="5"/>
  <c r="E108" i="7" s="1"/>
  <c r="Y77" i="5"/>
  <c r="E76" i="7" s="1"/>
  <c r="Y20" i="5"/>
  <c r="E19" i="7" s="1"/>
  <c r="Y17" i="5"/>
  <c r="E16" i="7" s="1"/>
  <c r="Y46" i="5"/>
  <c r="E45" i="7" s="1"/>
  <c r="Y30" i="5"/>
  <c r="E29" i="7" s="1"/>
  <c r="Y539" i="5"/>
  <c r="E538" i="7" s="1"/>
  <c r="Y255" i="5"/>
  <c r="E254" i="7" s="1"/>
  <c r="Y252" i="5"/>
  <c r="E251" i="7" s="1"/>
  <c r="Y86" i="5"/>
  <c r="E85" i="7" s="1"/>
  <c r="Y33" i="5"/>
  <c r="E32" i="7" s="1"/>
  <c r="Y291" i="5"/>
  <c r="E290" i="7" s="1"/>
  <c r="Y91" i="5"/>
  <c r="E90" i="7" s="1"/>
  <c r="Y19" i="5"/>
  <c r="E18" i="7" s="1"/>
  <c r="Y471" i="5"/>
  <c r="E470" i="7" s="1"/>
  <c r="Y130" i="5"/>
  <c r="E129" i="7" s="1"/>
  <c r="Y98" i="5"/>
  <c r="E97" i="7" s="1"/>
  <c r="Y72" i="5"/>
  <c r="E71" i="7" s="1"/>
  <c r="Y64" i="5"/>
  <c r="E63" i="7" s="1"/>
  <c r="Y570" i="5"/>
  <c r="E569" i="7" s="1"/>
  <c r="Y629" i="5"/>
  <c r="Y435" i="5"/>
  <c r="E434" i="7" s="1"/>
  <c r="Y11" i="5"/>
  <c r="E10" i="7" s="1"/>
  <c r="Y69" i="5"/>
  <c r="E68" i="7" s="1"/>
  <c r="Y117" i="5"/>
  <c r="E116" i="7" s="1"/>
  <c r="Y83" i="5"/>
  <c r="E82" i="7" s="1"/>
  <c r="Y34" i="5"/>
  <c r="E33" i="7" s="1"/>
  <c r="Y85" i="5"/>
  <c r="E84" i="7" s="1"/>
  <c r="Y21" i="5"/>
  <c r="E20" i="7" s="1"/>
  <c r="Y105" i="5"/>
  <c r="E104" i="7" s="1"/>
  <c r="Y119" i="5"/>
  <c r="E118" i="7" s="1"/>
  <c r="Y68" i="5"/>
  <c r="E67" i="7" s="1"/>
  <c r="Y71" i="5"/>
  <c r="E70" i="7" s="1"/>
  <c r="Y542" i="5"/>
  <c r="E541" i="7" s="1"/>
  <c r="Y59" i="5"/>
  <c r="E58" i="7" s="1"/>
  <c r="Y43" i="5"/>
  <c r="E42" i="7" s="1"/>
  <c r="Y39" i="5"/>
  <c r="E38" i="7" s="1"/>
  <c r="Y53" i="5"/>
  <c r="E52" i="7" s="1"/>
  <c r="Y397" i="5"/>
  <c r="E396" i="7" s="1"/>
  <c r="Y361" i="5"/>
  <c r="E360" i="7" s="1"/>
  <c r="Y226" i="5"/>
  <c r="E225" i="7" s="1"/>
  <c r="Y96" i="5"/>
  <c r="E95" i="7" s="1"/>
  <c r="Y116" i="5"/>
  <c r="E115" i="7" s="1"/>
  <c r="Y26" i="5"/>
  <c r="E25" i="7" s="1"/>
  <c r="Y15" i="5"/>
  <c r="E14" i="7" s="1"/>
  <c r="Y18" i="5"/>
  <c r="E17" i="7" s="1"/>
  <c r="Y468" i="5"/>
  <c r="E467" i="7" s="1"/>
  <c r="Y400" i="5"/>
  <c r="E399" i="7" s="1"/>
  <c r="Y81" i="5"/>
  <c r="E80" i="7" s="1"/>
  <c r="Y27" i="5"/>
  <c r="E26" i="7" s="1"/>
  <c r="Y112" i="5"/>
  <c r="E111" i="7" s="1"/>
  <c r="Y84" i="5"/>
  <c r="E83" i="7" s="1"/>
  <c r="Y97" i="5"/>
  <c r="E96" i="7" s="1"/>
  <c r="Y65" i="5"/>
  <c r="E64" i="7" s="1"/>
  <c r="Y573" i="5"/>
  <c r="E572" i="7" s="1"/>
  <c r="Y111" i="5"/>
  <c r="E110" i="7" s="1"/>
  <c r="Y79" i="5"/>
  <c r="E78" i="7" s="1"/>
  <c r="Y113" i="5"/>
  <c r="E112" i="7" s="1"/>
  <c r="Y129" i="5"/>
  <c r="E128" i="7" s="1"/>
  <c r="Y42" i="5"/>
  <c r="E41" i="7" s="1"/>
  <c r="Y364" i="5"/>
  <c r="E363" i="7" s="1"/>
  <c r="Y13" i="5"/>
  <c r="E12" i="7" s="1"/>
  <c r="F211" i="7"/>
  <c r="G211" i="7" s="1"/>
  <c r="H211" i="7" s="1"/>
  <c r="I211" i="7" s="1"/>
  <c r="J211" i="7" s="1"/>
  <c r="L211" i="7" s="1"/>
  <c r="M211" i="7" s="1"/>
  <c r="F195" i="7"/>
  <c r="G195" i="7" s="1"/>
  <c r="H195" i="7" s="1"/>
  <c r="I195" i="7" s="1"/>
  <c r="J195" i="7" s="1"/>
  <c r="L195" i="7" s="1"/>
  <c r="M195" i="7" s="1"/>
  <c r="F45" i="7"/>
  <c r="F21" i="7"/>
  <c r="F91" i="7"/>
  <c r="G91" i="7" s="1"/>
  <c r="H91" i="7" s="1"/>
  <c r="I91" i="7" s="1"/>
  <c r="J91" i="7" s="1"/>
  <c r="L91" i="7" s="1"/>
  <c r="M91" i="7" s="1"/>
  <c r="F181" i="7"/>
  <c r="G181" i="7" s="1"/>
  <c r="H181" i="7" s="1"/>
  <c r="I181" i="7" s="1"/>
  <c r="J181" i="7" s="1"/>
  <c r="L181" i="7" s="1"/>
  <c r="M181" i="7" s="1"/>
  <c r="F107" i="7"/>
  <c r="G107" i="7" s="1"/>
  <c r="H107" i="7" s="1"/>
  <c r="I107" i="7" s="1"/>
  <c r="J107" i="7" s="1"/>
  <c r="L107" i="7" s="1"/>
  <c r="M107" i="7" s="1"/>
  <c r="F61" i="7"/>
  <c r="F52" i="7"/>
  <c r="F131" i="7"/>
  <c r="G131" i="7" s="1"/>
  <c r="H131" i="7" s="1"/>
  <c r="I131" i="7" s="1"/>
  <c r="J131" i="7" s="1"/>
  <c r="L131" i="7" s="1"/>
  <c r="M131" i="7" s="1"/>
  <c r="F243" i="7"/>
  <c r="G243" i="7" s="1"/>
  <c r="H243" i="7" s="1"/>
  <c r="I243" i="7" s="1"/>
  <c r="J243" i="7" s="1"/>
  <c r="L243" i="7" s="1"/>
  <c r="M243" i="7" s="1"/>
  <c r="F127" i="7"/>
  <c r="G127" i="7" s="1"/>
  <c r="H127" i="7" s="1"/>
  <c r="I127" i="7" s="1"/>
  <c r="J127" i="7" s="1"/>
  <c r="L127" i="7" s="1"/>
  <c r="M127" i="7" s="1"/>
  <c r="F592" i="7"/>
  <c r="G592" i="7" s="1"/>
  <c r="H592" i="7" s="1"/>
  <c r="I592" i="7" s="1"/>
  <c r="J592" i="7" s="1"/>
  <c r="L592" i="7" s="1"/>
  <c r="M592" i="7" s="1"/>
  <c r="F209" i="7"/>
  <c r="G209" i="7" s="1"/>
  <c r="H209" i="7" s="1"/>
  <c r="I209" i="7" s="1"/>
  <c r="J209" i="7" s="1"/>
  <c r="L209" i="7" s="1"/>
  <c r="M209" i="7" s="1"/>
  <c r="F408" i="7"/>
  <c r="G408" i="7" s="1"/>
  <c r="H408" i="7" s="1"/>
  <c r="I408" i="7" s="1"/>
  <c r="J408" i="7" s="1"/>
  <c r="L408" i="7" s="1"/>
  <c r="M408" i="7" s="1"/>
  <c r="F35" i="7"/>
  <c r="G35" i="7" s="1"/>
  <c r="H35" i="7" s="1"/>
  <c r="I35" i="7" s="1"/>
  <c r="J35" i="7" s="1"/>
  <c r="L35" i="7" s="1"/>
  <c r="M35" i="7" s="1"/>
  <c r="F532" i="7"/>
  <c r="G532" i="7" s="1"/>
  <c r="H532" i="7" s="1"/>
  <c r="I532" i="7" s="1"/>
  <c r="J532" i="7" s="1"/>
  <c r="L532" i="7" s="1"/>
  <c r="M532" i="7" s="1"/>
  <c r="F285" i="7"/>
  <c r="G285" i="7" s="1"/>
  <c r="H285" i="7" s="1"/>
  <c r="I285" i="7" s="1"/>
  <c r="J285" i="7" s="1"/>
  <c r="L285" i="7" s="1"/>
  <c r="M285" i="7" s="1"/>
  <c r="F56" i="7"/>
  <c r="G56" i="7" s="1"/>
  <c r="H56" i="7" s="1"/>
  <c r="I56" i="7" s="1"/>
  <c r="J56" i="7" s="1"/>
  <c r="L56" i="7" s="1"/>
  <c r="M56" i="7" s="1"/>
  <c r="F511" i="7"/>
  <c r="G511" i="7" s="1"/>
  <c r="H511" i="7" s="1"/>
  <c r="I511" i="7" s="1"/>
  <c r="J511" i="7" s="1"/>
  <c r="L511" i="7" s="1"/>
  <c r="M511" i="7" s="1"/>
  <c r="F141" i="7"/>
  <c r="G141" i="7" s="1"/>
  <c r="H141" i="7" s="1"/>
  <c r="I141" i="7" s="1"/>
  <c r="J141" i="7" s="1"/>
  <c r="L141" i="7" s="1"/>
  <c r="M141" i="7" s="1"/>
  <c r="F109" i="7"/>
  <c r="F48" i="7"/>
  <c r="F273" i="7"/>
  <c r="G273" i="7" s="1"/>
  <c r="H273" i="7" s="1"/>
  <c r="I273" i="7" s="1"/>
  <c r="J273" i="7" s="1"/>
  <c r="L273" i="7" s="1"/>
  <c r="M273" i="7" s="1"/>
  <c r="F238" i="7"/>
  <c r="G238" i="7" s="1"/>
  <c r="H238" i="7" s="1"/>
  <c r="I238" i="7" s="1"/>
  <c r="J238" i="7" s="1"/>
  <c r="L238" i="7" s="1"/>
  <c r="M238" i="7" s="1"/>
  <c r="F59" i="7"/>
  <c r="F242" i="7"/>
  <c r="G242" i="7" s="1"/>
  <c r="H242" i="7" s="1"/>
  <c r="I242" i="7" s="1"/>
  <c r="J242" i="7" s="1"/>
  <c r="L242" i="7" s="1"/>
  <c r="M242" i="7" s="1"/>
  <c r="F214" i="7"/>
  <c r="G214" i="7" s="1"/>
  <c r="H214" i="7" s="1"/>
  <c r="I214" i="7" s="1"/>
  <c r="J214" i="7" s="1"/>
  <c r="L214" i="7" s="1"/>
  <c r="M214" i="7" s="1"/>
  <c r="F191" i="7"/>
  <c r="G191" i="7" s="1"/>
  <c r="H191" i="7" s="1"/>
  <c r="I191" i="7" s="1"/>
  <c r="J191" i="7" s="1"/>
  <c r="L191" i="7" s="1"/>
  <c r="M191" i="7" s="1"/>
  <c r="F15" i="7"/>
  <c r="F429" i="7"/>
  <c r="G429" i="7" s="1"/>
  <c r="H429" i="7" s="1"/>
  <c r="I429" i="7" s="1"/>
  <c r="J429" i="7" s="1"/>
  <c r="L429" i="7" s="1"/>
  <c r="M429" i="7" s="1"/>
  <c r="F413" i="7"/>
  <c r="G413" i="7" s="1"/>
  <c r="H413" i="7" s="1"/>
  <c r="I413" i="7" s="1"/>
  <c r="J413" i="7" s="1"/>
  <c r="L413" i="7" s="1"/>
  <c r="M413" i="7" s="1"/>
  <c r="F133" i="7"/>
  <c r="G133" i="7" s="1"/>
  <c r="H133" i="7" s="1"/>
  <c r="I133" i="7" s="1"/>
  <c r="J133" i="7" s="1"/>
  <c r="L133" i="7" s="1"/>
  <c r="M133" i="7" s="1"/>
  <c r="F95" i="7"/>
  <c r="F573" i="7"/>
  <c r="G573" i="7" s="1"/>
  <c r="H573" i="7" s="1"/>
  <c r="I573" i="7" s="1"/>
  <c r="J573" i="7" s="1"/>
  <c r="L573" i="7" s="1"/>
  <c r="M573" i="7" s="1"/>
  <c r="F41" i="7"/>
  <c r="F37" i="7"/>
  <c r="F33" i="7"/>
  <c r="F25" i="7"/>
  <c r="F17" i="7"/>
  <c r="F12" i="7"/>
  <c r="F231" i="7"/>
  <c r="G231" i="7" s="1"/>
  <c r="H231" i="7" s="1"/>
  <c r="I231" i="7" s="1"/>
  <c r="F10" i="7"/>
  <c r="F71" i="7"/>
  <c r="F23" i="7"/>
  <c r="F29" i="7"/>
  <c r="F255" i="7"/>
  <c r="G255" i="7" s="1"/>
  <c r="H255" i="7" s="1"/>
  <c r="I255" i="7" s="1"/>
  <c r="J255" i="7" s="1"/>
  <c r="L255" i="7" s="1"/>
  <c r="M255" i="7" s="1"/>
  <c r="F528" i="7"/>
  <c r="G528" i="7" s="1"/>
  <c r="H528" i="7" s="1"/>
  <c r="I528" i="7" s="1"/>
  <c r="J528" i="7" s="1"/>
  <c r="L528" i="7" s="1"/>
  <c r="M528" i="7" s="1"/>
  <c r="F445" i="7"/>
  <c r="G445" i="7" s="1"/>
  <c r="H445" i="7" s="1"/>
  <c r="I445" i="7" s="1"/>
  <c r="J445" i="7" s="1"/>
  <c r="L445" i="7" s="1"/>
  <c r="M445" i="7" s="1"/>
  <c r="F245" i="7"/>
  <c r="G245" i="7" s="1"/>
  <c r="H245" i="7" s="1"/>
  <c r="I245" i="7" s="1"/>
  <c r="J245" i="7" s="1"/>
  <c r="L245" i="7" s="1"/>
  <c r="M245" i="7" s="1"/>
  <c r="F149" i="7"/>
  <c r="G149" i="7" s="1"/>
  <c r="H149" i="7" s="1"/>
  <c r="I149" i="7" s="1"/>
  <c r="J149" i="7" s="1"/>
  <c r="L149" i="7" s="1"/>
  <c r="M149" i="7" s="1"/>
  <c r="F117" i="7"/>
  <c r="G117" i="7" s="1"/>
  <c r="H117" i="7" s="1"/>
  <c r="I117" i="7" s="1"/>
  <c r="J117" i="7" s="1"/>
  <c r="L117" i="7" s="1"/>
  <c r="M117" i="7" s="1"/>
  <c r="F259" i="7"/>
  <c r="G259" i="7" s="1"/>
  <c r="H259" i="7" s="1"/>
  <c r="I259" i="7" s="1"/>
  <c r="J259" i="7" s="1"/>
  <c r="L259" i="7" s="1"/>
  <c r="M259" i="7" s="1"/>
  <c r="F249" i="7"/>
  <c r="G249" i="7" s="1"/>
  <c r="H249" i="7" s="1"/>
  <c r="I249" i="7" s="1"/>
  <c r="J249" i="7" s="1"/>
  <c r="L249" i="7" s="1"/>
  <c r="M249" i="7" s="1"/>
  <c r="F99" i="7"/>
  <c r="G99" i="7" s="1"/>
  <c r="H99" i="7" s="1"/>
  <c r="I99" i="7" s="1"/>
  <c r="J99" i="7" s="1"/>
  <c r="L99" i="7" s="1"/>
  <c r="M99" i="7" s="1"/>
  <c r="F83" i="7"/>
  <c r="F19" i="7"/>
  <c r="F585" i="7"/>
  <c r="G585" i="7" s="1"/>
  <c r="H585" i="7" s="1"/>
  <c r="I585" i="7" s="1"/>
  <c r="J585" i="7" s="1"/>
  <c r="L585" i="7" s="1"/>
  <c r="M585" i="7" s="1"/>
  <c r="F42" i="7"/>
  <c r="F258" i="7"/>
  <c r="G258" i="7" s="1"/>
  <c r="H258" i="7" s="1"/>
  <c r="I258" i="7" s="1"/>
  <c r="J258" i="7" s="1"/>
  <c r="L258" i="7" s="1"/>
  <c r="M258" i="7" s="1"/>
  <c r="F125" i="7"/>
  <c r="G125" i="7" s="1"/>
  <c r="H125" i="7" s="1"/>
  <c r="I125" i="7" s="1"/>
  <c r="J125" i="7" s="1"/>
  <c r="L125" i="7" s="1"/>
  <c r="M125" i="7" s="1"/>
  <c r="F76" i="7"/>
  <c r="F187" i="7"/>
  <c r="G187" i="7" s="1"/>
  <c r="H187" i="7" s="1"/>
  <c r="I187" i="7" s="1"/>
  <c r="J187" i="7" s="1"/>
  <c r="L187" i="7" s="1"/>
  <c r="M187" i="7" s="1"/>
  <c r="F103" i="7"/>
  <c r="G103" i="7" s="1"/>
  <c r="H103" i="7" s="1"/>
  <c r="I103" i="7" s="1"/>
  <c r="J103" i="7" s="1"/>
  <c r="L103" i="7" s="1"/>
  <c r="M103" i="7" s="1"/>
  <c r="F498" i="7"/>
  <c r="G498" i="7" s="1"/>
  <c r="H498" i="7" s="1"/>
  <c r="I498" i="7" s="1"/>
  <c r="J498" i="7" s="1"/>
  <c r="L498" i="7" s="1"/>
  <c r="M498" i="7" s="1"/>
  <c r="F210" i="7"/>
  <c r="G210" i="7" s="1"/>
  <c r="H210" i="7" s="1"/>
  <c r="I210" i="7" s="1"/>
  <c r="J210" i="7" s="1"/>
  <c r="L210" i="7" s="1"/>
  <c r="M210" i="7" s="1"/>
  <c r="F26" i="7"/>
  <c r="F503" i="7"/>
  <c r="G503" i="7" s="1"/>
  <c r="H503" i="7" s="1"/>
  <c r="I503" i="7" s="1"/>
  <c r="J503" i="7" s="1"/>
  <c r="L503" i="7" s="1"/>
  <c r="M503" i="7" s="1"/>
  <c r="F450" i="7"/>
  <c r="G450" i="7" s="1"/>
  <c r="H450" i="7" s="1"/>
  <c r="I450" i="7" s="1"/>
  <c r="J450" i="7" s="1"/>
  <c r="L450" i="7" s="1"/>
  <c r="M450" i="7" s="1"/>
  <c r="F232" i="7"/>
  <c r="G232" i="7" s="1"/>
  <c r="H232" i="7" s="1"/>
  <c r="I232" i="7" s="1"/>
  <c r="J232" i="7" s="1"/>
  <c r="L232" i="7" s="1"/>
  <c r="M232" i="7" s="1"/>
  <c r="F161" i="7"/>
  <c r="G161" i="7" s="1"/>
  <c r="H161" i="7" s="1"/>
  <c r="I161" i="7" s="1"/>
  <c r="J161" i="7" s="1"/>
  <c r="L161" i="7" s="1"/>
  <c r="M161" i="7" s="1"/>
  <c r="F152" i="7"/>
  <c r="G152" i="7" s="1"/>
  <c r="H152" i="7" s="1"/>
  <c r="I152" i="7" s="1"/>
  <c r="J152" i="7" s="1"/>
  <c r="L152" i="7" s="1"/>
  <c r="M152" i="7" s="1"/>
  <c r="F16" i="7"/>
  <c r="F352" i="7"/>
  <c r="G352" i="7" s="1"/>
  <c r="H352" i="7" s="1"/>
  <c r="I352" i="7" s="1"/>
  <c r="J352" i="7" s="1"/>
  <c r="L352" i="7" s="1"/>
  <c r="M352" i="7" s="1"/>
  <c r="F304" i="7"/>
  <c r="G304" i="7" s="1"/>
  <c r="H304" i="7" s="1"/>
  <c r="I304" i="7" s="1"/>
  <c r="J304" i="7" s="1"/>
  <c r="L304" i="7" s="1"/>
  <c r="M304" i="7" s="1"/>
  <c r="F84" i="7"/>
  <c r="F68" i="7"/>
  <c r="F163" i="7"/>
  <c r="G163" i="7" s="1"/>
  <c r="H163" i="7" s="1"/>
  <c r="I163" i="7" s="1"/>
  <c r="J163" i="7" s="1"/>
  <c r="L163" i="7" s="1"/>
  <c r="M163" i="7" s="1"/>
  <c r="F147" i="7"/>
  <c r="G147" i="7" s="1"/>
  <c r="H147" i="7" s="1"/>
  <c r="I147" i="7" s="1"/>
  <c r="J147" i="7" s="1"/>
  <c r="L147" i="7" s="1"/>
  <c r="M147" i="7" s="1"/>
  <c r="F67" i="7"/>
  <c r="F581" i="7"/>
  <c r="G581" i="7" s="1"/>
  <c r="H581" i="7" s="1"/>
  <c r="I581" i="7" s="1"/>
  <c r="J581" i="7" s="1"/>
  <c r="L581" i="7" s="1"/>
  <c r="M581" i="7" s="1"/>
  <c r="F499" i="7"/>
  <c r="G499" i="7" s="1"/>
  <c r="H499" i="7" s="1"/>
  <c r="I499" i="7" s="1"/>
  <c r="J499" i="7" s="1"/>
  <c r="L499" i="7" s="1"/>
  <c r="M499" i="7" s="1"/>
  <c r="F119" i="7"/>
  <c r="G119" i="7" s="1"/>
  <c r="H119" i="7" s="1"/>
  <c r="I119" i="7" s="1"/>
  <c r="J119" i="7" s="1"/>
  <c r="L119" i="7" s="1"/>
  <c r="M119" i="7" s="1"/>
  <c r="F38" i="7"/>
  <c r="F13" i="7"/>
  <c r="W10" i="4"/>
  <c r="F9" i="7" s="1"/>
  <c r="F519" i="7"/>
  <c r="G519" i="7" s="1"/>
  <c r="H519" i="7" s="1"/>
  <c r="I519" i="7" s="1"/>
  <c r="J519" i="7" s="1"/>
  <c r="L519" i="7" s="1"/>
  <c r="M519" i="7" s="1"/>
  <c r="F58" i="7"/>
  <c r="F264" i="7"/>
  <c r="G264" i="7" s="1"/>
  <c r="H264" i="7" s="1"/>
  <c r="I264" i="7" s="1"/>
  <c r="J264" i="7" s="1"/>
  <c r="L264" i="7" s="1"/>
  <c r="M264" i="7" s="1"/>
  <c r="F120" i="7"/>
  <c r="G120" i="7" s="1"/>
  <c r="H120" i="7" s="1"/>
  <c r="I120" i="7" s="1"/>
  <c r="J120" i="7" s="1"/>
  <c r="L120" i="7" s="1"/>
  <c r="M120" i="7" s="1"/>
  <c r="F379" i="7"/>
  <c r="G379" i="7" s="1"/>
  <c r="H379" i="7" s="1"/>
  <c r="I379" i="7" s="1"/>
  <c r="J379" i="7" s="1"/>
  <c r="L379" i="7" s="1"/>
  <c r="M379" i="7" s="1"/>
  <c r="F331" i="7"/>
  <c r="G331" i="7" s="1"/>
  <c r="H331" i="7" s="1"/>
  <c r="I331" i="7" s="1"/>
  <c r="J331" i="7" s="1"/>
  <c r="L331" i="7" s="1"/>
  <c r="M331" i="7" s="1"/>
  <c r="F32" i="7"/>
  <c r="F215" i="7"/>
  <c r="G215" i="7" s="1"/>
  <c r="H215" i="7" s="1"/>
  <c r="I215" i="7" s="1"/>
  <c r="J215" i="7" s="1"/>
  <c r="L215" i="7" s="1"/>
  <c r="M215" i="7" s="1"/>
  <c r="F183" i="7"/>
  <c r="G183" i="7" s="1"/>
  <c r="H183" i="7" s="1"/>
  <c r="I183" i="7" s="1"/>
  <c r="J183" i="7" s="1"/>
  <c r="L183" i="7" s="1"/>
  <c r="M183" i="7" s="1"/>
  <c r="F535" i="7"/>
  <c r="G535" i="7" s="1"/>
  <c r="H535" i="7" s="1"/>
  <c r="I535" i="7" s="1"/>
  <c r="J535" i="7" s="1"/>
  <c r="L535" i="7" s="1"/>
  <c r="M535" i="7" s="1"/>
  <c r="F524" i="7"/>
  <c r="G524" i="7" s="1"/>
  <c r="H524" i="7" s="1"/>
  <c r="I524" i="7" s="1"/>
  <c r="J524" i="7" s="1"/>
  <c r="L524" i="7" s="1"/>
  <c r="M524" i="7" s="1"/>
  <c r="F416" i="7"/>
  <c r="G416" i="7" s="1"/>
  <c r="H416" i="7" s="1"/>
  <c r="I416" i="7" s="1"/>
  <c r="J416" i="7" s="1"/>
  <c r="L416" i="7" s="1"/>
  <c r="M416" i="7" s="1"/>
  <c r="F320" i="7"/>
  <c r="G320" i="7" s="1"/>
  <c r="H320" i="7" s="1"/>
  <c r="I320" i="7" s="1"/>
  <c r="J320" i="7" s="1"/>
  <c r="L320" i="7" s="1"/>
  <c r="M320" i="7" s="1"/>
  <c r="F604" i="7"/>
  <c r="G604" i="7" s="1"/>
  <c r="H604" i="7" s="1"/>
  <c r="I604" i="7" s="1"/>
  <c r="J604" i="7" s="1"/>
  <c r="L604" i="7" s="1"/>
  <c r="M604" i="7" s="1"/>
  <c r="F309" i="7"/>
  <c r="G309" i="7" s="1"/>
  <c r="H309" i="7" s="1"/>
  <c r="I309" i="7" s="1"/>
  <c r="J309" i="7" s="1"/>
  <c r="L309" i="7" s="1"/>
  <c r="M309" i="7" s="1"/>
  <c r="F277" i="7"/>
  <c r="G277" i="7" s="1"/>
  <c r="H277" i="7" s="1"/>
  <c r="I277" i="7" s="1"/>
  <c r="J277" i="7" s="1"/>
  <c r="L277" i="7" s="1"/>
  <c r="M277" i="7" s="1"/>
  <c r="F144" i="7"/>
  <c r="G144" i="7" s="1"/>
  <c r="H144" i="7" s="1"/>
  <c r="I144" i="7" s="1"/>
  <c r="J144" i="7" s="1"/>
  <c r="L144" i="7" s="1"/>
  <c r="M144" i="7" s="1"/>
  <c r="F121" i="7"/>
  <c r="G121" i="7" s="1"/>
  <c r="H121" i="7" s="1"/>
  <c r="I121" i="7" s="1"/>
  <c r="J121" i="7" s="1"/>
  <c r="L121" i="7" s="1"/>
  <c r="M121" i="7" s="1"/>
  <c r="F104" i="7"/>
  <c r="F24" i="7"/>
  <c r="G24" i="7" s="1"/>
  <c r="H24" i="7" s="1"/>
  <c r="I24" i="7" s="1"/>
  <c r="J24" i="7" s="1"/>
  <c r="L24" i="7" s="1"/>
  <c r="M24" i="7" s="1"/>
  <c r="F47" i="7"/>
  <c r="F39" i="7"/>
  <c r="F466" i="7"/>
  <c r="G466" i="7" s="1"/>
  <c r="H466" i="7" s="1"/>
  <c r="I466" i="7" s="1"/>
  <c r="J466" i="7" s="1"/>
  <c r="L466" i="7" s="1"/>
  <c r="M466" i="7" s="1"/>
  <c r="F462" i="7"/>
  <c r="G462" i="7" s="1"/>
  <c r="H462" i="7" s="1"/>
  <c r="I462" i="7" s="1"/>
  <c r="J462" i="7" s="1"/>
  <c r="L462" i="7" s="1"/>
  <c r="M462" i="7" s="1"/>
  <c r="F495" i="7"/>
  <c r="G495" i="7" s="1"/>
  <c r="H495" i="7" s="1"/>
  <c r="I495" i="7" s="1"/>
  <c r="J495" i="7" s="1"/>
  <c r="L495" i="7" s="1"/>
  <c r="M495" i="7" s="1"/>
  <c r="F459" i="7"/>
  <c r="G459" i="7" s="1"/>
  <c r="H459" i="7" s="1"/>
  <c r="I459" i="7" s="1"/>
  <c r="J459" i="7" s="1"/>
  <c r="L459" i="7" s="1"/>
  <c r="M459" i="7" s="1"/>
  <c r="F426" i="7"/>
  <c r="G426" i="7" s="1"/>
  <c r="F130" i="7"/>
  <c r="G130" i="7" s="1"/>
  <c r="H130" i="7" s="1"/>
  <c r="I130" i="7" s="1"/>
  <c r="J130" i="7" s="1"/>
  <c r="L130" i="7" s="1"/>
  <c r="M130" i="7" s="1"/>
  <c r="F274" i="7"/>
  <c r="G274" i="7" s="1"/>
  <c r="H274" i="7" s="1"/>
  <c r="I274" i="7" s="1"/>
  <c r="J274" i="7" s="1"/>
  <c r="L274" i="7" s="1"/>
  <c r="M274" i="7" s="1"/>
  <c r="F146" i="7"/>
  <c r="G146" i="7" s="1"/>
  <c r="H146" i="7" s="1"/>
  <c r="I146" i="7" s="1"/>
  <c r="J146" i="7" s="1"/>
  <c r="L146" i="7" s="1"/>
  <c r="M146" i="7" s="1"/>
  <c r="F123" i="7"/>
  <c r="G123" i="7" s="1"/>
  <c r="H123" i="7" s="1"/>
  <c r="I123" i="7" s="1"/>
  <c r="F489" i="7"/>
  <c r="G489" i="7" s="1"/>
  <c r="H489" i="7" s="1"/>
  <c r="I489" i="7" s="1"/>
  <c r="J489" i="7" s="1"/>
  <c r="L489" i="7" s="1"/>
  <c r="M489" i="7" s="1"/>
  <c r="F425" i="7"/>
  <c r="G425" i="7" s="1"/>
  <c r="H425" i="7" s="1"/>
  <c r="I425" i="7" s="1"/>
  <c r="J425" i="7" s="1"/>
  <c r="L425" i="7" s="1"/>
  <c r="M425" i="7" s="1"/>
  <c r="F409" i="7"/>
  <c r="G409" i="7" s="1"/>
  <c r="H409" i="7" s="1"/>
  <c r="I409" i="7" s="1"/>
  <c r="J409" i="7" s="1"/>
  <c r="L409" i="7" s="1"/>
  <c r="M409" i="7" s="1"/>
  <c r="F570" i="7"/>
  <c r="G570" i="7" s="1"/>
  <c r="H570" i="7" s="1"/>
  <c r="I570" i="7" s="1"/>
  <c r="J570" i="7" s="1"/>
  <c r="L570" i="7" s="1"/>
  <c r="M570" i="7" s="1"/>
  <c r="F308" i="7"/>
  <c r="G308" i="7" s="1"/>
  <c r="H308" i="7" s="1"/>
  <c r="I308" i="7" s="1"/>
  <c r="J308" i="7" s="1"/>
  <c r="L308" i="7" s="1"/>
  <c r="M308" i="7" s="1"/>
  <c r="F276" i="7"/>
  <c r="G276" i="7" s="1"/>
  <c r="H276" i="7" s="1"/>
  <c r="I276" i="7" s="1"/>
  <c r="J276" i="7" s="1"/>
  <c r="L276" i="7" s="1"/>
  <c r="M276" i="7" s="1"/>
  <c r="F220" i="7"/>
  <c r="G220" i="7" s="1"/>
  <c r="H220" i="7" s="1"/>
  <c r="I220" i="7" s="1"/>
  <c r="J220" i="7" s="1"/>
  <c r="L220" i="7" s="1"/>
  <c r="M220" i="7" s="1"/>
  <c r="F188" i="7"/>
  <c r="G188" i="7" s="1"/>
  <c r="H188" i="7" s="1"/>
  <c r="I188" i="7" s="1"/>
  <c r="J188" i="7" s="1"/>
  <c r="L188" i="7" s="1"/>
  <c r="M188" i="7" s="1"/>
  <c r="F140" i="7"/>
  <c r="G140" i="7" s="1"/>
  <c r="H140" i="7" s="1"/>
  <c r="I140" i="7" s="1"/>
  <c r="J140" i="7" s="1"/>
  <c r="L140" i="7" s="1"/>
  <c r="M140" i="7" s="1"/>
  <c r="F124" i="7"/>
  <c r="G124" i="7" s="1"/>
  <c r="H124" i="7" s="1"/>
  <c r="I124" i="7" s="1"/>
  <c r="J124" i="7" s="1"/>
  <c r="L124" i="7" s="1"/>
  <c r="M124" i="7" s="1"/>
  <c r="F108" i="7"/>
  <c r="F359" i="7"/>
  <c r="G359" i="7" s="1"/>
  <c r="H359" i="7" s="1"/>
  <c r="I359" i="7" s="1"/>
  <c r="J359" i="7" s="1"/>
  <c r="L359" i="7" s="1"/>
  <c r="M359" i="7" s="1"/>
  <c r="F327" i="7"/>
  <c r="G327" i="7" s="1"/>
  <c r="H327" i="7" s="1"/>
  <c r="I327" i="7" s="1"/>
  <c r="J327" i="7" s="1"/>
  <c r="L327" i="7" s="1"/>
  <c r="M327" i="7" s="1"/>
  <c r="F279" i="7"/>
  <c r="G279" i="7" s="1"/>
  <c r="H279" i="7" s="1"/>
  <c r="I279" i="7" s="1"/>
  <c r="J279" i="7" s="1"/>
  <c r="L279" i="7" s="1"/>
  <c r="M279" i="7" s="1"/>
  <c r="F601" i="7"/>
  <c r="G601" i="7" s="1"/>
  <c r="H601" i="7" s="1"/>
  <c r="I601" i="7" s="1"/>
  <c r="J601" i="7" s="1"/>
  <c r="L601" i="7" s="1"/>
  <c r="M601" i="7" s="1"/>
  <c r="F337" i="7"/>
  <c r="G337" i="7" s="1"/>
  <c r="H337" i="7" s="1"/>
  <c r="I337" i="7" s="1"/>
  <c r="F289" i="7"/>
  <c r="G289" i="7" s="1"/>
  <c r="H289" i="7" s="1"/>
  <c r="I289" i="7" s="1"/>
  <c r="J289" i="7" s="1"/>
  <c r="L289" i="7" s="1"/>
  <c r="M289" i="7" s="1"/>
  <c r="F192" i="7"/>
  <c r="G192" i="7" s="1"/>
  <c r="H192" i="7" s="1"/>
  <c r="I192" i="7" s="1"/>
  <c r="J192" i="7" s="1"/>
  <c r="L192" i="7" s="1"/>
  <c r="M192" i="7" s="1"/>
  <c r="F387" i="7"/>
  <c r="G387" i="7" s="1"/>
  <c r="H387" i="7" s="1"/>
  <c r="I387" i="7" s="1"/>
  <c r="J387" i="7" s="1"/>
  <c r="L387" i="7" s="1"/>
  <c r="M387" i="7" s="1"/>
  <c r="F355" i="7"/>
  <c r="G355" i="7" s="1"/>
  <c r="H355" i="7" s="1"/>
  <c r="I355" i="7" s="1"/>
  <c r="J355" i="7" s="1"/>
  <c r="L355" i="7" s="1"/>
  <c r="M355" i="7" s="1"/>
  <c r="F96" i="7"/>
  <c r="F80" i="7"/>
  <c r="F417" i="7"/>
  <c r="G417" i="7" s="1"/>
  <c r="H417" i="7" s="1"/>
  <c r="I417" i="7" s="1"/>
  <c r="J417" i="7" s="1"/>
  <c r="L417" i="7" s="1"/>
  <c r="M417" i="7" s="1"/>
  <c r="F542" i="7"/>
  <c r="G542" i="7" s="1"/>
  <c r="H542" i="7" s="1"/>
  <c r="I542" i="7" s="1"/>
  <c r="J542" i="7" s="1"/>
  <c r="L542" i="7" s="1"/>
  <c r="M542" i="7" s="1"/>
  <c r="F380" i="7"/>
  <c r="G380" i="7" s="1"/>
  <c r="H380" i="7" s="1"/>
  <c r="I380" i="7" s="1"/>
  <c r="J380" i="7" s="1"/>
  <c r="L380" i="7" s="1"/>
  <c r="M380" i="7" s="1"/>
  <c r="F212" i="7"/>
  <c r="G212" i="7" s="1"/>
  <c r="H212" i="7" s="1"/>
  <c r="I212" i="7" s="1"/>
  <c r="J212" i="7" s="1"/>
  <c r="L212" i="7" s="1"/>
  <c r="M212" i="7" s="1"/>
  <c r="F196" i="7"/>
  <c r="G196" i="7" s="1"/>
  <c r="H196" i="7" s="1"/>
  <c r="I196" i="7" s="1"/>
  <c r="J196" i="7" s="1"/>
  <c r="L196" i="7" s="1"/>
  <c r="M196" i="7" s="1"/>
  <c r="F148" i="7"/>
  <c r="G148" i="7" s="1"/>
  <c r="H148" i="7" s="1"/>
  <c r="I148" i="7" s="1"/>
  <c r="J148" i="7" s="1"/>
  <c r="L148" i="7" s="1"/>
  <c r="M148" i="7" s="1"/>
  <c r="F132" i="7"/>
  <c r="G132" i="7" s="1"/>
  <c r="H132" i="7" s="1"/>
  <c r="I132" i="7" s="1"/>
  <c r="J132" i="7" s="1"/>
  <c r="L132" i="7" s="1"/>
  <c r="M132" i="7" s="1"/>
  <c r="F335" i="7"/>
  <c r="G335" i="7" s="1"/>
  <c r="H335" i="7" s="1"/>
  <c r="I335" i="7" s="1"/>
  <c r="J335" i="7" s="1"/>
  <c r="L335" i="7" s="1"/>
  <c r="M335" i="7" s="1"/>
  <c r="F319" i="7"/>
  <c r="G319" i="7" s="1"/>
  <c r="F36" i="7"/>
  <c r="G36" i="7" s="1"/>
  <c r="H36" i="7" s="1"/>
  <c r="I36" i="7" s="1"/>
  <c r="J36" i="7" s="1"/>
  <c r="L36" i="7" s="1"/>
  <c r="M36" i="7" s="1"/>
  <c r="F20" i="7"/>
  <c r="G505" i="7" l="1"/>
  <c r="H505" i="7" s="1"/>
  <c r="I505" i="7" s="1"/>
  <c r="J505" i="7" s="1"/>
  <c r="L505" i="7" s="1"/>
  <c r="M505" i="7" s="1"/>
  <c r="G78" i="7"/>
  <c r="H78" i="7" s="1"/>
  <c r="I78" i="7" s="1"/>
  <c r="J78" i="7" s="1"/>
  <c r="L78" i="7" s="1"/>
  <c r="M78" i="7" s="1"/>
  <c r="G572" i="7"/>
  <c r="H572" i="7" s="1"/>
  <c r="I572" i="7" s="1"/>
  <c r="J572" i="7" s="1"/>
  <c r="L572" i="7" s="1"/>
  <c r="M572" i="7" s="1"/>
  <c r="G251" i="7"/>
  <c r="H251" i="7" s="1"/>
  <c r="I251" i="7" s="1"/>
  <c r="J251" i="7" s="1"/>
  <c r="L251" i="7" s="1"/>
  <c r="M251" i="7" s="1"/>
  <c r="G111" i="7"/>
  <c r="H111" i="7" s="1"/>
  <c r="I111" i="7" s="1"/>
  <c r="J111" i="7" s="1"/>
  <c r="L111" i="7" s="1"/>
  <c r="M111" i="7" s="1"/>
  <c r="G115" i="7"/>
  <c r="H115" i="7" s="1"/>
  <c r="I115" i="7" s="1"/>
  <c r="J115" i="7" s="1"/>
  <c r="L115" i="7" s="1"/>
  <c r="M115" i="7" s="1"/>
  <c r="G470" i="7"/>
  <c r="H470" i="7" s="1"/>
  <c r="I470" i="7" s="1"/>
  <c r="J470" i="7" s="1"/>
  <c r="L470" i="7" s="1"/>
  <c r="M470" i="7" s="1"/>
  <c r="G106" i="7"/>
  <c r="H106" i="7" s="1"/>
  <c r="I106" i="7" s="1"/>
  <c r="J106" i="7" s="1"/>
  <c r="L106" i="7" s="1"/>
  <c r="M106" i="7" s="1"/>
  <c r="G294" i="7"/>
  <c r="H294" i="7" s="1"/>
  <c r="I294" i="7" s="1"/>
  <c r="J294" i="7" s="1"/>
  <c r="L294" i="7" s="1"/>
  <c r="M294" i="7" s="1"/>
  <c r="G110" i="7"/>
  <c r="H110" i="7" s="1"/>
  <c r="I110" i="7" s="1"/>
  <c r="J110" i="7" s="1"/>
  <c r="L110" i="7" s="1"/>
  <c r="M110" i="7" s="1"/>
  <c r="G399" i="7"/>
  <c r="H399" i="7" s="1"/>
  <c r="I399" i="7" s="1"/>
  <c r="J399" i="7" s="1"/>
  <c r="L399" i="7" s="1"/>
  <c r="M399" i="7" s="1"/>
  <c r="G118" i="7"/>
  <c r="H118" i="7" s="1"/>
  <c r="I118" i="7" s="1"/>
  <c r="J118" i="7" s="1"/>
  <c r="L118" i="7" s="1"/>
  <c r="M118" i="7" s="1"/>
  <c r="G290" i="7"/>
  <c r="H290" i="7" s="1"/>
  <c r="I290" i="7" s="1"/>
  <c r="J290" i="7" s="1"/>
  <c r="L290" i="7" s="1"/>
  <c r="M290" i="7" s="1"/>
  <c r="G254" i="7"/>
  <c r="H254" i="7" s="1"/>
  <c r="I254" i="7" s="1"/>
  <c r="J254" i="7" s="1"/>
  <c r="L254" i="7" s="1"/>
  <c r="M254" i="7" s="1"/>
  <c r="G326" i="7"/>
  <c r="H326" i="7" s="1"/>
  <c r="I326" i="7" s="1"/>
  <c r="J326" i="7" s="1"/>
  <c r="L326" i="7" s="1"/>
  <c r="M326" i="7" s="1"/>
  <c r="G360" i="7"/>
  <c r="H360" i="7" s="1"/>
  <c r="I360" i="7" s="1"/>
  <c r="J360" i="7" s="1"/>
  <c r="L360" i="7" s="1"/>
  <c r="M360" i="7" s="1"/>
  <c r="G105" i="7"/>
  <c r="H105" i="7" s="1"/>
  <c r="I105" i="7" s="1"/>
  <c r="J105" i="7" s="1"/>
  <c r="L105" i="7" s="1"/>
  <c r="M105" i="7" s="1"/>
  <c r="G502" i="7"/>
  <c r="H502" i="7" s="1"/>
  <c r="I502" i="7" s="1"/>
  <c r="J502" i="7" s="1"/>
  <c r="L502" i="7" s="1"/>
  <c r="M502" i="7" s="1"/>
  <c r="G363" i="7"/>
  <c r="H363" i="7" s="1"/>
  <c r="I363" i="7" s="1"/>
  <c r="J363" i="7" s="1"/>
  <c r="L363" i="7" s="1"/>
  <c r="M363" i="7" s="1"/>
  <c r="G14" i="7"/>
  <c r="H14" i="7" s="1"/>
  <c r="I14" i="7" s="1"/>
  <c r="J14" i="7" s="1"/>
  <c r="L14" i="7" s="1"/>
  <c r="M14" i="7" s="1"/>
  <c r="G396" i="7"/>
  <c r="H396" i="7" s="1"/>
  <c r="I396" i="7" s="1"/>
  <c r="J396" i="7" s="1"/>
  <c r="L396" i="7" s="1"/>
  <c r="M396" i="7" s="1"/>
  <c r="G97" i="7"/>
  <c r="H97" i="7" s="1"/>
  <c r="I97" i="7" s="1"/>
  <c r="J97" i="7" s="1"/>
  <c r="L97" i="7" s="1"/>
  <c r="M97" i="7" s="1"/>
  <c r="G90" i="7"/>
  <c r="H90" i="7" s="1"/>
  <c r="I90" i="7" s="1"/>
  <c r="J90" i="7" s="1"/>
  <c r="L90" i="7" s="1"/>
  <c r="M90" i="7" s="1"/>
  <c r="G96" i="7"/>
  <c r="H96" i="7" s="1"/>
  <c r="I96" i="7" s="1"/>
  <c r="J96" i="7" s="1"/>
  <c r="L96" i="7" s="1"/>
  <c r="M96" i="7" s="1"/>
  <c r="G80" i="7"/>
  <c r="H80" i="7" s="1"/>
  <c r="I80" i="7" s="1"/>
  <c r="J80" i="7" s="1"/>
  <c r="L80" i="7" s="1"/>
  <c r="M80" i="7" s="1"/>
  <c r="G95" i="7"/>
  <c r="H95" i="7" s="1"/>
  <c r="I95" i="7" s="1"/>
  <c r="J95" i="7" s="1"/>
  <c r="L95" i="7" s="1"/>
  <c r="M95" i="7" s="1"/>
  <c r="G58" i="7"/>
  <c r="H58" i="7" s="1"/>
  <c r="I58" i="7" s="1"/>
  <c r="J58" i="7" s="1"/>
  <c r="L58" i="7" s="1"/>
  <c r="M58" i="7" s="1"/>
  <c r="G67" i="7"/>
  <c r="H67" i="7" s="1"/>
  <c r="I67" i="7" s="1"/>
  <c r="J67" i="7" s="1"/>
  <c r="L67" i="7" s="1"/>
  <c r="M67" i="7" s="1"/>
  <c r="G84" i="7"/>
  <c r="H84" i="7" s="1"/>
  <c r="I84" i="7" s="1"/>
  <c r="J84" i="7" s="1"/>
  <c r="L84" i="7" s="1"/>
  <c r="M84" i="7" s="1"/>
  <c r="G68" i="7"/>
  <c r="H68" i="7" s="1"/>
  <c r="I68" i="7" s="1"/>
  <c r="J68" i="7" s="1"/>
  <c r="L68" i="7" s="1"/>
  <c r="M68" i="7" s="1"/>
  <c r="G108" i="7"/>
  <c r="H108" i="7" s="1"/>
  <c r="I108" i="7" s="1"/>
  <c r="J108" i="7" s="1"/>
  <c r="L108" i="7" s="1"/>
  <c r="M108" i="7" s="1"/>
  <c r="G88" i="7"/>
  <c r="H88" i="7" s="1"/>
  <c r="I88" i="7" s="1"/>
  <c r="J88" i="7" s="1"/>
  <c r="L88" i="7" s="1"/>
  <c r="M88" i="7" s="1"/>
  <c r="G15" i="7"/>
  <c r="H15" i="7" s="1"/>
  <c r="I15" i="7" s="1"/>
  <c r="J15" i="7" s="1"/>
  <c r="L15" i="7" s="1"/>
  <c r="M15" i="7" s="1"/>
  <c r="G13" i="7"/>
  <c r="H13" i="7" s="1"/>
  <c r="I13" i="7" s="1"/>
  <c r="J13" i="7" s="1"/>
  <c r="L13" i="7" s="1"/>
  <c r="M13" i="7" s="1"/>
  <c r="G39" i="7"/>
  <c r="H39" i="7" s="1"/>
  <c r="I39" i="7" s="1"/>
  <c r="J39" i="7" s="1"/>
  <c r="L39" i="7" s="1"/>
  <c r="M39" i="7" s="1"/>
  <c r="G61" i="7"/>
  <c r="H61" i="7" s="1"/>
  <c r="I61" i="7" s="1"/>
  <c r="J61" i="7" s="1"/>
  <c r="L61" i="7" s="1"/>
  <c r="M61" i="7" s="1"/>
  <c r="G37" i="7"/>
  <c r="H37" i="7" s="1"/>
  <c r="I37" i="7" s="1"/>
  <c r="J37" i="7" s="1"/>
  <c r="L37" i="7" s="1"/>
  <c r="M37" i="7" s="1"/>
  <c r="G52" i="7"/>
  <c r="H52" i="7" s="1"/>
  <c r="I52" i="7" s="1"/>
  <c r="J52" i="7" s="1"/>
  <c r="L52" i="7" s="1"/>
  <c r="M52" i="7" s="1"/>
  <c r="G33" i="7"/>
  <c r="H33" i="7" s="1"/>
  <c r="I33" i="7" s="1"/>
  <c r="J33" i="7" s="1"/>
  <c r="L33" i="7" s="1"/>
  <c r="M33" i="7" s="1"/>
  <c r="G569" i="7"/>
  <c r="H569" i="7" s="1"/>
  <c r="I569" i="7" s="1"/>
  <c r="J569" i="7" s="1"/>
  <c r="L569" i="7" s="1"/>
  <c r="M569" i="7" s="1"/>
  <c r="G129" i="7"/>
  <c r="H129" i="7" s="1"/>
  <c r="I129" i="7" s="1"/>
  <c r="J129" i="7" s="1"/>
  <c r="L129" i="7" s="1"/>
  <c r="M129" i="7" s="1"/>
  <c r="G16" i="7"/>
  <c r="H16" i="7" s="1"/>
  <c r="I16" i="7" s="1"/>
  <c r="J16" i="7" s="1"/>
  <c r="L16" i="7" s="1"/>
  <c r="M16" i="7" s="1"/>
  <c r="G221" i="7"/>
  <c r="H221" i="7" s="1"/>
  <c r="I221" i="7" s="1"/>
  <c r="G329" i="7"/>
  <c r="H329" i="7" s="1"/>
  <c r="I329" i="7" s="1"/>
  <c r="J329" i="7" s="1"/>
  <c r="L329" i="7" s="1"/>
  <c r="M329" i="7" s="1"/>
  <c r="J123" i="7"/>
  <c r="L123" i="7" s="1"/>
  <c r="M123" i="7" s="1"/>
  <c r="G41" i="7"/>
  <c r="H41" i="7" s="1"/>
  <c r="I41" i="7" s="1"/>
  <c r="J41" i="7" s="1"/>
  <c r="L41" i="7" s="1"/>
  <c r="M41" i="7" s="1"/>
  <c r="G83" i="7"/>
  <c r="H83" i="7" s="1"/>
  <c r="I83" i="7" s="1"/>
  <c r="J83" i="7" s="1"/>
  <c r="L83" i="7" s="1"/>
  <c r="M83" i="7" s="1"/>
  <c r="G25" i="7"/>
  <c r="H25" i="7" s="1"/>
  <c r="I25" i="7" s="1"/>
  <c r="J25" i="7" s="1"/>
  <c r="L25" i="7" s="1"/>
  <c r="M25" i="7" s="1"/>
  <c r="G10" i="7"/>
  <c r="H10" i="7" s="1"/>
  <c r="I10" i="7" s="1"/>
  <c r="J10" i="7" s="1"/>
  <c r="L10" i="7" s="1"/>
  <c r="M10" i="7" s="1"/>
  <c r="G109" i="7"/>
  <c r="H109" i="7" s="1"/>
  <c r="I109" i="7" s="1"/>
  <c r="J109" i="7" s="1"/>
  <c r="L109" i="7" s="1"/>
  <c r="M109" i="7" s="1"/>
  <c r="H422" i="7"/>
  <c r="I422" i="7" s="1"/>
  <c r="J422" i="7" s="1"/>
  <c r="L422" i="7" s="1"/>
  <c r="M422" i="7" s="1"/>
  <c r="G47" i="7"/>
  <c r="H47" i="7" s="1"/>
  <c r="I47" i="7" s="1"/>
  <c r="J47" i="7" s="1"/>
  <c r="L47" i="7" s="1"/>
  <c r="M47" i="7" s="1"/>
  <c r="G59" i="7"/>
  <c r="H59" i="7" s="1"/>
  <c r="I59" i="7" s="1"/>
  <c r="J59" i="7" s="1"/>
  <c r="L59" i="7" s="1"/>
  <c r="M59" i="7" s="1"/>
  <c r="H531" i="7"/>
  <c r="I531" i="7" s="1"/>
  <c r="J531" i="7" s="1"/>
  <c r="L531" i="7" s="1"/>
  <c r="M531" i="7" s="1"/>
  <c r="H253" i="7"/>
  <c r="I253" i="7" s="1"/>
  <c r="J253" i="7" s="1"/>
  <c r="L253" i="7" s="1"/>
  <c r="M253" i="7" s="1"/>
  <c r="H204" i="7"/>
  <c r="I204" i="7" s="1"/>
  <c r="J204" i="7" s="1"/>
  <c r="L204" i="7" s="1"/>
  <c r="M204" i="7" s="1"/>
  <c r="J356" i="7"/>
  <c r="L356" i="7" s="1"/>
  <c r="M356" i="7" s="1"/>
  <c r="H406" i="7"/>
  <c r="I406" i="7" s="1"/>
  <c r="J406" i="7" s="1"/>
  <c r="L406" i="7" s="1"/>
  <c r="M406" i="7" s="1"/>
  <c r="J295" i="7"/>
  <c r="L295" i="7" s="1"/>
  <c r="M295" i="7" s="1"/>
  <c r="J135" i="7"/>
  <c r="L135" i="7" s="1"/>
  <c r="M135" i="7" s="1"/>
  <c r="H382" i="7"/>
  <c r="I382" i="7" s="1"/>
  <c r="J382" i="7" s="1"/>
  <c r="L382" i="7" s="1"/>
  <c r="M382" i="7" s="1"/>
  <c r="J231" i="7"/>
  <c r="L231" i="7" s="1"/>
  <c r="M231" i="7" s="1"/>
  <c r="G128" i="7"/>
  <c r="H128" i="7" s="1"/>
  <c r="I128" i="7" s="1"/>
  <c r="J128" i="7" s="1"/>
  <c r="L128" i="7" s="1"/>
  <c r="M128" i="7" s="1"/>
  <c r="G467" i="7"/>
  <c r="H467" i="7" s="1"/>
  <c r="I467" i="7" s="1"/>
  <c r="J467" i="7" s="1"/>
  <c r="L467" i="7" s="1"/>
  <c r="M467" i="7" s="1"/>
  <c r="G225" i="7"/>
  <c r="H225" i="7" s="1"/>
  <c r="I225" i="7" s="1"/>
  <c r="J225" i="7" s="1"/>
  <c r="L225" i="7" s="1"/>
  <c r="M225" i="7" s="1"/>
  <c r="G38" i="7"/>
  <c r="H38" i="7" s="1"/>
  <c r="I38" i="7" s="1"/>
  <c r="J38" i="7" s="1"/>
  <c r="L38" i="7" s="1"/>
  <c r="M38" i="7" s="1"/>
  <c r="G541" i="7"/>
  <c r="H541" i="7" s="1"/>
  <c r="I541" i="7" s="1"/>
  <c r="J541" i="7" s="1"/>
  <c r="L541" i="7" s="1"/>
  <c r="M541" i="7" s="1"/>
  <c r="G104" i="7"/>
  <c r="H104" i="7" s="1"/>
  <c r="I104" i="7" s="1"/>
  <c r="J104" i="7" s="1"/>
  <c r="L104" i="7" s="1"/>
  <c r="M104" i="7" s="1"/>
  <c r="G82" i="7"/>
  <c r="H82" i="7" s="1"/>
  <c r="I82" i="7" s="1"/>
  <c r="J82" i="7" s="1"/>
  <c r="L82" i="7" s="1"/>
  <c r="M82" i="7" s="1"/>
  <c r="G63" i="7"/>
  <c r="H63" i="7" s="1"/>
  <c r="I63" i="7" s="1"/>
  <c r="J63" i="7" s="1"/>
  <c r="L63" i="7" s="1"/>
  <c r="M63" i="7" s="1"/>
  <c r="G32" i="7"/>
  <c r="H32" i="7" s="1"/>
  <c r="I32" i="7" s="1"/>
  <c r="J32" i="7" s="1"/>
  <c r="L32" i="7" s="1"/>
  <c r="M32" i="7" s="1"/>
  <c r="G538" i="7"/>
  <c r="H538" i="7" s="1"/>
  <c r="I538" i="7" s="1"/>
  <c r="J538" i="7" s="1"/>
  <c r="L538" i="7" s="1"/>
  <c r="M538" i="7" s="1"/>
  <c r="G19" i="7"/>
  <c r="H19" i="7" s="1"/>
  <c r="I19" i="7" s="1"/>
  <c r="J19" i="7" s="1"/>
  <c r="L19" i="7" s="1"/>
  <c r="M19" i="7" s="1"/>
  <c r="G48" i="7"/>
  <c r="H48" i="7" s="1"/>
  <c r="I48" i="7" s="1"/>
  <c r="J48" i="7" s="1"/>
  <c r="L48" i="7" s="1"/>
  <c r="M48" i="7" s="1"/>
  <c r="H310" i="7"/>
  <c r="I310" i="7" s="1"/>
  <c r="J310" i="7" s="1"/>
  <c r="L310" i="7" s="1"/>
  <c r="M310" i="7" s="1"/>
  <c r="G21" i="7"/>
  <c r="H21" i="7" s="1"/>
  <c r="I21" i="7" s="1"/>
  <c r="J21" i="7" s="1"/>
  <c r="L21" i="7" s="1"/>
  <c r="M21" i="7" s="1"/>
  <c r="G73" i="7"/>
  <c r="H73" i="7" s="1"/>
  <c r="I73" i="7" s="1"/>
  <c r="J73" i="7" s="1"/>
  <c r="L73" i="7" s="1"/>
  <c r="M73" i="7" s="1"/>
  <c r="J340" i="7"/>
  <c r="L340" i="7" s="1"/>
  <c r="M340" i="7" s="1"/>
  <c r="H436" i="7"/>
  <c r="I436" i="7" s="1"/>
  <c r="J436" i="7" s="1"/>
  <c r="L436" i="7" s="1"/>
  <c r="M436" i="7" s="1"/>
  <c r="J432" i="7"/>
  <c r="L432" i="7" s="1"/>
  <c r="M432" i="7" s="1"/>
  <c r="H443" i="7"/>
  <c r="I443" i="7" s="1"/>
  <c r="J443" i="7" s="1"/>
  <c r="L443" i="7" s="1"/>
  <c r="M443" i="7" s="1"/>
  <c r="J337" i="7"/>
  <c r="L337" i="7" s="1"/>
  <c r="M337" i="7" s="1"/>
  <c r="H426" i="7"/>
  <c r="I426" i="7" s="1"/>
  <c r="J426" i="7" s="1"/>
  <c r="L426" i="7" s="1"/>
  <c r="M426" i="7" s="1"/>
  <c r="G45" i="7"/>
  <c r="H45" i="7" s="1"/>
  <c r="I45" i="7" s="1"/>
  <c r="J45" i="7" s="1"/>
  <c r="L45" i="7" s="1"/>
  <c r="M45" i="7" s="1"/>
  <c r="H319" i="7"/>
  <c r="I319" i="7" s="1"/>
  <c r="J319" i="7" s="1"/>
  <c r="L319" i="7" s="1"/>
  <c r="M319" i="7" s="1"/>
  <c r="G12" i="7"/>
  <c r="H12" i="7" s="1"/>
  <c r="I12" i="7" s="1"/>
  <c r="J12" i="7" s="1"/>
  <c r="L12" i="7" s="1"/>
  <c r="M12" i="7" s="1"/>
  <c r="G112" i="7"/>
  <c r="H112" i="7" s="1"/>
  <c r="I112" i="7" s="1"/>
  <c r="J112" i="7" s="1"/>
  <c r="L112" i="7" s="1"/>
  <c r="M112" i="7" s="1"/>
  <c r="G64" i="7"/>
  <c r="H64" i="7" s="1"/>
  <c r="I64" i="7" s="1"/>
  <c r="J64" i="7" s="1"/>
  <c r="L64" i="7" s="1"/>
  <c r="M64" i="7" s="1"/>
  <c r="G26" i="7"/>
  <c r="H26" i="7" s="1"/>
  <c r="I26" i="7" s="1"/>
  <c r="J26" i="7" s="1"/>
  <c r="L26" i="7" s="1"/>
  <c r="M26" i="7" s="1"/>
  <c r="G17" i="7"/>
  <c r="H17" i="7" s="1"/>
  <c r="I17" i="7" s="1"/>
  <c r="J17" i="7" s="1"/>
  <c r="L17" i="7" s="1"/>
  <c r="M17" i="7" s="1"/>
  <c r="G42" i="7"/>
  <c r="H42" i="7" s="1"/>
  <c r="I42" i="7" s="1"/>
  <c r="J42" i="7" s="1"/>
  <c r="L42" i="7" s="1"/>
  <c r="M42" i="7" s="1"/>
  <c r="G70" i="7"/>
  <c r="H70" i="7" s="1"/>
  <c r="I70" i="7" s="1"/>
  <c r="J70" i="7" s="1"/>
  <c r="L70" i="7" s="1"/>
  <c r="M70" i="7" s="1"/>
  <c r="G20" i="7"/>
  <c r="H20" i="7" s="1"/>
  <c r="I20" i="7" s="1"/>
  <c r="J20" i="7" s="1"/>
  <c r="L20" i="7" s="1"/>
  <c r="M20" i="7" s="1"/>
  <c r="G116" i="7"/>
  <c r="H116" i="7" s="1"/>
  <c r="I116" i="7" s="1"/>
  <c r="J116" i="7" s="1"/>
  <c r="L116" i="7" s="1"/>
  <c r="M116" i="7" s="1"/>
  <c r="G434" i="7"/>
  <c r="H434" i="7" s="1"/>
  <c r="I434" i="7" s="1"/>
  <c r="J434" i="7" s="1"/>
  <c r="L434" i="7" s="1"/>
  <c r="M434" i="7" s="1"/>
  <c r="G71" i="7"/>
  <c r="H71" i="7" s="1"/>
  <c r="I71" i="7" s="1"/>
  <c r="J71" i="7" s="1"/>
  <c r="L71" i="7" s="1"/>
  <c r="M71" i="7" s="1"/>
  <c r="G18" i="7"/>
  <c r="H18" i="7" s="1"/>
  <c r="I18" i="7" s="1"/>
  <c r="J18" i="7" s="1"/>
  <c r="L18" i="7" s="1"/>
  <c r="M18" i="7" s="1"/>
  <c r="G85" i="7"/>
  <c r="H85" i="7" s="1"/>
  <c r="I85" i="7" s="1"/>
  <c r="J85" i="7" s="1"/>
  <c r="L85" i="7" s="1"/>
  <c r="M85" i="7" s="1"/>
  <c r="G29" i="7"/>
  <c r="H29" i="7" s="1"/>
  <c r="I29" i="7" s="1"/>
  <c r="J29" i="7" s="1"/>
  <c r="L29" i="7" s="1"/>
  <c r="M29" i="7" s="1"/>
  <c r="G76" i="7"/>
  <c r="H76" i="7" s="1"/>
  <c r="I76" i="7" s="1"/>
  <c r="J76" i="7" s="1"/>
  <c r="L76" i="7" s="1"/>
  <c r="M76" i="7" s="1"/>
  <c r="G86" i="7"/>
  <c r="H86" i="7" s="1"/>
  <c r="I86" i="7" s="1"/>
  <c r="J86" i="7" s="1"/>
  <c r="L86" i="7" s="1"/>
  <c r="M86" i="7" s="1"/>
  <c r="G23" i="7"/>
  <c r="H23" i="7" s="1"/>
  <c r="I23" i="7" s="1"/>
  <c r="J23" i="7" s="1"/>
  <c r="L23" i="7" s="1"/>
  <c r="M23" i="7" s="1"/>
  <c r="J166" i="7"/>
  <c r="L166" i="7" s="1"/>
  <c r="M166" i="7" s="1"/>
  <c r="H469" i="7"/>
  <c r="I469" i="7" s="1"/>
  <c r="J469" i="7" s="1"/>
  <c r="L469" i="7" s="1"/>
  <c r="M469" i="7" s="1"/>
  <c r="G62" i="7"/>
  <c r="H62" i="7" s="1"/>
  <c r="I62" i="7" s="1"/>
  <c r="J62" i="7" s="1"/>
  <c r="L62" i="7" s="1"/>
  <c r="M62" i="7" s="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AL98" i="11"/>
  <c r="AO98" i="11"/>
  <c r="B98" i="11"/>
  <c r="AP69" i="11"/>
  <c r="AQ69" i="11" s="1"/>
  <c r="AR69" i="11" s="1"/>
  <c r="AT69" i="11" s="1"/>
  <c r="AP70" i="11"/>
  <c r="AQ70" i="11" s="1"/>
  <c r="AP71" i="11"/>
  <c r="AQ71" i="11" s="1"/>
  <c r="AP72" i="11"/>
  <c r="AQ72" i="11" s="1"/>
  <c r="AP73" i="11"/>
  <c r="AQ73" i="11" s="1"/>
  <c r="AR73" i="11" s="1"/>
  <c r="AT73" i="11" s="1"/>
  <c r="AP74" i="11"/>
  <c r="AQ74" i="11" s="1"/>
  <c r="AR74" i="11" s="1"/>
  <c r="AT74" i="11" s="1"/>
  <c r="AP75" i="11"/>
  <c r="AQ75" i="11" s="1"/>
  <c r="AR75" i="11" s="1"/>
  <c r="AT75" i="11" s="1"/>
  <c r="AP76" i="11"/>
  <c r="AQ76" i="11" s="1"/>
  <c r="AP77" i="11"/>
  <c r="AQ77" i="11" s="1"/>
  <c r="AP78" i="11"/>
  <c r="AQ78" i="11" s="1"/>
  <c r="AR78" i="11" s="1"/>
  <c r="AT78" i="11" s="1"/>
  <c r="AP79" i="11"/>
  <c r="AQ79" i="11" s="1"/>
  <c r="AP80" i="11"/>
  <c r="AQ80" i="11" s="1"/>
  <c r="AP81" i="11"/>
  <c r="AQ81" i="11" s="1"/>
  <c r="AP82" i="11"/>
  <c r="AQ82" i="11" s="1"/>
  <c r="AP83" i="11"/>
  <c r="AQ83" i="11" s="1"/>
  <c r="AP84" i="11"/>
  <c r="AQ84" i="11" s="1"/>
  <c r="AR84" i="11" s="1"/>
  <c r="AT84" i="11" s="1"/>
  <c r="AP85" i="11"/>
  <c r="AQ85" i="11" s="1"/>
  <c r="AP86" i="11"/>
  <c r="AQ86" i="11" s="1"/>
  <c r="AR86" i="11" s="1"/>
  <c r="AT86" i="11" s="1"/>
  <c r="AP87" i="11"/>
  <c r="AQ87" i="11" s="1"/>
  <c r="AP88" i="11"/>
  <c r="AQ88" i="11" s="1"/>
  <c r="AP89" i="11"/>
  <c r="AQ89" i="11" s="1"/>
  <c r="AR89" i="11" s="1"/>
  <c r="AT89" i="11" s="1"/>
  <c r="AP90" i="11"/>
  <c r="AQ90" i="11" s="1"/>
  <c r="AR90" i="11" s="1"/>
  <c r="AT90" i="11" s="1"/>
  <c r="AP91" i="11"/>
  <c r="AQ91" i="11" s="1"/>
  <c r="AR91" i="11" s="1"/>
  <c r="AT91" i="11" s="1"/>
  <c r="AP92" i="11"/>
  <c r="AQ92" i="11" s="1"/>
  <c r="AP93" i="11"/>
  <c r="AQ93" i="11" s="1"/>
  <c r="AP94" i="11"/>
  <c r="AQ94" i="11" s="1"/>
  <c r="AR94" i="11" s="1"/>
  <c r="AT94" i="11" s="1"/>
  <c r="AP95" i="11"/>
  <c r="AQ95" i="11" s="1"/>
  <c r="AP96" i="11"/>
  <c r="AP97" i="11"/>
  <c r="AQ97" i="11" s="1"/>
  <c r="C6" i="4"/>
  <c r="C5" i="4"/>
  <c r="P631" i="6"/>
  <c r="H10" i="5"/>
  <c r="F10" i="5"/>
  <c r="G10" i="5"/>
  <c r="I10" i="5"/>
  <c r="J10" i="5"/>
  <c r="K10" i="5"/>
  <c r="L10" i="5"/>
  <c r="C10" i="5"/>
  <c r="A9" i="4"/>
  <c r="B10" i="5"/>
  <c r="D10" i="5"/>
  <c r="A9" i="5"/>
  <c r="E10" i="5"/>
  <c r="A8" i="7"/>
  <c r="C6" i="5"/>
  <c r="C5" i="5"/>
  <c r="AP68" i="11"/>
  <c r="AQ68" i="11" s="1"/>
  <c r="AR68" i="11" s="1"/>
  <c r="AT68" i="11" s="1"/>
  <c r="AP67" i="11"/>
  <c r="AQ67" i="11" s="1"/>
  <c r="AP66" i="11"/>
  <c r="AQ66" i="11" s="1"/>
  <c r="AP25" i="11"/>
  <c r="AQ25" i="11" s="1"/>
  <c r="AR25" i="11" s="1"/>
  <c r="AT25" i="11" s="1"/>
  <c r="AP24" i="11"/>
  <c r="AQ24" i="11" s="1"/>
  <c r="AP20" i="11"/>
  <c r="AQ20" i="11" s="1"/>
  <c r="AP19" i="11"/>
  <c r="AQ19" i="11" s="1"/>
  <c r="AP18" i="11"/>
  <c r="AQ18" i="11" s="1"/>
  <c r="AR18" i="11" s="1"/>
  <c r="AT18" i="11" s="1"/>
  <c r="AP17" i="11"/>
  <c r="AQ17" i="11" s="1"/>
  <c r="AR17" i="11" s="1"/>
  <c r="AT17" i="11" s="1"/>
  <c r="AP16" i="11"/>
  <c r="AQ16" i="11" s="1"/>
  <c r="AR16" i="11" s="1"/>
  <c r="AT16" i="11" s="1"/>
  <c r="AP15" i="11"/>
  <c r="AQ15" i="11" s="1"/>
  <c r="AP13" i="11"/>
  <c r="AQ13" i="11" s="1"/>
  <c r="AR13" i="11" s="1"/>
  <c r="AT13" i="11" s="1"/>
  <c r="AP9" i="11"/>
  <c r="AQ9" i="11" s="1"/>
  <c r="AP10" i="11"/>
  <c r="AQ10" i="11" s="1"/>
  <c r="AR10" i="11" s="1"/>
  <c r="AT10" i="11" s="1"/>
  <c r="AP11" i="11"/>
  <c r="AQ11" i="11" s="1"/>
  <c r="AP12" i="11"/>
  <c r="AQ12" i="11" s="1"/>
  <c r="AP14" i="11"/>
  <c r="AQ14" i="11" s="1"/>
  <c r="AP21" i="11"/>
  <c r="AQ21" i="11" s="1"/>
  <c r="AR21" i="11" s="1"/>
  <c r="AT21" i="11" s="1"/>
  <c r="AP22" i="11"/>
  <c r="AQ22" i="11" s="1"/>
  <c r="AP23" i="11"/>
  <c r="AQ23" i="11" s="1"/>
  <c r="A1" i="11"/>
  <c r="A1" i="5"/>
  <c r="A1" i="7"/>
  <c r="A1" i="4"/>
  <c r="B5" i="4"/>
  <c r="B6" i="4"/>
  <c r="B5" i="5"/>
  <c r="B6" i="5"/>
  <c r="L6" i="5"/>
  <c r="J221" i="7" l="1"/>
  <c r="L221" i="7" s="1"/>
  <c r="M221" i="7" s="1"/>
  <c r="AU86" i="11"/>
  <c r="AU25" i="11"/>
  <c r="AV25" i="11" s="1"/>
  <c r="AW25" i="11" s="1"/>
  <c r="AU89" i="11"/>
  <c r="AV89" i="11" s="1"/>
  <c r="AU74" i="11"/>
  <c r="AV74" i="11" s="1"/>
  <c r="AU68" i="11"/>
  <c r="AV68" i="11" s="1"/>
  <c r="AU90" i="11"/>
  <c r="AV90" i="11" s="1"/>
  <c r="AU75" i="11"/>
  <c r="AV75" i="11" s="1"/>
  <c r="AU84" i="11"/>
  <c r="AV84" i="11" s="1"/>
  <c r="AU73" i="11"/>
  <c r="AV73" i="11" s="1"/>
  <c r="AU69" i="11"/>
  <c r="AV69" i="11" s="1"/>
  <c r="AU13" i="11"/>
  <c r="AV13" i="11" s="1"/>
  <c r="AU17" i="11"/>
  <c r="AU94" i="11"/>
  <c r="AU78" i="11"/>
  <c r="AV78" i="11" s="1"/>
  <c r="AU18" i="11"/>
  <c r="AV18" i="11" s="1"/>
  <c r="AU21" i="11"/>
  <c r="AU10" i="11"/>
  <c r="AV10" i="11" s="1"/>
  <c r="AU16" i="11"/>
  <c r="AV16" i="11" s="1"/>
  <c r="AU91" i="11"/>
  <c r="AV91" i="11" s="1"/>
  <c r="AR22" i="11"/>
  <c r="AT22" i="11" s="1"/>
  <c r="AR19" i="11"/>
  <c r="AT19" i="11" s="1"/>
  <c r="AR24" i="11"/>
  <c r="AT24" i="11" s="1"/>
  <c r="AR80" i="11"/>
  <c r="AT80" i="11" s="1"/>
  <c r="AQ96" i="11"/>
  <c r="AR96" i="11" s="1"/>
  <c r="AT96" i="11" s="1"/>
  <c r="AR85" i="11"/>
  <c r="AT85" i="11" s="1"/>
  <c r="AR14" i="11"/>
  <c r="AT14" i="11" s="1"/>
  <c r="AR87" i="11"/>
  <c r="AT87" i="11" s="1"/>
  <c r="AR71" i="11"/>
  <c r="AT71" i="11" s="1"/>
  <c r="AR15" i="11"/>
  <c r="AT15" i="11" s="1"/>
  <c r="AR83" i="11"/>
  <c r="AT83" i="11" s="1"/>
  <c r="AR11" i="11"/>
  <c r="AT11" i="11" s="1"/>
  <c r="AR95" i="11"/>
  <c r="AT95" i="11" s="1"/>
  <c r="AR79" i="11"/>
  <c r="AT79" i="11" s="1"/>
  <c r="AR23" i="11"/>
  <c r="AT23" i="11" s="1"/>
  <c r="AR12" i="11"/>
  <c r="AT12" i="11" s="1"/>
  <c r="AR20" i="11"/>
  <c r="AT20" i="11" s="1"/>
  <c r="AR66" i="11"/>
  <c r="AT66" i="11" s="1"/>
  <c r="AR67" i="11"/>
  <c r="AT67" i="11" s="1"/>
  <c r="AR97" i="11"/>
  <c r="AT97" i="11" s="1"/>
  <c r="AR92" i="11"/>
  <c r="AT92" i="11" s="1"/>
  <c r="AR81" i="11"/>
  <c r="AT81" i="11" s="1"/>
  <c r="AR76" i="11"/>
  <c r="AT76" i="11" s="1"/>
  <c r="AR70" i="11"/>
  <c r="AT70" i="11" s="1"/>
  <c r="AR93" i="11"/>
  <c r="AT93" i="11" s="1"/>
  <c r="AR88" i="11"/>
  <c r="AT88" i="11" s="1"/>
  <c r="AR77" i="11"/>
  <c r="AT77" i="11" s="1"/>
  <c r="AR72" i="11"/>
  <c r="AT72" i="11" s="1"/>
  <c r="AR9" i="11"/>
  <c r="AT9" i="11" s="1"/>
  <c r="AR82" i="11"/>
  <c r="AT82" i="11" s="1"/>
  <c r="AC631" i="6"/>
  <c r="AW16" i="11" l="1"/>
  <c r="AW10" i="11"/>
  <c r="AU88" i="11"/>
  <c r="AU97" i="11"/>
  <c r="AV97" i="11" s="1"/>
  <c r="AW97" i="11" s="1"/>
  <c r="AU20" i="11"/>
  <c r="AU19" i="11"/>
  <c r="AV19" i="11" s="1"/>
  <c r="AU9" i="11"/>
  <c r="AV9" i="11" s="1"/>
  <c r="AW9" i="11" s="1"/>
  <c r="AU93" i="11"/>
  <c r="AV93" i="11" s="1"/>
  <c r="AU76" i="11"/>
  <c r="AU12" i="11"/>
  <c r="AU87" i="11"/>
  <c r="AV87" i="11" s="1"/>
  <c r="AU14" i="11"/>
  <c r="AU80" i="11"/>
  <c r="AU22" i="11"/>
  <c r="AV22" i="11" s="1"/>
  <c r="AU72" i="11"/>
  <c r="AV72" i="11" s="1"/>
  <c r="AU81" i="11"/>
  <c r="AV81" i="11" s="1"/>
  <c r="AW81" i="11" s="1"/>
  <c r="AU67" i="11"/>
  <c r="AV67" i="11" s="1"/>
  <c r="AW67" i="11" s="1"/>
  <c r="AU23" i="11"/>
  <c r="AV23" i="11" s="1"/>
  <c r="AW23" i="11" s="1"/>
  <c r="AU83" i="11"/>
  <c r="AV83" i="11" s="1"/>
  <c r="AU85" i="11"/>
  <c r="AW18" i="11"/>
  <c r="AV94" i="11"/>
  <c r="AW94" i="11" s="1"/>
  <c r="AW13" i="11"/>
  <c r="AW73" i="11"/>
  <c r="AW90" i="11"/>
  <c r="AW74" i="11"/>
  <c r="AV86" i="11"/>
  <c r="AW86" i="11" s="1"/>
  <c r="AU77" i="11"/>
  <c r="AV77" i="11" s="1"/>
  <c r="AU92" i="11"/>
  <c r="AU66" i="11"/>
  <c r="AV66" i="11" s="1"/>
  <c r="AW66" i="11" s="1"/>
  <c r="AU79" i="11"/>
  <c r="AU11" i="11"/>
  <c r="AV11" i="11" s="1"/>
  <c r="AU15" i="11"/>
  <c r="AU24" i="11"/>
  <c r="AV24" i="11" s="1"/>
  <c r="AW91" i="11"/>
  <c r="AV21" i="11"/>
  <c r="AW21" i="11" s="1"/>
  <c r="AV17" i="11"/>
  <c r="AW17" i="11" s="1"/>
  <c r="AW84" i="11"/>
  <c r="AW75" i="11"/>
  <c r="AW68" i="11"/>
  <c r="AU82" i="11"/>
  <c r="AV82" i="11" s="1"/>
  <c r="AW82" i="11" s="1"/>
  <c r="AU70" i="11"/>
  <c r="AU95" i="11"/>
  <c r="AV95" i="11" s="1"/>
  <c r="AW95" i="11" s="1"/>
  <c r="AU71" i="11"/>
  <c r="AV71" i="11" s="1"/>
  <c r="AW71" i="11" s="1"/>
  <c r="AU96" i="11"/>
  <c r="AV96" i="11" s="1"/>
  <c r="AW78" i="11"/>
  <c r="AW69" i="11"/>
  <c r="AW89" i="11"/>
  <c r="Y10" i="5"/>
  <c r="E9" i="7" l="1"/>
  <c r="G9" i="7" s="1"/>
  <c r="H9" i="7" s="1"/>
  <c r="I9" i="7" s="1"/>
  <c r="J9" i="7" s="1"/>
  <c r="L9" i="7" s="1"/>
  <c r="M9" i="7" s="1"/>
  <c r="AW87" i="11"/>
  <c r="AW11" i="11"/>
  <c r="AW72" i="11"/>
  <c r="AV15" i="11"/>
  <c r="AW15" i="11" s="1"/>
  <c r="AV79" i="11"/>
  <c r="AW79" i="11" s="1"/>
  <c r="AV14" i="11"/>
  <c r="AW14" i="11" s="1"/>
  <c r="AW93" i="11"/>
  <c r="AV88" i="11"/>
  <c r="AW88" i="11" s="1"/>
  <c r="AW22" i="11"/>
  <c r="AW24" i="11"/>
  <c r="AW19" i="11"/>
  <c r="AV20" i="11"/>
  <c r="AW20" i="11" s="1"/>
  <c r="AW96" i="11"/>
  <c r="AV70" i="11"/>
  <c r="AW70" i="11" s="1"/>
  <c r="AV92" i="11"/>
  <c r="AW92" i="11" s="1"/>
  <c r="AW77" i="11"/>
  <c r="AV85" i="11"/>
  <c r="AW85" i="11" s="1"/>
  <c r="AW83" i="11"/>
  <c r="AV80" i="11"/>
  <c r="AW80" i="11" s="1"/>
  <c r="AV12" i="11"/>
  <c r="AW12" i="11" s="1"/>
  <c r="AV76" i="11"/>
  <c r="AW76" i="11" s="1"/>
  <c r="M630" i="7" l="1"/>
</calcChain>
</file>

<file path=xl/sharedStrings.xml><?xml version="1.0" encoding="utf-8"?>
<sst xmlns="http://schemas.openxmlformats.org/spreadsheetml/2006/main" count="20354" uniqueCount="1772">
  <si>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</si>
  <si>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</si>
  <si>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</si>
  <si>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</si>
  <si>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</si>
  <si>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</si>
  <si>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</si>
  <si>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</si>
  <si>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</si>
  <si>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</si>
  <si>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</si>
  <si>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</si>
  <si>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</si>
  <si>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</si>
  <si>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</si>
  <si>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</si>
  <si>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</si>
  <si>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</si>
  <si>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</si>
  <si>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</si>
  <si>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</si>
  <si>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</si>
  <si>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</si>
  <si>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</si>
  <si>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</si>
  <si>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</si>
  <si>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</si>
  <si>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</si>
  <si>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</si>
  <si>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</si>
  <si>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</si>
  <si>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</si>
  <si>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</si>
  <si>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</si>
  <si>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</si>
  <si>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</si>
  <si>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</si>
  <si>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</si>
  <si>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</si>
  <si>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</si>
  <si>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</si>
  <si>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</si>
  <si>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</si>
  <si>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</si>
  <si>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</si>
  <si>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</si>
  <si>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</si>
  <si>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</si>
  <si>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</si>
  <si>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</si>
  <si>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</si>
  <si>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</si>
  <si>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</si>
  <si>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</si>
  <si>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</si>
  <si>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</si>
  <si>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</si>
  <si>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</si>
  <si>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</si>
  <si>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Chain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</si>
  <si>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</si>
  <si>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</si>
  <si>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</si>
  <si>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</si>
  <si>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</si>
  <si>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</si>
  <si>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</si>
  <si>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</si>
  <si>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</si>
  <si>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</si>
  <si>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</si>
  <si>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</si>
  <si>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</si>
  <si>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</si>
  <si>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</si>
  <si>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</si>
  <si>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</si>
  <si>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</si>
  <si>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</si>
  <si>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</si>
  <si>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</si>
  <si>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</si>
  <si>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</si>
  <si>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Multipoint lock</t>
  </si>
  <si>
    <t>Sliding gear</t>
  </si>
  <si>
    <t>Suppliers</t>
  </si>
  <si>
    <t>Level</t>
  </si>
  <si>
    <t>Room Number</t>
  </si>
  <si>
    <t>T-Sheet Ref</t>
  </si>
  <si>
    <t>Door Material</t>
  </si>
  <si>
    <t>Leaf Thickness</t>
  </si>
  <si>
    <t>Frame Substrate</t>
  </si>
  <si>
    <t>Door Finish</t>
  </si>
  <si>
    <t>Hinge Side</t>
  </si>
  <si>
    <t>Vision Panel</t>
  </si>
  <si>
    <t>Kick Plate</t>
  </si>
  <si>
    <t>Operation</t>
  </si>
  <si>
    <t>Power Supply</t>
  </si>
  <si>
    <t>Security System Interface</t>
  </si>
  <si>
    <t>Fire System Interface</t>
  </si>
  <si>
    <t>Smoke Seal</t>
  </si>
  <si>
    <t>Level 00</t>
  </si>
  <si>
    <t>R00.00.03</t>
  </si>
  <si>
    <t>LV SWITCHROOM B4</t>
  </si>
  <si>
    <t>D00.00.03A</t>
  </si>
  <si>
    <t>Double Leaf / Swing</t>
  </si>
  <si>
    <t>DRS-301</t>
  </si>
  <si>
    <t>Metal</t>
  </si>
  <si>
    <t>Yes</t>
  </si>
  <si>
    <t>Concrete/Dry-Lining</t>
  </si>
  <si>
    <t>PPC</t>
  </si>
  <si>
    <t>Left | Right</t>
  </si>
  <si>
    <t>Manual</t>
  </si>
  <si>
    <t>N/A</t>
  </si>
  <si>
    <t>Goal Post</t>
  </si>
  <si>
    <t>R00.00.05</t>
  </si>
  <si>
    <t>LV SWITCHROOM B5</t>
  </si>
  <si>
    <t>D00.00.05A</t>
  </si>
  <si>
    <t>R00.00.07</t>
  </si>
  <si>
    <t>LV SWITCHROOM A4</t>
  </si>
  <si>
    <t>D00.00.07A</t>
  </si>
  <si>
    <t>R00.00.08</t>
  </si>
  <si>
    <t>HV SWITCHROOM A1</t>
  </si>
  <si>
    <t>D00.00.08A</t>
  </si>
  <si>
    <t>One and a Half Leaf / Swing</t>
  </si>
  <si>
    <t>Left Leading Leaf</t>
  </si>
  <si>
    <t>R00.00.10</t>
  </si>
  <si>
    <t>MV SWITCHROOM A1</t>
  </si>
  <si>
    <t>D00.00.10A</t>
  </si>
  <si>
    <t>R00.00.15</t>
  </si>
  <si>
    <t>COOLER T1 ROOM</t>
  </si>
  <si>
    <t>D00.00.15A</t>
  </si>
  <si>
    <t>Right Leading Leaf</t>
  </si>
  <si>
    <t>R00.00.23</t>
  </si>
  <si>
    <t>LANDLORD TELCO ROOM</t>
  </si>
  <si>
    <t>D00.00.23A</t>
  </si>
  <si>
    <t>Dry-Lining</t>
  </si>
  <si>
    <t>R00.00.24</t>
  </si>
  <si>
    <t>D00.00.24A</t>
  </si>
  <si>
    <t>D00.00.25A</t>
  </si>
  <si>
    <t>R00.00.26</t>
  </si>
  <si>
    <t>GENERATOR FUEL TANK ROOM</t>
  </si>
  <si>
    <t>D00.00.26A</t>
  </si>
  <si>
    <t>D00.00.26B</t>
  </si>
  <si>
    <t>R00.00.27</t>
  </si>
  <si>
    <t>PLANT CWT</t>
  </si>
  <si>
    <t>R00.00.28</t>
  </si>
  <si>
    <t>PLANT</t>
  </si>
  <si>
    <t>D00.00.28A</t>
  </si>
  <si>
    <t>D00.00.29A</t>
  </si>
  <si>
    <t>D00.00.34A</t>
  </si>
  <si>
    <t>TENANT STORAGE</t>
  </si>
  <si>
    <t>D00.00.35A</t>
  </si>
  <si>
    <t>D00.00.35B</t>
  </si>
  <si>
    <t>R00.00.36</t>
  </si>
  <si>
    <t>D00.00.36A</t>
  </si>
  <si>
    <t>D00.00.36C</t>
  </si>
  <si>
    <t>DRS-501</t>
  </si>
  <si>
    <t>Timber</t>
  </si>
  <si>
    <t>Paint</t>
  </si>
  <si>
    <t>R00.00.37</t>
  </si>
  <si>
    <t>LANDLORD MAIL ROOM</t>
  </si>
  <si>
    <t>D00.00.37A</t>
  </si>
  <si>
    <t>R00.00.41</t>
  </si>
  <si>
    <t>VEHICLE RAMP SECURITY ROOM</t>
  </si>
  <si>
    <t>D00.00.41A</t>
  </si>
  <si>
    <t>Single Leaf / Swing</t>
  </si>
  <si>
    <t>Left</t>
  </si>
  <si>
    <t>R00.00.54</t>
  </si>
  <si>
    <t>LIFT CONTRACTOR STORE ROOM</t>
  </si>
  <si>
    <t>D00.00.52A</t>
  </si>
  <si>
    <t>R00.00.52</t>
  </si>
  <si>
    <t>CLEANERS STORAGE</t>
  </si>
  <si>
    <t>D00.00.54A</t>
  </si>
  <si>
    <t>D00.00.56A</t>
  </si>
  <si>
    <t>DRS-309</t>
  </si>
  <si>
    <t>SR4</t>
  </si>
  <si>
    <t>CIRCULATION</t>
  </si>
  <si>
    <t>D00.00.70B</t>
  </si>
  <si>
    <t>R00.00.73</t>
  </si>
  <si>
    <t>D00.00.73A</t>
  </si>
  <si>
    <t>D00.00.75A</t>
  </si>
  <si>
    <t>D00.00.77B</t>
  </si>
  <si>
    <t>D00.00.78B</t>
  </si>
  <si>
    <t>R00.00.82</t>
  </si>
  <si>
    <t>D00.00.82A</t>
  </si>
  <si>
    <t>R00.00.83</t>
  </si>
  <si>
    <t>D00.00.83A</t>
  </si>
  <si>
    <t>R00.00.86</t>
  </si>
  <si>
    <t>STAIR</t>
  </si>
  <si>
    <t>D00.00.86B</t>
  </si>
  <si>
    <t>R00.00.89</t>
  </si>
  <si>
    <t>D00.00.89A</t>
  </si>
  <si>
    <t>D00.00.89B</t>
  </si>
  <si>
    <t>R00.01.01</t>
  </si>
  <si>
    <t>WC</t>
  </si>
  <si>
    <t>D00.01.01A</t>
  </si>
  <si>
    <t>R00.01.02</t>
  </si>
  <si>
    <t>D00.01.02A</t>
  </si>
  <si>
    <t>Right</t>
  </si>
  <si>
    <t>R00.01.03</t>
  </si>
  <si>
    <t>D00.01.03A</t>
  </si>
  <si>
    <t>R00.01.05</t>
  </si>
  <si>
    <t>D00.01.05A</t>
  </si>
  <si>
    <t>LV SWITCHROOM A6</t>
  </si>
  <si>
    <t>D00.01.06A</t>
  </si>
  <si>
    <t>D00.01.07A</t>
  </si>
  <si>
    <t>R00.01.08</t>
  </si>
  <si>
    <t>D00.01.08A</t>
  </si>
  <si>
    <t>R00.02.01</t>
  </si>
  <si>
    <t>RWH PLANT</t>
  </si>
  <si>
    <t>D00.02.01A</t>
  </si>
  <si>
    <t>D00.02.04A</t>
  </si>
  <si>
    <t>D00.02.05A</t>
  </si>
  <si>
    <t>R00.03.01</t>
  </si>
  <si>
    <t>CHILLER ROOM</t>
  </si>
  <si>
    <t>D00.03.01A</t>
  </si>
  <si>
    <t>DRS-302</t>
  </si>
  <si>
    <t>D00.03.01B</t>
  </si>
  <si>
    <t>CLEANING MACHINE STORAGE</t>
  </si>
  <si>
    <t>D00.04.01A</t>
  </si>
  <si>
    <t>D00.04.02B</t>
  </si>
  <si>
    <t>R00.07.01</t>
  </si>
  <si>
    <t>D00.07.01B</t>
  </si>
  <si>
    <t>Level 00 - Circulation</t>
  </si>
  <si>
    <t>R00.00.55</t>
  </si>
  <si>
    <t>D00.00.26C</t>
  </si>
  <si>
    <t>D00.00.33B</t>
  </si>
  <si>
    <t>R00.00.51</t>
  </si>
  <si>
    <t>MAINTENANCE WORKSHOP</t>
  </si>
  <si>
    <t>D00.00.51A</t>
  </si>
  <si>
    <t>IWS-203</t>
  </si>
  <si>
    <t>R00.00.53</t>
  </si>
  <si>
    <t>D00.00.53A</t>
  </si>
  <si>
    <t>Level 00M</t>
  </si>
  <si>
    <t>R00M.00.01</t>
  </si>
  <si>
    <t>D00M.00.01A</t>
  </si>
  <si>
    <t>R00M.00.07</t>
  </si>
  <si>
    <t>L12 STORAGE</t>
  </si>
  <si>
    <t>D00M.00.02A</t>
  </si>
  <si>
    <t>R00M.00.02</t>
  </si>
  <si>
    <t>CLEANERS MANAGER OFFICE</t>
  </si>
  <si>
    <t>R00M.00.03</t>
  </si>
  <si>
    <t>CLEANERS LAUNDRY</t>
  </si>
  <si>
    <t>D00M.00.03A</t>
  </si>
  <si>
    <t>D00M.00.04A</t>
  </si>
  <si>
    <t>R00M.00.04</t>
  </si>
  <si>
    <t>D00M.00.04B</t>
  </si>
  <si>
    <t>D00M.00.04C</t>
  </si>
  <si>
    <t>D00M.00.04D</t>
  </si>
  <si>
    <t>Single Leaf / Cavity Slider</t>
  </si>
  <si>
    <t>DRS-505</t>
  </si>
  <si>
    <t>IM-505-01</t>
  </si>
  <si>
    <t>R00M.00.05</t>
  </si>
  <si>
    <t>PRAYER ROOM</t>
  </si>
  <si>
    <t>D00M.00.05A</t>
  </si>
  <si>
    <t>R00M.00.08</t>
  </si>
  <si>
    <t>L13 STORAGE</t>
  </si>
  <si>
    <t>D00M.00.06A</t>
  </si>
  <si>
    <t>R00M.00.06</t>
  </si>
  <si>
    <t>L11 STORAGE</t>
  </si>
  <si>
    <t>D00M.00.07A</t>
  </si>
  <si>
    <t>R00M.00.09</t>
  </si>
  <si>
    <t>L14 STORAGE</t>
  </si>
  <si>
    <t>D00M.00.09A</t>
  </si>
  <si>
    <t>R00M.00.10</t>
  </si>
  <si>
    <t>DB TELCO ROOM</t>
  </si>
  <si>
    <t>D00M.00.10A</t>
  </si>
  <si>
    <t>R00M.00.11</t>
  </si>
  <si>
    <t>D00M.00.11A</t>
  </si>
  <si>
    <t>WELLNESS CENTRE</t>
  </si>
  <si>
    <t>D00M.00.12A</t>
  </si>
  <si>
    <t>R00M.00.14</t>
  </si>
  <si>
    <t>UPS PLANT ROOM</t>
  </si>
  <si>
    <t>D00M.00.14A</t>
  </si>
  <si>
    <t>D00M.00.14B</t>
  </si>
  <si>
    <t>R00M.00.15</t>
  </si>
  <si>
    <t>FAR</t>
  </si>
  <si>
    <t>D00M.00.15A</t>
  </si>
  <si>
    <t>R00M.00.16</t>
  </si>
  <si>
    <t>BMSR</t>
  </si>
  <si>
    <t>D00M.00.16A</t>
  </si>
  <si>
    <t>R00M.00.17</t>
  </si>
  <si>
    <t>CSPMR</t>
  </si>
  <si>
    <t>D00M.00.17A</t>
  </si>
  <si>
    <t>D00M.00.50A</t>
  </si>
  <si>
    <t>R00M.00.51</t>
  </si>
  <si>
    <t>D00M.00.51A</t>
  </si>
  <si>
    <t>SWC</t>
  </si>
  <si>
    <t>D00M.00.61A</t>
  </si>
  <si>
    <t>R00M.00.64</t>
  </si>
  <si>
    <t>AWC</t>
  </si>
  <si>
    <t>D00M.00.64A</t>
  </si>
  <si>
    <t>R00M.00.65</t>
  </si>
  <si>
    <t>LOBBY</t>
  </si>
  <si>
    <t>D00M.00.65A</t>
  </si>
  <si>
    <t>R00M.00.69</t>
  </si>
  <si>
    <t>D00M.00.69A</t>
  </si>
  <si>
    <t>D00M.00.69B</t>
  </si>
  <si>
    <t>R00M.00.72</t>
  </si>
  <si>
    <t>MALE SHOWER</t>
  </si>
  <si>
    <t>D00M.00.72A</t>
  </si>
  <si>
    <t>R00M.00.73</t>
  </si>
  <si>
    <t>D00M.00.73A</t>
  </si>
  <si>
    <t>D00M.00.73B</t>
  </si>
  <si>
    <t>R00M.01.07</t>
  </si>
  <si>
    <t>D00M.01.07A</t>
  </si>
  <si>
    <t>D00M.01.08A</t>
  </si>
  <si>
    <t>D00M.07.01A</t>
  </si>
  <si>
    <t>D00M.07.01B</t>
  </si>
  <si>
    <t>R00M.07.03</t>
  </si>
  <si>
    <t>LIFT LOBBY</t>
  </si>
  <si>
    <t>D00M.08.01A</t>
  </si>
  <si>
    <t>IWS-251</t>
  </si>
  <si>
    <t>D00M.08.02A</t>
  </si>
  <si>
    <t>Level 01</t>
  </si>
  <si>
    <t>R01.00.16</t>
  </si>
  <si>
    <t>D01.00.03A</t>
  </si>
  <si>
    <t>D01.00.04A</t>
  </si>
  <si>
    <t>R01.00.05</t>
  </si>
  <si>
    <t>TENANT AREA</t>
  </si>
  <si>
    <t>D01.00.05A</t>
  </si>
  <si>
    <t>R01.00.06</t>
  </si>
  <si>
    <t>FIRE CONTROL CENTRE</t>
  </si>
  <si>
    <t>D01.00.06A</t>
  </si>
  <si>
    <t>D01.00.13A</t>
  </si>
  <si>
    <t>Moveable Partition</t>
  </si>
  <si>
    <t>D01.00.15A</t>
  </si>
  <si>
    <t>Single Leaf / Pivot</t>
  </si>
  <si>
    <t>D01.00.15B</t>
  </si>
  <si>
    <t>D01.00.16A</t>
  </si>
  <si>
    <t>R01.02.06</t>
  </si>
  <si>
    <t>D01.02.06A</t>
  </si>
  <si>
    <t>DRS-307</t>
  </si>
  <si>
    <t>R01.02.07</t>
  </si>
  <si>
    <t>MALE WC</t>
  </si>
  <si>
    <t>D01.02.07A</t>
  </si>
  <si>
    <t>R01.02.08</t>
  </si>
  <si>
    <t>FEMALE WC</t>
  </si>
  <si>
    <t>D01.02.08A</t>
  </si>
  <si>
    <t>D01.02.08B</t>
  </si>
  <si>
    <t>R01.02.11</t>
  </si>
  <si>
    <t>D01.02.10A</t>
  </si>
  <si>
    <t>D01.02.11A</t>
  </si>
  <si>
    <t>D01.02.12A</t>
  </si>
  <si>
    <t>D01.02.12B</t>
  </si>
  <si>
    <t>R01.02.17</t>
  </si>
  <si>
    <t>LANDLORD STORAGE</t>
  </si>
  <si>
    <t>D01.02.14A</t>
  </si>
  <si>
    <t>R01.04.01</t>
  </si>
  <si>
    <t>D01.04.01A</t>
  </si>
  <si>
    <t>R01.04.02</t>
  </si>
  <si>
    <t>D01.04.02A</t>
  </si>
  <si>
    <t>R01.04.03</t>
  </si>
  <si>
    <t>D01.04.03A</t>
  </si>
  <si>
    <t>R01.04.04</t>
  </si>
  <si>
    <t>D01.04.05A</t>
  </si>
  <si>
    <t>R01.04.06</t>
  </si>
  <si>
    <t>CC</t>
  </si>
  <si>
    <t>D01.04.06A</t>
  </si>
  <si>
    <t>R01.04.07</t>
  </si>
  <si>
    <t>LANDLORD SWC</t>
  </si>
  <si>
    <t>D01.04.07A</t>
  </si>
  <si>
    <t>R01.04.08</t>
  </si>
  <si>
    <t>D01.04.08A</t>
  </si>
  <si>
    <t>R01.04.09</t>
  </si>
  <si>
    <t>D01.04.09A</t>
  </si>
  <si>
    <t>D01.04.09B</t>
  </si>
  <si>
    <t>R01.04.10</t>
  </si>
  <si>
    <t>D01.04.10A</t>
  </si>
  <si>
    <t>D01.04.10B</t>
  </si>
  <si>
    <t>R01.04.11</t>
  </si>
  <si>
    <t>D01.04.11A</t>
  </si>
  <si>
    <t>R01.04.12</t>
  </si>
  <si>
    <t>D01.04.12A</t>
  </si>
  <si>
    <t>D01.04.13A</t>
  </si>
  <si>
    <t>R01.04.14</t>
  </si>
  <si>
    <t>D01.04.14A</t>
  </si>
  <si>
    <t>Level 01 Plaza</t>
  </si>
  <si>
    <t>D01.00.10A</t>
  </si>
  <si>
    <t>DRS-201</t>
  </si>
  <si>
    <t>Glass Partition</t>
  </si>
  <si>
    <t>Glass</t>
  </si>
  <si>
    <t>-</t>
  </si>
  <si>
    <t>D01.00.10B</t>
  </si>
  <si>
    <t>D01.01.04A</t>
  </si>
  <si>
    <t>R01.01.05</t>
  </si>
  <si>
    <t>D01.01.05A</t>
  </si>
  <si>
    <t>R01.01.06</t>
  </si>
  <si>
    <t>D01.01.06A</t>
  </si>
  <si>
    <t>R01.01.07</t>
  </si>
  <si>
    <t>D01.01.07A</t>
  </si>
  <si>
    <t>R01.02.01</t>
  </si>
  <si>
    <t>D01.02.01A</t>
  </si>
  <si>
    <t>D01.02.02A</t>
  </si>
  <si>
    <t>D01.02.04A</t>
  </si>
  <si>
    <t>R01.02.16</t>
  </si>
  <si>
    <t>D01.02.16A</t>
  </si>
  <si>
    <t>R01.02.19</t>
  </si>
  <si>
    <t>D01.02.19A</t>
  </si>
  <si>
    <t>R01.06.01</t>
  </si>
  <si>
    <t>D01.06.01A</t>
  </si>
  <si>
    <t>D01.06.02A</t>
  </si>
  <si>
    <t>D01.06.03B</t>
  </si>
  <si>
    <t>R01.07.01</t>
  </si>
  <si>
    <t>D01.07.01A</t>
  </si>
  <si>
    <t>D01.07.01B</t>
  </si>
  <si>
    <t>R01.08.01</t>
  </si>
  <si>
    <t>D01.08.01A</t>
  </si>
  <si>
    <t>R01.08.02</t>
  </si>
  <si>
    <t>D01.08.02A</t>
  </si>
  <si>
    <t>Level 01M West Building</t>
  </si>
  <si>
    <t>R01M.07.01</t>
  </si>
  <si>
    <t>D01M.07.01A</t>
  </si>
  <si>
    <t>R01M.08.01</t>
  </si>
  <si>
    <t>D01M.08.01A</t>
  </si>
  <si>
    <t>D01M.08.02A</t>
  </si>
  <si>
    <t>Level 02</t>
  </si>
  <si>
    <t>R02.00.02</t>
  </si>
  <si>
    <t>D02.00.02A</t>
  </si>
  <si>
    <t>R02.00.03</t>
  </si>
  <si>
    <t>CNS &amp; LANDLORD MER</t>
  </si>
  <si>
    <t>D02.00.03A</t>
  </si>
  <si>
    <t>D02.00.04A</t>
  </si>
  <si>
    <t>R02.00.05</t>
  </si>
  <si>
    <t>TENANT TOILETS</t>
  </si>
  <si>
    <t>D02.00.05B</t>
  </si>
  <si>
    <t>D02.00.05C</t>
  </si>
  <si>
    <t>D02.00.05D</t>
  </si>
  <si>
    <t>D02.00.05E</t>
  </si>
  <si>
    <t>R02.00.06</t>
  </si>
  <si>
    <t>TENANT SPACE</t>
  </si>
  <si>
    <t>D02.00.06A</t>
  </si>
  <si>
    <t>R02.00.09</t>
  </si>
  <si>
    <t>D02.00.09A</t>
  </si>
  <si>
    <t>R02.00.10</t>
  </si>
  <si>
    <t>MAINTENANCE ENGINEERS OFFICE</t>
  </si>
  <si>
    <t>D02.00.10A</t>
  </si>
  <si>
    <t>R02.00.11</t>
  </si>
  <si>
    <t>MAINTENANCE MANAGER OFFICE</t>
  </si>
  <si>
    <t>D02.00.11A</t>
  </si>
  <si>
    <t>R02.00.12</t>
  </si>
  <si>
    <t>MAINTENANCE STORE ROOM</t>
  </si>
  <si>
    <t>D02.00.12A</t>
  </si>
  <si>
    <t>R02.00.13</t>
  </si>
  <si>
    <t>D02.00.13A</t>
  </si>
  <si>
    <t>D02.00.14A</t>
  </si>
  <si>
    <t>D02.00.15A</t>
  </si>
  <si>
    <t>D02.00.16A</t>
  </si>
  <si>
    <t>D02.01.06A</t>
  </si>
  <si>
    <t>D02.01.07A</t>
  </si>
  <si>
    <t>D02.02.01A</t>
  </si>
  <si>
    <t>D02.02.12A</t>
  </si>
  <si>
    <t>R02.04.02</t>
  </si>
  <si>
    <t>RISER</t>
  </si>
  <si>
    <t>D02.04.02A</t>
  </si>
  <si>
    <t>R02.04.09</t>
  </si>
  <si>
    <t>D02.04.03A</t>
  </si>
  <si>
    <t>R02.04.04</t>
  </si>
  <si>
    <t>D02.04.04A</t>
  </si>
  <si>
    <t>R02.04.05</t>
  </si>
  <si>
    <t>D02.04.05A</t>
  </si>
  <si>
    <t>D02.04.09A</t>
  </si>
  <si>
    <t>D02.04.09B</t>
  </si>
  <si>
    <t>Level 02 West Building</t>
  </si>
  <si>
    <t>D02.08.02A</t>
  </si>
  <si>
    <t>Level 03</t>
  </si>
  <si>
    <t>R02.07.01</t>
  </si>
  <si>
    <t>D02.07.01A</t>
  </si>
  <si>
    <t>R02.08.01</t>
  </si>
  <si>
    <t>D02.08.01A</t>
  </si>
  <si>
    <t>R03.01.01</t>
  </si>
  <si>
    <t>D03.01.01A</t>
  </si>
  <si>
    <t>R03.01.02</t>
  </si>
  <si>
    <t>D03.01.02A</t>
  </si>
  <si>
    <t>R03.01.03</t>
  </si>
  <si>
    <t>D03.01.03A</t>
  </si>
  <si>
    <t>D03.01.04A</t>
  </si>
  <si>
    <t>R03.01.05</t>
  </si>
  <si>
    <t>D03.01.05A</t>
  </si>
  <si>
    <t>R03.01.06</t>
  </si>
  <si>
    <t>D03.01.06A</t>
  </si>
  <si>
    <t>R03.01.07</t>
  </si>
  <si>
    <t>D03.01.07A</t>
  </si>
  <si>
    <t>R03.02.01</t>
  </si>
  <si>
    <t>D03.02.01A</t>
  </si>
  <si>
    <t>R03.02.02</t>
  </si>
  <si>
    <t>D03.02.02A</t>
  </si>
  <si>
    <t>D03.02.02B</t>
  </si>
  <si>
    <t>R03.02.04</t>
  </si>
  <si>
    <t>D03.02.04A</t>
  </si>
  <si>
    <t>R03.02.06</t>
  </si>
  <si>
    <t>D03.02.06A</t>
  </si>
  <si>
    <t>D03.02.06B</t>
  </si>
  <si>
    <t>R03.02.07</t>
  </si>
  <si>
    <t>D03.02.07A</t>
  </si>
  <si>
    <t>R03.02.08</t>
  </si>
  <si>
    <t>D03.02.08A</t>
  </si>
  <si>
    <t>R03.02.11</t>
  </si>
  <si>
    <t>D03.02.09A</t>
  </si>
  <si>
    <t>D03.02.10A</t>
  </si>
  <si>
    <t>D03.02.11A</t>
  </si>
  <si>
    <t>R03.02.12</t>
  </si>
  <si>
    <t>D03.02.12A</t>
  </si>
  <si>
    <t>S03.02.M1</t>
  </si>
  <si>
    <t>D03.02.M1A</t>
  </si>
  <si>
    <t>R03.04.01</t>
  </si>
  <si>
    <t>D03.04.01A</t>
  </si>
  <si>
    <t>R03.04.02</t>
  </si>
  <si>
    <t>D03.04.02A</t>
  </si>
  <si>
    <t>D03.04.03A</t>
  </si>
  <si>
    <t>R03.04.04</t>
  </si>
  <si>
    <t>D03.04.04A</t>
  </si>
  <si>
    <t>D03.04.05A</t>
  </si>
  <si>
    <t>R03.04.06</t>
  </si>
  <si>
    <t>D03.04.06A</t>
  </si>
  <si>
    <t>R03.04.03</t>
  </si>
  <si>
    <t>D03.04.07A</t>
  </si>
  <si>
    <t>R03.04.08</t>
  </si>
  <si>
    <t>D03.04.08A</t>
  </si>
  <si>
    <t>R03.06.01</t>
  </si>
  <si>
    <t>D03.06.01A</t>
  </si>
  <si>
    <t>R03.06.02</t>
  </si>
  <si>
    <t>D03.06.02A</t>
  </si>
  <si>
    <t>R03.06.03</t>
  </si>
  <si>
    <t>D03.06.03A</t>
  </si>
  <si>
    <t>R03.06.04</t>
  </si>
  <si>
    <t>D03.06.04A</t>
  </si>
  <si>
    <t>R03.06.05</t>
  </si>
  <si>
    <t>D03.06.05A</t>
  </si>
  <si>
    <t>R03.06.06</t>
  </si>
  <si>
    <t>D03.06.06A</t>
  </si>
  <si>
    <t>Level 03 West Building</t>
  </si>
  <si>
    <t>D03.07.02A</t>
  </si>
  <si>
    <t>D03.08.01A</t>
  </si>
  <si>
    <t>R03.08.02</t>
  </si>
  <si>
    <t>D03.08.02A</t>
  </si>
  <si>
    <t>Level 04</t>
  </si>
  <si>
    <t>R03.07.01</t>
  </si>
  <si>
    <t>D03.07.01A</t>
  </si>
  <si>
    <t>R04.01.02</t>
  </si>
  <si>
    <t>D04.01.01A</t>
  </si>
  <si>
    <t>R04.01.01</t>
  </si>
  <si>
    <t>D04.01.02A</t>
  </si>
  <si>
    <t>R04.01.03</t>
  </si>
  <si>
    <t>D04.01.03A</t>
  </si>
  <si>
    <t>D04.01.04A</t>
  </si>
  <si>
    <t>R04.01.05</t>
  </si>
  <si>
    <t>D04.01.05A</t>
  </si>
  <si>
    <t>R04.01.06</t>
  </si>
  <si>
    <t>D04.01.06A</t>
  </si>
  <si>
    <t>R04.01.07</t>
  </si>
  <si>
    <t>D04.01.07A</t>
  </si>
  <si>
    <t>R04.02.01</t>
  </si>
  <si>
    <t>D04.02.01A</t>
  </si>
  <si>
    <t>R04.02.02</t>
  </si>
  <si>
    <t>D04.02.02A</t>
  </si>
  <si>
    <t>D04.02.02B</t>
  </si>
  <si>
    <t>R04.02.04</t>
  </si>
  <si>
    <t>D04.02.04A</t>
  </si>
  <si>
    <t>R04.02.06</t>
  </si>
  <si>
    <t>D04.02.06A</t>
  </si>
  <si>
    <t>D04.02.06B</t>
  </si>
  <si>
    <t>R04.02.08</t>
  </si>
  <si>
    <t>D04.02.07A</t>
  </si>
  <si>
    <t>D04.02.08A</t>
  </si>
  <si>
    <t>R04.02.11</t>
  </si>
  <si>
    <t>D04.02.09A</t>
  </si>
  <si>
    <t>D04.02.10A</t>
  </si>
  <si>
    <t>D04.02.11A</t>
  </si>
  <si>
    <t>R04.02.12</t>
  </si>
  <si>
    <t>D04.02.12A</t>
  </si>
  <si>
    <t>S04.02.M1</t>
  </si>
  <si>
    <t>D04.02.M1A</t>
  </si>
  <si>
    <t>R04.04.01</t>
  </si>
  <si>
    <t>D04.04.01A</t>
  </si>
  <si>
    <t>R04.04.02</t>
  </si>
  <si>
    <t>D04.04.02A</t>
  </si>
  <si>
    <t>D04.04.03A</t>
  </si>
  <si>
    <t>R04.04.04</t>
  </si>
  <si>
    <t>D04.04.04A</t>
  </si>
  <si>
    <t>D04.04.05A</t>
  </si>
  <si>
    <t>R04.04.06</t>
  </si>
  <si>
    <t>D04.04.06A</t>
  </si>
  <si>
    <t>R04.04.03</t>
  </si>
  <si>
    <t>D04.04.07A</t>
  </si>
  <si>
    <t>R04.04.08</t>
  </si>
  <si>
    <t>D04.04.08A</t>
  </si>
  <si>
    <t>R04.06.01</t>
  </si>
  <si>
    <t>D04.06.01A</t>
  </si>
  <si>
    <t>R04.06.02</t>
  </si>
  <si>
    <t>D04.06.02A</t>
  </si>
  <si>
    <t>R04.06.03</t>
  </si>
  <si>
    <t>D04.06.03A</t>
  </si>
  <si>
    <t>R04.06.04</t>
  </si>
  <si>
    <t>D04.06.04A</t>
  </si>
  <si>
    <t>R04.06.05</t>
  </si>
  <si>
    <t>D04.06.05A</t>
  </si>
  <si>
    <t>R04.06.06</t>
  </si>
  <si>
    <t>D04.06.06A</t>
  </si>
  <si>
    <t>Level 05</t>
  </si>
  <si>
    <t>R05.01.01</t>
  </si>
  <si>
    <t>D05.01.01A</t>
  </si>
  <si>
    <t>R05.01.02</t>
  </si>
  <si>
    <t>D05.01.02A</t>
  </si>
  <si>
    <t>R05.01.03</t>
  </si>
  <si>
    <t>D05.01.03A</t>
  </si>
  <si>
    <t>D05.01.04A</t>
  </si>
  <si>
    <t>R05.01.05</t>
  </si>
  <si>
    <t>D05.01.05A</t>
  </si>
  <si>
    <t>R05.01.06</t>
  </si>
  <si>
    <t>D05.01.06A</t>
  </si>
  <si>
    <t>R05.01.07</t>
  </si>
  <si>
    <t>D05.01.07A</t>
  </si>
  <si>
    <t>R05.02.01</t>
  </si>
  <si>
    <t>D05.02.01A</t>
  </si>
  <si>
    <t>R05.02.02</t>
  </si>
  <si>
    <t>D05.02.02A</t>
  </si>
  <si>
    <t>D05.02.02B</t>
  </si>
  <si>
    <t>R05.02.04</t>
  </si>
  <si>
    <t>D05.02.04A</t>
  </si>
  <si>
    <t>R05.02.06</t>
  </si>
  <si>
    <t>D05.02.06A</t>
  </si>
  <si>
    <t>D05.02.06B</t>
  </si>
  <si>
    <t>R05.02.07</t>
  </si>
  <si>
    <t>D05.02.07A</t>
  </si>
  <si>
    <t>R05.02.08</t>
  </si>
  <si>
    <t>D05.02.08A</t>
  </si>
  <si>
    <t>R05.02.11</t>
  </si>
  <si>
    <t>D05.02.09A</t>
  </si>
  <si>
    <t>D05.02.10A</t>
  </si>
  <si>
    <t>D05.02.11A</t>
  </si>
  <si>
    <t>R05.02.12</t>
  </si>
  <si>
    <t>D05.02.12A</t>
  </si>
  <si>
    <t>S05.02.M1</t>
  </si>
  <si>
    <t>D05.02.M1A</t>
  </si>
  <si>
    <t>R05.04.01</t>
  </si>
  <si>
    <t>D05.04.01A</t>
  </si>
  <si>
    <t>R05.04.02</t>
  </si>
  <si>
    <t>D05.04.02A</t>
  </si>
  <si>
    <t>D05.04.03A</t>
  </si>
  <si>
    <t>R05.04.04</t>
  </si>
  <si>
    <t>D05.04.04A</t>
  </si>
  <si>
    <t>D05.04.05A</t>
  </si>
  <si>
    <t>R05.04.06</t>
  </si>
  <si>
    <t>D05.04.06A</t>
  </si>
  <si>
    <t>R05.04.03</t>
  </si>
  <si>
    <t>D05.04.07A</t>
  </si>
  <si>
    <t>R05.04.08</t>
  </si>
  <si>
    <t>D05.04.08A</t>
  </si>
  <si>
    <t>R05.06.01</t>
  </si>
  <si>
    <t>D05.06.01A</t>
  </si>
  <si>
    <t>R05.06.02</t>
  </si>
  <si>
    <t>D05.06.02A</t>
  </si>
  <si>
    <t>R05.06.03</t>
  </si>
  <si>
    <t>D05.06.03A</t>
  </si>
  <si>
    <t>R05.06.04</t>
  </si>
  <si>
    <t>D05.06.04A</t>
  </si>
  <si>
    <t>R05.06.05</t>
  </si>
  <si>
    <t>D05.06.05A</t>
  </si>
  <si>
    <t>R05.06.06</t>
  </si>
  <si>
    <t>D05.06.06A</t>
  </si>
  <si>
    <t>Level 06</t>
  </si>
  <si>
    <t>R06.01.01</t>
  </si>
  <si>
    <t>R06.01.02</t>
  </si>
  <si>
    <t>D06.01.02A</t>
  </si>
  <si>
    <t>R06.01.03</t>
  </si>
  <si>
    <t>D06.01.03A</t>
  </si>
  <si>
    <t>D06.01.04A</t>
  </si>
  <si>
    <t>R06.01.05</t>
  </si>
  <si>
    <t>D06.01.05A</t>
  </si>
  <si>
    <t>R06.01.06</t>
  </si>
  <si>
    <t>D06.01.06A</t>
  </si>
  <si>
    <t>R06.01.07</t>
  </si>
  <si>
    <t>D06.01.07A</t>
  </si>
  <si>
    <t>R06.02.01</t>
  </si>
  <si>
    <t>D06.02.01A</t>
  </si>
  <si>
    <t>R06.02.02</t>
  </si>
  <si>
    <t>D06.02.02A</t>
  </si>
  <si>
    <t>D06.02.02B</t>
  </si>
  <si>
    <t>R06.02.04</t>
  </si>
  <si>
    <t>D06.02.04A</t>
  </si>
  <si>
    <t>R06.02.06</t>
  </si>
  <si>
    <t>D06.02.06A</t>
  </si>
  <si>
    <t>D06.02.06B</t>
  </si>
  <si>
    <t>R06.02.07</t>
  </si>
  <si>
    <t>D06.02.07A</t>
  </si>
  <si>
    <t>R06.02.08</t>
  </si>
  <si>
    <t>D06.02.08A</t>
  </si>
  <si>
    <t>R06.02.11</t>
  </si>
  <si>
    <t>D06.02.09A</t>
  </si>
  <si>
    <t>D06.02.10A</t>
  </si>
  <si>
    <t>D06.02.11A</t>
  </si>
  <si>
    <t>R06.02.12</t>
  </si>
  <si>
    <t>D06.02.12A</t>
  </si>
  <si>
    <t>S06.02.M1</t>
  </si>
  <si>
    <t>D06.02.M1A</t>
  </si>
  <si>
    <t>R06.04.01</t>
  </si>
  <si>
    <t>D06.04.01A</t>
  </si>
  <si>
    <t>R06.04.02</t>
  </si>
  <si>
    <t>D06.04.02A</t>
  </si>
  <si>
    <t>D06.04.03A</t>
  </si>
  <si>
    <t>R06.04.04</t>
  </si>
  <si>
    <t>D06.04.04A</t>
  </si>
  <si>
    <t>D06.04.05A</t>
  </si>
  <si>
    <t>R06.04.06</t>
  </si>
  <si>
    <t>D06.04.06A</t>
  </si>
  <si>
    <t>R06.04.03</t>
  </si>
  <si>
    <t>D06.04.07A</t>
  </si>
  <si>
    <t>R06.04.08</t>
  </si>
  <si>
    <t>D06.04.08A</t>
  </si>
  <si>
    <t>R06.06.01</t>
  </si>
  <si>
    <t>D06.06.01A</t>
  </si>
  <si>
    <t>R06.06.02</t>
  </si>
  <si>
    <t>D06.06.02A</t>
  </si>
  <si>
    <t>R06.06.03</t>
  </si>
  <si>
    <t>D06.06.03A</t>
  </si>
  <si>
    <t>R06.06.04</t>
  </si>
  <si>
    <t>D06.06.04A</t>
  </si>
  <si>
    <t>R06.06.05</t>
  </si>
  <si>
    <t>D06.06.05A</t>
  </si>
  <si>
    <t>R06.06.06</t>
  </si>
  <si>
    <t>D06.06.06A</t>
  </si>
  <si>
    <t>Level 07</t>
  </si>
  <si>
    <t>R07.01.01</t>
  </si>
  <si>
    <t>D07.01.01A</t>
  </si>
  <si>
    <t>R07.01.02</t>
  </si>
  <si>
    <t>D07.01.02A</t>
  </si>
  <si>
    <t>R07.01.03</t>
  </si>
  <si>
    <t>D07.01.03A</t>
  </si>
  <si>
    <t>D07.01.04A</t>
  </si>
  <si>
    <t>R07.01.05</t>
  </si>
  <si>
    <t>D07.01.05A</t>
  </si>
  <si>
    <t>R07.01.06</t>
  </si>
  <si>
    <t>D07.01.06A</t>
  </si>
  <si>
    <t>R07.01.07</t>
  </si>
  <si>
    <t>D07.01.07A</t>
  </si>
  <si>
    <t>R07.02.01</t>
  </si>
  <si>
    <t>D07.02.01A</t>
  </si>
  <si>
    <t>R07.02.02</t>
  </si>
  <si>
    <t>D07.02.02A</t>
  </si>
  <si>
    <t>D07.02.02B</t>
  </si>
  <si>
    <t>R07.02.04</t>
  </si>
  <si>
    <t>D07.02.04A</t>
  </si>
  <si>
    <t>R07.02.06</t>
  </si>
  <si>
    <t>D07.02.06A</t>
  </si>
  <si>
    <t>D07.02.06B</t>
  </si>
  <si>
    <t>R07.02.07</t>
  </si>
  <si>
    <t>D07.02.07A</t>
  </si>
  <si>
    <t>R07.02.08</t>
  </si>
  <si>
    <t>D07.02.08A</t>
  </si>
  <si>
    <t>R07.02.11</t>
  </si>
  <si>
    <t>D07.02.09A</t>
  </si>
  <si>
    <t>D07.02.10A</t>
  </si>
  <si>
    <t>R07.02.12</t>
  </si>
  <si>
    <t>D07.02.12A</t>
  </si>
  <si>
    <t>S07.02.M1</t>
  </si>
  <si>
    <t>D07.02.M1A</t>
  </si>
  <si>
    <t>R07.04.01</t>
  </si>
  <si>
    <t>D07.04.01A</t>
  </si>
  <si>
    <t>R07.04.02</t>
  </si>
  <si>
    <t>D07.04.02A</t>
  </si>
  <si>
    <t>D07.04.03A</t>
  </si>
  <si>
    <t>R07.04.04</t>
  </si>
  <si>
    <t>D07.04.04A</t>
  </si>
  <si>
    <t>D07.04.05A</t>
  </si>
  <si>
    <t>R07.04.06</t>
  </si>
  <si>
    <t>D07.04.06A</t>
  </si>
  <si>
    <t>R07.04.03</t>
  </si>
  <si>
    <t>R07.04.08</t>
  </si>
  <si>
    <t>D07.04.08A</t>
  </si>
  <si>
    <t>R07.06.01</t>
  </si>
  <si>
    <t>D07.06.01A</t>
  </si>
  <si>
    <t>R07.06.02</t>
  </si>
  <si>
    <t>D07.06.02A</t>
  </si>
  <si>
    <t>R07.06.03</t>
  </si>
  <si>
    <t>D07.06.03A</t>
  </si>
  <si>
    <t>R07.06.04</t>
  </si>
  <si>
    <t>D07.06.04A</t>
  </si>
  <si>
    <t>R07.06.05</t>
  </si>
  <si>
    <t>D07.06.05A</t>
  </si>
  <si>
    <t>R07.06.06</t>
  </si>
  <si>
    <t>D07.06.06A</t>
  </si>
  <si>
    <t>Level 08</t>
  </si>
  <si>
    <t>R08.01.01</t>
  </si>
  <si>
    <t>D08.01.01A</t>
  </si>
  <si>
    <t>R08.01.02</t>
  </si>
  <si>
    <t>D08.01.02A</t>
  </si>
  <si>
    <t>R08.01.03</t>
  </si>
  <si>
    <t>D08.01.03A</t>
  </si>
  <si>
    <t>D08.01.04A</t>
  </si>
  <si>
    <t>R08.01.05</t>
  </si>
  <si>
    <t>D08.01.05A</t>
  </si>
  <si>
    <t>R08.01.06</t>
  </si>
  <si>
    <t>D08.01.06A</t>
  </si>
  <si>
    <t>R08.01.07</t>
  </si>
  <si>
    <t>D08.01.07A</t>
  </si>
  <si>
    <t>R08.02.01</t>
  </si>
  <si>
    <t>D08.02.01A</t>
  </si>
  <si>
    <t>R08.02.02</t>
  </si>
  <si>
    <t>D08.02.02A</t>
  </si>
  <si>
    <t>D08.02.02B</t>
  </si>
  <si>
    <t>R08.02.04</t>
  </si>
  <si>
    <t>D08.02.04A</t>
  </si>
  <si>
    <t>R08.02.06</t>
  </si>
  <si>
    <t>D08.02.06A</t>
  </si>
  <si>
    <t>D08.02.06B</t>
  </si>
  <si>
    <t>R08.02.07</t>
  </si>
  <si>
    <t>D08.02.07A</t>
  </si>
  <si>
    <t>D08.02.08A</t>
  </si>
  <si>
    <t>R08.02.11</t>
  </si>
  <si>
    <t>D08.02.09A</t>
  </si>
  <si>
    <t>D08.02.10A</t>
  </si>
  <si>
    <t>D08.02.11A</t>
  </si>
  <si>
    <t>R08.02.12</t>
  </si>
  <si>
    <t>D08.02.12A</t>
  </si>
  <si>
    <t>S08.02.M1</t>
  </si>
  <si>
    <t>D08.02.M1A</t>
  </si>
  <si>
    <t>R08.04.01</t>
  </si>
  <si>
    <t>D08.04.01A</t>
  </si>
  <si>
    <t>R08.04.02</t>
  </si>
  <si>
    <t>D08.04.02A</t>
  </si>
  <si>
    <t>D08.04.03A</t>
  </si>
  <si>
    <t>R08.04.04</t>
  </si>
  <si>
    <t>D08.04.04A</t>
  </si>
  <si>
    <t>D08.04.05A</t>
  </si>
  <si>
    <t>R08.04.06</t>
  </si>
  <si>
    <t>D08.04.06A</t>
  </si>
  <si>
    <t>R08.04.09</t>
  </si>
  <si>
    <t>STORAGE</t>
  </si>
  <si>
    <t>D08.04.07A</t>
  </si>
  <si>
    <t>R08.04.08</t>
  </si>
  <si>
    <t>D08.04.08A</t>
  </si>
  <si>
    <t>R08.04.03</t>
  </si>
  <si>
    <t>D08.04.09A</t>
  </si>
  <si>
    <t>R08.06.01</t>
  </si>
  <si>
    <t>D08.06.01A</t>
  </si>
  <si>
    <t>R08.06.02</t>
  </si>
  <si>
    <t>D08.06.02A</t>
  </si>
  <si>
    <t>R08.06.03</t>
  </si>
  <si>
    <t>D08.06.03A</t>
  </si>
  <si>
    <t>R08.06.04</t>
  </si>
  <si>
    <t>D08.06.04A</t>
  </si>
  <si>
    <t>R08.06.05</t>
  </si>
  <si>
    <t>D08.06.05A</t>
  </si>
  <si>
    <t>R08.06.06</t>
  </si>
  <si>
    <t>D08.06.06A</t>
  </si>
  <si>
    <t>Level 09</t>
  </si>
  <si>
    <t>R09.01.01</t>
  </si>
  <si>
    <t>D09.01.01A</t>
  </si>
  <si>
    <t>R09.01.02</t>
  </si>
  <si>
    <t>D09.01.02A</t>
  </si>
  <si>
    <t>R09.01.03</t>
  </si>
  <si>
    <t>D09.01.03A</t>
  </si>
  <si>
    <t>D09.01.04A</t>
  </si>
  <si>
    <t>R09.01.05</t>
  </si>
  <si>
    <t>D09.01.05A</t>
  </si>
  <si>
    <t>R09.01.06</t>
  </si>
  <si>
    <t>D09.01.06A</t>
  </si>
  <si>
    <t>R09.01.07</t>
  </si>
  <si>
    <t>D09.01.07A</t>
  </si>
  <si>
    <t>R09.02.01</t>
  </si>
  <si>
    <t>D09.02.01A</t>
  </si>
  <si>
    <t>R09.02.02</t>
  </si>
  <si>
    <t>D09.02.02A</t>
  </si>
  <si>
    <t>D09.02.02B</t>
  </si>
  <si>
    <t>R09.02.04</t>
  </si>
  <si>
    <t>D09.02.04A</t>
  </si>
  <si>
    <t>R09.02.06</t>
  </si>
  <si>
    <t>D09.02.06A</t>
  </si>
  <si>
    <t>D09.02.06B</t>
  </si>
  <si>
    <t>R09.02.07</t>
  </si>
  <si>
    <t>D09.02.07A</t>
  </si>
  <si>
    <t>R09.02.08</t>
  </si>
  <si>
    <t>D09.02.08A</t>
  </si>
  <si>
    <t>R09.02.11</t>
  </si>
  <si>
    <t>D09.02.09A</t>
  </si>
  <si>
    <t>D09.02.10A</t>
  </si>
  <si>
    <t>D09.02.11A</t>
  </si>
  <si>
    <t>R09.02.12</t>
  </si>
  <si>
    <t>D09.02.12A</t>
  </si>
  <si>
    <t>S09.02.M1</t>
  </si>
  <si>
    <t>D09.02.M1A</t>
  </si>
  <si>
    <t>R09.04.01</t>
  </si>
  <si>
    <t>D09.04.01A</t>
  </si>
  <si>
    <t>R09.04.02</t>
  </si>
  <si>
    <t>D09.04.02A</t>
  </si>
  <si>
    <t>D09.04.03A</t>
  </si>
  <si>
    <t>R09.04.04</t>
  </si>
  <si>
    <t>D09.04.04A</t>
  </si>
  <si>
    <t>D09.04.05A</t>
  </si>
  <si>
    <t>R09.04.06</t>
  </si>
  <si>
    <t>D09.04.06A</t>
  </si>
  <si>
    <t>R09.04.03</t>
  </si>
  <si>
    <t>D09.04.07A</t>
  </si>
  <si>
    <t>R09.04.08</t>
  </si>
  <si>
    <t>D09.04.08A</t>
  </si>
  <si>
    <t>R09.04.09</t>
  </si>
  <si>
    <t>D09.04.09A</t>
  </si>
  <si>
    <t>R09.06.01</t>
  </si>
  <si>
    <t>D09.06.01A</t>
  </si>
  <si>
    <t>R09.06.02</t>
  </si>
  <si>
    <t>D09.06.02A</t>
  </si>
  <si>
    <t>R09.06.03</t>
  </si>
  <si>
    <t>D09.06.03A</t>
  </si>
  <si>
    <t>R09.06.04</t>
  </si>
  <si>
    <t>D09.06.04A</t>
  </si>
  <si>
    <t>R09.06.05</t>
  </si>
  <si>
    <t>D09.06.05A</t>
  </si>
  <si>
    <t>R09.06.06</t>
  </si>
  <si>
    <t>D09.06.06A</t>
  </si>
  <si>
    <t>Level 10</t>
  </si>
  <si>
    <t>R10.01.03</t>
  </si>
  <si>
    <t>D10.01.03A</t>
  </si>
  <si>
    <t>R10.01.04</t>
  </si>
  <si>
    <t>D10.01.04A</t>
  </si>
  <si>
    <t>R10.01.05</t>
  </si>
  <si>
    <t>D10.01.05A</t>
  </si>
  <si>
    <t>R10.01.06</t>
  </si>
  <si>
    <t>D10.01.06A</t>
  </si>
  <si>
    <t>R10.01.07</t>
  </si>
  <si>
    <t>D10.01.07A</t>
  </si>
  <si>
    <t>R10.02.01</t>
  </si>
  <si>
    <t>D10.02.01B</t>
  </si>
  <si>
    <t>R10.02.02</t>
  </si>
  <si>
    <t>D10.02.02A</t>
  </si>
  <si>
    <t>D10.02.03A</t>
  </si>
  <si>
    <t>R10.02.04</t>
  </si>
  <si>
    <t>D10.02.04A</t>
  </si>
  <si>
    <t>R10.02.06</t>
  </si>
  <si>
    <t>D10.02.06A</t>
  </si>
  <si>
    <t>D10.02.06B</t>
  </si>
  <si>
    <t>R10.02.08</t>
  </si>
  <si>
    <t>D10.02.07A</t>
  </si>
  <si>
    <t>D10.02.08A</t>
  </si>
  <si>
    <t>R10.02.11</t>
  </si>
  <si>
    <t>D10.02.09A</t>
  </si>
  <si>
    <t>D10.02.10A</t>
  </si>
  <si>
    <t>D10.02.11A</t>
  </si>
  <si>
    <t>R10.02.12</t>
  </si>
  <si>
    <t>D10.02.12A</t>
  </si>
  <si>
    <t>S10.02.M1</t>
  </si>
  <si>
    <t>D10.02.M1A</t>
  </si>
  <si>
    <t>R10.04.01</t>
  </si>
  <si>
    <t>D10.04.01A</t>
  </si>
  <si>
    <t>R10.04.02</t>
  </si>
  <si>
    <t>D10.04.02A</t>
  </si>
  <si>
    <t>D10.04.03A</t>
  </si>
  <si>
    <t>R10.04.04</t>
  </si>
  <si>
    <t>D10.04.04A</t>
  </si>
  <si>
    <t>D10.04.05A</t>
  </si>
  <si>
    <t>R10.04.06</t>
  </si>
  <si>
    <t>D10.04.06A</t>
  </si>
  <si>
    <t>R10.04.07</t>
  </si>
  <si>
    <t>D10.04.07A</t>
  </si>
  <si>
    <t>R10.04.08</t>
  </si>
  <si>
    <t>D10.04.08A</t>
  </si>
  <si>
    <t>R10.06.01</t>
  </si>
  <si>
    <t>D10.06.01A</t>
  </si>
  <si>
    <t>R10.06.02</t>
  </si>
  <si>
    <t>D10.06.02A</t>
  </si>
  <si>
    <t>R10.06.03</t>
  </si>
  <si>
    <t>D10.06.03A</t>
  </si>
  <si>
    <t>R10.06.04</t>
  </si>
  <si>
    <t>D10.06.04A</t>
  </si>
  <si>
    <t>R10.06.05</t>
  </si>
  <si>
    <t>D10.06.05A</t>
  </si>
  <si>
    <t>R10.06.06</t>
  </si>
  <si>
    <t>D10.06.06A</t>
  </si>
  <si>
    <t>Level 11</t>
  </si>
  <si>
    <t>D11.01.02A</t>
  </si>
  <si>
    <t>R11.01.03</t>
  </si>
  <si>
    <t>D11.01.03A</t>
  </si>
  <si>
    <t>R11.01.04</t>
  </si>
  <si>
    <t>D11.01.04A</t>
  </si>
  <si>
    <t>R11.01.06</t>
  </si>
  <si>
    <t>D11.01.06A</t>
  </si>
  <si>
    <t>R11.01.07</t>
  </si>
  <si>
    <t>D11.01.07A</t>
  </si>
  <si>
    <t>R11.01.08</t>
  </si>
  <si>
    <t>TANK ROOM</t>
  </si>
  <si>
    <t>D11.01.08A</t>
  </si>
  <si>
    <t>R11.02.01</t>
  </si>
  <si>
    <t>D11.02.01A</t>
  </si>
  <si>
    <t>R11.02.02</t>
  </si>
  <si>
    <t>D11.02.02A</t>
  </si>
  <si>
    <t>D11.02.02B</t>
  </si>
  <si>
    <t>R11.02.04</t>
  </si>
  <si>
    <t>D11.02.04A</t>
  </si>
  <si>
    <t>R11.02.06</t>
  </si>
  <si>
    <t>D11.02.06A</t>
  </si>
  <si>
    <t>D11.02.06B</t>
  </si>
  <si>
    <t>R11.02.08</t>
  </si>
  <si>
    <t>D11.02.07A</t>
  </si>
  <si>
    <t>D11.02.08A</t>
  </si>
  <si>
    <t>R11.02.11</t>
  </si>
  <si>
    <t>D11.02.09A</t>
  </si>
  <si>
    <t>D11.02.10A</t>
  </si>
  <si>
    <t>D11.02.11A</t>
  </si>
  <si>
    <t>R11.02.12</t>
  </si>
  <si>
    <t>D11.02.12A</t>
  </si>
  <si>
    <t>S11.02.M1</t>
  </si>
  <si>
    <t>D11.02.M1A</t>
  </si>
  <si>
    <t>R11.04.01</t>
  </si>
  <si>
    <t>D11.04.01A</t>
  </si>
  <si>
    <t>R11.04.02</t>
  </si>
  <si>
    <t>D11.04.02A</t>
  </si>
  <si>
    <t>D11.04.03A</t>
  </si>
  <si>
    <t>R11.04.04</t>
  </si>
  <si>
    <t>D11.04.04A</t>
  </si>
  <si>
    <t>R11.04.05</t>
  </si>
  <si>
    <t>D11.04.05A</t>
  </si>
  <si>
    <t>R11.04.06</t>
  </si>
  <si>
    <t>D11.04.06A</t>
  </si>
  <si>
    <t>R11.04.03</t>
  </si>
  <si>
    <t>D11.04.07A</t>
  </si>
  <si>
    <t>R11.04.08</t>
  </si>
  <si>
    <t>D11.04.08A</t>
  </si>
  <si>
    <t>R11.04.09</t>
  </si>
  <si>
    <t>D11.04.09A</t>
  </si>
  <si>
    <t>R11.06.01</t>
  </si>
  <si>
    <t>D11.06.01A</t>
  </si>
  <si>
    <t>R11.06.02</t>
  </si>
  <si>
    <t>D11.06.02A</t>
  </si>
  <si>
    <t>R11.06.03</t>
  </si>
  <si>
    <t>D11.06.03A</t>
  </si>
  <si>
    <t>R11.06.04</t>
  </si>
  <si>
    <t>D11.06.04A</t>
  </si>
  <si>
    <t>R11.06.05</t>
  </si>
  <si>
    <t>D11.06.05A</t>
  </si>
  <si>
    <t>R11.06.06</t>
  </si>
  <si>
    <t>D11.06.06A</t>
  </si>
  <si>
    <t>R11.06.07</t>
  </si>
  <si>
    <t>D11.06.07A</t>
  </si>
  <si>
    <t>R11.01.05</t>
  </si>
  <si>
    <t>R11.01.05A</t>
  </si>
  <si>
    <t>Level 12</t>
  </si>
  <si>
    <t>R12.02.01</t>
  </si>
  <si>
    <t>D12.02.01A</t>
  </si>
  <si>
    <t>R12.02.02</t>
  </si>
  <si>
    <t>D12.02.02A</t>
  </si>
  <si>
    <t>D12.02.02B</t>
  </si>
  <si>
    <t>R12.02.04</t>
  </si>
  <si>
    <t>D12.02.04A</t>
  </si>
  <si>
    <t>R12.02.06</t>
  </si>
  <si>
    <t>D12.02.06A</t>
  </si>
  <si>
    <t>D12.02.06B</t>
  </si>
  <si>
    <t>R12.02.07</t>
  </si>
  <si>
    <t>D12.02.07A</t>
  </si>
  <si>
    <t>D12.02.08A</t>
  </si>
  <si>
    <t>R12.02.11</t>
  </si>
  <si>
    <t>D12.02.09A</t>
  </si>
  <si>
    <t>D12.02.10A</t>
  </si>
  <si>
    <t>D12.02.11A</t>
  </si>
  <si>
    <t>R12.02.12</t>
  </si>
  <si>
    <t>D12.02.12A</t>
  </si>
  <si>
    <t>S12.02.M1</t>
  </si>
  <si>
    <t>D12.02.M1A</t>
  </si>
  <si>
    <t>R12.04.01</t>
  </si>
  <si>
    <t>D12.04.01A</t>
  </si>
  <si>
    <t>R12.04.02</t>
  </si>
  <si>
    <t>D12.04.02A</t>
  </si>
  <si>
    <t>D12.04.03A</t>
  </si>
  <si>
    <t>R12.04.04</t>
  </si>
  <si>
    <t>D12.04.04A</t>
  </si>
  <si>
    <t>R12.04.05</t>
  </si>
  <si>
    <t>D12.04.05A</t>
  </si>
  <si>
    <t>R12.04.06</t>
  </si>
  <si>
    <t>D12.04.06A</t>
  </si>
  <si>
    <t>R12.04.08</t>
  </si>
  <si>
    <t>D12.04.08A</t>
  </si>
  <si>
    <t>R12.04.09</t>
  </si>
  <si>
    <t>D12.04.09A</t>
  </si>
  <si>
    <t>D12.04.09B</t>
  </si>
  <si>
    <t>Level 13</t>
  </si>
  <si>
    <t>R13.02.12</t>
  </si>
  <si>
    <t>D13.02.12A</t>
  </si>
  <si>
    <t>D13.02.12B</t>
  </si>
  <si>
    <t>R13.02.13</t>
  </si>
  <si>
    <t>D13.02.13A</t>
  </si>
  <si>
    <t>R13.02.15</t>
  </si>
  <si>
    <t>D13.02.15A</t>
  </si>
  <si>
    <t>R13.02.16</t>
  </si>
  <si>
    <t>D13.02.16A</t>
  </si>
  <si>
    <t>R13.02.18</t>
  </si>
  <si>
    <t>D13.02.18A</t>
  </si>
  <si>
    <t>R13.04.01</t>
  </si>
  <si>
    <t>D13.04.01A</t>
  </si>
  <si>
    <t>R13.04.02</t>
  </si>
  <si>
    <t>D13.04.02A</t>
  </si>
  <si>
    <t>D13.04.03A</t>
  </si>
  <si>
    <t>R13.04.04</t>
  </si>
  <si>
    <t>D13.04.04A</t>
  </si>
  <si>
    <t>D13.04.05A</t>
  </si>
  <si>
    <t>R13.04.06</t>
  </si>
  <si>
    <t>D13.04.06A</t>
  </si>
  <si>
    <t>D13.04.07A</t>
  </si>
  <si>
    <t>R13.04.08</t>
  </si>
  <si>
    <t>D13.04.08A</t>
  </si>
  <si>
    <t>R13.02.17</t>
  </si>
  <si>
    <t>D13.05.17A</t>
  </si>
  <si>
    <t>Level 14</t>
  </si>
  <si>
    <t>R14.02.04</t>
  </si>
  <si>
    <t>D14.02.01A</t>
  </si>
  <si>
    <t>D14.02.04A</t>
  </si>
  <si>
    <t>R14.02.05</t>
  </si>
  <si>
    <t>D14.02.05A</t>
  </si>
  <si>
    <t>R14.02.06</t>
  </si>
  <si>
    <t>D14.02.06A</t>
  </si>
  <si>
    <t>D14.02.06B</t>
  </si>
  <si>
    <t>R14.02.07</t>
  </si>
  <si>
    <t>D14.02.07A</t>
  </si>
  <si>
    <t>R14.02.12</t>
  </si>
  <si>
    <t>D14.02.12A</t>
  </si>
  <si>
    <t>R14.04.01</t>
  </si>
  <si>
    <t>D14.04.01A</t>
  </si>
  <si>
    <t>R14.04.02</t>
  </si>
  <si>
    <t>D14.04.02A</t>
  </si>
  <si>
    <t>D14.04.03A</t>
  </si>
  <si>
    <t>R14.04.04</t>
  </si>
  <si>
    <t>D14.04.04A</t>
  </si>
  <si>
    <t>D14.04.05A</t>
  </si>
  <si>
    <t>R14.04.08</t>
  </si>
  <si>
    <t>D14.04.06A</t>
  </si>
  <si>
    <t>D14.04.07A</t>
  </si>
  <si>
    <t>D14.04.08A</t>
  </si>
  <si>
    <t>Level 15</t>
  </si>
  <si>
    <t>R15.04.02</t>
  </si>
  <si>
    <t>D15.04.02A</t>
  </si>
  <si>
    <t>R15.04.01</t>
  </si>
  <si>
    <t>D15.04.03A</t>
  </si>
  <si>
    <t>R15.04.04</t>
  </si>
  <si>
    <t>D15.04.04A</t>
  </si>
  <si>
    <t>Material</t>
  </si>
  <si>
    <t>MS</t>
  </si>
  <si>
    <t>JS</t>
  </si>
  <si>
    <t>PS</t>
  </si>
  <si>
    <t>By Others</t>
  </si>
  <si>
    <t>Wall Thickness</t>
  </si>
  <si>
    <t>Rw 28 dB</t>
  </si>
  <si>
    <t>Rw 35 dB</t>
  </si>
  <si>
    <t>Rw 30 dB</t>
  </si>
  <si>
    <t>R00.00.76</t>
  </si>
  <si>
    <t>Omitted</t>
  </si>
  <si>
    <t>D00.02.01B</t>
  </si>
  <si>
    <t>Rw 40 dB</t>
  </si>
  <si>
    <t>D00M.00.08A</t>
  </si>
  <si>
    <t>R01.02.14</t>
  </si>
  <si>
    <t>R01.02.15</t>
  </si>
  <si>
    <t>D01.02.15A</t>
  </si>
  <si>
    <t>D01.02.17A</t>
  </si>
  <si>
    <t>S01.02.M1</t>
  </si>
  <si>
    <t>D01.02.M1A</t>
  </si>
  <si>
    <t>R01.00.02B</t>
  </si>
  <si>
    <t>R01.02.18</t>
  </si>
  <si>
    <t>D01.02.18A</t>
  </si>
  <si>
    <t>R04.02.07</t>
  </si>
  <si>
    <t>IWS-03D</t>
  </si>
  <si>
    <t>R10.02.07</t>
  </si>
  <si>
    <t>R11.02.07</t>
  </si>
  <si>
    <t>Level 13 Plant Space Mezzanine</t>
  </si>
  <si>
    <t>D13.02.12C</t>
  </si>
  <si>
    <t>Selo</t>
  </si>
  <si>
    <t>Total</t>
  </si>
  <si>
    <t>Delivery</t>
  </si>
  <si>
    <t>Assa</t>
  </si>
  <si>
    <t>Corex</t>
  </si>
  <si>
    <t>Surveys</t>
  </si>
  <si>
    <t>PROJECT: 21 MOORFIELDS</t>
  </si>
  <si>
    <t>KEY</t>
  </si>
  <si>
    <t>PRICING DOCUMENT</t>
  </si>
  <si>
    <t>New Information added</t>
  </si>
  <si>
    <t>3.0 SCHEDULE OF WORKS</t>
  </si>
  <si>
    <t>Information Changed</t>
  </si>
  <si>
    <t>WP7300 - INTERNAL DOORS, FRAMES, ARCHITRAVES AND IRONMONGERY</t>
  </si>
  <si>
    <t>New Door Added</t>
  </si>
  <si>
    <t>Door Omitted</t>
  </si>
  <si>
    <t>DO NOT DELETE OR ADD LINE ITEMS TO THIS SHEET</t>
  </si>
  <si>
    <t>Clear Opening</t>
  </si>
  <si>
    <t>Structural Opening</t>
  </si>
  <si>
    <t>Door Number</t>
  </si>
  <si>
    <t>Room Location</t>
  </si>
  <si>
    <t>Type Comments</t>
  </si>
  <si>
    <t>C/O Height</t>
  </si>
  <si>
    <t>C/O Width</t>
  </si>
  <si>
    <t>C/O Width Required</t>
  </si>
  <si>
    <t>S/O Height</t>
  </si>
  <si>
    <t>S/O Width</t>
  </si>
  <si>
    <t>Leading Leaf Width</t>
  </si>
  <si>
    <t>Following Leaf Width</t>
  </si>
  <si>
    <t>Over panels</t>
  </si>
  <si>
    <t>Door Weight</t>
  </si>
  <si>
    <t>Internal Wall System</t>
  </si>
  <si>
    <t>Fire Rating</t>
  </si>
  <si>
    <t>Ironmongery Set</t>
  </si>
  <si>
    <t>Comments</t>
  </si>
  <si>
    <t>Scope Status</t>
  </si>
  <si>
    <t>JMS NOTES</t>
  </si>
  <si>
    <t>OMITTED</t>
  </si>
  <si>
    <t>Metal Doors</t>
  </si>
  <si>
    <t>2098.00 mm</t>
  </si>
  <si>
    <t>1728.00 mm</t>
  </si>
  <si>
    <t>1050.00 mm</t>
  </si>
  <si>
    <t>2150.00 mm</t>
  </si>
  <si>
    <t>1910.00 mm</t>
  </si>
  <si>
    <t>208.00 mm</t>
  </si>
  <si>
    <t>Rw 22 dB</t>
  </si>
  <si>
    <t>IMG-D03-P</t>
  </si>
  <si>
    <t>REQUIRED</t>
  </si>
  <si>
    <t>D00.00.04A</t>
  </si>
  <si>
    <t>R00.00.04</t>
  </si>
  <si>
    <t>PLANT CWT LOBBY</t>
  </si>
  <si>
    <t>2101.00 mm</t>
  </si>
  <si>
    <t>1054.00 mm</t>
  </si>
  <si>
    <t>1230.00 mm</t>
  </si>
  <si>
    <t>849.00 mm</t>
  </si>
  <si>
    <t>300.00 mm</t>
  </si>
  <si>
    <t>IWS-204</t>
  </si>
  <si>
    <t>157.00 mm</t>
  </si>
  <si>
    <t>IMG-H03-P</t>
  </si>
  <si>
    <t>1402.00 mm</t>
  </si>
  <si>
    <t>1640.00 mm</t>
  </si>
  <si>
    <t>1000.00 mm</t>
  </si>
  <si>
    <t>559.00 mm</t>
  </si>
  <si>
    <t>2100.00 mm</t>
  </si>
  <si>
    <t>1055.00 mm</t>
  </si>
  <si>
    <t>0.00 mm</t>
  </si>
  <si>
    <t>1295.00 mm</t>
  </si>
  <si>
    <t>910.00 mm</t>
  </si>
  <si>
    <t>302.00 mm</t>
  </si>
  <si>
    <t>1604.00 mm</t>
  </si>
  <si>
    <t>800.00 mm</t>
  </si>
  <si>
    <t>2085.00 mm</t>
  </si>
  <si>
    <t>1152.00 mm</t>
  </si>
  <si>
    <t>2160.00 mm</t>
  </si>
  <si>
    <t>1490.00 mm</t>
  </si>
  <si>
    <t>990.00 mm</t>
  </si>
  <si>
    <t>376.00 mm</t>
  </si>
  <si>
    <t>IWS-202</t>
  </si>
  <si>
    <t>Motorized</t>
  </si>
  <si>
    <t>RC WALL (TO BE SPECIFIED)</t>
  </si>
  <si>
    <t>R00.00.25</t>
  </si>
  <si>
    <t>SHOWER PLANT</t>
  </si>
  <si>
    <t>IMG-H02-P</t>
  </si>
  <si>
    <t>1131.00 mm</t>
  </si>
  <si>
    <t>390kgs</t>
  </si>
  <si>
    <t>SEC-SR4-06</t>
  </si>
  <si>
    <t>PUMP ROOM</t>
  </si>
  <si>
    <t>2105.00 mm</t>
  </si>
  <si>
    <t>995.00 mm</t>
  </si>
  <si>
    <t>IMG-S03a-P</t>
  </si>
  <si>
    <t>IMG-H01-P</t>
  </si>
  <si>
    <t>SEC-SR4-05</t>
  </si>
  <si>
    <t>IMG-H04-P</t>
  </si>
  <si>
    <t>D00.00.38A</t>
  </si>
  <si>
    <t>R00.00.38</t>
  </si>
  <si>
    <t>POST SCANNING ROOM</t>
  </si>
  <si>
    <t>DRS-312</t>
  </si>
  <si>
    <t>2075.00 mm</t>
  </si>
  <si>
    <t>1065.00 mm</t>
  </si>
  <si>
    <t>290kgs</t>
  </si>
  <si>
    <t>Concrete</t>
  </si>
  <si>
    <t>RC WALL (TBC by RBG)</t>
  </si>
  <si>
    <t>C25 blast</t>
  </si>
  <si>
    <t>SEC-BL-01</t>
  </si>
  <si>
    <t>IMG-SBL-S-P</t>
  </si>
  <si>
    <t>External</t>
  </si>
  <si>
    <t>D00.00.39A</t>
  </si>
  <si>
    <t>R00.00.39</t>
  </si>
  <si>
    <t>PASS ISSUE</t>
  </si>
  <si>
    <t>272.10 mm</t>
  </si>
  <si>
    <t>IMG-SSR4-01-P</t>
  </si>
  <si>
    <t>IMG-S03-P</t>
  </si>
  <si>
    <t>D00.00.44B</t>
  </si>
  <si>
    <t>R00.00.50</t>
  </si>
  <si>
    <t>SEC-AC-03</t>
  </si>
  <si>
    <t>IMG-H01a</t>
  </si>
  <si>
    <t>D00.00.62A</t>
  </si>
  <si>
    <t>R00.00.62</t>
  </si>
  <si>
    <t>R00.00.63</t>
  </si>
  <si>
    <t>R00.00.22</t>
  </si>
  <si>
    <t>CIRCULATION - LB ENTRANCE</t>
  </si>
  <si>
    <t>SEC-SR4-11</t>
  </si>
  <si>
    <t>IMG-SSR4-00-F-P</t>
  </si>
  <si>
    <t>D00.00.73B</t>
  </si>
  <si>
    <t>D00.00.76A</t>
  </si>
  <si>
    <t>IMG-D01-H-P</t>
  </si>
  <si>
    <t>IMG-D01-P</t>
  </si>
  <si>
    <t>CIRCULATION LOBBY</t>
  </si>
  <si>
    <t>IMG-H01-F-P</t>
  </si>
  <si>
    <t>Timber Doors</t>
  </si>
  <si>
    <t>CORE 2 EAST STAIR</t>
  </si>
  <si>
    <t>SEC-AC-01-P</t>
  </si>
  <si>
    <t>D00.00.87A</t>
  </si>
  <si>
    <t>827.00 mm</t>
  </si>
  <si>
    <t>825.00 mm</t>
  </si>
  <si>
    <t>960.00 mm</t>
  </si>
  <si>
    <t>IMG-S01-P</t>
  </si>
  <si>
    <t>1516.00 mm</t>
  </si>
  <si>
    <t>1875.00 mm</t>
  </si>
  <si>
    <t>751.00 mm</t>
  </si>
  <si>
    <t>532kgs</t>
  </si>
  <si>
    <t>IMG-HSR4-00-P</t>
  </si>
  <si>
    <t>870.00 mm</t>
  </si>
  <si>
    <t>Rw 37 dB</t>
  </si>
  <si>
    <t>IMG-S08</t>
  </si>
  <si>
    <t>2103.00 mm</t>
  </si>
  <si>
    <t>1291.00 mm</t>
  </si>
  <si>
    <t>864.00 mm</t>
  </si>
  <si>
    <t>316.00 mm</t>
  </si>
  <si>
    <t>CORE 1 LIFT PUMP WEST</t>
  </si>
  <si>
    <t>D00.01.09A</t>
  </si>
  <si>
    <t>R00.01.09</t>
  </si>
  <si>
    <t>CORE 1 CIRCULATION</t>
  </si>
  <si>
    <t>970.00 mm</t>
  </si>
  <si>
    <t>D00.01.10A</t>
  </si>
  <si>
    <t>R00.01.10</t>
  </si>
  <si>
    <t>D00.01.12A</t>
  </si>
  <si>
    <t>R00.01.12</t>
  </si>
  <si>
    <t>ELECTRICAL RISER ACCESS</t>
  </si>
  <si>
    <t>D00.01.15A</t>
  </si>
  <si>
    <t>R00.01.15</t>
  </si>
  <si>
    <t>CIRCULATION CORE 1</t>
  </si>
  <si>
    <t>R00.02.06</t>
  </si>
  <si>
    <t>RWH PLANT LOBBY</t>
  </si>
  <si>
    <t>SEC-AC-01-F-P</t>
  </si>
  <si>
    <t>IMG-H03a-P</t>
  </si>
  <si>
    <t>802.00 mm</t>
  </si>
  <si>
    <t>935.00 mm</t>
  </si>
  <si>
    <t>IWS-351</t>
  </si>
  <si>
    <t>2003.00 mm</t>
  </si>
  <si>
    <t>1135.00 mm</t>
  </si>
  <si>
    <t>2060.00 mm</t>
  </si>
  <si>
    <t>IMG-S01a-M</t>
  </si>
  <si>
    <t>D00.07.01C</t>
  </si>
  <si>
    <t>IWS-302</t>
  </si>
  <si>
    <t>127.00 mm</t>
  </si>
  <si>
    <t>Rw 32 dB</t>
  </si>
  <si>
    <t>IMG-H01s-F</t>
  </si>
  <si>
    <t>R00.00.34</t>
  </si>
  <si>
    <t>LIFE SAFETY PANEL ROOM</t>
  </si>
  <si>
    <t>D00.00.57A</t>
  </si>
  <si>
    <t>R00.00.57</t>
  </si>
  <si>
    <t>D00.00.77C</t>
  </si>
  <si>
    <t>D00.04.03A</t>
  </si>
  <si>
    <t>1117.00 mm</t>
  </si>
  <si>
    <t>SEC-AC-02</t>
  </si>
  <si>
    <t>IMG-H01-F</t>
  </si>
  <si>
    <t>2145.00 mm</t>
  </si>
  <si>
    <t>SEC-SR4-01</t>
  </si>
  <si>
    <t>R00M.00.27</t>
  </si>
  <si>
    <t>IMG-S01a</t>
  </si>
  <si>
    <t>R00M.00.23</t>
  </si>
  <si>
    <t>CSPCF MALE</t>
  </si>
  <si>
    <t>IMG-S01</t>
  </si>
  <si>
    <t>CSPCF FEMALE</t>
  </si>
  <si>
    <t>R00M.00.22</t>
  </si>
  <si>
    <t>2300.00 mm</t>
  </si>
  <si>
    <t>D00M.00.07E</t>
  </si>
  <si>
    <t>R00M.00.68</t>
  </si>
  <si>
    <t>FEMALE SHOWERS</t>
  </si>
  <si>
    <t>DRS-310</t>
  </si>
  <si>
    <t>2305.00 mm</t>
  </si>
  <si>
    <t>1200.00 mm</t>
  </si>
  <si>
    <t>2859.00 mm</t>
  </si>
  <si>
    <t>IMG-310</t>
  </si>
  <si>
    <t>Non Door</t>
  </si>
  <si>
    <t>D00M.00.07F</t>
  </si>
  <si>
    <t>D00M.00.07G</t>
  </si>
  <si>
    <t>R00M.00.67</t>
  </si>
  <si>
    <t>FEMALE TOILETS</t>
  </si>
  <si>
    <t>1209.79 mm</t>
  </si>
  <si>
    <t>2874.58 mm</t>
  </si>
  <si>
    <t>D00M.00.07H</t>
  </si>
  <si>
    <t>R00M.00.71</t>
  </si>
  <si>
    <t>MALE TOILETS</t>
  </si>
  <si>
    <t>D00M.00.07I</t>
  </si>
  <si>
    <t>R00M.00.12</t>
  </si>
  <si>
    <t>IMG-HSR4-01-F</t>
  </si>
  <si>
    <t>D00M.00.13A</t>
  </si>
  <si>
    <t>992.00 mm</t>
  </si>
  <si>
    <t>IMG-S02-P</t>
  </si>
  <si>
    <t>808.00 mm</t>
  </si>
  <si>
    <t>IMG-S05</t>
  </si>
  <si>
    <t>D00M.00.21A</t>
  </si>
  <si>
    <t>R00M.00.21</t>
  </si>
  <si>
    <t>1064.00 mm</t>
  </si>
  <si>
    <t>1290.00 mm</t>
  </si>
  <si>
    <t>315.00 mm</t>
  </si>
  <si>
    <t>R00M.00.18</t>
  </si>
  <si>
    <t>D00M.00.50B</t>
  </si>
  <si>
    <t>D00M.00.50C</t>
  </si>
  <si>
    <t>IMG-HSR4-00-F-P</t>
  </si>
  <si>
    <t>ALL GENDER SHOWERS &amp; TOILETS</t>
  </si>
  <si>
    <t>RC WALL (TO SE SPECIFICATION)</t>
  </si>
  <si>
    <t>IMG-505</t>
  </si>
  <si>
    <t>SEC-AC-01</t>
  </si>
  <si>
    <t>D00M.00.66A</t>
  </si>
  <si>
    <t>2111.00 mm</t>
  </si>
  <si>
    <t>622.00 mm</t>
  </si>
  <si>
    <t>IMG-S03a</t>
  </si>
  <si>
    <t>CIRCULATION STAIR</t>
  </si>
  <si>
    <t>850.00 mm</t>
  </si>
  <si>
    <t>IMG-S01b</t>
  </si>
  <si>
    <t>1060.00 mm</t>
  </si>
  <si>
    <t>291.00 mm</t>
  </si>
  <si>
    <t>IWS-305</t>
  </si>
  <si>
    <t>811.00 mm</t>
  </si>
  <si>
    <t>2311.00 mm</t>
  </si>
  <si>
    <t>824.00 mm</t>
  </si>
  <si>
    <t>2360.00 mm</t>
  </si>
  <si>
    <t>1030.00 mm</t>
  </si>
  <si>
    <t>IMG-S09</t>
  </si>
  <si>
    <t>IMG-S03</t>
  </si>
  <si>
    <t>IWS-421</t>
  </si>
  <si>
    <t>DRS-508</t>
  </si>
  <si>
    <t>2241.00 mm</t>
  </si>
  <si>
    <t>810.00 mm</t>
  </si>
  <si>
    <t>wood veneer finish on café side, RAL 7045 paint on circulation side</t>
  </si>
  <si>
    <t>IWS-602</t>
  </si>
  <si>
    <t>SEC-SR4-02</t>
  </si>
  <si>
    <t>IMG-SSR4-01</t>
  </si>
  <si>
    <t>IMG-S01x</t>
  </si>
  <si>
    <t>2285.00 mm</t>
  </si>
  <si>
    <t>1115.00 mm</t>
  </si>
  <si>
    <t>IWS-601</t>
  </si>
  <si>
    <t>Rw 34 dB</t>
  </si>
  <si>
    <t>wood veneer finish on lobby side, RAL 7045 paint on circulation side</t>
  </si>
  <si>
    <t>2303.00 mm</t>
  </si>
  <si>
    <t>624.00 mm</t>
  </si>
  <si>
    <t>FF LOBBY</t>
  </si>
  <si>
    <t>IWS-303</t>
  </si>
  <si>
    <t>IMG-S07</t>
  </si>
  <si>
    <t>IMG-H01</t>
  </si>
  <si>
    <t>336.00 mm</t>
  </si>
  <si>
    <t>IMG-HSR4-02</t>
  </si>
  <si>
    <t>R01.02.13</t>
  </si>
  <si>
    <t>DRS-506</t>
  </si>
  <si>
    <t>700.00 mm</t>
  </si>
  <si>
    <t>IWS-303+101</t>
  </si>
  <si>
    <t>IMG-H03</t>
  </si>
  <si>
    <t>IWS-305+101</t>
  </si>
  <si>
    <t>804.00 mm</t>
  </si>
  <si>
    <t>2011.00 mm</t>
  </si>
  <si>
    <t>IWS-301</t>
  </si>
  <si>
    <t>1052.00 mm</t>
  </si>
  <si>
    <t>1390.00 mm</t>
  </si>
  <si>
    <t>950.00 mm</t>
  </si>
  <si>
    <t>SEC-SR4-10</t>
  </si>
  <si>
    <t>826.00 mm</t>
  </si>
  <si>
    <t>D01.04.15A</t>
  </si>
  <si>
    <t>R01.04.15</t>
  </si>
  <si>
    <t>IWS-502</t>
  </si>
  <si>
    <t>Glazed Doors</t>
  </si>
  <si>
    <t>2000.00 mm</t>
  </si>
  <si>
    <t>D01.01.09A</t>
  </si>
  <si>
    <t>R01.01.09</t>
  </si>
  <si>
    <t>IMG-H02-F</t>
  </si>
  <si>
    <t>Goal post</t>
  </si>
  <si>
    <t>1599.00 mm</t>
  </si>
  <si>
    <t>SEC-AC-04</t>
  </si>
  <si>
    <t>IMG-D01</t>
  </si>
  <si>
    <t>D01.02.02B</t>
  </si>
  <si>
    <t>IMG-HSR4-01</t>
  </si>
  <si>
    <t>R01.06.02</t>
  </si>
  <si>
    <t>451.00 mm</t>
  </si>
  <si>
    <t>807.00 mm</t>
  </si>
  <si>
    <t>SEC-SR4-03</t>
  </si>
  <si>
    <t>IMG-SSR4-02</t>
  </si>
  <si>
    <t>IMG-H03-F</t>
  </si>
  <si>
    <t>860.00 mm</t>
  </si>
  <si>
    <t>D01.08.03A</t>
  </si>
  <si>
    <t>R01.08.03</t>
  </si>
  <si>
    <t>D01.08.03B</t>
  </si>
  <si>
    <t>R01M.08.02</t>
  </si>
  <si>
    <t>D02.00.01A</t>
  </si>
  <si>
    <t>R02.04.19</t>
  </si>
  <si>
    <t>R02.04.20</t>
  </si>
  <si>
    <t>843.00 mm</t>
  </si>
  <si>
    <t>R02.02.17</t>
  </si>
  <si>
    <t>920.00 mm</t>
  </si>
  <si>
    <t>R02.02.16</t>
  </si>
  <si>
    <t>1124.00 mm</t>
  </si>
  <si>
    <t>319.00 mm</t>
  </si>
  <si>
    <t>IWS-211</t>
  </si>
  <si>
    <t>D02.00.18A</t>
  </si>
  <si>
    <t>2301.00 mm</t>
  </si>
  <si>
    <t>2350.00 mm</t>
  </si>
  <si>
    <t>R02.01.09</t>
  </si>
  <si>
    <t>R02.04.07</t>
  </si>
  <si>
    <t>D02.04.16A</t>
  </si>
  <si>
    <t>1072.00 mm</t>
  </si>
  <si>
    <t>1410.00 mm</t>
  </si>
  <si>
    <t>IWS-651</t>
  </si>
  <si>
    <t>IMG-HBL-P</t>
  </si>
  <si>
    <t>D02.04.20A</t>
  </si>
  <si>
    <t>IMG-H05</t>
  </si>
  <si>
    <t>D02.04.28A</t>
  </si>
  <si>
    <t>R02.08.02</t>
  </si>
  <si>
    <t>IWS-103</t>
  </si>
  <si>
    <t>806.00 mm</t>
  </si>
  <si>
    <t>2246.00 mm</t>
  </si>
  <si>
    <t>803.00 mm</t>
  </si>
  <si>
    <t>618.00 mm</t>
  </si>
  <si>
    <t>1414.00 mm</t>
  </si>
  <si>
    <t>665.00 mm</t>
  </si>
  <si>
    <t>IWS-304</t>
  </si>
  <si>
    <t>D07.02.07B</t>
  </si>
  <si>
    <t>D07.02.11A</t>
  </si>
  <si>
    <t>D10.01.06B</t>
  </si>
  <si>
    <t>D10.02.07B</t>
  </si>
  <si>
    <t>R10.04.03</t>
  </si>
  <si>
    <t>D10.06.07A</t>
  </si>
  <si>
    <t>D12.02.07B</t>
  </si>
  <si>
    <t>IWS-205</t>
  </si>
  <si>
    <t>R13.04.03</t>
  </si>
  <si>
    <t>1803.00 mm</t>
  </si>
  <si>
    <t>R14.04.03</t>
  </si>
  <si>
    <t>S14.04.M6</t>
  </si>
  <si>
    <t>Replace All Locks with Permanent Locks Upon at Handover</t>
  </si>
  <si>
    <t>Provide 4no. Sets of Keys for each door at Handover</t>
  </si>
  <si>
    <t>£ Internal Doors Total:</t>
  </si>
  <si>
    <t>Gear</t>
  </si>
  <si>
    <t>Room</t>
  </si>
  <si>
    <t>Latches</t>
  </si>
  <si>
    <t>Stafford</t>
  </si>
  <si>
    <t>Supply</t>
  </si>
  <si>
    <t>S&amp;F</t>
  </si>
  <si>
    <t>O,H &amp; P</t>
  </si>
  <si>
    <t>Emergency release</t>
  </si>
  <si>
    <r>
      <t>This Pricing Sheet is based on Internal Door Schedule Rev</t>
    </r>
    <r>
      <rPr>
        <b/>
        <sz val="10"/>
        <color rgb="FF0070C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C02</t>
    </r>
    <r>
      <rPr>
        <sz val="10"/>
        <color rgb="FF0070C0"/>
        <rFont val="Arial"/>
        <family val="2"/>
      </rPr>
      <t>. Please refer to the Door Schedule and Specifications for complete details</t>
    </r>
  </si>
  <si>
    <t>Acoustic Rating</t>
  </si>
  <si>
    <t>Security Rating</t>
  </si>
  <si>
    <t>Security Set</t>
  </si>
  <si>
    <t>Statutory Signage</t>
  </si>
  <si>
    <t>Lm</t>
  </si>
  <si>
    <t>SPEC RATE</t>
  </si>
  <si>
    <t>SPEC COST</t>
  </si>
  <si>
    <t>SPEC LABOUR</t>
  </si>
  <si>
    <t>VE SWD RATE</t>
  </si>
  <si>
    <t>VE SWD COST</t>
  </si>
  <si>
    <t>VE SWD LABOUR</t>
  </si>
  <si>
    <t>VE SPEC LINING RATE</t>
  </si>
  <si>
    <t>VE SPEC LINING COST</t>
  </si>
  <si>
    <t>VE SPEC LINING LABOUR</t>
  </si>
  <si>
    <t>VE SWD LINING RATE</t>
  </si>
  <si>
    <t>VE SWD LINING COST</t>
  </si>
  <si>
    <t>VE SWD LINING LABOUR</t>
  </si>
  <si>
    <t>VE SWD</t>
  </si>
  <si>
    <t>VE SPEC LININGS</t>
  </si>
  <si>
    <t>VE SWD LININGS</t>
  </si>
  <si>
    <t>Level B01</t>
  </si>
  <si>
    <t>R0B.00.05</t>
  </si>
  <si>
    <t>STATION SMOKE CHAMBER</t>
  </si>
  <si>
    <t>By TFL 59</t>
  </si>
  <si>
    <t>R0B.00.03</t>
  </si>
  <si>
    <t>By TFL 36</t>
  </si>
  <si>
    <t>Glazing/External</t>
  </si>
  <si>
    <t>IWS-252</t>
  </si>
  <si>
    <t>200 TBC</t>
  </si>
  <si>
    <t>FDKS/RNS - refer to Signage package</t>
  </si>
  <si>
    <t>1119.00 mm</t>
  </si>
  <si>
    <t>SHOWER PLANT - CWT</t>
  </si>
  <si>
    <t>1998.00 mm</t>
  </si>
  <si>
    <t>750.00 mm</t>
  </si>
  <si>
    <t>2050.00 mm</t>
  </si>
  <si>
    <t>FDKL/RNS - refer to Signage package</t>
  </si>
  <si>
    <r>
      <t>D00.00.27</t>
    </r>
    <r>
      <rPr>
        <strike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B</t>
    </r>
  </si>
  <si>
    <t>1500.00 mm</t>
  </si>
  <si>
    <t>1806.00 mm</t>
  </si>
  <si>
    <t>R00M.00.87</t>
  </si>
  <si>
    <t>R00.00.90</t>
  </si>
  <si>
    <t>FIRE TROLLEY STORAGE</t>
  </si>
  <si>
    <t>130 TBC</t>
  </si>
  <si>
    <t>IWS-603</t>
  </si>
  <si>
    <t>SEC-PPVV</t>
  </si>
  <si>
    <t>IMG-HSR4-01-P-Ka</t>
  </si>
  <si>
    <t>IWS-253</t>
  </si>
  <si>
    <t>SEC-AC-02-P</t>
  </si>
  <si>
    <t>Bracket for Maglock</t>
  </si>
  <si>
    <t>IWS-209</t>
  </si>
  <si>
    <t>R00.04.10</t>
  </si>
  <si>
    <r>
      <t>D00.00.63</t>
    </r>
    <r>
      <rPr>
        <strike/>
        <sz val="11"/>
        <color rgb="FFFF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</si>
  <si>
    <t>Goal Post and Fireman Override Key</t>
  </si>
  <si>
    <t>D00.00.74A</t>
  </si>
  <si>
    <t>R00.00.74</t>
  </si>
  <si>
    <t>IWS-604</t>
  </si>
  <si>
    <t>250 TBC</t>
  </si>
  <si>
    <t>Left I Right</t>
  </si>
  <si>
    <t>1464.00 mm</t>
  </si>
  <si>
    <t>Hold-open device</t>
  </si>
  <si>
    <t>R00.00.79</t>
  </si>
  <si>
    <t>CIRCULATION - NS CORRIDOR</t>
  </si>
  <si>
    <t>1624.00 mm</t>
  </si>
  <si>
    <t>120 TBC</t>
  </si>
  <si>
    <t>Primer</t>
  </si>
  <si>
    <t>RNS - refer to Signage package</t>
  </si>
  <si>
    <t>No lining VE</t>
  </si>
  <si>
    <t>R00M.01.06</t>
  </si>
  <si>
    <t xml:space="preserve">No SWD VE </t>
  </si>
  <si>
    <t>IWS-350</t>
  </si>
  <si>
    <t>1204.00 mm</t>
  </si>
  <si>
    <t>1380.00 mm</t>
  </si>
  <si>
    <t>450.00 mm</t>
  </si>
  <si>
    <t>300 TBC</t>
  </si>
  <si>
    <t>1900.00 mm</t>
  </si>
  <si>
    <t>1950.00 mm</t>
  </si>
  <si>
    <t>Primed</t>
  </si>
  <si>
    <t>D01.02.12I</t>
  </si>
  <si>
    <t>225 TBC</t>
  </si>
  <si>
    <t>1109.00 mm</t>
  </si>
  <si>
    <t>1285.00 mm</t>
  </si>
  <si>
    <t>904.00 mm</t>
  </si>
  <si>
    <t>1903.00 mm</t>
  </si>
  <si>
    <t>150x300mm Acoustic ventilation grille to be added to door</t>
  </si>
  <si>
    <t>2209.00 mm</t>
  </si>
  <si>
    <t>1051.00 mm</t>
  </si>
  <si>
    <t>296.00 mm</t>
  </si>
  <si>
    <t>738.00 mm</t>
  </si>
  <si>
    <t>R00M.00.63</t>
  </si>
  <si>
    <t>IWS-208</t>
  </si>
  <si>
    <t>FDKL</t>
  </si>
  <si>
    <t>Brackets for maglocks</t>
  </si>
  <si>
    <t>Maglock located on the side for headroom</t>
  </si>
  <si>
    <t>Bracket for maglock</t>
  </si>
  <si>
    <t>140 TBC</t>
  </si>
  <si>
    <t>Wall size required</t>
  </si>
  <si>
    <t>R01.00.03</t>
  </si>
  <si>
    <t>RECEPTION WC</t>
  </si>
  <si>
    <t>2304.00 mm</t>
  </si>
  <si>
    <t>Part of modular partition, not in internal door package</t>
  </si>
  <si>
    <t>240 TBC</t>
  </si>
  <si>
    <t>IMG-S01xa</t>
  </si>
  <si>
    <t>No VE options</t>
  </si>
  <si>
    <t>125 TBC</t>
  </si>
  <si>
    <t>2375.00 mm</t>
  </si>
  <si>
    <t>Maglocks concealed / On pull side with brackets</t>
  </si>
  <si>
    <t>600.00 mm</t>
  </si>
  <si>
    <t>2010.00 mm</t>
  </si>
  <si>
    <t>857.00 mm</t>
  </si>
  <si>
    <t>1165.00 mm</t>
  </si>
  <si>
    <t>D01.02.12K</t>
  </si>
  <si>
    <t>IWS-652</t>
  </si>
  <si>
    <t>2104.00 mm</t>
  </si>
  <si>
    <t>2004.00 mm</t>
  </si>
  <si>
    <t>D01.01.09B</t>
  </si>
  <si>
    <t>R01.02.03</t>
  </si>
  <si>
    <t>R01.02.02</t>
  </si>
  <si>
    <t>2005.00 mm</t>
  </si>
  <si>
    <r>
      <t>D02.00.07</t>
    </r>
    <r>
      <rPr>
        <strike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B</t>
    </r>
  </si>
  <si>
    <t>R02.00.07</t>
  </si>
  <si>
    <t>SECURITY CONTROL OFFICE</t>
  </si>
  <si>
    <t>869.00 mm</t>
  </si>
  <si>
    <t>311.00 mm</t>
  </si>
  <si>
    <t>R01.02.12</t>
  </si>
  <si>
    <t>SEC-AC-01-F</t>
  </si>
  <si>
    <t>1084.00 mm</t>
  </si>
  <si>
    <t>301.00 mm</t>
  </si>
  <si>
    <t>749.00 mm</t>
  </si>
  <si>
    <t>D03.07.03A</t>
  </si>
  <si>
    <t>2025.00 mm</t>
  </si>
  <si>
    <t>1074.00 mm</t>
  </si>
  <si>
    <t>325.00 mm</t>
  </si>
  <si>
    <t>IMP</t>
  </si>
  <si>
    <t>EWS-906</t>
  </si>
  <si>
    <t>IMG-H03a-F</t>
  </si>
  <si>
    <t>R03.08.01</t>
  </si>
  <si>
    <t>FDKL - refer to Signage package</t>
  </si>
  <si>
    <t>R06.01.01A</t>
  </si>
  <si>
    <t>R08.02.08</t>
  </si>
  <si>
    <t>SEC-AC-01F</t>
  </si>
  <si>
    <t>788.00 mm</t>
  </si>
  <si>
    <t>D00.00.27AB</t>
  </si>
  <si>
    <t>D00.00.63CA</t>
  </si>
  <si>
    <t>D02.00.07AB</t>
  </si>
  <si>
    <t>????</t>
  </si>
  <si>
    <t>001 - IMG-S09 (NFR)</t>
  </si>
  <si>
    <t>002 - IMG-S08 (NFR)</t>
  </si>
  <si>
    <t>003 - IMG-505 (NFR)</t>
  </si>
  <si>
    <t>004 - IMG-310 (NFR)</t>
  </si>
  <si>
    <t>005 - IMG-S01-P (FD60)</t>
  </si>
  <si>
    <t>006 - IMG-S01a-M (FD60) (SEC-AC-03)</t>
  </si>
  <si>
    <t>007 - IMG-H01s-F (FD60) (SEC-AC-03)</t>
  </si>
  <si>
    <t>008 - IMG-S01a (FD60)</t>
  </si>
  <si>
    <t>009 - IMG-S01a (FD60)</t>
  </si>
  <si>
    <t>Door  viewer</t>
  </si>
  <si>
    <t>010 - IMG-H01 (FD60) (SEC-AC-02)</t>
  </si>
  <si>
    <t>Access control by others</t>
  </si>
  <si>
    <t>Room name sign</t>
  </si>
  <si>
    <t>011 - IMG-S01 (NFR) (SEC-AC-02)</t>
  </si>
  <si>
    <t>012 - IMG=S01 (FD60) (SEC-AC-02)</t>
  </si>
  <si>
    <t>013 - IMG-S01 (FD60)</t>
  </si>
  <si>
    <t>014 - IMG-505 (NFR)</t>
  </si>
  <si>
    <t>015 - IMG-310 (NFR)</t>
  </si>
  <si>
    <t>016 - IMG-S05 (FD60)</t>
  </si>
  <si>
    <t>017 - IMG-S05 (FD60)</t>
  </si>
  <si>
    <t xml:space="preserve">47 - </t>
  </si>
  <si>
    <t xml:space="preserve">80 - </t>
  </si>
  <si>
    <t>018 - IMG-S05 (NFR)</t>
  </si>
  <si>
    <t>019 - IMG-S01a (FD60) (SEC-AC-01)</t>
  </si>
  <si>
    <t>020 - IMG-H01-F-P (FD60)</t>
  </si>
  <si>
    <t>21 - IMG-S01 (FD60)</t>
  </si>
  <si>
    <t>22 - IMG-S01 (FD30)</t>
  </si>
  <si>
    <t>23 - IMG-H03a-F (FD60)</t>
  </si>
  <si>
    <t>24 - IMG-S01 (FD60)</t>
  </si>
  <si>
    <t>25 - IMG-S01 (FD60) (SEC-AC-01)</t>
  </si>
  <si>
    <t xml:space="preserve">26 - IMG-S01a-M (FD60) </t>
  </si>
  <si>
    <t>27 - IMG-S01 (FD60) (SEC-AC-01)</t>
  </si>
  <si>
    <t>28 - IMG-S03a (FD30)</t>
  </si>
  <si>
    <t>29 - IMG-S03a (FD60)</t>
  </si>
  <si>
    <t>30 - IMG-S03a (FD30)</t>
  </si>
  <si>
    <t>31 - IMG-30a (NFR)</t>
  </si>
  <si>
    <t>32 - IMG-S01a (FD60) (SEC-AC-03)</t>
  </si>
  <si>
    <t>33 - IMG-H02-F (FD60)</t>
  </si>
  <si>
    <t>34 - IMG-H01-F (FD30)</t>
  </si>
  <si>
    <t>35 - IMG-H01-F (FD60)</t>
  </si>
  <si>
    <t>36 - IMG-H01-F (FD60)</t>
  </si>
  <si>
    <t>37 - IMG-H01-F (FD60)</t>
  </si>
  <si>
    <t>38 - IMG-H01-F (FD60) (SEC-AC-F)</t>
  </si>
  <si>
    <t>39 - IMG-H01-F (FD60)</t>
  </si>
  <si>
    <t>40 - IMG-H01-F (FD60) (SEC-AC-01-F)</t>
  </si>
  <si>
    <t>41 - IMG-H01-F (FD60) (SEC-AC-01-F)</t>
  </si>
  <si>
    <t>42 - IMG-H01-F (FD30)</t>
  </si>
  <si>
    <t>43 - IMG-S01 (FD30) (SEC-AC-01)</t>
  </si>
  <si>
    <t>44 - IMG-H01-F (FD30)</t>
  </si>
  <si>
    <t>45 - IMG-S07 (NFR)</t>
  </si>
  <si>
    <t>46 - IMG-S09 (NFR)</t>
  </si>
  <si>
    <t>48 - IM-SO1xa (FD60)</t>
  </si>
  <si>
    <t>49 - IMG-S01x (FD60)</t>
  </si>
  <si>
    <t>50 - IMG-S07 (FD60)</t>
  </si>
  <si>
    <t>51 - IMG-S07 (NFR)</t>
  </si>
  <si>
    <t>52 - IMG-H01 (FD60)</t>
  </si>
  <si>
    <t>53 - IMG-H01 (FD60) (SEC-AC-04)</t>
  </si>
  <si>
    <t>54 - IMG-H01 (FD60) (SEC-AC-02)</t>
  </si>
  <si>
    <t>55 - IMG-S01 (FD60) (SEC-AC-02)</t>
  </si>
  <si>
    <t>56 - IMG-H01 (FD60)</t>
  </si>
  <si>
    <t>57 - IMG-H01 (NFR) (SEC-AC-04)</t>
  </si>
  <si>
    <t>58 - IMG-S03 (FD60)</t>
  </si>
  <si>
    <t>59 - IMG-S03 (FD30)</t>
  </si>
  <si>
    <t>60 - IMG-S03 (NFR)</t>
  </si>
  <si>
    <t>61 - IMG-S03 (FD60)</t>
  </si>
  <si>
    <t>62 - IMG-S03 (FD30)</t>
  </si>
  <si>
    <t>63 - IMG-S03 (FD60)</t>
  </si>
  <si>
    <t>64 - IMG-H03 (FD60)</t>
  </si>
  <si>
    <t>65 - IMG-H01a (FD60)</t>
  </si>
  <si>
    <t>66 - IMG-S01 (FD30)</t>
  </si>
  <si>
    <t>67 - IMG-D01 (FD60) (SEC-AC-04)</t>
  </si>
  <si>
    <t>68 - IMG-S07 (NFR)</t>
  </si>
  <si>
    <t>69 - IMG-H03 (FD60)</t>
  </si>
  <si>
    <t>70 - IMG-H03-F (FD30)</t>
  </si>
  <si>
    <t>71 - IMG-S03 (FD60)</t>
  </si>
  <si>
    <t>72 - IMG-S03 (FD60)</t>
  </si>
  <si>
    <t>73 - IMG-H01s-F (FD60)</t>
  </si>
  <si>
    <t>74 - IMG-H05 (FD60)</t>
  </si>
  <si>
    <t>75 - IMG-H01 (FD60)</t>
  </si>
  <si>
    <t>76 - IMG-S03a (FD60)</t>
  </si>
  <si>
    <t>77 - IMG-S03 (FD60)</t>
  </si>
  <si>
    <t>78 - IMG-H01 (FD60)</t>
  </si>
  <si>
    <t>79 - IMG-H01-F (FD60)</t>
  </si>
  <si>
    <t>81 - IMG-S01a (FD60)</t>
  </si>
  <si>
    <t>82 - IMG-S01 (FD60)</t>
  </si>
  <si>
    <t>83 - IMG-S07 (NFR)</t>
  </si>
  <si>
    <t>84 - IMG-S01 (FD30) (SEC-AC-01)</t>
  </si>
  <si>
    <t>85 - IMG-H01-F (FD60)</t>
  </si>
  <si>
    <t>86 - IMG-H01-F (FD60) (SEC-AC-01)</t>
  </si>
  <si>
    <t>87 - IMG-H01-F (FD30) (SEC-AC-01)</t>
  </si>
  <si>
    <t>88 - IMG-S01x (FD60) (SEC-AC-02)</t>
  </si>
  <si>
    <t>89 - IMG-S07 (FD60)</t>
  </si>
  <si>
    <t>Pull handle</t>
  </si>
  <si>
    <t>Lining</t>
  </si>
  <si>
    <t>SRM - 21 MOORFIELDS - ADDENDUM 6 - INTERNAL DOORS</t>
  </si>
  <si>
    <t>BY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</si>
</sst>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0.00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10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sz val="11"/>
      <name val="Times New Roman"/>
      <family val="1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theme="0" tint="-0.49998474074526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FF2F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A944B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06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5" fillId="0" borderId="0"/>
    <xf numFmtId="0" fontId="38" fillId="0" borderId="0"/>
  </cellStyleXfs>
  <cellXfs count="424">
    <xf numFmtId="0" fontId="0" fillId="0" borderId="0" xfId="0"/>
    <xf numFmtId="2" fontId="5" fillId="0" borderId="0" xfId="7" applyNumberFormat="1" applyFont="1"/>
    <xf numFmtId="2" fontId="7" fillId="0" borderId="0" xfId="7" applyNumberFormat="1" applyFont="1" applyAlignment="1">
      <alignment horizontal="center"/>
    </xf>
    <xf numFmtId="2" fontId="7" fillId="0" borderId="0" xfId="7" applyNumberFormat="1" applyFont="1"/>
    <xf numFmtId="2" fontId="5" fillId="0" borderId="0" xfId="7" applyNumberFormat="1" applyFont="1" applyAlignment="1">
      <alignment horizontal="center"/>
    </xf>
    <xf numFmtId="2" fontId="9" fillId="0" borderId="0" xfId="7" applyNumberFormat="1" applyFont="1" applyAlignment="1">
      <alignment horizontal="center"/>
    </xf>
    <xf numFmtId="1" fontId="9" fillId="0" borderId="0" xfId="7" applyNumberFormat="1" applyFont="1" applyAlignment="1">
      <alignment horizontal="center"/>
    </xf>
    <xf numFmtId="1" fontId="8" fillId="0" borderId="0" xfId="7" applyNumberFormat="1" applyFont="1" applyAlignment="1">
      <alignment horizontal="center"/>
    </xf>
    <xf numFmtId="1" fontId="10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2" fontId="12" fillId="0" borderId="0" xfId="5" applyNumberFormat="1" applyFont="1"/>
    <xf numFmtId="1" fontId="11" fillId="0" borderId="0" xfId="5" applyNumberFormat="1" applyFont="1" applyAlignment="1">
      <alignment horizontal="right"/>
    </xf>
    <xf numFmtId="1" fontId="11" fillId="0" borderId="0" xfId="5" applyNumberFormat="1" applyFont="1"/>
    <xf numFmtId="0" fontId="11" fillId="0" borderId="0" xfId="5" applyFont="1"/>
    <xf numFmtId="2" fontId="11" fillId="0" borderId="0" xfId="5" applyNumberFormat="1" applyFont="1"/>
    <xf numFmtId="2" fontId="11" fillId="0" borderId="0" xfId="5" applyNumberFormat="1" applyFont="1" applyAlignment="1">
      <alignment horizontal="right"/>
    </xf>
    <xf numFmtId="0" fontId="13" fillId="0" borderId="0" xfId="5" applyFont="1"/>
    <xf numFmtId="0" fontId="11" fillId="0" borderId="0" xfId="5" applyFont="1" applyAlignment="1">
      <alignment horizontal="center"/>
    </xf>
    <xf numFmtId="1" fontId="12" fillId="0" borderId="0" xfId="5" applyNumberFormat="1" applyFont="1"/>
    <xf numFmtId="1" fontId="11" fillId="0" borderId="0" xfId="5" applyNumberFormat="1" applyFont="1" applyAlignment="1">
      <alignment horizontal="center"/>
    </xf>
    <xf numFmtId="2" fontId="11" fillId="0" borderId="0" xfId="5" applyNumberFormat="1" applyFont="1" applyAlignment="1">
      <alignment horizontal="center"/>
    </xf>
    <xf numFmtId="0" fontId="13" fillId="0" borderId="0" xfId="5" applyFont="1" applyAlignment="1">
      <alignment horizontal="center"/>
    </xf>
    <xf numFmtId="2" fontId="11" fillId="0" borderId="0" xfId="6" applyNumberFormat="1" applyFont="1" applyAlignment="1">
      <alignment horizontal="right"/>
    </xf>
    <xf numFmtId="2" fontId="13" fillId="0" borderId="0" xfId="5" applyNumberFormat="1" applyFont="1"/>
    <xf numFmtId="2" fontId="9" fillId="0" borderId="0" xfId="7" applyNumberFormat="1" applyFont="1"/>
    <xf numFmtId="44" fontId="5" fillId="0" borderId="0" xfId="2"/>
    <xf numFmtId="44" fontId="9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2" fontId="15" fillId="0" borderId="0" xfId="5" applyNumberFormat="1" applyFont="1" applyAlignment="1">
      <alignment horizontal="right"/>
    </xf>
    <xf numFmtId="2" fontId="15" fillId="0" borderId="0" xfId="5" applyNumberFormat="1" applyFont="1" applyAlignment="1">
      <alignment horizontal="center"/>
    </xf>
    <xf numFmtId="1" fontId="15" fillId="0" borderId="0" xfId="5" applyNumberFormat="1" applyFont="1" applyAlignment="1">
      <alignment horizontal="left"/>
    </xf>
    <xf numFmtId="0" fontId="15" fillId="0" borderId="0" xfId="5" applyFont="1"/>
    <xf numFmtId="0" fontId="16" fillId="0" borderId="0" xfId="5" applyFont="1" applyAlignment="1">
      <alignment horizontal="center"/>
    </xf>
    <xf numFmtId="0" fontId="11" fillId="0" borderId="0" xfId="0" applyFont="1"/>
    <xf numFmtId="2" fontId="9" fillId="0" borderId="0" xfId="6" applyNumberFormat="1" applyFont="1"/>
    <xf numFmtId="1" fontId="7" fillId="0" borderId="0" xfId="6" applyNumberFormat="1" applyFont="1" applyAlignment="1">
      <alignment horizontal="right"/>
    </xf>
    <xf numFmtId="1" fontId="7" fillId="0" borderId="0" xfId="6" applyNumberFormat="1" applyFont="1"/>
    <xf numFmtId="1" fontId="9" fillId="0" borderId="0" xfId="6" applyNumberFormat="1" applyFont="1" applyAlignment="1">
      <alignment horizontal="center"/>
    </xf>
    <xf numFmtId="1" fontId="7" fillId="0" borderId="0" xfId="6" applyNumberFormat="1" applyFont="1" applyAlignment="1">
      <alignment horizontal="center"/>
    </xf>
    <xf numFmtId="0" fontId="7" fillId="0" borderId="0" xfId="6" applyFont="1"/>
    <xf numFmtId="2" fontId="7" fillId="0" borderId="0" xfId="6" applyNumberFormat="1" applyFont="1" applyAlignment="1">
      <alignment horizontal="right"/>
    </xf>
    <xf numFmtId="2" fontId="8" fillId="0" borderId="0" xfId="6" applyNumberFormat="1" applyFont="1"/>
    <xf numFmtId="1" fontId="9" fillId="0" borderId="0" xfId="5" applyNumberFormat="1" applyFont="1"/>
    <xf numFmtId="0" fontId="10" fillId="0" borderId="0" xfId="0" applyFont="1" applyAlignment="1">
      <alignment horizontal="center"/>
    </xf>
    <xf numFmtId="0" fontId="7" fillId="0" borderId="0" xfId="6" applyFont="1" applyAlignment="1">
      <alignment horizontal="center"/>
    </xf>
    <xf numFmtId="2" fontId="7" fillId="0" borderId="0" xfId="6" applyNumberFormat="1" applyFont="1" applyAlignment="1">
      <alignment horizontal="center"/>
    </xf>
    <xf numFmtId="2" fontId="8" fillId="0" borderId="0" xfId="6" applyNumberFormat="1" applyFont="1" applyAlignment="1">
      <alignment horizontal="center"/>
    </xf>
    <xf numFmtId="2" fontId="8" fillId="0" borderId="0" xfId="7" applyNumberFormat="1" applyFont="1"/>
    <xf numFmtId="1" fontId="26" fillId="0" borderId="0" xfId="6" applyNumberFormat="1" applyFont="1" applyAlignment="1">
      <alignment horizontal="left"/>
    </xf>
    <xf numFmtId="4" fontId="11" fillId="0" borderId="0" xfId="5" applyNumberFormat="1" applyFont="1"/>
    <xf numFmtId="0" fontId="7" fillId="0" borderId="0" xfId="0" applyFont="1" applyAlignment="1">
      <alignment horizontal="center"/>
    </xf>
    <xf numFmtId="2" fontId="25" fillId="0" borderId="0" xfId="5" applyNumberFormat="1" applyFont="1" applyAlignment="1">
      <alignment horizontal="right"/>
    </xf>
    <xf numFmtId="0" fontId="25" fillId="0" borderId="0" xfId="5" applyFont="1"/>
    <xf numFmtId="2" fontId="25" fillId="0" borderId="0" xfId="5" applyNumberFormat="1" applyFont="1" applyAlignment="1">
      <alignment horizontal="center"/>
    </xf>
    <xf numFmtId="1" fontId="7" fillId="0" borderId="0" xfId="8" applyNumberFormat="1" applyFont="1" applyAlignment="1">
      <alignment horizontal="center"/>
    </xf>
    <xf numFmtId="2" fontId="8" fillId="2" borderId="0" xfId="7" applyNumberFormat="1" applyFont="1" applyFill="1"/>
    <xf numFmtId="42" fontId="26" fillId="2" borderId="0" xfId="7" applyNumberFormat="1" applyFont="1" applyFill="1"/>
    <xf numFmtId="2" fontId="14" fillId="0" borderId="0" xfId="5" applyNumberFormat="1" applyFont="1" applyAlignment="1">
      <alignment horizontal="right"/>
    </xf>
    <xf numFmtId="4" fontId="5" fillId="0" borderId="0" xfId="0" applyNumberFormat="1" applyFont="1"/>
    <xf numFmtId="2" fontId="5" fillId="0" borderId="0" xfId="5" applyNumberFormat="1" applyFont="1"/>
    <xf numFmtId="2" fontId="25" fillId="0" borderId="0" xfId="7" applyNumberFormat="1" applyFont="1"/>
    <xf numFmtId="1" fontId="5" fillId="0" borderId="0" xfId="6" applyNumberFormat="1" applyFont="1"/>
    <xf numFmtId="1" fontId="10" fillId="0" borderId="0" xfId="6" applyNumberFormat="1" applyFont="1" applyAlignment="1">
      <alignment horizontal="left"/>
    </xf>
    <xf numFmtId="1" fontId="9" fillId="0" borderId="0" xfId="6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1" fontId="9" fillId="0" borderId="0" xfId="6" applyNumberFormat="1" applyFont="1"/>
    <xf numFmtId="1" fontId="8" fillId="0" borderId="0" xfId="6" applyNumberFormat="1" applyFont="1" applyAlignment="1">
      <alignment horizontal="left"/>
    </xf>
    <xf numFmtId="1" fontId="8" fillId="0" borderId="0" xfId="6" applyNumberFormat="1" applyFont="1"/>
    <xf numFmtId="0" fontId="8" fillId="0" borderId="0" xfId="0" applyFont="1"/>
    <xf numFmtId="1" fontId="5" fillId="0" borderId="0" xfId="0" applyNumberFormat="1" applyFont="1"/>
    <xf numFmtId="1" fontId="5" fillId="0" borderId="0" xfId="6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0" xfId="6" applyNumberFormat="1" applyFont="1" applyAlignment="1">
      <alignment horizontal="center"/>
    </xf>
    <xf numFmtId="1" fontId="10" fillId="0" borderId="0" xfId="6" applyNumberFormat="1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3" fontId="5" fillId="0" borderId="1" xfId="0" applyNumberFormat="1" applyFont="1" applyBorder="1"/>
    <xf numFmtId="2" fontId="12" fillId="0" borderId="0" xfId="5" applyNumberFormat="1" applyFont="1" applyAlignment="1">
      <alignment horizontal="left"/>
    </xf>
    <xf numFmtId="1" fontId="12" fillId="0" borderId="0" xfId="5" applyNumberFormat="1" applyFont="1" applyAlignment="1">
      <alignment horizontal="left"/>
    </xf>
    <xf numFmtId="1" fontId="9" fillId="0" borderId="0" xfId="7" applyNumberFormat="1" applyFont="1" applyAlignment="1">
      <alignment horizontal="left"/>
    </xf>
    <xf numFmtId="4" fontId="7" fillId="0" borderId="0" xfId="6" applyNumberFormat="1" applyFont="1"/>
    <xf numFmtId="1" fontId="5" fillId="0" borderId="0" xfId="8" applyNumberFormat="1" applyAlignment="1">
      <alignment horizontal="center"/>
    </xf>
    <xf numFmtId="0" fontId="26" fillId="0" borderId="0" xfId="6" applyFont="1"/>
    <xf numFmtId="0" fontId="25" fillId="0" borderId="0" xfId="0" applyFont="1"/>
    <xf numFmtId="165" fontId="7" fillId="0" borderId="0" xfId="8" applyNumberFormat="1" applyFont="1" applyAlignment="1">
      <alignment horizontal="center"/>
    </xf>
    <xf numFmtId="1" fontId="7" fillId="0" borderId="0" xfId="7" applyNumberFormat="1" applyFont="1" applyAlignment="1">
      <alignment horizontal="left"/>
    </xf>
    <xf numFmtId="1" fontId="8" fillId="0" borderId="0" xfId="6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2" fontId="5" fillId="0" borderId="0" xfId="5" applyNumberFormat="1" applyFont="1" applyAlignment="1">
      <alignment horizontal="right"/>
    </xf>
    <xf numFmtId="2" fontId="5" fillId="0" borderId="0" xfId="5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2" fontId="5" fillId="0" borderId="0" xfId="0" applyNumberFormat="1" applyFont="1"/>
    <xf numFmtId="2" fontId="14" fillId="0" borderId="0" xfId="5" applyNumberFormat="1" applyFont="1" applyAlignment="1">
      <alignment horizontal="center"/>
    </xf>
    <xf numFmtId="2" fontId="17" fillId="0" borderId="0" xfId="7" applyNumberFormat="1" applyFont="1"/>
    <xf numFmtId="42" fontId="26" fillId="0" borderId="0" xfId="7" applyNumberFormat="1" applyFont="1"/>
    <xf numFmtId="2" fontId="9" fillId="0" borderId="0" xfId="5" applyNumberFormat="1" applyFont="1"/>
    <xf numFmtId="2" fontId="5" fillId="0" borderId="0" xfId="6" applyNumberFormat="1" applyFont="1"/>
    <xf numFmtId="2" fontId="8" fillId="0" borderId="0" xfId="0" applyNumberFormat="1" applyFont="1"/>
    <xf numFmtId="44" fontId="5" fillId="0" borderId="2" xfId="2" applyBorder="1"/>
    <xf numFmtId="166" fontId="5" fillId="0" borderId="0" xfId="7" applyNumberFormat="1" applyFont="1"/>
    <xf numFmtId="2" fontId="5" fillId="0" borderId="0" xfId="0" applyNumberFormat="1" applyFont="1" applyAlignment="1">
      <alignment horizontal="left"/>
    </xf>
    <xf numFmtId="2" fontId="25" fillId="0" borderId="0" xfId="7" applyNumberFormat="1" applyFont="1" applyAlignment="1">
      <alignment horizontal="right" vertical="top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25" fillId="0" borderId="0" xfId="6" applyNumberFormat="1" applyFont="1" applyAlignment="1">
      <alignment horizontal="right"/>
    </xf>
    <xf numFmtId="49" fontId="9" fillId="0" borderId="0" xfId="6" applyNumberFormat="1" applyFont="1" applyAlignment="1">
      <alignment horizontal="left"/>
    </xf>
    <xf numFmtId="49" fontId="9" fillId="0" borderId="0" xfId="5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7" fillId="0" borderId="0" xfId="6" applyNumberFormat="1" applyFont="1" applyAlignment="1">
      <alignment horizontal="left"/>
    </xf>
    <xf numFmtId="2" fontId="0" fillId="0" borderId="0" xfId="0" applyNumberFormat="1"/>
    <xf numFmtId="1" fontId="7" fillId="0" borderId="0" xfId="0" applyNumberFormat="1" applyFont="1" applyAlignment="1">
      <alignment horizontal="center"/>
    </xf>
    <xf numFmtId="0" fontId="5" fillId="0" borderId="0" xfId="6" applyFont="1"/>
    <xf numFmtId="1" fontId="33" fillId="0" borderId="0" xfId="5" applyNumberFormat="1" applyFont="1"/>
    <xf numFmtId="2" fontId="33" fillId="0" borderId="0" xfId="7" applyNumberFormat="1" applyFont="1"/>
    <xf numFmtId="1" fontId="17" fillId="0" borderId="0" xfId="5" applyNumberFormat="1" applyFont="1"/>
    <xf numFmtId="42" fontId="26" fillId="0" borderId="0" xfId="5" applyNumberFormat="1" applyFont="1"/>
    <xf numFmtId="0" fontId="26" fillId="0" borderId="0" xfId="5" applyFont="1"/>
    <xf numFmtId="2" fontId="25" fillId="0" borderId="0" xfId="0" applyNumberFormat="1" applyFont="1"/>
    <xf numFmtId="44" fontId="5" fillId="0" borderId="1" xfId="2" applyBorder="1"/>
    <xf numFmtId="0" fontId="3" fillId="4" borderId="0" xfId="14" applyFill="1"/>
    <xf numFmtId="0" fontId="3" fillId="4" borderId="0" xfId="14" applyFill="1" applyAlignment="1">
      <alignment horizontal="center"/>
    </xf>
    <xf numFmtId="0" fontId="3" fillId="0" borderId="0" xfId="14" applyAlignment="1">
      <alignment horizontal="center"/>
    </xf>
    <xf numFmtId="0" fontId="31" fillId="4" borderId="0" xfId="15" applyFont="1" applyFill="1" applyAlignment="1">
      <alignment horizontal="left" vertical="center"/>
    </xf>
    <xf numFmtId="2" fontId="3" fillId="0" borderId="0" xfId="14" applyNumberFormat="1"/>
    <xf numFmtId="0" fontId="3" fillId="0" borderId="0" xfId="14"/>
    <xf numFmtId="167" fontId="8" fillId="0" borderId="0" xfId="16" applyNumberFormat="1" applyFont="1" applyAlignment="1">
      <alignment horizontal="left" vertical="center"/>
    </xf>
    <xf numFmtId="0" fontId="36" fillId="0" borderId="0" xfId="14" applyFont="1" applyAlignment="1">
      <alignment horizontal="left" vertical="center"/>
    </xf>
    <xf numFmtId="0" fontId="31" fillId="0" borderId="0" xfId="15" applyFont="1" applyAlignment="1">
      <alignment horizontal="left" vertical="center"/>
    </xf>
    <xf numFmtId="0" fontId="34" fillId="2" borderId="15" xfId="14" applyFont="1" applyFill="1" applyBorder="1"/>
    <xf numFmtId="44" fontId="37" fillId="0" borderId="0" xfId="15" applyNumberFormat="1" applyFont="1" applyAlignment="1">
      <alignment horizontal="left" vertical="center"/>
    </xf>
    <xf numFmtId="167" fontId="26" fillId="0" borderId="0" xfId="17" applyNumberFormat="1" applyFont="1" applyAlignment="1">
      <alignment horizontal="left" vertical="center"/>
    </xf>
    <xf numFmtId="0" fontId="34" fillId="5" borderId="15" xfId="14" applyFont="1" applyFill="1" applyBorder="1"/>
    <xf numFmtId="44" fontId="32" fillId="0" borderId="0" xfId="15" applyNumberFormat="1" applyFont="1" applyAlignment="1">
      <alignment horizontal="left" vertical="center"/>
    </xf>
    <xf numFmtId="167" fontId="8" fillId="0" borderId="0" xfId="17" applyNumberFormat="1" applyFont="1" applyAlignment="1">
      <alignment horizontal="left" vertical="center"/>
    </xf>
    <xf numFmtId="0" fontId="34" fillId="6" borderId="15" xfId="14" applyFont="1" applyFill="1" applyBorder="1"/>
    <xf numFmtId="167" fontId="39" fillId="0" borderId="0" xfId="17" applyNumberFormat="1" applyFont="1" applyAlignment="1">
      <alignment horizontal="left" vertical="center"/>
    </xf>
    <xf numFmtId="0" fontId="41" fillId="7" borderId="15" xfId="14" applyFont="1" applyFill="1" applyBorder="1"/>
    <xf numFmtId="0" fontId="42" fillId="0" borderId="0" xfId="14" applyFont="1" applyAlignment="1">
      <alignment horizontal="left"/>
    </xf>
    <xf numFmtId="0" fontId="43" fillId="0" borderId="0" xfId="14" applyFont="1" applyAlignment="1">
      <alignment horizontal="left"/>
    </xf>
    <xf numFmtId="0" fontId="3" fillId="0" borderId="0" xfId="14" applyAlignment="1">
      <alignment wrapText="1"/>
    </xf>
    <xf numFmtId="0" fontId="3" fillId="0" borderId="0" xfId="14" applyAlignment="1">
      <alignment horizontal="center" wrapText="1"/>
    </xf>
    <xf numFmtId="2" fontId="3" fillId="0" borderId="0" xfId="14" applyNumberFormat="1" applyAlignment="1">
      <alignment wrapText="1"/>
    </xf>
    <xf numFmtId="0" fontId="44" fillId="0" borderId="0" xfId="14" applyFont="1" applyAlignment="1">
      <alignment wrapText="1"/>
    </xf>
    <xf numFmtId="0" fontId="46" fillId="0" borderId="0" xfId="14" applyFont="1"/>
    <xf numFmtId="0" fontId="46" fillId="0" borderId="0" xfId="14" applyFont="1" applyAlignment="1">
      <alignment horizontal="center"/>
    </xf>
    <xf numFmtId="0" fontId="46" fillId="0" borderId="0" xfId="14" applyFont="1" applyAlignment="1">
      <alignment horizontal="left"/>
    </xf>
    <xf numFmtId="0" fontId="3" fillId="0" borderId="0" xfId="14" applyAlignment="1">
      <alignment horizontal="left"/>
    </xf>
    <xf numFmtId="4" fontId="5" fillId="0" borderId="1" xfId="0" applyNumberFormat="1" applyFont="1" applyBorder="1"/>
    <xf numFmtId="1" fontId="10" fillId="0" borderId="0" xfId="6" applyNumberFormat="1" applyFont="1" applyFill="1" applyAlignment="1">
      <alignment horizontal="center"/>
    </xf>
    <xf numFmtId="1" fontId="5" fillId="0" borderId="0" xfId="6" applyNumberFormat="1" applyFont="1" applyFill="1" applyAlignment="1">
      <alignment horizontal="center"/>
    </xf>
    <xf numFmtId="1" fontId="10" fillId="0" borderId="0" xfId="6" applyNumberFormat="1" applyFont="1" applyFill="1"/>
    <xf numFmtId="0" fontId="11" fillId="0" borderId="0" xfId="5" applyFont="1" applyFill="1"/>
    <xf numFmtId="0" fontId="11" fillId="0" borderId="0" xfId="5" applyFont="1" applyFill="1" applyAlignment="1">
      <alignment horizontal="center"/>
    </xf>
    <xf numFmtId="0" fontId="5" fillId="0" borderId="0" xfId="6" applyFont="1" applyFill="1" applyAlignment="1">
      <alignment horizontal="center"/>
    </xf>
    <xf numFmtId="2" fontId="5" fillId="0" borderId="0" xfId="7" applyNumberFormat="1" applyFont="1" applyFill="1"/>
    <xf numFmtId="2" fontId="48" fillId="0" borderId="0" xfId="7" applyNumberFormat="1" applyFont="1" applyFill="1"/>
    <xf numFmtId="2" fontId="14" fillId="0" borderId="0" xfId="7" applyNumberFormat="1" applyFont="1" applyFill="1"/>
    <xf numFmtId="2" fontId="5" fillId="0" borderId="0" xfId="7" applyNumberFormat="1" applyFont="1" applyFill="1" applyAlignment="1">
      <alignment horizontal="center"/>
    </xf>
    <xf numFmtId="1" fontId="5" fillId="0" borderId="0" xfId="6" applyNumberFormat="1" applyFont="1" applyFill="1"/>
    <xf numFmtId="0" fontId="0" fillId="0" borderId="0" xfId="0" applyAlignment="1">
      <alignment horizontal="left" vertical="top"/>
    </xf>
    <xf numFmtId="2" fontId="5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8" fillId="0" borderId="0" xfId="0" applyNumberFormat="1" applyFont="1"/>
    <xf numFmtId="1" fontId="18" fillId="0" borderId="0" xfId="0" applyNumberFormat="1" applyFont="1" applyFill="1"/>
    <xf numFmtId="0" fontId="11" fillId="0" borderId="0" xfId="0" applyFont="1" applyFill="1"/>
    <xf numFmtId="1" fontId="12" fillId="0" borderId="0" xfId="0" applyNumberFormat="1" applyFont="1" applyFill="1"/>
    <xf numFmtId="0" fontId="25" fillId="0" borderId="0" xfId="0" applyFont="1" applyFill="1"/>
    <xf numFmtId="1" fontId="19" fillId="0" borderId="0" xfId="0" applyNumberFormat="1" applyFont="1" applyFill="1"/>
    <xf numFmtId="1" fontId="20" fillId="0" borderId="0" xfId="0" applyNumberFormat="1" applyFont="1" applyFill="1"/>
    <xf numFmtId="0" fontId="26" fillId="0" borderId="0" xfId="0" applyFont="1" applyFill="1"/>
    <xf numFmtId="1" fontId="11" fillId="0" borderId="2" xfId="0" applyNumberFormat="1" applyFont="1" applyFill="1" applyBorder="1"/>
    <xf numFmtId="0" fontId="11" fillId="0" borderId="2" xfId="0" applyFont="1" applyFill="1" applyBorder="1"/>
    <xf numFmtId="0" fontId="25" fillId="0" borderId="2" xfId="0" applyFont="1" applyFill="1" applyBorder="1"/>
    <xf numFmtId="1" fontId="11" fillId="0" borderId="3" xfId="0" applyNumberFormat="1" applyFont="1" applyFill="1" applyBorder="1"/>
    <xf numFmtId="0" fontId="28" fillId="0" borderId="4" xfId="0" applyFont="1" applyFill="1" applyBorder="1" applyAlignment="1">
      <alignment horizontal="center" vertical="center" textRotation="90"/>
    </xf>
    <xf numFmtId="0" fontId="21" fillId="0" borderId="4" xfId="0" applyFont="1" applyFill="1" applyBorder="1" applyAlignment="1">
      <alignment horizontal="center" vertical="center" textRotation="90"/>
    </xf>
    <xf numFmtId="0" fontId="11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1" fontId="11" fillId="0" borderId="5" xfId="0" applyNumberFormat="1" applyFont="1" applyFill="1" applyBorder="1"/>
    <xf numFmtId="2" fontId="22" fillId="0" borderId="6" xfId="0" applyNumberFormat="1" applyFont="1" applyFill="1" applyBorder="1" applyAlignment="1">
      <alignment horizontal="center" vertical="center"/>
    </xf>
    <xf numFmtId="2" fontId="21" fillId="0" borderId="6" xfId="0" applyNumberFormat="1" applyFont="1" applyFill="1" applyBorder="1" applyAlignment="1">
      <alignment horizontal="center" vertical="center"/>
    </xf>
    <xf numFmtId="2" fontId="28" fillId="0" borderId="6" xfId="0" applyNumberFormat="1" applyFont="1" applyFill="1" applyBorder="1" applyAlignment="1">
      <alignment horizontal="center" vertical="center"/>
    </xf>
    <xf numFmtId="44" fontId="23" fillId="0" borderId="7" xfId="2" applyFont="1" applyFill="1" applyBorder="1" applyAlignment="1">
      <alignment horizontal="center"/>
    </xf>
    <xf numFmtId="44" fontId="30" fillId="0" borderId="7" xfId="2" applyFont="1" applyFill="1" applyBorder="1" applyAlignment="1">
      <alignment horizontal="center"/>
    </xf>
    <xf numFmtId="1" fontId="11" fillId="0" borderId="10" xfId="0" applyNumberFormat="1" applyFont="1" applyFill="1" applyBorder="1"/>
    <xf numFmtId="0" fontId="11" fillId="0" borderId="11" xfId="0" applyFont="1" applyFill="1" applyBorder="1" applyAlignment="1">
      <alignment horizontal="center"/>
    </xf>
    <xf numFmtId="0" fontId="11" fillId="0" borderId="8" xfId="0" applyFont="1" applyFill="1" applyBorder="1"/>
    <xf numFmtId="0" fontId="25" fillId="0" borderId="8" xfId="0" applyFont="1" applyFill="1" applyBorder="1"/>
    <xf numFmtId="2" fontId="11" fillId="0" borderId="4" xfId="0" applyNumberFormat="1" applyFont="1" applyFill="1" applyBorder="1"/>
    <xf numFmtId="2" fontId="25" fillId="0" borderId="4" xfId="0" applyNumberFormat="1" applyFont="1" applyFill="1" applyBorder="1"/>
    <xf numFmtId="1" fontId="11" fillId="0" borderId="0" xfId="0" applyNumberFormat="1" applyFont="1" applyFill="1"/>
    <xf numFmtId="2" fontId="25" fillId="0" borderId="0" xfId="0" applyNumberFormat="1" applyFont="1" applyFill="1"/>
    <xf numFmtId="0" fontId="25" fillId="0" borderId="0" xfId="0" applyFont="1" applyAlignment="1">
      <alignment horizontal="center"/>
    </xf>
    <xf numFmtId="2" fontId="11" fillId="0" borderId="0" xfId="0" applyNumberFormat="1" applyFont="1"/>
    <xf numFmtId="2" fontId="25" fillId="0" borderId="0" xfId="0" applyNumberFormat="1" applyFont="1" applyFill="1" applyAlignment="1">
      <alignment horizontal="center" wrapText="1"/>
    </xf>
    <xf numFmtId="1" fontId="5" fillId="0" borderId="0" xfId="7" applyNumberFormat="1" applyFont="1" applyAlignment="1">
      <alignment horizontal="center"/>
    </xf>
    <xf numFmtId="4" fontId="49" fillId="0" borderId="0" xfId="0" applyNumberFormat="1" applyFont="1"/>
    <xf numFmtId="4" fontId="50" fillId="0" borderId="0" xfId="0" applyNumberFormat="1" applyFont="1"/>
    <xf numFmtId="167" fontId="3" fillId="4" borderId="0" xfId="14" applyNumberFormat="1" applyFill="1" applyAlignment="1">
      <alignment horizontal="center"/>
    </xf>
    <xf numFmtId="167" fontId="3" fillId="0" borderId="0" xfId="14" applyNumberFormat="1" applyAlignment="1">
      <alignment horizontal="center"/>
    </xf>
    <xf numFmtId="0" fontId="2" fillId="0" borderId="0" xfId="14" applyFont="1" applyAlignment="1">
      <alignment horizontal="center"/>
    </xf>
    <xf numFmtId="0" fontId="44" fillId="3" borderId="15" xfId="14" applyFont="1" applyFill="1" applyBorder="1" applyAlignment="1">
      <alignment vertical="center" wrapText="1"/>
    </xf>
    <xf numFmtId="0" fontId="44" fillId="3" borderId="15" xfId="14" applyFont="1" applyFill="1" applyBorder="1" applyAlignment="1">
      <alignment horizontal="center" vertical="center" wrapText="1"/>
    </xf>
    <xf numFmtId="167" fontId="44" fillId="3" borderId="15" xfId="14" applyNumberFormat="1" applyFont="1" applyFill="1" applyBorder="1" applyAlignment="1">
      <alignment horizontal="center" vertical="center" wrapText="1"/>
    </xf>
    <xf numFmtId="0" fontId="44" fillId="10" borderId="15" xfId="14" applyFont="1" applyFill="1" applyBorder="1" applyAlignment="1">
      <alignment horizontal="center" vertical="center" wrapText="1"/>
    </xf>
    <xf numFmtId="0" fontId="44" fillId="2" borderId="15" xfId="14" applyFont="1" applyFill="1" applyBorder="1" applyAlignment="1">
      <alignment vertical="center" wrapText="1"/>
    </xf>
    <xf numFmtId="0" fontId="44" fillId="8" borderId="15" xfId="14" applyFont="1" applyFill="1" applyBorder="1" applyAlignment="1">
      <alignment horizontal="center" vertical="center" wrapText="1"/>
    </xf>
    <xf numFmtId="0" fontId="44" fillId="0" borderId="30" xfId="15" applyFont="1" applyBorder="1" applyAlignment="1">
      <alignment horizontal="left" vertical="center"/>
    </xf>
    <xf numFmtId="2" fontId="44" fillId="11" borderId="0" xfId="14" applyNumberFormat="1" applyFont="1" applyFill="1" applyAlignment="1">
      <alignment wrapText="1"/>
    </xf>
    <xf numFmtId="2" fontId="44" fillId="2" borderId="0" xfId="14" applyNumberFormat="1" applyFont="1" applyFill="1" applyAlignment="1">
      <alignment wrapText="1"/>
    </xf>
    <xf numFmtId="0" fontId="44" fillId="5" borderId="0" xfId="14" applyFont="1" applyFill="1" applyAlignment="1">
      <alignment wrapText="1"/>
    </xf>
    <xf numFmtId="2" fontId="44" fillId="5" borderId="0" xfId="14" applyNumberFormat="1" applyFont="1" applyFill="1" applyAlignment="1">
      <alignment wrapText="1"/>
    </xf>
    <xf numFmtId="2" fontId="44" fillId="12" borderId="0" xfId="14" applyNumberFormat="1" applyFont="1" applyFill="1" applyAlignment="1">
      <alignment wrapText="1"/>
    </xf>
    <xf numFmtId="0" fontId="34" fillId="9" borderId="31" xfId="14" applyFont="1" applyFill="1" applyBorder="1" applyAlignment="1">
      <alignment vertical="top"/>
    </xf>
    <xf numFmtId="0" fontId="34" fillId="9" borderId="30" xfId="14" applyFont="1" applyFill="1" applyBorder="1" applyAlignment="1">
      <alignment horizontal="center" vertical="top"/>
    </xf>
    <xf numFmtId="0" fontId="34" fillId="9" borderId="30" xfId="14" applyFont="1" applyFill="1" applyBorder="1" applyAlignment="1">
      <alignment vertical="top"/>
    </xf>
    <xf numFmtId="167" fontId="34" fillId="9" borderId="30" xfId="14" applyNumberFormat="1" applyFont="1" applyFill="1" applyBorder="1" applyAlignment="1">
      <alignment horizontal="center" vertical="top"/>
    </xf>
    <xf numFmtId="0" fontId="34" fillId="9" borderId="30" xfId="15" applyFont="1" applyFill="1" applyBorder="1" applyAlignment="1">
      <alignment horizontal="left" vertical="top"/>
    </xf>
    <xf numFmtId="0" fontId="3" fillId="0" borderId="0" xfId="14" applyAlignment="1">
      <alignment vertical="top" wrapText="1"/>
    </xf>
    <xf numFmtId="2" fontId="3" fillId="0" borderId="0" xfId="14" applyNumberFormat="1" applyAlignment="1">
      <alignment vertical="top" wrapText="1"/>
    </xf>
    <xf numFmtId="0" fontId="2" fillId="6" borderId="32" xfId="14" applyFont="1" applyFill="1" applyBorder="1" applyAlignment="1">
      <alignment vertical="top" wrapText="1"/>
    </xf>
    <xf numFmtId="0" fontId="2" fillId="6" borderId="8" xfId="14" applyFont="1" applyFill="1" applyBorder="1" applyAlignment="1">
      <alignment horizontal="center" vertical="top" wrapText="1"/>
    </xf>
    <xf numFmtId="0" fontId="2" fillId="6" borderId="8" xfId="14" applyFont="1" applyFill="1" applyBorder="1" applyAlignment="1">
      <alignment vertical="top" wrapText="1"/>
    </xf>
    <xf numFmtId="0" fontId="34" fillId="6" borderId="33" xfId="14" applyFont="1" applyFill="1" applyBorder="1" applyAlignment="1">
      <alignment horizontal="center" vertical="top" wrapText="1"/>
    </xf>
    <xf numFmtId="0" fontId="2" fillId="6" borderId="0" xfId="15" applyFont="1" applyFill="1" applyAlignment="1">
      <alignment horizontal="left" vertical="top"/>
    </xf>
    <xf numFmtId="0" fontId="3" fillId="0" borderId="0" xfId="14" applyAlignment="1">
      <alignment vertical="top"/>
    </xf>
    <xf numFmtId="2" fontId="3" fillId="0" borderId="0" xfId="14" applyNumberFormat="1" applyAlignment="1">
      <alignment vertical="top"/>
    </xf>
    <xf numFmtId="0" fontId="2" fillId="0" borderId="0" xfId="14" applyFont="1" applyAlignment="1">
      <alignment vertical="top"/>
    </xf>
    <xf numFmtId="0" fontId="2" fillId="6" borderId="34" xfId="14" applyFont="1" applyFill="1" applyBorder="1" applyAlignment="1">
      <alignment vertical="top" wrapText="1"/>
    </xf>
    <xf numFmtId="0" fontId="2" fillId="6" borderId="35" xfId="14" applyFont="1" applyFill="1" applyBorder="1" applyAlignment="1">
      <alignment horizontal="center" vertical="top" wrapText="1"/>
    </xf>
    <xf numFmtId="0" fontId="2" fillId="6" borderId="35" xfId="14" applyFont="1" applyFill="1" applyBorder="1" applyAlignment="1">
      <alignment vertical="top" wrapText="1"/>
    </xf>
    <xf numFmtId="0" fontId="34" fillId="6" borderId="36" xfId="14" applyFont="1" applyFill="1" applyBorder="1" applyAlignment="1">
      <alignment horizontal="center" vertical="top" wrapText="1"/>
    </xf>
    <xf numFmtId="0" fontId="2" fillId="6" borderId="30" xfId="15" applyFont="1" applyFill="1" applyBorder="1" applyAlignment="1">
      <alignment horizontal="left" vertical="top"/>
    </xf>
    <xf numFmtId="0" fontId="2" fillId="6" borderId="16" xfId="14" applyFont="1" applyFill="1" applyBorder="1" applyAlignment="1">
      <alignment horizontal="left" vertical="top"/>
    </xf>
    <xf numFmtId="0" fontId="2" fillId="6" borderId="9" xfId="14" applyFont="1" applyFill="1" applyBorder="1" applyAlignment="1">
      <alignment horizontal="center" vertical="top"/>
    </xf>
    <xf numFmtId="0" fontId="2" fillId="6" borderId="9" xfId="14" applyFont="1" applyFill="1" applyBorder="1" applyAlignment="1">
      <alignment horizontal="left" vertical="top"/>
    </xf>
    <xf numFmtId="0" fontId="34" fillId="6" borderId="17" xfId="14" applyFont="1" applyFill="1" applyBorder="1" applyAlignment="1">
      <alignment horizontal="center" vertical="top"/>
    </xf>
    <xf numFmtId="0" fontId="51" fillId="6" borderId="0" xfId="15" applyFont="1" applyFill="1" applyAlignment="1">
      <alignment vertical="top"/>
    </xf>
    <xf numFmtId="0" fontId="2" fillId="0" borderId="16" xfId="14" applyFont="1" applyBorder="1" applyAlignment="1">
      <alignment horizontal="left" vertical="top"/>
    </xf>
    <xf numFmtId="0" fontId="2" fillId="0" borderId="9" xfId="14" applyFont="1" applyBorder="1" applyAlignment="1">
      <alignment horizontal="center" vertical="top"/>
    </xf>
    <xf numFmtId="0" fontId="2" fillId="0" borderId="9" xfId="14" applyFont="1" applyBorder="1" applyAlignment="1">
      <alignment horizontal="left" vertical="top"/>
    </xf>
    <xf numFmtId="0" fontId="2" fillId="5" borderId="9" xfId="14" applyFont="1" applyFill="1" applyBorder="1" applyAlignment="1">
      <alignment horizontal="center" vertical="top"/>
    </xf>
    <xf numFmtId="0" fontId="2" fillId="5" borderId="17" xfId="14" applyFont="1" applyFill="1" applyBorder="1" applyAlignment="1">
      <alignment horizontal="left" vertical="top"/>
    </xf>
    <xf numFmtId="0" fontId="2" fillId="2" borderId="17" xfId="14" applyFont="1" applyFill="1" applyBorder="1" applyAlignment="1">
      <alignment horizontal="left" vertical="top"/>
    </xf>
    <xf numFmtId="0" fontId="34" fillId="0" borderId="17" xfId="14" applyFont="1" applyBorder="1" applyAlignment="1">
      <alignment horizontal="center" vertical="top"/>
    </xf>
    <xf numFmtId="0" fontId="2" fillId="0" borderId="0" xfId="15" applyFont="1" applyAlignment="1">
      <alignment vertical="top"/>
    </xf>
    <xf numFmtId="0" fontId="2" fillId="0" borderId="17" xfId="14" applyFont="1" applyBorder="1" applyAlignment="1">
      <alignment horizontal="left" vertical="top"/>
    </xf>
    <xf numFmtId="0" fontId="51" fillId="0" borderId="0" xfId="15" applyFont="1" applyAlignment="1">
      <alignment vertical="top"/>
    </xf>
    <xf numFmtId="0" fontId="2" fillId="5" borderId="9" xfId="14" applyFont="1" applyFill="1" applyBorder="1" applyAlignment="1">
      <alignment horizontal="left" vertical="top"/>
    </xf>
    <xf numFmtId="0" fontId="45" fillId="13" borderId="16" xfId="14" applyFont="1" applyFill="1" applyBorder="1" applyAlignment="1">
      <alignment horizontal="left" vertical="top"/>
    </xf>
    <xf numFmtId="0" fontId="45" fillId="13" borderId="9" xfId="14" applyFont="1" applyFill="1" applyBorder="1" applyAlignment="1">
      <alignment horizontal="center" vertical="top"/>
    </xf>
    <xf numFmtId="0" fontId="45" fillId="13" borderId="9" xfId="14" applyFont="1" applyFill="1" applyBorder="1" applyAlignment="1">
      <alignment horizontal="left" vertical="top"/>
    </xf>
    <xf numFmtId="0" fontId="45" fillId="13" borderId="17" xfId="14" applyFont="1" applyFill="1" applyBorder="1" applyAlignment="1">
      <alignment horizontal="left" vertical="top"/>
    </xf>
    <xf numFmtId="0" fontId="53" fillId="13" borderId="17" xfId="14" applyFont="1" applyFill="1" applyBorder="1" applyAlignment="1">
      <alignment horizontal="center" vertical="top"/>
    </xf>
    <xf numFmtId="0" fontId="45" fillId="13" borderId="0" xfId="15" applyFont="1" applyFill="1" applyAlignment="1">
      <alignment vertical="top"/>
    </xf>
    <xf numFmtId="0" fontId="2" fillId="6" borderId="0" xfId="15" applyFont="1" applyFill="1" applyAlignment="1">
      <alignment vertical="top"/>
    </xf>
    <xf numFmtId="0" fontId="2" fillId="6" borderId="17" xfId="14" applyFont="1" applyFill="1" applyBorder="1" applyAlignment="1">
      <alignment horizontal="left" vertical="top"/>
    </xf>
    <xf numFmtId="167" fontId="2" fillId="5" borderId="9" xfId="14" applyNumberFormat="1" applyFont="1" applyFill="1" applyBorder="1" applyAlignment="1">
      <alignment horizontal="center" vertical="top"/>
    </xf>
    <xf numFmtId="167" fontId="3" fillId="0" borderId="0" xfId="14" applyNumberFormat="1" applyAlignment="1">
      <alignment vertical="top"/>
    </xf>
    <xf numFmtId="2" fontId="3" fillId="11" borderId="0" xfId="14" applyNumberFormat="1" applyFill="1" applyAlignment="1">
      <alignment vertical="top"/>
    </xf>
    <xf numFmtId="2" fontId="0" fillId="11" borderId="0" xfId="0" applyNumberFormat="1" applyFill="1"/>
    <xf numFmtId="2" fontId="3" fillId="2" borderId="0" xfId="14" applyNumberFormat="1" applyFill="1" applyAlignment="1">
      <alignment vertical="top"/>
    </xf>
    <xf numFmtId="2" fontId="0" fillId="2" borderId="0" xfId="0" applyNumberFormat="1" applyFill="1"/>
    <xf numFmtId="167" fontId="2" fillId="0" borderId="9" xfId="14" applyNumberFormat="1" applyFont="1" applyBorder="1" applyAlignment="1">
      <alignment horizontal="center" vertical="top"/>
    </xf>
    <xf numFmtId="167" fontId="3" fillId="5" borderId="0" xfId="14" applyNumberFormat="1" applyFill="1" applyAlignment="1">
      <alignment vertical="top"/>
    </xf>
    <xf numFmtId="2" fontId="0" fillId="5" borderId="0" xfId="0" applyNumberFormat="1" applyFill="1"/>
    <xf numFmtId="0" fontId="2" fillId="0" borderId="9" xfId="14" applyFont="1" applyBorder="1" applyAlignment="1">
      <alignment vertical="top"/>
    </xf>
    <xf numFmtId="0" fontId="2" fillId="0" borderId="17" xfId="14" applyFont="1" applyBorder="1" applyAlignment="1">
      <alignment vertical="top"/>
    </xf>
    <xf numFmtId="0" fontId="2" fillId="2" borderId="17" xfId="14" applyFont="1" applyFill="1" applyBorder="1" applyAlignment="1">
      <alignment vertical="top"/>
    </xf>
    <xf numFmtId="0" fontId="2" fillId="0" borderId="21" xfId="14" applyFont="1" applyBorder="1" applyAlignment="1">
      <alignment horizontal="left" vertical="top"/>
    </xf>
    <xf numFmtId="0" fontId="2" fillId="0" borderId="18" xfId="14" applyFont="1" applyBorder="1" applyAlignment="1">
      <alignment horizontal="center" vertical="top"/>
    </xf>
    <xf numFmtId="0" fontId="2" fillId="0" borderId="18" xfId="14" applyFont="1" applyBorder="1" applyAlignment="1">
      <alignment horizontal="left" vertical="top"/>
    </xf>
    <xf numFmtId="167" fontId="2" fillId="0" borderId="18" xfId="14" applyNumberFormat="1" applyFont="1" applyBorder="1" applyAlignment="1">
      <alignment horizontal="center" vertical="top"/>
    </xf>
    <xf numFmtId="0" fontId="2" fillId="0" borderId="22" xfId="14" applyFont="1" applyBorder="1" applyAlignment="1">
      <alignment horizontal="left" vertical="top"/>
    </xf>
    <xf numFmtId="0" fontId="2" fillId="2" borderId="22" xfId="14" applyFont="1" applyFill="1" applyBorder="1" applyAlignment="1">
      <alignment horizontal="left" vertical="top"/>
    </xf>
    <xf numFmtId="0" fontId="42" fillId="6" borderId="17" xfId="14" applyFont="1" applyFill="1" applyBorder="1" applyAlignment="1">
      <alignment horizontal="center" vertical="top"/>
    </xf>
    <xf numFmtId="0" fontId="34" fillId="9" borderId="12" xfId="14" applyFont="1" applyFill="1" applyBorder="1" applyAlignment="1">
      <alignment vertical="top"/>
    </xf>
    <xf numFmtId="0" fontId="34" fillId="9" borderId="13" xfId="14" applyFont="1" applyFill="1" applyBorder="1" applyAlignment="1">
      <alignment horizontal="center" vertical="top"/>
    </xf>
    <xf numFmtId="0" fontId="34" fillId="9" borderId="13" xfId="14" applyFont="1" applyFill="1" applyBorder="1" applyAlignment="1">
      <alignment vertical="top"/>
    </xf>
    <xf numFmtId="167" fontId="34" fillId="9" borderId="13" xfId="14" applyNumberFormat="1" applyFont="1" applyFill="1" applyBorder="1" applyAlignment="1">
      <alignment horizontal="center" vertical="top"/>
    </xf>
    <xf numFmtId="0" fontId="34" fillId="9" borderId="13" xfId="15" applyFont="1" applyFill="1" applyBorder="1" applyAlignment="1">
      <alignment vertical="top"/>
    </xf>
    <xf numFmtId="0" fontId="2" fillId="0" borderId="19" xfId="14" applyFont="1" applyBorder="1" applyAlignment="1">
      <alignment horizontal="left" vertical="top"/>
    </xf>
    <xf numFmtId="0" fontId="2" fillId="0" borderId="4" xfId="14" applyFont="1" applyBorder="1" applyAlignment="1">
      <alignment horizontal="center" vertical="top"/>
    </xf>
    <xf numFmtId="0" fontId="2" fillId="0" borderId="4" xfId="14" applyFont="1" applyBorder="1" applyAlignment="1">
      <alignment horizontal="left" vertical="top"/>
    </xf>
    <xf numFmtId="0" fontId="2" fillId="2" borderId="20" xfId="14" applyFont="1" applyFill="1" applyBorder="1" applyAlignment="1">
      <alignment horizontal="left" vertical="top"/>
    </xf>
    <xf numFmtId="0" fontId="54" fillId="9" borderId="13" xfId="15" applyFont="1" applyFill="1" applyBorder="1" applyAlignment="1">
      <alignment vertical="top"/>
    </xf>
    <xf numFmtId="2" fontId="3" fillId="12" borderId="0" xfId="14" applyNumberFormat="1" applyFill="1" applyAlignment="1">
      <alignment vertical="top"/>
    </xf>
    <xf numFmtId="2" fontId="0" fillId="12" borderId="0" xfId="0" applyNumberFormat="1" applyFill="1"/>
    <xf numFmtId="0" fontId="2" fillId="5" borderId="18" xfId="14" applyFont="1" applyFill="1" applyBorder="1" applyAlignment="1">
      <alignment horizontal="center" vertical="top"/>
    </xf>
    <xf numFmtId="167" fontId="2" fillId="6" borderId="9" xfId="14" applyNumberFormat="1" applyFont="1" applyFill="1" applyBorder="1" applyAlignment="1">
      <alignment horizontal="center" vertical="top"/>
    </xf>
    <xf numFmtId="0" fontId="2" fillId="10" borderId="9" xfId="14" applyFont="1" applyFill="1" applyBorder="1" applyAlignment="1">
      <alignment horizontal="center" vertical="top"/>
    </xf>
    <xf numFmtId="0" fontId="45" fillId="13" borderId="19" xfId="14" applyFont="1" applyFill="1" applyBorder="1" applyAlignment="1">
      <alignment horizontal="left" vertical="top"/>
    </xf>
    <xf numFmtId="0" fontId="45" fillId="13" borderId="4" xfId="14" applyFont="1" applyFill="1" applyBorder="1" applyAlignment="1">
      <alignment horizontal="center" vertical="top"/>
    </xf>
    <xf numFmtId="0" fontId="45" fillId="13" borderId="4" xfId="14" applyFont="1" applyFill="1" applyBorder="1" applyAlignment="1">
      <alignment horizontal="left" vertical="top"/>
    </xf>
    <xf numFmtId="0" fontId="45" fillId="13" borderId="20" xfId="14" applyFont="1" applyFill="1" applyBorder="1" applyAlignment="1">
      <alignment horizontal="left" vertical="top"/>
    </xf>
    <xf numFmtId="167" fontId="2" fillId="0" borderId="4" xfId="14" applyNumberFormat="1" applyFont="1" applyBorder="1" applyAlignment="1">
      <alignment horizontal="center" vertical="top"/>
    </xf>
    <xf numFmtId="0" fontId="2" fillId="0" borderId="20" xfId="14" applyFont="1" applyBorder="1" applyAlignment="1">
      <alignment horizontal="left" vertical="top"/>
    </xf>
    <xf numFmtId="0" fontId="2" fillId="0" borderId="16" xfId="14" applyFont="1" applyBorder="1" applyAlignment="1">
      <alignment vertical="top"/>
    </xf>
    <xf numFmtId="0" fontId="2" fillId="0" borderId="23" xfId="14" applyFont="1" applyBorder="1" applyAlignment="1">
      <alignment horizontal="left" vertical="top"/>
    </xf>
    <xf numFmtId="0" fontId="2" fillId="0" borderId="6" xfId="14" applyFont="1" applyBorder="1" applyAlignment="1">
      <alignment horizontal="center" vertical="top"/>
    </xf>
    <xf numFmtId="0" fontId="2" fillId="0" borderId="6" xfId="14" applyFont="1" applyBorder="1" applyAlignment="1">
      <alignment horizontal="left" vertical="top"/>
    </xf>
    <xf numFmtId="167" fontId="2" fillId="0" borderId="6" xfId="14" applyNumberFormat="1" applyFont="1" applyBorder="1" applyAlignment="1">
      <alignment horizontal="center" vertical="top"/>
    </xf>
    <xf numFmtId="0" fontId="2" fillId="0" borderId="24" xfId="14" applyFont="1" applyBorder="1" applyAlignment="1">
      <alignment horizontal="left" vertical="top"/>
    </xf>
    <xf numFmtId="0" fontId="2" fillId="2" borderId="24" xfId="14" applyFont="1" applyFill="1" applyBorder="1" applyAlignment="1">
      <alignment horizontal="left" vertical="top"/>
    </xf>
    <xf numFmtId="0" fontId="44" fillId="0" borderId="0" xfId="14" applyFont="1" applyAlignment="1">
      <alignment vertical="top"/>
    </xf>
    <xf numFmtId="0" fontId="46" fillId="0" borderId="9" xfId="14" applyFont="1" applyBorder="1" applyAlignment="1">
      <alignment horizontal="center" vertical="top"/>
    </xf>
    <xf numFmtId="0" fontId="46" fillId="0" borderId="9" xfId="14" applyFont="1" applyBorder="1" applyAlignment="1">
      <alignment horizontal="left" vertical="top"/>
    </xf>
    <xf numFmtId="0" fontId="2" fillId="0" borderId="17" xfId="14" applyFont="1" applyBorder="1" applyAlignment="1">
      <alignment horizontal="center" vertical="top"/>
    </xf>
    <xf numFmtId="0" fontId="46" fillId="0" borderId="18" xfId="14" applyFont="1" applyBorder="1" applyAlignment="1">
      <alignment horizontal="center" vertical="top"/>
    </xf>
    <xf numFmtId="0" fontId="46" fillId="0" borderId="18" xfId="14" applyFont="1" applyBorder="1" applyAlignment="1">
      <alignment horizontal="left" vertical="top"/>
    </xf>
    <xf numFmtId="0" fontId="2" fillId="0" borderId="22" xfId="14" applyFont="1" applyBorder="1" applyAlignment="1">
      <alignment horizontal="center" vertical="top"/>
    </xf>
    <xf numFmtId="0" fontId="2" fillId="0" borderId="25" xfId="14" applyFont="1" applyBorder="1" applyAlignment="1">
      <alignment horizontal="left" vertical="top"/>
    </xf>
    <xf numFmtId="0" fontId="46" fillId="0" borderId="26" xfId="14" applyFont="1" applyBorder="1" applyAlignment="1">
      <alignment horizontal="center" vertical="top"/>
    </xf>
    <xf numFmtId="0" fontId="46" fillId="0" borderId="26" xfId="14" applyFont="1" applyBorder="1" applyAlignment="1">
      <alignment horizontal="left" vertical="top"/>
    </xf>
    <xf numFmtId="0" fontId="2" fillId="0" borderId="26" xfId="14" applyFont="1" applyBorder="1" applyAlignment="1">
      <alignment horizontal="center" vertical="top"/>
    </xf>
    <xf numFmtId="167" fontId="2" fillId="0" borderId="26" xfId="14" applyNumberFormat="1" applyFont="1" applyBorder="1" applyAlignment="1">
      <alignment horizontal="center" vertical="top"/>
    </xf>
    <xf numFmtId="0" fontId="2" fillId="0" borderId="26" xfId="14" applyFont="1" applyBorder="1" applyAlignment="1">
      <alignment horizontal="left" vertical="top"/>
    </xf>
    <xf numFmtId="0" fontId="2" fillId="2" borderId="26" xfId="14" applyFont="1" applyFill="1" applyBorder="1" applyAlignment="1">
      <alignment horizontal="left" vertical="top"/>
    </xf>
    <xf numFmtId="0" fontId="34" fillId="0" borderId="26" xfId="14" applyFont="1" applyBorder="1" applyAlignment="1">
      <alignment horizontal="center" vertical="top"/>
    </xf>
    <xf numFmtId="0" fontId="2" fillId="0" borderId="26" xfId="15" applyFont="1" applyBorder="1" applyAlignment="1">
      <alignment vertical="top"/>
    </xf>
    <xf numFmtId="0" fontId="46" fillId="0" borderId="6" xfId="14" applyFont="1" applyBorder="1" applyAlignment="1">
      <alignment horizontal="center" vertical="top"/>
    </xf>
    <xf numFmtId="0" fontId="46" fillId="0" borderId="6" xfId="14" applyFont="1" applyBorder="1" applyAlignment="1">
      <alignment horizontal="left" vertical="top"/>
    </xf>
    <xf numFmtId="0" fontId="2" fillId="0" borderId="24" xfId="14" applyFont="1" applyBorder="1" applyAlignment="1">
      <alignment horizontal="center" vertical="top"/>
    </xf>
    <xf numFmtId="0" fontId="46" fillId="0" borderId="4" xfId="14" applyFont="1" applyBorder="1" applyAlignment="1">
      <alignment horizontal="center" vertical="top"/>
    </xf>
    <xf numFmtId="0" fontId="46" fillId="0" borderId="4" xfId="14" applyFont="1" applyBorder="1" applyAlignment="1">
      <alignment horizontal="left" vertical="top"/>
    </xf>
    <xf numFmtId="0" fontId="2" fillId="0" borderId="20" xfId="14" applyFont="1" applyBorder="1" applyAlignment="1">
      <alignment horizontal="center" vertical="top"/>
    </xf>
    <xf numFmtId="0" fontId="2" fillId="0" borderId="0" xfId="15" applyFont="1" applyAlignment="1">
      <alignment horizontal="left" vertical="top"/>
    </xf>
    <xf numFmtId="0" fontId="44" fillId="0" borderId="27" xfId="14" applyFont="1" applyBorder="1" applyAlignment="1">
      <alignment horizontal="left" vertical="top"/>
    </xf>
    <xf numFmtId="0" fontId="47" fillId="0" borderId="1" xfId="14" applyFont="1" applyBorder="1" applyAlignment="1">
      <alignment horizontal="center" vertical="top"/>
    </xf>
    <xf numFmtId="0" fontId="47" fillId="0" borderId="1" xfId="14" applyFont="1" applyBorder="1" applyAlignment="1">
      <alignment horizontal="left" vertical="top"/>
    </xf>
    <xf numFmtId="0" fontId="44" fillId="0" borderId="1" xfId="14" applyFont="1" applyBorder="1" applyAlignment="1">
      <alignment horizontal="center" vertical="top"/>
    </xf>
    <xf numFmtId="167" fontId="44" fillId="0" borderId="1" xfId="14" applyNumberFormat="1" applyFont="1" applyBorder="1" applyAlignment="1">
      <alignment horizontal="center" vertical="top"/>
    </xf>
    <xf numFmtId="0" fontId="44" fillId="0" borderId="1" xfId="14" applyFont="1" applyBorder="1" applyAlignment="1">
      <alignment horizontal="left" vertical="top"/>
    </xf>
    <xf numFmtId="0" fontId="44" fillId="2" borderId="1" xfId="14" applyFont="1" applyFill="1" applyBorder="1" applyAlignment="1">
      <alignment horizontal="left" vertical="top"/>
    </xf>
    <xf numFmtId="0" fontId="44" fillId="0" borderId="1" xfId="15" applyFont="1" applyBorder="1" applyAlignment="1">
      <alignment horizontal="left" vertical="top"/>
    </xf>
    <xf numFmtId="0" fontId="46" fillId="0" borderId="28" xfId="14" applyFont="1" applyBorder="1" applyAlignment="1">
      <alignment vertical="top"/>
    </xf>
    <xf numFmtId="0" fontId="46" fillId="0" borderId="7" xfId="14" applyFont="1" applyBorder="1" applyAlignment="1">
      <alignment horizontal="center" vertical="top"/>
    </xf>
    <xf numFmtId="0" fontId="46" fillId="0" borderId="7" xfId="14" applyFont="1" applyBorder="1" applyAlignment="1">
      <alignment horizontal="left" vertical="top"/>
    </xf>
    <xf numFmtId="0" fontId="3" fillId="0" borderId="7" xfId="14" applyBorder="1" applyAlignment="1">
      <alignment horizontal="center" vertical="top"/>
    </xf>
    <xf numFmtId="167" fontId="3" fillId="0" borderId="7" xfId="14" applyNumberFormat="1" applyBorder="1" applyAlignment="1">
      <alignment horizontal="center" vertical="top"/>
    </xf>
    <xf numFmtId="0" fontId="3" fillId="0" borderId="7" xfId="14" applyBorder="1" applyAlignment="1">
      <alignment horizontal="left" vertical="top"/>
    </xf>
    <xf numFmtId="0" fontId="3" fillId="0" borderId="29" xfId="14" applyBorder="1" applyAlignment="1">
      <alignment horizontal="left" vertical="top"/>
    </xf>
    <xf numFmtId="0" fontId="3" fillId="2" borderId="29" xfId="14" applyFill="1" applyBorder="1" applyAlignment="1">
      <alignment horizontal="left" vertical="top"/>
    </xf>
    <xf numFmtId="0" fontId="3" fillId="0" borderId="29" xfId="14" applyBorder="1" applyAlignment="1">
      <alignment horizontal="center" vertical="top"/>
    </xf>
    <xf numFmtId="0" fontId="31" fillId="0" borderId="0" xfId="15" applyFont="1" applyAlignment="1">
      <alignment horizontal="left" vertical="top"/>
    </xf>
    <xf numFmtId="0" fontId="46" fillId="0" borderId="0" xfId="14" applyFont="1" applyAlignment="1">
      <alignment vertical="top"/>
    </xf>
    <xf numFmtId="0" fontId="46" fillId="0" borderId="0" xfId="14" applyFont="1" applyAlignment="1">
      <alignment horizontal="center" vertical="top"/>
    </xf>
    <xf numFmtId="0" fontId="46" fillId="0" borderId="0" xfId="14" applyFont="1" applyAlignment="1">
      <alignment horizontal="left" vertical="top"/>
    </xf>
    <xf numFmtId="0" fontId="3" fillId="0" borderId="0" xfId="14" applyAlignment="1">
      <alignment horizontal="center" vertical="top"/>
    </xf>
    <xf numFmtId="167" fontId="3" fillId="0" borderId="0" xfId="14" applyNumberFormat="1" applyAlignment="1">
      <alignment horizontal="center" vertical="top"/>
    </xf>
    <xf numFmtId="0" fontId="3" fillId="0" borderId="0" xfId="14" applyAlignment="1">
      <alignment horizontal="left" vertical="top"/>
    </xf>
    <xf numFmtId="167" fontId="5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4" fontId="25" fillId="0" borderId="0" xfId="0" applyNumberFormat="1" applyFont="1"/>
    <xf numFmtId="0" fontId="11" fillId="0" borderId="9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1" fontId="24" fillId="0" borderId="38" xfId="0" applyNumberFormat="1" applyFont="1" applyFill="1" applyBorder="1" applyAlignment="1">
      <alignment horizontal="left"/>
    </xf>
    <xf numFmtId="1" fontId="55" fillId="0" borderId="38" xfId="0" applyNumberFormat="1" applyFont="1" applyFill="1" applyBorder="1" applyAlignment="1">
      <alignment horizontal="left"/>
    </xf>
    <xf numFmtId="0" fontId="24" fillId="0" borderId="37" xfId="0" applyFont="1" applyBorder="1"/>
    <xf numFmtId="0" fontId="28" fillId="2" borderId="4" xfId="0" applyFont="1" applyFill="1" applyBorder="1" applyAlignment="1">
      <alignment horizontal="center" vertical="center" textRotation="90" wrapText="1"/>
    </xf>
    <xf numFmtId="0" fontId="28" fillId="2" borderId="4" xfId="0" applyFont="1" applyFill="1" applyBorder="1" applyAlignment="1">
      <alignment horizontal="center" vertical="center" textRotation="90"/>
    </xf>
    <xf numFmtId="164" fontId="23" fillId="0" borderId="7" xfId="2" applyNumberFormat="1" applyFont="1" applyFill="1" applyBorder="1" applyAlignment="1">
      <alignment horizontal="center" vertical="center"/>
    </xf>
    <xf numFmtId="1" fontId="55" fillId="0" borderId="0" xfId="0" applyNumberFormat="1" applyFont="1" applyFill="1"/>
    <xf numFmtId="0" fontId="11" fillId="2" borderId="4" xfId="0" applyFont="1" applyFill="1" applyBorder="1" applyAlignment="1">
      <alignment horizontal="center"/>
    </xf>
    <xf numFmtId="1" fontId="24" fillId="2" borderId="38" xfId="0" applyNumberFormat="1" applyFont="1" applyFill="1" applyBorder="1" applyAlignment="1">
      <alignment horizontal="left"/>
    </xf>
    <xf numFmtId="2" fontId="25" fillId="2" borderId="0" xfId="0" applyNumberFormat="1" applyFont="1" applyFill="1"/>
    <xf numFmtId="164" fontId="23" fillId="2" borderId="7" xfId="2" applyNumberFormat="1" applyFont="1" applyFill="1" applyBorder="1" applyAlignment="1">
      <alignment horizontal="center" vertical="center"/>
    </xf>
    <xf numFmtId="2" fontId="5" fillId="14" borderId="0" xfId="0" applyNumberFormat="1" applyFont="1" applyFill="1" applyAlignment="1">
      <alignment horizontal="left"/>
    </xf>
    <xf numFmtId="1" fontId="5" fillId="14" borderId="0" xfId="0" applyNumberFormat="1" applyFont="1" applyFill="1" applyAlignment="1">
      <alignment horizontal="center"/>
    </xf>
    <xf numFmtId="1" fontId="5" fillId="14" borderId="0" xfId="6" applyNumberFormat="1" applyFont="1" applyFill="1"/>
    <xf numFmtId="1" fontId="5" fillId="14" borderId="0" xfId="6" applyNumberFormat="1" applyFont="1" applyFill="1" applyAlignment="1">
      <alignment horizontal="center"/>
    </xf>
    <xf numFmtId="0" fontId="10" fillId="14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4" fontId="5" fillId="14" borderId="0" xfId="0" applyNumberFormat="1" applyFont="1" applyFill="1"/>
    <xf numFmtId="167" fontId="5" fillId="14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left"/>
    </xf>
    <xf numFmtId="2" fontId="5" fillId="0" borderId="0" xfId="5" applyNumberFormat="1" applyFont="1" applyFill="1"/>
    <xf numFmtId="1" fontId="8" fillId="0" borderId="0" xfId="7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0" fillId="0" borderId="0" xfId="0" applyNumberFormat="1" applyFont="1" applyFill="1" applyAlignment="1">
      <alignment horizontal="center"/>
    </xf>
    <xf numFmtId="0" fontId="25" fillId="0" borderId="0" xfId="5" applyFont="1" applyFill="1"/>
    <xf numFmtId="2" fontId="11" fillId="0" borderId="0" xfId="5" applyNumberFormat="1" applyFont="1" applyFill="1" applyAlignment="1">
      <alignment horizontal="right"/>
    </xf>
    <xf numFmtId="2" fontId="5" fillId="0" borderId="0" xfId="5" applyNumberFormat="1" applyFont="1" applyFill="1" applyAlignment="1">
      <alignment horizontal="right"/>
    </xf>
    <xf numFmtId="2" fontId="14" fillId="0" borderId="0" xfId="5" applyNumberFormat="1" applyFont="1" applyFill="1" applyAlignment="1">
      <alignment horizontal="right"/>
    </xf>
    <xf numFmtId="2" fontId="25" fillId="0" borderId="0" xfId="5" applyNumberFormat="1" applyFont="1" applyFill="1" applyAlignment="1">
      <alignment horizontal="right"/>
    </xf>
    <xf numFmtId="2" fontId="11" fillId="0" borderId="0" xfId="6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2" fontId="7" fillId="0" borderId="0" xfId="6" applyNumberFormat="1" applyFont="1" applyFill="1" applyAlignment="1">
      <alignment horizontal="right"/>
    </xf>
    <xf numFmtId="2" fontId="5" fillId="0" borderId="0" xfId="6" applyNumberFormat="1" applyFont="1" applyAlignment="1">
      <alignment horizontal="right"/>
    </xf>
    <xf numFmtId="2" fontId="5" fillId="0" borderId="0" xfId="6" applyNumberFormat="1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13" fillId="0" borderId="0" xfId="5" applyNumberFormat="1" applyFont="1" applyFill="1"/>
    <xf numFmtId="1" fontId="7" fillId="0" borderId="0" xfId="6" applyNumberFormat="1" applyFont="1" applyFill="1" applyAlignment="1">
      <alignment horizontal="right"/>
    </xf>
    <xf numFmtId="1" fontId="7" fillId="0" borderId="0" xfId="6" applyNumberFormat="1" applyFont="1" applyFill="1"/>
    <xf numFmtId="1" fontId="7" fillId="0" borderId="0" xfId="6" applyNumberFormat="1" applyFont="1" applyFill="1" applyAlignment="1">
      <alignment horizontal="center"/>
    </xf>
    <xf numFmtId="0" fontId="7" fillId="0" borderId="0" xfId="6" applyFont="1" applyFill="1"/>
    <xf numFmtId="2" fontId="25" fillId="0" borderId="0" xfId="6" applyNumberFormat="1" applyFont="1" applyFill="1" applyAlignment="1">
      <alignment horizontal="right"/>
    </xf>
    <xf numFmtId="2" fontId="8" fillId="0" borderId="0" xfId="6" applyNumberFormat="1" applyFont="1" applyFill="1"/>
    <xf numFmtId="4" fontId="25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14" fillId="0" borderId="0" xfId="5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2" fontId="5" fillId="0" borderId="0" xfId="6" applyNumberFormat="1" applyFont="1" applyFill="1" applyAlignment="1">
      <alignment horizontal="center"/>
    </xf>
    <xf numFmtId="0" fontId="7" fillId="0" borderId="0" xfId="6" applyFont="1" applyFill="1" applyAlignment="1">
      <alignment horizontal="center"/>
    </xf>
    <xf numFmtId="2" fontId="7" fillId="0" borderId="0" xfId="6" applyNumberFormat="1" applyFont="1" applyFill="1" applyAlignment="1">
      <alignment horizontal="center"/>
    </xf>
    <xf numFmtId="0" fontId="34" fillId="3" borderId="12" xfId="14" applyFont="1" applyFill="1" applyBorder="1" applyAlignment="1">
      <alignment horizontal="center" wrapText="1"/>
    </xf>
    <xf numFmtId="0" fontId="34" fillId="3" borderId="13" xfId="14" applyFont="1" applyFill="1" applyBorder="1" applyAlignment="1">
      <alignment horizontal="center" wrapText="1"/>
    </xf>
    <xf numFmtId="0" fontId="34" fillId="3" borderId="14" xfId="14" applyFont="1" applyFill="1" applyBorder="1" applyAlignment="1">
      <alignment horizontal="center" wrapText="1"/>
    </xf>
    <xf numFmtId="167" fontId="34" fillId="3" borderId="12" xfId="14" applyNumberFormat="1" applyFont="1" applyFill="1" applyBorder="1" applyAlignment="1">
      <alignment horizontal="center" wrapText="1"/>
    </xf>
    <xf numFmtId="167" fontId="34" fillId="3" borderId="14" xfId="14" applyNumberFormat="1" applyFont="1" applyFill="1" applyBorder="1" applyAlignment="1">
      <alignment horizontal="center" wrapText="1"/>
    </xf>
  </cellXfs>
  <cellStyles count="18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2 3" xfId="15" xr:uid="{5DBBFA4E-03AA-49F8-811B-9A234679E19E}"/>
    <cellStyle name="Normal 3" xfId="4" xr:uid="{00000000-0005-0000-0000-000007000000}"/>
    <cellStyle name="Normal 4" xfId="13" xr:uid="{85E40D68-E7B7-4685-94BF-B471165D9534}"/>
    <cellStyle name="Normal 5" xfId="14" xr:uid="{057776DF-80BB-4CD9-B2EE-141DF8C4E6F8}"/>
    <cellStyle name="Normal 6" xfId="11" xr:uid="{00000000-0005-0000-0000-000008000000}"/>
    <cellStyle name="Normal_9500" xfId="17" xr:uid="{35C5EA47-E926-46E2-8AA8-B4F957C82574}"/>
    <cellStyle name="Normal_CWPSissue1" xfId="16" xr:uid="{5636883F-5E73-4F09-A489-BD1DC92BD299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185986</xdr:colOff>
      <xdr:row>0</xdr:row>
      <xdr:rowOff>9525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CEBC29D3-5313-4BFB-8D50-324AD74216B9}"/>
            </a:ext>
          </a:extLst>
        </xdr:cNvPr>
        <xdr:cNvGrpSpPr/>
      </xdr:nvGrpSpPr>
      <xdr:grpSpPr>
        <a:xfrm>
          <a:off x="0" y="0"/>
          <a:ext cx="17991922" cy="9525"/>
          <a:chOff x="0" y="0"/>
          <a:chExt cx="14412594" cy="95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F0D93F04-F8F7-4E48-B7E1-ADD96EDF664D}"/>
              </a:ext>
            </a:extLst>
          </xdr:cNvPr>
          <xdr:cNvSpPr/>
        </xdr:nvSpPr>
        <xdr:spPr>
          <a:xfrm>
            <a:off x="0" y="0"/>
            <a:ext cx="14412594" cy="9525"/>
          </a:xfrm>
          <a:custGeom>
            <a:avLst/>
            <a:gdLst/>
            <a:ahLst/>
            <a:cxnLst/>
            <a:rect l="0" t="0" r="0" b="0"/>
            <a:pathLst>
              <a:path w="14412594" h="9525">
                <a:moveTo>
                  <a:pt x="7620" y="0"/>
                </a:moveTo>
                <a:lnTo>
                  <a:pt x="0" y="0"/>
                </a:lnTo>
                <a:lnTo>
                  <a:pt x="0" y="9144"/>
                </a:lnTo>
                <a:lnTo>
                  <a:pt x="7620" y="9144"/>
                </a:lnTo>
                <a:lnTo>
                  <a:pt x="7620" y="0"/>
                </a:lnTo>
              </a:path>
              <a:path w="14412594" h="9525">
                <a:moveTo>
                  <a:pt x="292608" y="7620"/>
                </a:moveTo>
                <a:lnTo>
                  <a:pt x="284988" y="7620"/>
                </a:lnTo>
                <a:lnTo>
                  <a:pt x="284988" y="9144"/>
                </a:lnTo>
                <a:lnTo>
                  <a:pt x="292608" y="9144"/>
                </a:lnTo>
                <a:lnTo>
                  <a:pt x="292608" y="7620"/>
                </a:lnTo>
              </a:path>
              <a:path w="14412594" h="9525">
                <a:moveTo>
                  <a:pt x="554736" y="7620"/>
                </a:moveTo>
                <a:lnTo>
                  <a:pt x="547116" y="7620"/>
                </a:lnTo>
                <a:lnTo>
                  <a:pt x="547116" y="9144"/>
                </a:lnTo>
                <a:lnTo>
                  <a:pt x="554736" y="9144"/>
                </a:lnTo>
                <a:lnTo>
                  <a:pt x="554736" y="7620"/>
                </a:lnTo>
              </a:path>
              <a:path w="14412594" h="9525">
                <a:moveTo>
                  <a:pt x="816864" y="7620"/>
                </a:moveTo>
                <a:lnTo>
                  <a:pt x="809244" y="7620"/>
                </a:lnTo>
                <a:lnTo>
                  <a:pt x="809244" y="9144"/>
                </a:lnTo>
                <a:lnTo>
                  <a:pt x="816864" y="9144"/>
                </a:lnTo>
                <a:lnTo>
                  <a:pt x="816864" y="7620"/>
                </a:lnTo>
              </a:path>
              <a:path w="14412594" h="9525">
                <a:moveTo>
                  <a:pt x="1348981" y="7620"/>
                </a:moveTo>
                <a:lnTo>
                  <a:pt x="1341374" y="7620"/>
                </a:lnTo>
                <a:lnTo>
                  <a:pt x="1341374" y="9144"/>
                </a:lnTo>
                <a:lnTo>
                  <a:pt x="1348981" y="9144"/>
                </a:lnTo>
                <a:lnTo>
                  <a:pt x="1348981" y="7620"/>
                </a:lnTo>
              </a:path>
              <a:path w="14412594" h="9525">
                <a:moveTo>
                  <a:pt x="1611122" y="7620"/>
                </a:moveTo>
                <a:lnTo>
                  <a:pt x="1603502" y="7620"/>
                </a:lnTo>
                <a:lnTo>
                  <a:pt x="1603502" y="9144"/>
                </a:lnTo>
                <a:lnTo>
                  <a:pt x="1611122" y="9144"/>
                </a:lnTo>
                <a:lnTo>
                  <a:pt x="1611122" y="7620"/>
                </a:lnTo>
              </a:path>
              <a:path w="14412594" h="9525">
                <a:moveTo>
                  <a:pt x="1873250" y="7620"/>
                </a:moveTo>
                <a:lnTo>
                  <a:pt x="1865630" y="7620"/>
                </a:lnTo>
                <a:lnTo>
                  <a:pt x="1865630" y="9144"/>
                </a:lnTo>
                <a:lnTo>
                  <a:pt x="1873250" y="9144"/>
                </a:lnTo>
                <a:lnTo>
                  <a:pt x="1873250" y="7620"/>
                </a:lnTo>
              </a:path>
              <a:path w="14412594" h="9525">
                <a:moveTo>
                  <a:pt x="2135378" y="7620"/>
                </a:moveTo>
                <a:lnTo>
                  <a:pt x="2127758" y="7620"/>
                </a:lnTo>
                <a:lnTo>
                  <a:pt x="2127758" y="9144"/>
                </a:lnTo>
                <a:lnTo>
                  <a:pt x="2135378" y="9144"/>
                </a:lnTo>
                <a:lnTo>
                  <a:pt x="2135378" y="7620"/>
                </a:lnTo>
              </a:path>
              <a:path w="14412594" h="9525">
                <a:moveTo>
                  <a:pt x="2397506" y="7620"/>
                </a:moveTo>
                <a:lnTo>
                  <a:pt x="2389886" y="7620"/>
                </a:lnTo>
                <a:lnTo>
                  <a:pt x="2389886" y="9144"/>
                </a:lnTo>
                <a:lnTo>
                  <a:pt x="2397506" y="9144"/>
                </a:lnTo>
                <a:lnTo>
                  <a:pt x="2397506" y="7620"/>
                </a:lnTo>
              </a:path>
              <a:path w="14412594" h="9525">
                <a:moveTo>
                  <a:pt x="2749550" y="7620"/>
                </a:moveTo>
                <a:lnTo>
                  <a:pt x="2741930" y="7620"/>
                </a:lnTo>
                <a:lnTo>
                  <a:pt x="2741930" y="9144"/>
                </a:lnTo>
                <a:lnTo>
                  <a:pt x="2749550" y="9144"/>
                </a:lnTo>
                <a:lnTo>
                  <a:pt x="2749550" y="7620"/>
                </a:lnTo>
              </a:path>
              <a:path w="14412594" h="9525">
                <a:moveTo>
                  <a:pt x="3011678" y="7620"/>
                </a:moveTo>
                <a:lnTo>
                  <a:pt x="3004058" y="7620"/>
                </a:lnTo>
                <a:lnTo>
                  <a:pt x="3004058" y="9144"/>
                </a:lnTo>
                <a:lnTo>
                  <a:pt x="3011678" y="9144"/>
                </a:lnTo>
                <a:lnTo>
                  <a:pt x="3011678" y="7620"/>
                </a:lnTo>
              </a:path>
              <a:path w="14412594" h="9525">
                <a:moveTo>
                  <a:pt x="3273793" y="7620"/>
                </a:moveTo>
                <a:lnTo>
                  <a:pt x="3266186" y="7620"/>
                </a:lnTo>
                <a:lnTo>
                  <a:pt x="3266186" y="9144"/>
                </a:lnTo>
                <a:lnTo>
                  <a:pt x="3273793" y="9144"/>
                </a:lnTo>
                <a:lnTo>
                  <a:pt x="3273793" y="7620"/>
                </a:lnTo>
              </a:path>
              <a:path w="14412594" h="9525">
                <a:moveTo>
                  <a:pt x="3535934" y="7620"/>
                </a:moveTo>
                <a:lnTo>
                  <a:pt x="3528314" y="7620"/>
                </a:lnTo>
                <a:lnTo>
                  <a:pt x="3528314" y="9144"/>
                </a:lnTo>
                <a:lnTo>
                  <a:pt x="3535934" y="9144"/>
                </a:lnTo>
                <a:lnTo>
                  <a:pt x="3535934" y="7620"/>
                </a:lnTo>
              </a:path>
              <a:path w="14412594" h="9525">
                <a:moveTo>
                  <a:pt x="3798049" y="7620"/>
                </a:moveTo>
                <a:lnTo>
                  <a:pt x="3790442" y="7620"/>
                </a:lnTo>
                <a:lnTo>
                  <a:pt x="3790442" y="9144"/>
                </a:lnTo>
                <a:lnTo>
                  <a:pt x="3798049" y="9144"/>
                </a:lnTo>
                <a:lnTo>
                  <a:pt x="3798049" y="7620"/>
                </a:lnTo>
              </a:path>
              <a:path w="14412594" h="9525">
                <a:moveTo>
                  <a:pt x="4060190" y="7620"/>
                </a:moveTo>
                <a:lnTo>
                  <a:pt x="4052570" y="7620"/>
                </a:lnTo>
                <a:lnTo>
                  <a:pt x="4052570" y="9144"/>
                </a:lnTo>
                <a:lnTo>
                  <a:pt x="4060190" y="9144"/>
                </a:lnTo>
                <a:lnTo>
                  <a:pt x="4060190" y="7620"/>
                </a:lnTo>
              </a:path>
              <a:path w="14412594" h="9525">
                <a:moveTo>
                  <a:pt x="4322699" y="7620"/>
                </a:moveTo>
                <a:lnTo>
                  <a:pt x="4315079" y="7620"/>
                </a:lnTo>
                <a:lnTo>
                  <a:pt x="4315079" y="9144"/>
                </a:lnTo>
                <a:lnTo>
                  <a:pt x="4322699" y="9144"/>
                </a:lnTo>
                <a:lnTo>
                  <a:pt x="4322699" y="7620"/>
                </a:lnTo>
              </a:path>
              <a:path w="14412594" h="9525">
                <a:moveTo>
                  <a:pt x="4584814" y="7620"/>
                </a:moveTo>
                <a:lnTo>
                  <a:pt x="4577207" y="7620"/>
                </a:lnTo>
                <a:lnTo>
                  <a:pt x="4577207" y="9144"/>
                </a:lnTo>
                <a:lnTo>
                  <a:pt x="4584814" y="9144"/>
                </a:lnTo>
                <a:lnTo>
                  <a:pt x="4584814" y="7620"/>
                </a:lnTo>
              </a:path>
              <a:path w="14412594" h="9525">
                <a:moveTo>
                  <a:pt x="4846955" y="7620"/>
                </a:moveTo>
                <a:lnTo>
                  <a:pt x="4839335" y="7620"/>
                </a:lnTo>
                <a:lnTo>
                  <a:pt x="4839335" y="9144"/>
                </a:lnTo>
                <a:lnTo>
                  <a:pt x="4846955" y="9144"/>
                </a:lnTo>
                <a:lnTo>
                  <a:pt x="4846955" y="7620"/>
                </a:lnTo>
              </a:path>
              <a:path w="14412594" h="9525">
                <a:moveTo>
                  <a:pt x="5109083" y="7620"/>
                </a:moveTo>
                <a:lnTo>
                  <a:pt x="5101463" y="7620"/>
                </a:lnTo>
                <a:lnTo>
                  <a:pt x="5101463" y="9144"/>
                </a:lnTo>
                <a:lnTo>
                  <a:pt x="5109083" y="9144"/>
                </a:lnTo>
                <a:lnTo>
                  <a:pt x="5109083" y="7620"/>
                </a:lnTo>
              </a:path>
              <a:path w="14412594" h="9525">
                <a:moveTo>
                  <a:pt x="5371211" y="7620"/>
                </a:moveTo>
                <a:lnTo>
                  <a:pt x="5363591" y="7620"/>
                </a:lnTo>
                <a:lnTo>
                  <a:pt x="5363591" y="9144"/>
                </a:lnTo>
                <a:lnTo>
                  <a:pt x="5371211" y="9144"/>
                </a:lnTo>
                <a:lnTo>
                  <a:pt x="5371211" y="7620"/>
                </a:lnTo>
              </a:path>
              <a:path w="14412594" h="9525">
                <a:moveTo>
                  <a:pt x="5633339" y="7620"/>
                </a:moveTo>
                <a:lnTo>
                  <a:pt x="5625719" y="7620"/>
                </a:lnTo>
                <a:lnTo>
                  <a:pt x="5625719" y="9144"/>
                </a:lnTo>
                <a:lnTo>
                  <a:pt x="5633339" y="9144"/>
                </a:lnTo>
                <a:lnTo>
                  <a:pt x="5633339" y="7620"/>
                </a:lnTo>
              </a:path>
              <a:path w="14412594" h="9525">
                <a:moveTo>
                  <a:pt x="5895467" y="7620"/>
                </a:moveTo>
                <a:lnTo>
                  <a:pt x="5887847" y="7620"/>
                </a:lnTo>
                <a:lnTo>
                  <a:pt x="5887847" y="9144"/>
                </a:lnTo>
                <a:lnTo>
                  <a:pt x="5895467" y="9144"/>
                </a:lnTo>
                <a:lnTo>
                  <a:pt x="5895467" y="7620"/>
                </a:lnTo>
              </a:path>
              <a:path w="14412594" h="9525">
                <a:moveTo>
                  <a:pt x="6157595" y="7620"/>
                </a:moveTo>
                <a:lnTo>
                  <a:pt x="6149975" y="7620"/>
                </a:lnTo>
                <a:lnTo>
                  <a:pt x="6149975" y="9144"/>
                </a:lnTo>
                <a:lnTo>
                  <a:pt x="6157595" y="9144"/>
                </a:lnTo>
                <a:lnTo>
                  <a:pt x="6157595" y="7620"/>
                </a:lnTo>
              </a:path>
              <a:path w="14412594" h="9525">
                <a:moveTo>
                  <a:pt x="6419710" y="7620"/>
                </a:moveTo>
                <a:lnTo>
                  <a:pt x="6412090" y="7620"/>
                </a:lnTo>
                <a:lnTo>
                  <a:pt x="6412090" y="9144"/>
                </a:lnTo>
                <a:lnTo>
                  <a:pt x="6419710" y="9144"/>
                </a:lnTo>
                <a:lnTo>
                  <a:pt x="6419710" y="7620"/>
                </a:lnTo>
              </a:path>
              <a:path w="14412594" h="9525">
                <a:moveTo>
                  <a:pt x="6681851" y="7620"/>
                </a:moveTo>
                <a:lnTo>
                  <a:pt x="6674231" y="7620"/>
                </a:lnTo>
                <a:lnTo>
                  <a:pt x="6674231" y="9144"/>
                </a:lnTo>
                <a:lnTo>
                  <a:pt x="6681851" y="9144"/>
                </a:lnTo>
                <a:lnTo>
                  <a:pt x="6681851" y="7620"/>
                </a:lnTo>
              </a:path>
              <a:path w="14412594" h="9525">
                <a:moveTo>
                  <a:pt x="6943979" y="7620"/>
                </a:moveTo>
                <a:lnTo>
                  <a:pt x="6936359" y="7620"/>
                </a:lnTo>
                <a:lnTo>
                  <a:pt x="6936359" y="9144"/>
                </a:lnTo>
                <a:lnTo>
                  <a:pt x="6943979" y="9144"/>
                </a:lnTo>
                <a:lnTo>
                  <a:pt x="6943979" y="7620"/>
                </a:lnTo>
              </a:path>
              <a:path w="14412594" h="9525">
                <a:moveTo>
                  <a:pt x="7206094" y="7620"/>
                </a:moveTo>
                <a:lnTo>
                  <a:pt x="7198487" y="7620"/>
                </a:lnTo>
                <a:lnTo>
                  <a:pt x="7198487" y="9144"/>
                </a:lnTo>
                <a:lnTo>
                  <a:pt x="7206094" y="9144"/>
                </a:lnTo>
                <a:lnTo>
                  <a:pt x="7206094" y="7620"/>
                </a:lnTo>
              </a:path>
              <a:path w="14412594" h="9525">
                <a:moveTo>
                  <a:pt x="7468222" y="7620"/>
                </a:moveTo>
                <a:lnTo>
                  <a:pt x="7460615" y="7620"/>
                </a:lnTo>
                <a:lnTo>
                  <a:pt x="7460615" y="9144"/>
                </a:lnTo>
                <a:lnTo>
                  <a:pt x="7468222" y="9144"/>
                </a:lnTo>
                <a:lnTo>
                  <a:pt x="7468222" y="7620"/>
                </a:lnTo>
              </a:path>
              <a:path w="14412594" h="9525">
                <a:moveTo>
                  <a:pt x="7730363" y="7620"/>
                </a:moveTo>
                <a:lnTo>
                  <a:pt x="7722743" y="7620"/>
                </a:lnTo>
                <a:lnTo>
                  <a:pt x="7722743" y="9144"/>
                </a:lnTo>
                <a:lnTo>
                  <a:pt x="7730363" y="9144"/>
                </a:lnTo>
                <a:lnTo>
                  <a:pt x="7730363" y="7620"/>
                </a:lnTo>
              </a:path>
              <a:path w="14412594" h="9525">
                <a:moveTo>
                  <a:pt x="7992745" y="7620"/>
                </a:moveTo>
                <a:lnTo>
                  <a:pt x="7985125" y="7620"/>
                </a:lnTo>
                <a:lnTo>
                  <a:pt x="7985125" y="9144"/>
                </a:lnTo>
                <a:lnTo>
                  <a:pt x="7992745" y="9144"/>
                </a:lnTo>
                <a:lnTo>
                  <a:pt x="7992745" y="7620"/>
                </a:lnTo>
              </a:path>
              <a:path w="14412594" h="9525">
                <a:moveTo>
                  <a:pt x="8254873" y="7620"/>
                </a:moveTo>
                <a:lnTo>
                  <a:pt x="8247253" y="7620"/>
                </a:lnTo>
                <a:lnTo>
                  <a:pt x="8247253" y="9144"/>
                </a:lnTo>
                <a:lnTo>
                  <a:pt x="8254873" y="9144"/>
                </a:lnTo>
                <a:lnTo>
                  <a:pt x="8254873" y="7620"/>
                </a:lnTo>
              </a:path>
              <a:path w="14412594" h="9525">
                <a:moveTo>
                  <a:pt x="8516988" y="7620"/>
                </a:moveTo>
                <a:lnTo>
                  <a:pt x="8509381" y="7620"/>
                </a:lnTo>
                <a:lnTo>
                  <a:pt x="8509381" y="9144"/>
                </a:lnTo>
                <a:lnTo>
                  <a:pt x="8516988" y="9144"/>
                </a:lnTo>
                <a:lnTo>
                  <a:pt x="8516988" y="7620"/>
                </a:lnTo>
              </a:path>
              <a:path w="14412594" h="9525">
                <a:moveTo>
                  <a:pt x="8869045" y="7620"/>
                </a:moveTo>
                <a:lnTo>
                  <a:pt x="8861425" y="7620"/>
                </a:lnTo>
                <a:lnTo>
                  <a:pt x="8861425" y="9144"/>
                </a:lnTo>
                <a:lnTo>
                  <a:pt x="8869045" y="9144"/>
                </a:lnTo>
                <a:lnTo>
                  <a:pt x="8869045" y="7620"/>
                </a:lnTo>
              </a:path>
              <a:path w="14412594" h="9525">
                <a:moveTo>
                  <a:pt x="9432912" y="7620"/>
                </a:moveTo>
                <a:lnTo>
                  <a:pt x="9425305" y="7620"/>
                </a:lnTo>
                <a:lnTo>
                  <a:pt x="9425305" y="9144"/>
                </a:lnTo>
                <a:lnTo>
                  <a:pt x="9432912" y="9144"/>
                </a:lnTo>
                <a:lnTo>
                  <a:pt x="9432912" y="7620"/>
                </a:lnTo>
              </a:path>
              <a:path w="14412594" h="9525">
                <a:moveTo>
                  <a:pt x="9891649" y="7620"/>
                </a:moveTo>
                <a:lnTo>
                  <a:pt x="9884029" y="7620"/>
                </a:lnTo>
                <a:lnTo>
                  <a:pt x="9884029" y="9144"/>
                </a:lnTo>
                <a:lnTo>
                  <a:pt x="9891649" y="9144"/>
                </a:lnTo>
                <a:lnTo>
                  <a:pt x="9891649" y="7620"/>
                </a:lnTo>
              </a:path>
              <a:path w="14412594" h="9525">
                <a:moveTo>
                  <a:pt x="10403700" y="7620"/>
                </a:moveTo>
                <a:lnTo>
                  <a:pt x="10396093" y="7620"/>
                </a:lnTo>
                <a:lnTo>
                  <a:pt x="10396093" y="9144"/>
                </a:lnTo>
                <a:lnTo>
                  <a:pt x="10403700" y="9144"/>
                </a:lnTo>
                <a:lnTo>
                  <a:pt x="10403700" y="7620"/>
                </a:lnTo>
              </a:path>
              <a:path w="14412594" h="9525">
                <a:moveTo>
                  <a:pt x="10665828" y="7620"/>
                </a:moveTo>
                <a:lnTo>
                  <a:pt x="10658221" y="7620"/>
                </a:lnTo>
                <a:lnTo>
                  <a:pt x="10658221" y="9144"/>
                </a:lnTo>
                <a:lnTo>
                  <a:pt x="10665828" y="9144"/>
                </a:lnTo>
                <a:lnTo>
                  <a:pt x="10665828" y="7620"/>
                </a:lnTo>
              </a:path>
              <a:path w="14412594" h="9525">
                <a:moveTo>
                  <a:pt x="10927956" y="7620"/>
                </a:moveTo>
                <a:lnTo>
                  <a:pt x="10920349" y="7620"/>
                </a:lnTo>
                <a:lnTo>
                  <a:pt x="10920349" y="9144"/>
                </a:lnTo>
                <a:lnTo>
                  <a:pt x="10927956" y="9144"/>
                </a:lnTo>
                <a:lnTo>
                  <a:pt x="10927956" y="7620"/>
                </a:lnTo>
              </a:path>
              <a:path w="14412594" h="9525">
                <a:moveTo>
                  <a:pt x="11190097" y="7620"/>
                </a:moveTo>
                <a:lnTo>
                  <a:pt x="11182477" y="7620"/>
                </a:lnTo>
                <a:lnTo>
                  <a:pt x="11182477" y="9144"/>
                </a:lnTo>
                <a:lnTo>
                  <a:pt x="11190097" y="9144"/>
                </a:lnTo>
                <a:lnTo>
                  <a:pt x="11190097" y="7620"/>
                </a:lnTo>
              </a:path>
              <a:path w="14412594" h="9525">
                <a:moveTo>
                  <a:pt x="11452606" y="7620"/>
                </a:moveTo>
                <a:lnTo>
                  <a:pt x="11444986" y="7620"/>
                </a:lnTo>
                <a:lnTo>
                  <a:pt x="11444986" y="9144"/>
                </a:lnTo>
                <a:lnTo>
                  <a:pt x="11452606" y="9144"/>
                </a:lnTo>
                <a:lnTo>
                  <a:pt x="11452606" y="7620"/>
                </a:lnTo>
              </a:path>
              <a:path w="14412594" h="9525">
                <a:moveTo>
                  <a:pt x="11714721" y="7620"/>
                </a:moveTo>
                <a:lnTo>
                  <a:pt x="11707114" y="7620"/>
                </a:lnTo>
                <a:lnTo>
                  <a:pt x="11707114" y="9144"/>
                </a:lnTo>
                <a:lnTo>
                  <a:pt x="11714721" y="9144"/>
                </a:lnTo>
                <a:lnTo>
                  <a:pt x="11714721" y="7620"/>
                </a:lnTo>
              </a:path>
              <a:path w="14412594" h="9525">
                <a:moveTo>
                  <a:pt x="11976849" y="7620"/>
                </a:moveTo>
                <a:lnTo>
                  <a:pt x="11969242" y="7620"/>
                </a:lnTo>
                <a:lnTo>
                  <a:pt x="11969242" y="9144"/>
                </a:lnTo>
                <a:lnTo>
                  <a:pt x="11976849" y="9144"/>
                </a:lnTo>
                <a:lnTo>
                  <a:pt x="11976849" y="7620"/>
                </a:lnTo>
              </a:path>
              <a:path w="14412594" h="9525">
                <a:moveTo>
                  <a:pt x="12238977" y="7620"/>
                </a:moveTo>
                <a:lnTo>
                  <a:pt x="12231370" y="7620"/>
                </a:lnTo>
                <a:lnTo>
                  <a:pt x="12231370" y="9144"/>
                </a:lnTo>
                <a:lnTo>
                  <a:pt x="12238977" y="9144"/>
                </a:lnTo>
                <a:lnTo>
                  <a:pt x="12238977" y="7620"/>
                </a:lnTo>
              </a:path>
              <a:path w="14412594" h="9525">
                <a:moveTo>
                  <a:pt x="12501118" y="7620"/>
                </a:moveTo>
                <a:lnTo>
                  <a:pt x="12493498" y="7620"/>
                </a:lnTo>
                <a:lnTo>
                  <a:pt x="12493498" y="9144"/>
                </a:lnTo>
                <a:lnTo>
                  <a:pt x="12501118" y="9144"/>
                </a:lnTo>
                <a:lnTo>
                  <a:pt x="12501118" y="7620"/>
                </a:lnTo>
              </a:path>
              <a:path w="14412594" h="9525">
                <a:moveTo>
                  <a:pt x="12763246" y="7620"/>
                </a:moveTo>
                <a:lnTo>
                  <a:pt x="12755626" y="7620"/>
                </a:lnTo>
                <a:lnTo>
                  <a:pt x="12755626" y="9144"/>
                </a:lnTo>
                <a:lnTo>
                  <a:pt x="12763246" y="9144"/>
                </a:lnTo>
                <a:lnTo>
                  <a:pt x="12763246" y="7620"/>
                </a:lnTo>
              </a:path>
              <a:path w="14412594" h="9525">
                <a:moveTo>
                  <a:pt x="13025361" y="7620"/>
                </a:moveTo>
                <a:lnTo>
                  <a:pt x="13017754" y="7620"/>
                </a:lnTo>
                <a:lnTo>
                  <a:pt x="13017754" y="9144"/>
                </a:lnTo>
                <a:lnTo>
                  <a:pt x="13025361" y="9144"/>
                </a:lnTo>
                <a:lnTo>
                  <a:pt x="13025361" y="7620"/>
                </a:lnTo>
              </a:path>
              <a:path w="14412594" h="9525">
                <a:moveTo>
                  <a:pt x="13287489" y="7620"/>
                </a:moveTo>
                <a:lnTo>
                  <a:pt x="13279882" y="7620"/>
                </a:lnTo>
                <a:lnTo>
                  <a:pt x="13279882" y="9144"/>
                </a:lnTo>
                <a:lnTo>
                  <a:pt x="13287489" y="9144"/>
                </a:lnTo>
                <a:lnTo>
                  <a:pt x="13287489" y="7620"/>
                </a:lnTo>
              </a:path>
              <a:path w="14412594" h="9525">
                <a:moveTo>
                  <a:pt x="13572490" y="7620"/>
                </a:moveTo>
                <a:lnTo>
                  <a:pt x="13564870" y="7620"/>
                </a:lnTo>
                <a:lnTo>
                  <a:pt x="13564870" y="9144"/>
                </a:lnTo>
                <a:lnTo>
                  <a:pt x="13572490" y="9144"/>
                </a:lnTo>
                <a:lnTo>
                  <a:pt x="13572490" y="7620"/>
                </a:lnTo>
              </a:path>
              <a:path w="14412594" h="9525">
                <a:moveTo>
                  <a:pt x="13880338" y="7620"/>
                </a:moveTo>
                <a:lnTo>
                  <a:pt x="13872718" y="7620"/>
                </a:lnTo>
                <a:lnTo>
                  <a:pt x="13872718" y="9144"/>
                </a:lnTo>
                <a:lnTo>
                  <a:pt x="13880338" y="9144"/>
                </a:lnTo>
                <a:lnTo>
                  <a:pt x="13880338" y="7620"/>
                </a:lnTo>
              </a:path>
              <a:path w="14412594" h="9525">
                <a:moveTo>
                  <a:pt x="14412214" y="7620"/>
                </a:moveTo>
                <a:lnTo>
                  <a:pt x="14404594" y="7620"/>
                </a:lnTo>
                <a:lnTo>
                  <a:pt x="14404594" y="9144"/>
                </a:lnTo>
                <a:lnTo>
                  <a:pt x="14412214" y="9144"/>
                </a:lnTo>
                <a:lnTo>
                  <a:pt x="14412214" y="762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A9DE282E-5806-4D5B-A072-193758FD8CF3}"/>
              </a:ext>
            </a:extLst>
          </xdr:cNvPr>
          <xdr:cNvSpPr/>
        </xdr:nvSpPr>
        <xdr:spPr>
          <a:xfrm>
            <a:off x="7620" y="3810"/>
            <a:ext cx="14404975" cy="0"/>
          </a:xfrm>
          <a:custGeom>
            <a:avLst/>
            <a:gdLst/>
            <a:ahLst/>
            <a:cxnLst/>
            <a:rect l="0" t="0" r="0" b="0"/>
            <a:pathLst>
              <a:path w="14404975">
                <a:moveTo>
                  <a:pt x="0" y="0"/>
                </a:moveTo>
                <a:lnTo>
                  <a:pt x="14404594" y="0"/>
                </a:lnTo>
              </a:path>
            </a:pathLst>
          </a:custGeom>
          <a:ln w="7620">
            <a:solidFill>
              <a:srgbClr val="000000"/>
            </a:solidFill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59"/>
  <sheetViews>
    <sheetView zoomScale="80" zoomScaleNormal="80" workbookViewId="0">
      <pane ySplit="8" topLeftCell="A472" activePane="bottomLeft" state="frozen"/>
      <selection pane="bottomLeft" activeCell="R56" sqref="R56:R628"/>
    </sheetView>
  </sheetViews>
  <sheetFormatPr defaultColWidth="9.125" defaultRowHeight="12.9" x14ac:dyDescent="0.2"/>
  <cols>
    <col min="1" max="2" width="12.5" style="95" customWidth="1"/>
    <col min="3" max="3" width="10.125" style="71" customWidth="1"/>
    <col min="4" max="4" width="8.5" style="71" customWidth="1"/>
    <col min="5" max="6" width="11" style="72" customWidth="1"/>
    <col min="7" max="7" width="11" style="72" hidden="1" customWidth="1"/>
    <col min="8" max="8" width="9.875" style="61" hidden="1" customWidth="1"/>
    <col min="9" max="9" width="6.125" style="61" customWidth="1"/>
    <col min="10" max="10" width="5.5" style="72" customWidth="1"/>
    <col min="11" max="11" width="1" style="61" customWidth="1"/>
    <col min="12" max="12" width="7.375" style="72" customWidth="1"/>
    <col min="13" max="13" width="6.5" style="61" customWidth="1"/>
    <col min="14" max="14" width="9" style="61" customWidth="1"/>
    <col min="15" max="15" width="0.875" style="64" customWidth="1"/>
    <col min="16" max="16" width="9.5" style="64" customWidth="1"/>
    <col min="17" max="17" width="0.875" style="64" customWidth="1"/>
    <col min="18" max="18" width="12.5" style="90" bestFit="1" customWidth="1"/>
    <col min="19" max="23" width="11.75" style="58" customWidth="1"/>
    <col min="24" max="24" width="11.75" style="204" customWidth="1"/>
    <col min="25" max="28" width="11.75" style="58" customWidth="1"/>
    <col min="29" max="29" width="12.5" style="58" bestFit="1" customWidth="1"/>
    <col min="30" max="30" width="11.125" style="65" bestFit="1" customWidth="1"/>
    <col min="31" max="16384" width="9.125" style="65"/>
  </cols>
  <sheetData>
    <row r="1" spans="1:29" ht="13.6" x14ac:dyDescent="0.25">
      <c r="A1" s="99" t="s">
        <v>1770</v>
      </c>
      <c r="B1" s="99"/>
      <c r="C1" s="42"/>
      <c r="D1" s="42"/>
      <c r="J1" s="62"/>
      <c r="L1" s="63"/>
    </row>
    <row r="2" spans="1:29" ht="13.6" x14ac:dyDescent="0.25">
      <c r="A2" s="100"/>
      <c r="B2" s="100"/>
      <c r="C2" s="61"/>
      <c r="D2" s="61"/>
      <c r="I2" s="66"/>
      <c r="J2" s="66"/>
      <c r="K2" s="66"/>
      <c r="L2" s="66"/>
      <c r="M2" s="66"/>
      <c r="N2" s="66"/>
      <c r="O2" s="66"/>
      <c r="P2" s="66"/>
      <c r="Q2" s="66"/>
    </row>
    <row r="3" spans="1:29" s="70" customFormat="1" ht="13.6" x14ac:dyDescent="0.25">
      <c r="A3" s="34" t="s">
        <v>76</v>
      </c>
      <c r="B3" s="34"/>
      <c r="C3" s="67"/>
      <c r="D3" s="67"/>
      <c r="E3" s="72"/>
      <c r="F3" s="89"/>
      <c r="G3" s="72"/>
      <c r="H3" s="68"/>
      <c r="I3" s="66"/>
      <c r="J3" s="66"/>
      <c r="K3" s="66"/>
      <c r="L3" s="66"/>
      <c r="M3" s="66"/>
      <c r="N3" s="66"/>
      <c r="O3" s="66"/>
      <c r="P3" s="66"/>
      <c r="Q3" s="66"/>
      <c r="R3" s="93"/>
      <c r="S3" s="170"/>
      <c r="T3" s="170"/>
      <c r="U3" s="170"/>
      <c r="V3" s="170"/>
      <c r="W3" s="170"/>
      <c r="X3" s="205"/>
      <c r="Y3" s="170"/>
      <c r="Z3" s="170"/>
      <c r="AA3" s="170"/>
      <c r="AB3" s="170"/>
      <c r="AC3" s="170"/>
    </row>
    <row r="4" spans="1:29" ht="13.6" x14ac:dyDescent="0.25">
      <c r="L4" s="68"/>
      <c r="M4" s="69"/>
      <c r="N4" s="66"/>
      <c r="O4" s="66"/>
      <c r="P4" s="66"/>
      <c r="X4" s="205"/>
    </row>
    <row r="5" spans="1:29" s="70" customFormat="1" ht="13.6" x14ac:dyDescent="0.25">
      <c r="A5" s="104" t="s">
        <v>13</v>
      </c>
      <c r="B5" s="166" t="s">
        <v>1523</v>
      </c>
      <c r="C5" s="73" t="s">
        <v>13</v>
      </c>
      <c r="D5" s="73" t="s">
        <v>13</v>
      </c>
      <c r="E5" s="72" t="s">
        <v>0</v>
      </c>
      <c r="F5" s="72" t="s">
        <v>0</v>
      </c>
      <c r="G5" s="72"/>
      <c r="H5" s="61"/>
      <c r="I5" s="61"/>
      <c r="J5" s="72"/>
      <c r="K5" s="61"/>
      <c r="L5" s="72"/>
      <c r="M5" s="61"/>
      <c r="N5" s="61"/>
      <c r="O5" s="64"/>
      <c r="P5" s="64"/>
      <c r="Q5" s="64"/>
      <c r="R5" s="94"/>
      <c r="S5" s="170"/>
      <c r="T5" s="170"/>
      <c r="U5" s="170"/>
      <c r="V5" s="170"/>
      <c r="W5" s="170"/>
      <c r="X5" s="205"/>
      <c r="Y5" s="170"/>
      <c r="Z5" s="170"/>
      <c r="AA5" s="170"/>
      <c r="AB5" s="170"/>
      <c r="AC5" s="170"/>
    </row>
    <row r="6" spans="1:29" x14ac:dyDescent="0.2">
      <c r="A6" s="108" t="s">
        <v>82</v>
      </c>
      <c r="B6" s="167" t="s">
        <v>77</v>
      </c>
      <c r="C6" s="74" t="s">
        <v>32</v>
      </c>
      <c r="D6" s="74" t="s">
        <v>1133</v>
      </c>
      <c r="E6" s="75" t="s">
        <v>1</v>
      </c>
      <c r="F6" s="75" t="s">
        <v>2</v>
      </c>
      <c r="G6" s="75"/>
      <c r="H6" s="76"/>
      <c r="I6" s="75" t="s">
        <v>3</v>
      </c>
      <c r="J6" s="75" t="s">
        <v>4</v>
      </c>
      <c r="K6" s="76"/>
      <c r="L6" s="154" t="s">
        <v>5</v>
      </c>
      <c r="M6" s="154" t="s">
        <v>6</v>
      </c>
      <c r="N6" s="154" t="s">
        <v>27</v>
      </c>
      <c r="O6" s="43"/>
      <c r="P6" s="43" t="s">
        <v>16</v>
      </c>
      <c r="Q6" s="43"/>
      <c r="R6" s="412" t="s">
        <v>85</v>
      </c>
      <c r="S6" s="390" t="s">
        <v>1162</v>
      </c>
      <c r="T6" s="390" t="s">
        <v>1162</v>
      </c>
      <c r="U6" s="390" t="s">
        <v>1162</v>
      </c>
      <c r="V6" s="390" t="s">
        <v>1525</v>
      </c>
      <c r="W6" s="390" t="s">
        <v>1525</v>
      </c>
      <c r="X6" s="390" t="s">
        <v>1525</v>
      </c>
      <c r="Y6" s="390" t="s">
        <v>1165</v>
      </c>
      <c r="Z6" s="390" t="s">
        <v>1165</v>
      </c>
      <c r="AA6" s="390" t="s">
        <v>1165</v>
      </c>
      <c r="AB6" s="390" t="s">
        <v>1165</v>
      </c>
      <c r="AC6" s="412" t="s">
        <v>85</v>
      </c>
    </row>
    <row r="7" spans="1:29" s="70" customFormat="1" ht="13.6" x14ac:dyDescent="0.25">
      <c r="A7" s="101"/>
      <c r="B7" s="101"/>
      <c r="C7" s="77"/>
      <c r="D7" s="77"/>
      <c r="E7" s="72"/>
      <c r="F7" s="72"/>
      <c r="G7" s="72"/>
      <c r="H7" s="61"/>
      <c r="I7" s="61"/>
      <c r="J7" s="72"/>
      <c r="K7" s="61"/>
      <c r="L7" s="155"/>
      <c r="M7" s="156" t="s">
        <v>28</v>
      </c>
      <c r="N7" s="164"/>
      <c r="O7" s="78"/>
      <c r="P7" s="78"/>
      <c r="Q7" s="78"/>
      <c r="R7" s="390" t="s">
        <v>17</v>
      </c>
      <c r="S7" s="390" t="s">
        <v>1522</v>
      </c>
      <c r="T7" s="390" t="s">
        <v>1524</v>
      </c>
      <c r="U7" s="390" t="s">
        <v>1164</v>
      </c>
      <c r="V7" s="390" t="s">
        <v>1769</v>
      </c>
      <c r="W7" s="390" t="s">
        <v>1164</v>
      </c>
      <c r="X7" s="390" t="s">
        <v>1768</v>
      </c>
      <c r="Y7" s="390" t="s">
        <v>1166</v>
      </c>
      <c r="Z7" s="390" t="s">
        <v>1164</v>
      </c>
      <c r="AA7" s="390" t="s">
        <v>1167</v>
      </c>
      <c r="AB7" s="390" t="s">
        <v>9</v>
      </c>
      <c r="AC7" s="390" t="s">
        <v>1163</v>
      </c>
    </row>
    <row r="8" spans="1:29" x14ac:dyDescent="0.2">
      <c r="O8" s="43"/>
      <c r="P8" s="43"/>
      <c r="Q8" s="43"/>
    </row>
    <row r="9" spans="1:29" ht="13.25" customHeight="1" x14ac:dyDescent="0.2">
      <c r="A9" s="376" t="s">
        <v>1551</v>
      </c>
      <c r="B9" s="376"/>
      <c r="C9" s="377"/>
      <c r="D9" s="377"/>
      <c r="E9" s="377"/>
      <c r="F9" s="377"/>
      <c r="G9" s="377"/>
      <c r="H9" s="378"/>
      <c r="I9" s="379"/>
      <c r="J9" s="379"/>
      <c r="K9" s="378"/>
      <c r="L9" s="379"/>
      <c r="M9" s="379"/>
      <c r="N9" s="377"/>
      <c r="O9" s="380"/>
      <c r="P9" s="381"/>
      <c r="Q9" s="380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</row>
    <row r="10" spans="1:29" ht="13.25" customHeight="1" x14ac:dyDescent="0.2">
      <c r="A10" s="104">
        <v>60</v>
      </c>
      <c r="B10" s="104"/>
      <c r="C10" s="73" t="s">
        <v>106</v>
      </c>
      <c r="D10" s="73" t="s">
        <v>107</v>
      </c>
      <c r="E10" s="73"/>
      <c r="F10" s="73"/>
      <c r="G10" s="73"/>
      <c r="I10" s="72"/>
      <c r="M10" s="72"/>
      <c r="N10" s="73"/>
      <c r="O10" s="43"/>
      <c r="Q10" s="43"/>
      <c r="R10" s="168"/>
      <c r="X10" s="58"/>
      <c r="AC10" s="58">
        <f t="shared" ref="AC10:AC73" si="0">SUM(R10:AB10)</f>
        <v>0</v>
      </c>
    </row>
    <row r="11" spans="1:29" ht="13.25" customHeight="1" x14ac:dyDescent="0.2">
      <c r="A11" s="104" t="s">
        <v>1554</v>
      </c>
      <c r="B11" s="104"/>
      <c r="C11" s="73" t="s">
        <v>106</v>
      </c>
      <c r="D11" s="73" t="s">
        <v>107</v>
      </c>
      <c r="E11" s="73"/>
      <c r="F11" s="73"/>
      <c r="G11" s="73"/>
      <c r="I11" s="72"/>
      <c r="M11" s="72"/>
      <c r="N11" s="73"/>
      <c r="O11" s="43"/>
      <c r="Q11" s="43"/>
      <c r="R11" s="168"/>
      <c r="X11" s="58"/>
      <c r="AC11" s="58">
        <f t="shared" si="0"/>
        <v>0</v>
      </c>
    </row>
    <row r="12" spans="1:29" ht="13.25" customHeight="1" x14ac:dyDescent="0.2">
      <c r="A12" s="376" t="s">
        <v>101</v>
      </c>
      <c r="B12" s="376"/>
      <c r="C12" s="377"/>
      <c r="D12" s="377"/>
      <c r="E12" s="377"/>
      <c r="F12" s="377"/>
      <c r="G12" s="377"/>
      <c r="H12" s="378"/>
      <c r="I12" s="379"/>
      <c r="J12" s="379"/>
      <c r="K12" s="378"/>
      <c r="L12" s="379"/>
      <c r="M12" s="379"/>
      <c r="N12" s="377"/>
      <c r="O12" s="380"/>
      <c r="P12" s="381"/>
      <c r="Q12" s="380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</row>
    <row r="13" spans="1:29" ht="13.25" customHeight="1" x14ac:dyDescent="0.2">
      <c r="A13" s="104" t="s">
        <v>1556</v>
      </c>
      <c r="B13" s="104"/>
      <c r="C13" s="73" t="s">
        <v>106</v>
      </c>
      <c r="D13" s="73" t="s">
        <v>107</v>
      </c>
      <c r="E13" s="73"/>
      <c r="F13" s="73"/>
      <c r="G13" s="73"/>
      <c r="I13" s="72"/>
      <c r="M13" s="72"/>
      <c r="N13" s="73"/>
      <c r="O13" s="43"/>
      <c r="Q13" s="43"/>
      <c r="R13" s="168"/>
      <c r="X13" s="58"/>
      <c r="AC13" s="58">
        <f t="shared" si="0"/>
        <v>0</v>
      </c>
    </row>
    <row r="14" spans="1:29" ht="13.25" customHeight="1" x14ac:dyDescent="0.2">
      <c r="A14" s="104" t="s">
        <v>104</v>
      </c>
      <c r="B14" s="104"/>
      <c r="C14" s="73" t="s">
        <v>106</v>
      </c>
      <c r="D14" s="73" t="s">
        <v>107</v>
      </c>
      <c r="E14" s="73">
        <v>1910</v>
      </c>
      <c r="F14" s="73">
        <v>2150</v>
      </c>
      <c r="G14" s="359"/>
      <c r="I14" s="72"/>
      <c r="J14" s="72">
        <v>1</v>
      </c>
      <c r="M14" s="72">
        <v>1</v>
      </c>
      <c r="N14" s="73">
        <v>1</v>
      </c>
      <c r="O14" s="43"/>
      <c r="P14" s="64">
        <v>1</v>
      </c>
      <c r="Q14" s="43"/>
      <c r="R14" s="168">
        <v>2074</v>
      </c>
      <c r="X14" s="58"/>
      <c r="Y14" s="58">
        <v>55.31</v>
      </c>
      <c r="Z14" s="58">
        <v>104.59</v>
      </c>
      <c r="AA14" s="58">
        <v>32.65</v>
      </c>
      <c r="AB14" s="58">
        <v>90</v>
      </c>
      <c r="AC14" s="58">
        <f t="shared" si="0"/>
        <v>2356.5500000000002</v>
      </c>
    </row>
    <row r="15" spans="1:29" ht="13.25" customHeight="1" x14ac:dyDescent="0.2">
      <c r="A15" s="104" t="s">
        <v>1209</v>
      </c>
      <c r="B15" s="104"/>
      <c r="C15" s="73" t="s">
        <v>106</v>
      </c>
      <c r="D15" s="73" t="s">
        <v>107</v>
      </c>
      <c r="E15" s="73">
        <v>1230</v>
      </c>
      <c r="F15" s="73">
        <v>2150</v>
      </c>
      <c r="G15" s="359"/>
      <c r="I15" s="72"/>
      <c r="J15" s="72">
        <v>1</v>
      </c>
      <c r="M15" s="72">
        <v>1</v>
      </c>
      <c r="N15" s="73">
        <v>1</v>
      </c>
      <c r="O15" s="43"/>
      <c r="P15" s="64">
        <v>1</v>
      </c>
      <c r="Q15" s="43"/>
      <c r="R15" s="168">
        <v>1649</v>
      </c>
      <c r="X15" s="58"/>
      <c r="Y15" s="58">
        <v>55.31</v>
      </c>
      <c r="Z15" s="58">
        <v>104.59</v>
      </c>
      <c r="AA15" s="58">
        <v>32.65</v>
      </c>
      <c r="AB15" s="58">
        <v>90</v>
      </c>
      <c r="AC15" s="58">
        <f t="shared" si="0"/>
        <v>1931.55</v>
      </c>
    </row>
    <row r="16" spans="1:29" ht="13.25" customHeight="1" x14ac:dyDescent="0.2">
      <c r="A16" s="104" t="s">
        <v>117</v>
      </c>
      <c r="B16" s="104"/>
      <c r="C16" s="73" t="s">
        <v>106</v>
      </c>
      <c r="D16" s="73" t="s">
        <v>107</v>
      </c>
      <c r="E16" s="73">
        <v>1640</v>
      </c>
      <c r="F16" s="73">
        <v>2150</v>
      </c>
      <c r="G16" s="359"/>
      <c r="I16" s="72"/>
      <c r="J16" s="72">
        <v>1</v>
      </c>
      <c r="M16" s="72">
        <v>1</v>
      </c>
      <c r="N16" s="73">
        <v>1</v>
      </c>
      <c r="O16" s="43"/>
      <c r="P16" s="64">
        <v>1</v>
      </c>
      <c r="Q16" s="43"/>
      <c r="R16" s="168">
        <v>1499</v>
      </c>
      <c r="Y16" s="58">
        <v>55.31</v>
      </c>
      <c r="Z16" s="58">
        <v>104.59</v>
      </c>
      <c r="AA16" s="58">
        <v>32.65</v>
      </c>
      <c r="AB16" s="58">
        <v>90</v>
      </c>
      <c r="AC16" s="58">
        <f t="shared" si="0"/>
        <v>1781.55</v>
      </c>
    </row>
    <row r="17" spans="1:29" ht="13.25" customHeight="1" x14ac:dyDescent="0.2">
      <c r="A17" s="104" t="s">
        <v>120</v>
      </c>
      <c r="B17" s="104"/>
      <c r="C17" s="73" t="s">
        <v>106</v>
      </c>
      <c r="D17" s="73" t="s">
        <v>107</v>
      </c>
      <c r="E17" s="73">
        <v>1640</v>
      </c>
      <c r="F17" s="73">
        <v>2150</v>
      </c>
      <c r="G17" s="359"/>
      <c r="I17" s="72"/>
      <c r="J17" s="72">
        <v>1</v>
      </c>
      <c r="M17" s="72">
        <v>1</v>
      </c>
      <c r="N17" s="73">
        <v>1</v>
      </c>
      <c r="O17" s="43"/>
      <c r="P17" s="64">
        <v>1</v>
      </c>
      <c r="Q17" s="43"/>
      <c r="R17" s="168">
        <v>1499</v>
      </c>
      <c r="X17" s="58"/>
      <c r="Y17" s="58">
        <v>55.31</v>
      </c>
      <c r="Z17" s="58">
        <v>104.59</v>
      </c>
      <c r="AA17" s="58">
        <v>32.65</v>
      </c>
      <c r="AB17" s="58">
        <v>90</v>
      </c>
      <c r="AC17" s="58">
        <f t="shared" si="0"/>
        <v>1781.55</v>
      </c>
    </row>
    <row r="18" spans="1:29" ht="13.25" customHeight="1" x14ac:dyDescent="0.2">
      <c r="A18" s="104" t="s">
        <v>123</v>
      </c>
      <c r="B18" s="104"/>
      <c r="C18" s="73" t="s">
        <v>106</v>
      </c>
      <c r="D18" s="73" t="s">
        <v>107</v>
      </c>
      <c r="E18" s="73">
        <v>1295</v>
      </c>
      <c r="F18" s="73">
        <v>2150</v>
      </c>
      <c r="G18" s="359"/>
      <c r="I18" s="72"/>
      <c r="J18" s="72">
        <v>1</v>
      </c>
      <c r="M18" s="72">
        <v>1</v>
      </c>
      <c r="N18" s="73">
        <v>1</v>
      </c>
      <c r="O18" s="43"/>
      <c r="P18" s="64">
        <v>1</v>
      </c>
      <c r="Q18" s="43"/>
      <c r="R18" s="168">
        <v>1474</v>
      </c>
      <c r="X18" s="58"/>
      <c r="Y18" s="58">
        <v>55.31</v>
      </c>
      <c r="Z18" s="58">
        <v>104.59</v>
      </c>
      <c r="AA18" s="58">
        <v>32.65</v>
      </c>
      <c r="AB18" s="58">
        <v>90</v>
      </c>
      <c r="AC18" s="58">
        <f t="shared" si="0"/>
        <v>1756.55</v>
      </c>
    </row>
    <row r="19" spans="1:29" ht="13.25" customHeight="1" x14ac:dyDescent="0.2">
      <c r="A19" s="104" t="s">
        <v>128</v>
      </c>
      <c r="B19" s="104"/>
      <c r="C19" s="73" t="s">
        <v>106</v>
      </c>
      <c r="D19" s="73" t="s">
        <v>107</v>
      </c>
      <c r="E19" s="73">
        <v>1910</v>
      </c>
      <c r="F19" s="73">
        <v>2150</v>
      </c>
      <c r="G19" s="359"/>
      <c r="I19" s="72"/>
      <c r="J19" s="72">
        <v>1</v>
      </c>
      <c r="M19" s="72">
        <v>1</v>
      </c>
      <c r="N19" s="73">
        <v>1</v>
      </c>
      <c r="O19" s="43"/>
      <c r="P19" s="64">
        <v>1</v>
      </c>
      <c r="Q19" s="43"/>
      <c r="R19" s="168">
        <v>1715</v>
      </c>
      <c r="X19" s="58"/>
      <c r="Y19" s="58">
        <v>55.31</v>
      </c>
      <c r="Z19" s="58">
        <v>104.59</v>
      </c>
      <c r="AA19" s="58">
        <v>32.65</v>
      </c>
      <c r="AB19" s="58">
        <v>90</v>
      </c>
      <c r="AC19" s="58">
        <f t="shared" si="0"/>
        <v>1997.55</v>
      </c>
    </row>
    <row r="20" spans="1:29" ht="13.25" customHeight="1" x14ac:dyDescent="0.2">
      <c r="A20" s="104" t="s">
        <v>131</v>
      </c>
      <c r="B20" s="104"/>
      <c r="C20" s="73" t="s">
        <v>217</v>
      </c>
      <c r="D20" s="73" t="s">
        <v>107</v>
      </c>
      <c r="E20" s="73">
        <v>1295</v>
      </c>
      <c r="F20" s="73">
        <v>2150</v>
      </c>
      <c r="G20" s="359"/>
      <c r="I20" s="72"/>
      <c r="J20" s="72">
        <v>1</v>
      </c>
      <c r="M20" s="72">
        <v>1</v>
      </c>
      <c r="N20" s="73">
        <v>1</v>
      </c>
      <c r="O20" s="43"/>
      <c r="P20" s="64">
        <v>1</v>
      </c>
      <c r="Q20" s="43"/>
      <c r="R20" s="168">
        <v>1596</v>
      </c>
      <c r="X20" s="58"/>
      <c r="Y20" s="58">
        <v>55.31</v>
      </c>
      <c r="Z20" s="58">
        <v>104.59</v>
      </c>
      <c r="AA20" s="58">
        <v>32.65</v>
      </c>
      <c r="AB20" s="58">
        <v>90</v>
      </c>
      <c r="AC20" s="58">
        <f t="shared" si="0"/>
        <v>1878.55</v>
      </c>
    </row>
    <row r="21" spans="1:29" x14ac:dyDescent="0.2">
      <c r="A21" s="104" t="s">
        <v>135</v>
      </c>
      <c r="B21" s="104"/>
      <c r="C21" s="73" t="s">
        <v>106</v>
      </c>
      <c r="D21" s="73" t="s">
        <v>107</v>
      </c>
      <c r="E21" s="73">
        <v>1295</v>
      </c>
      <c r="F21" s="73">
        <v>2150</v>
      </c>
      <c r="G21" s="359"/>
      <c r="I21" s="72"/>
      <c r="J21" s="72">
        <v>1</v>
      </c>
      <c r="M21" s="72">
        <v>1</v>
      </c>
      <c r="N21" s="73">
        <v>1</v>
      </c>
      <c r="O21" s="43"/>
      <c r="P21" s="64">
        <v>1</v>
      </c>
      <c r="Q21" s="43"/>
      <c r="R21" s="168">
        <v>1347</v>
      </c>
      <c r="Y21" s="58">
        <v>55.31</v>
      </c>
      <c r="Z21" s="58">
        <v>104.59</v>
      </c>
      <c r="AA21" s="58">
        <v>32.65</v>
      </c>
      <c r="AB21" s="58">
        <v>90</v>
      </c>
      <c r="AC21" s="58">
        <f t="shared" si="0"/>
        <v>1629.55</v>
      </c>
    </row>
    <row r="22" spans="1:29" x14ac:dyDescent="0.2">
      <c r="A22" s="104" t="s">
        <v>138</v>
      </c>
      <c r="B22" s="104"/>
      <c r="C22" s="73" t="s">
        <v>106</v>
      </c>
      <c r="D22" s="73" t="s">
        <v>107</v>
      </c>
      <c r="E22" s="73">
        <v>1910</v>
      </c>
      <c r="F22" s="73">
        <v>2050</v>
      </c>
      <c r="G22" s="359"/>
      <c r="I22" s="72"/>
      <c r="J22" s="72">
        <v>1</v>
      </c>
      <c r="M22" s="72">
        <v>1</v>
      </c>
      <c r="N22" s="73">
        <v>1</v>
      </c>
      <c r="O22" s="43"/>
      <c r="P22" s="64">
        <v>1</v>
      </c>
      <c r="Q22" s="43"/>
      <c r="R22" s="168">
        <v>1675</v>
      </c>
      <c r="X22" s="58"/>
      <c r="Y22" s="58">
        <v>55.31</v>
      </c>
      <c r="Z22" s="58">
        <v>104.59</v>
      </c>
      <c r="AA22" s="58">
        <v>32.65</v>
      </c>
      <c r="AB22" s="58">
        <v>90</v>
      </c>
      <c r="AC22" s="58">
        <f t="shared" si="0"/>
        <v>1957.55</v>
      </c>
    </row>
    <row r="23" spans="1:29" x14ac:dyDescent="0.2">
      <c r="A23" s="104" t="s">
        <v>139</v>
      </c>
      <c r="B23" s="104"/>
      <c r="C23" s="73" t="s">
        <v>106</v>
      </c>
      <c r="D23" s="73" t="s">
        <v>107</v>
      </c>
      <c r="E23" s="73">
        <v>1910</v>
      </c>
      <c r="F23" s="73">
        <v>2150</v>
      </c>
      <c r="G23" s="359"/>
      <c r="I23" s="72"/>
      <c r="J23" s="72">
        <v>1</v>
      </c>
      <c r="M23" s="72">
        <v>1</v>
      </c>
      <c r="N23" s="73">
        <v>1</v>
      </c>
      <c r="O23" s="43"/>
      <c r="P23" s="64">
        <v>1</v>
      </c>
      <c r="Q23" s="43"/>
      <c r="R23" s="168">
        <v>1680</v>
      </c>
      <c r="X23" s="58"/>
      <c r="Y23" s="58">
        <v>55.31</v>
      </c>
      <c r="Z23" s="58">
        <v>104.59</v>
      </c>
      <c r="AA23" s="58">
        <v>32.65</v>
      </c>
      <c r="AB23" s="58">
        <v>90</v>
      </c>
      <c r="AC23" s="58">
        <f t="shared" si="0"/>
        <v>1962.55</v>
      </c>
    </row>
    <row r="24" spans="1:29" x14ac:dyDescent="0.2">
      <c r="A24" s="104" t="s">
        <v>142</v>
      </c>
      <c r="B24" s="104"/>
      <c r="C24" s="73" t="s">
        <v>106</v>
      </c>
      <c r="D24" s="73" t="s">
        <v>107</v>
      </c>
      <c r="E24" s="73">
        <v>1295</v>
      </c>
      <c r="F24" s="73">
        <v>2150</v>
      </c>
      <c r="G24" s="359"/>
      <c r="I24" s="72"/>
      <c r="J24" s="72">
        <v>1</v>
      </c>
      <c r="M24" s="72">
        <v>1</v>
      </c>
      <c r="N24" s="73">
        <v>1</v>
      </c>
      <c r="O24" s="43"/>
      <c r="P24" s="64">
        <v>1</v>
      </c>
      <c r="Q24" s="43"/>
      <c r="R24" s="168">
        <v>1215</v>
      </c>
      <c r="X24" s="58"/>
      <c r="Y24" s="58">
        <v>55.31</v>
      </c>
      <c r="Z24" s="58">
        <v>104.59</v>
      </c>
      <c r="AA24" s="58">
        <v>32.65</v>
      </c>
      <c r="AB24" s="58">
        <v>90</v>
      </c>
      <c r="AC24" s="58">
        <f t="shared" si="0"/>
        <v>1497.55</v>
      </c>
    </row>
    <row r="25" spans="1:29" x14ac:dyDescent="0.2">
      <c r="A25" s="104" t="s">
        <v>143</v>
      </c>
      <c r="B25" s="104"/>
      <c r="C25" s="73" t="s">
        <v>106</v>
      </c>
      <c r="D25" s="73" t="s">
        <v>107</v>
      </c>
      <c r="E25" s="73">
        <v>1295</v>
      </c>
      <c r="F25" s="73">
        <v>2150</v>
      </c>
      <c r="G25" s="359"/>
      <c r="I25" s="72"/>
      <c r="J25" s="72">
        <v>1</v>
      </c>
      <c r="M25" s="72">
        <v>1</v>
      </c>
      <c r="N25" s="73">
        <v>1</v>
      </c>
      <c r="O25" s="43"/>
      <c r="P25" s="64">
        <v>1</v>
      </c>
      <c r="Q25" s="43"/>
      <c r="R25" s="168">
        <v>1653</v>
      </c>
      <c r="X25" s="58"/>
      <c r="Y25" s="58">
        <v>55.31</v>
      </c>
      <c r="Z25" s="58">
        <v>104.59</v>
      </c>
      <c r="AA25" s="58">
        <v>32.65</v>
      </c>
      <c r="AB25" s="58">
        <v>90</v>
      </c>
      <c r="AC25" s="58">
        <f t="shared" si="0"/>
        <v>1935.55</v>
      </c>
    </row>
    <row r="26" spans="1:29" x14ac:dyDescent="0.2">
      <c r="A26" s="104" t="s">
        <v>1672</v>
      </c>
      <c r="B26" s="104"/>
      <c r="C26" s="73" t="s">
        <v>106</v>
      </c>
      <c r="D26" s="73" t="s">
        <v>107</v>
      </c>
      <c r="E26" s="73">
        <v>1295</v>
      </c>
      <c r="F26" s="73">
        <v>2150</v>
      </c>
      <c r="G26" s="359"/>
      <c r="I26" s="72"/>
      <c r="J26" s="72">
        <v>1</v>
      </c>
      <c r="M26" s="72">
        <v>1</v>
      </c>
      <c r="N26" s="73">
        <v>1</v>
      </c>
      <c r="O26" s="43"/>
      <c r="P26" s="64">
        <v>1</v>
      </c>
      <c r="Q26" s="43"/>
      <c r="R26" s="168">
        <v>1215</v>
      </c>
      <c r="X26" s="58"/>
      <c r="Y26" s="58">
        <v>55.31</v>
      </c>
      <c r="Z26" s="58">
        <v>104.59</v>
      </c>
      <c r="AA26" s="58">
        <v>32.65</v>
      </c>
      <c r="AB26" s="58">
        <v>90</v>
      </c>
      <c r="AC26" s="58">
        <f t="shared" si="0"/>
        <v>1497.55</v>
      </c>
    </row>
    <row r="27" spans="1:29" x14ac:dyDescent="0.2">
      <c r="A27" s="104" t="s">
        <v>148</v>
      </c>
      <c r="B27" s="104"/>
      <c r="C27" s="73" t="s">
        <v>106</v>
      </c>
      <c r="D27" s="73" t="s">
        <v>107</v>
      </c>
      <c r="E27" s="73">
        <v>1295</v>
      </c>
      <c r="F27" s="73">
        <v>2150</v>
      </c>
      <c r="G27" s="359"/>
      <c r="I27" s="72"/>
      <c r="J27" s="72">
        <v>1</v>
      </c>
      <c r="M27" s="72">
        <v>1</v>
      </c>
      <c r="N27" s="73">
        <v>1</v>
      </c>
      <c r="O27" s="43"/>
      <c r="P27" s="64">
        <v>1</v>
      </c>
      <c r="Q27" s="43"/>
      <c r="R27" s="168">
        <v>1474</v>
      </c>
      <c r="X27" s="58"/>
      <c r="Y27" s="58">
        <v>55.31</v>
      </c>
      <c r="Z27" s="58">
        <v>104.59</v>
      </c>
      <c r="AA27" s="58">
        <v>32.65</v>
      </c>
      <c r="AB27" s="58">
        <v>90</v>
      </c>
      <c r="AC27" s="58">
        <f t="shared" si="0"/>
        <v>1756.55</v>
      </c>
    </row>
    <row r="28" spans="1:29" x14ac:dyDescent="0.2">
      <c r="A28" s="104" t="s">
        <v>149</v>
      </c>
      <c r="B28" s="104"/>
      <c r="C28" s="73" t="s">
        <v>106</v>
      </c>
      <c r="D28" s="73" t="s">
        <v>107</v>
      </c>
      <c r="E28" s="73">
        <v>1806</v>
      </c>
      <c r="F28" s="73">
        <v>2150</v>
      </c>
      <c r="G28" s="359"/>
      <c r="I28" s="72"/>
      <c r="J28" s="72">
        <v>1</v>
      </c>
      <c r="M28" s="72">
        <v>1</v>
      </c>
      <c r="N28" s="73">
        <v>1</v>
      </c>
      <c r="O28" s="43"/>
      <c r="P28" s="64">
        <v>1</v>
      </c>
      <c r="Q28" s="43"/>
      <c r="R28" s="168">
        <v>1707</v>
      </c>
      <c r="X28" s="58"/>
      <c r="Y28" s="58">
        <v>55.31</v>
      </c>
      <c r="Z28" s="58">
        <v>104.59</v>
      </c>
      <c r="AA28" s="58">
        <v>32.65</v>
      </c>
      <c r="AB28" s="58">
        <v>90</v>
      </c>
      <c r="AC28" s="58">
        <f t="shared" si="0"/>
        <v>1989.55</v>
      </c>
    </row>
    <row r="29" spans="1:29" x14ac:dyDescent="0.2">
      <c r="A29" s="104" t="s">
        <v>227</v>
      </c>
      <c r="B29" s="104"/>
      <c r="C29" s="73" t="s">
        <v>106</v>
      </c>
      <c r="D29" s="73" t="s">
        <v>107</v>
      </c>
      <c r="E29" s="73">
        <v>995</v>
      </c>
      <c r="F29" s="73">
        <v>2150</v>
      </c>
      <c r="G29" s="359"/>
      <c r="I29" s="72"/>
      <c r="J29" s="72">
        <v>1</v>
      </c>
      <c r="M29" s="72">
        <v>1</v>
      </c>
      <c r="N29" s="73">
        <v>1</v>
      </c>
      <c r="O29" s="43"/>
      <c r="P29" s="64">
        <v>1</v>
      </c>
      <c r="Q29" s="43"/>
      <c r="R29" s="168">
        <v>1075</v>
      </c>
      <c r="X29" s="58"/>
      <c r="Y29" s="58">
        <v>55.31</v>
      </c>
      <c r="Z29" s="58">
        <v>104.59</v>
      </c>
      <c r="AA29" s="58">
        <v>32.65</v>
      </c>
      <c r="AB29" s="58">
        <v>90</v>
      </c>
      <c r="AC29" s="58">
        <f t="shared" si="0"/>
        <v>1357.55</v>
      </c>
    </row>
    <row r="30" spans="1:29" x14ac:dyDescent="0.2">
      <c r="A30" s="104" t="s">
        <v>152</v>
      </c>
      <c r="B30" s="104"/>
      <c r="C30" s="73" t="s">
        <v>106</v>
      </c>
      <c r="D30" s="73" t="s">
        <v>107</v>
      </c>
      <c r="E30" s="73">
        <v>1295</v>
      </c>
      <c r="F30" s="73">
        <v>2150</v>
      </c>
      <c r="G30" s="359"/>
      <c r="I30" s="72"/>
      <c r="J30" s="72">
        <v>1</v>
      </c>
      <c r="M30" s="72">
        <v>1</v>
      </c>
      <c r="N30" s="73">
        <v>1</v>
      </c>
      <c r="O30" s="43"/>
      <c r="P30" s="64">
        <v>1</v>
      </c>
      <c r="Q30" s="43"/>
      <c r="R30" s="168">
        <v>1163</v>
      </c>
      <c r="X30" s="58"/>
      <c r="Y30" s="58">
        <v>55.31</v>
      </c>
      <c r="Z30" s="58">
        <v>104.59</v>
      </c>
      <c r="AA30" s="58">
        <v>32.65</v>
      </c>
      <c r="AB30" s="58">
        <v>90</v>
      </c>
      <c r="AC30" s="58">
        <f t="shared" si="0"/>
        <v>1445.55</v>
      </c>
    </row>
    <row r="31" spans="1:29" x14ac:dyDescent="0.2">
      <c r="A31" s="104" t="s">
        <v>153</v>
      </c>
      <c r="B31" s="104"/>
      <c r="C31" s="73" t="s">
        <v>106</v>
      </c>
      <c r="D31" s="73" t="s">
        <v>107</v>
      </c>
      <c r="E31" s="73">
        <v>1295</v>
      </c>
      <c r="F31" s="73">
        <v>2150</v>
      </c>
      <c r="G31" s="359"/>
      <c r="I31" s="72"/>
      <c r="J31" s="72">
        <v>1</v>
      </c>
      <c r="M31" s="72">
        <v>1</v>
      </c>
      <c r="N31" s="73">
        <v>1</v>
      </c>
      <c r="O31" s="43"/>
      <c r="P31" s="64">
        <v>1</v>
      </c>
      <c r="Q31" s="43"/>
      <c r="R31" s="168">
        <v>1163</v>
      </c>
      <c r="X31" s="58"/>
      <c r="Y31" s="58">
        <v>55.31</v>
      </c>
      <c r="Z31" s="58">
        <v>104.59</v>
      </c>
      <c r="AA31" s="58">
        <v>32.65</v>
      </c>
      <c r="AB31" s="58">
        <v>90</v>
      </c>
      <c r="AC31" s="58">
        <f t="shared" si="0"/>
        <v>1445.55</v>
      </c>
    </row>
    <row r="32" spans="1:29" x14ac:dyDescent="0.2">
      <c r="A32" s="104" t="s">
        <v>155</v>
      </c>
      <c r="B32" s="104"/>
      <c r="C32" s="73" t="s">
        <v>106</v>
      </c>
      <c r="D32" s="73" t="s">
        <v>107</v>
      </c>
      <c r="E32" s="73">
        <v>1295</v>
      </c>
      <c r="F32" s="73">
        <v>2150</v>
      </c>
      <c r="G32" s="359"/>
      <c r="I32" s="72"/>
      <c r="J32" s="72">
        <v>1</v>
      </c>
      <c r="M32" s="72">
        <v>1</v>
      </c>
      <c r="N32" s="73">
        <v>1</v>
      </c>
      <c r="O32" s="43"/>
      <c r="P32" s="64">
        <v>1</v>
      </c>
      <c r="Q32" s="43"/>
      <c r="R32" s="168">
        <v>1474</v>
      </c>
      <c r="X32" s="58"/>
      <c r="Y32" s="58">
        <v>55.31</v>
      </c>
      <c r="Z32" s="58">
        <v>104.59</v>
      </c>
      <c r="AA32" s="58">
        <v>32.65</v>
      </c>
      <c r="AB32" s="58">
        <v>90</v>
      </c>
      <c r="AC32" s="58">
        <f t="shared" si="0"/>
        <v>1756.55</v>
      </c>
    </row>
    <row r="33" spans="1:30" x14ac:dyDescent="0.2">
      <c r="A33" s="104" t="s">
        <v>156</v>
      </c>
      <c r="B33" s="104"/>
      <c r="C33" s="73" t="s">
        <v>175</v>
      </c>
      <c r="D33" s="73" t="s">
        <v>1525</v>
      </c>
      <c r="E33" s="73">
        <v>1490</v>
      </c>
      <c r="F33" s="73">
        <v>2160</v>
      </c>
      <c r="G33" s="359"/>
      <c r="I33" s="72"/>
      <c r="J33" s="72">
        <v>1</v>
      </c>
      <c r="M33" s="72">
        <v>1</v>
      </c>
      <c r="N33" s="73">
        <v>1</v>
      </c>
      <c r="O33" s="43"/>
      <c r="P33" s="64">
        <v>1</v>
      </c>
      <c r="Q33" s="43"/>
      <c r="R33" s="168">
        <v>16081</v>
      </c>
      <c r="V33" s="58">
        <v>174</v>
      </c>
      <c r="W33" s="58">
        <v>50</v>
      </c>
      <c r="X33" s="58">
        <v>121</v>
      </c>
      <c r="AC33" s="58">
        <f t="shared" si="0"/>
        <v>16426</v>
      </c>
    </row>
    <row r="34" spans="1:30" x14ac:dyDescent="0.2">
      <c r="A34" s="104" t="s">
        <v>162</v>
      </c>
      <c r="B34" s="104"/>
      <c r="C34" s="73" t="s">
        <v>106</v>
      </c>
      <c r="D34" s="73" t="s">
        <v>107</v>
      </c>
      <c r="E34" s="73">
        <v>1230</v>
      </c>
      <c r="F34" s="73">
        <v>2150</v>
      </c>
      <c r="G34" s="359"/>
      <c r="I34" s="72"/>
      <c r="J34" s="72">
        <v>1</v>
      </c>
      <c r="M34" s="72">
        <v>1</v>
      </c>
      <c r="N34" s="73">
        <v>1</v>
      </c>
      <c r="O34" s="43"/>
      <c r="P34" s="64">
        <v>1</v>
      </c>
      <c r="Q34" s="43"/>
      <c r="R34" s="168">
        <v>1521</v>
      </c>
      <c r="Y34" s="58">
        <v>55.31</v>
      </c>
      <c r="Z34" s="58">
        <v>104.59</v>
      </c>
      <c r="AA34" s="58">
        <v>32.65</v>
      </c>
      <c r="AB34" s="58">
        <v>90</v>
      </c>
      <c r="AC34" s="58">
        <f t="shared" si="0"/>
        <v>1803.55</v>
      </c>
    </row>
    <row r="35" spans="1:30" x14ac:dyDescent="0.2">
      <c r="A35" s="397" t="s">
        <v>1254</v>
      </c>
      <c r="B35" s="104"/>
      <c r="C35" s="73" t="s">
        <v>1257</v>
      </c>
      <c r="D35" s="73" t="s">
        <v>1525</v>
      </c>
      <c r="E35" s="360"/>
      <c r="F35" s="360"/>
      <c r="G35" s="359"/>
      <c r="I35" s="155"/>
      <c r="J35" s="155"/>
      <c r="K35" s="164"/>
      <c r="L35" s="155"/>
      <c r="M35" s="155"/>
      <c r="N35" s="360"/>
      <c r="O35" s="402"/>
      <c r="P35" s="403"/>
      <c r="Q35" s="402"/>
      <c r="R35" s="168"/>
      <c r="U35" s="168"/>
      <c r="W35" s="168"/>
      <c r="X35" s="168"/>
      <c r="Y35" s="168"/>
      <c r="Z35" s="168"/>
      <c r="AA35" s="168"/>
      <c r="AB35" s="168"/>
      <c r="AC35" s="168"/>
      <c r="AD35" s="65" t="str">
        <f>JMS!AK37</f>
        <v>OMITTED</v>
      </c>
    </row>
    <row r="36" spans="1:30" x14ac:dyDescent="0.2">
      <c r="A36" s="104" t="s">
        <v>1267</v>
      </c>
      <c r="B36" s="104"/>
      <c r="C36" s="73" t="s">
        <v>175</v>
      </c>
      <c r="D36" s="73" t="s">
        <v>1525</v>
      </c>
      <c r="E36" s="73">
        <v>1065</v>
      </c>
      <c r="F36" s="73">
        <v>2150</v>
      </c>
      <c r="G36" s="359"/>
      <c r="I36" s="72"/>
      <c r="J36" s="72">
        <v>1</v>
      </c>
      <c r="M36" s="72">
        <v>1</v>
      </c>
      <c r="N36" s="73">
        <v>1</v>
      </c>
      <c r="O36" s="43"/>
      <c r="P36" s="64">
        <v>1</v>
      </c>
      <c r="Q36" s="43"/>
      <c r="R36" s="168">
        <v>12733</v>
      </c>
      <c r="V36" s="58">
        <v>174</v>
      </c>
      <c r="W36" s="58">
        <v>50</v>
      </c>
      <c r="X36" s="58">
        <v>121</v>
      </c>
      <c r="AC36" s="58">
        <f t="shared" si="0"/>
        <v>13078</v>
      </c>
    </row>
    <row r="37" spans="1:30" x14ac:dyDescent="0.2">
      <c r="A37" s="104" t="s">
        <v>165</v>
      </c>
      <c r="B37" s="104"/>
      <c r="C37" s="73" t="s">
        <v>175</v>
      </c>
      <c r="D37" s="73" t="s">
        <v>1525</v>
      </c>
      <c r="E37" s="73">
        <v>1065</v>
      </c>
      <c r="F37" s="73">
        <v>2150</v>
      </c>
      <c r="G37" s="359"/>
      <c r="I37" s="72"/>
      <c r="J37" s="72">
        <v>1</v>
      </c>
      <c r="M37" s="72">
        <v>1</v>
      </c>
      <c r="N37" s="73">
        <v>1</v>
      </c>
      <c r="O37" s="43"/>
      <c r="P37" s="64">
        <v>1</v>
      </c>
      <c r="Q37" s="43"/>
      <c r="R37" s="168">
        <v>12644</v>
      </c>
      <c r="V37" s="58">
        <v>174</v>
      </c>
      <c r="W37" s="58">
        <v>50</v>
      </c>
      <c r="X37" s="58">
        <v>121</v>
      </c>
      <c r="AC37" s="58">
        <f t="shared" si="0"/>
        <v>12989</v>
      </c>
    </row>
    <row r="38" spans="1:30" x14ac:dyDescent="0.2">
      <c r="A38" s="104" t="s">
        <v>170</v>
      </c>
      <c r="B38" s="104"/>
      <c r="C38" s="73" t="s">
        <v>106</v>
      </c>
      <c r="D38" s="73" t="s">
        <v>107</v>
      </c>
      <c r="E38" s="73">
        <v>995</v>
      </c>
      <c r="F38" s="73">
        <v>2150</v>
      </c>
      <c r="G38" s="359"/>
      <c r="I38" s="72"/>
      <c r="J38" s="72">
        <v>1</v>
      </c>
      <c r="M38" s="72">
        <v>1</v>
      </c>
      <c r="N38" s="73">
        <v>1</v>
      </c>
      <c r="O38" s="43"/>
      <c r="P38" s="64">
        <v>1</v>
      </c>
      <c r="Q38" s="43"/>
      <c r="R38" s="168">
        <v>1084</v>
      </c>
      <c r="Y38" s="58">
        <v>55.31</v>
      </c>
      <c r="Z38" s="58">
        <v>104.59</v>
      </c>
      <c r="AA38" s="58">
        <v>32.65</v>
      </c>
      <c r="AB38" s="58">
        <v>90</v>
      </c>
      <c r="AC38" s="58">
        <f t="shared" si="0"/>
        <v>1366.55</v>
      </c>
    </row>
    <row r="39" spans="1:30" x14ac:dyDescent="0.2">
      <c r="A39" s="104" t="s">
        <v>173</v>
      </c>
      <c r="B39" s="104"/>
      <c r="C39" s="73" t="s">
        <v>106</v>
      </c>
      <c r="D39" s="73" t="s">
        <v>107</v>
      </c>
      <c r="E39" s="73">
        <v>1295</v>
      </c>
      <c r="F39" s="73">
        <v>2150</v>
      </c>
      <c r="G39" s="359"/>
      <c r="I39" s="72"/>
      <c r="J39" s="72">
        <v>1</v>
      </c>
      <c r="M39" s="72">
        <v>1</v>
      </c>
      <c r="N39" s="73">
        <v>1</v>
      </c>
      <c r="O39" s="43"/>
      <c r="P39" s="64">
        <v>1</v>
      </c>
      <c r="Q39" s="43"/>
      <c r="R39" s="168">
        <v>1474</v>
      </c>
      <c r="X39" s="58"/>
      <c r="Y39" s="58">
        <v>55.31</v>
      </c>
      <c r="Z39" s="58">
        <v>104.59</v>
      </c>
      <c r="AA39" s="58">
        <v>32.65</v>
      </c>
      <c r="AB39" s="58">
        <v>90</v>
      </c>
      <c r="AC39" s="58">
        <f t="shared" si="0"/>
        <v>1756.55</v>
      </c>
    </row>
    <row r="40" spans="1:30" x14ac:dyDescent="0.2">
      <c r="A40" s="104" t="s">
        <v>174</v>
      </c>
      <c r="B40" s="104"/>
      <c r="C40" s="73" t="s">
        <v>106</v>
      </c>
      <c r="D40" s="73" t="s">
        <v>107</v>
      </c>
      <c r="E40" s="73">
        <v>1230</v>
      </c>
      <c r="F40" s="73">
        <v>2150</v>
      </c>
      <c r="G40" s="359"/>
      <c r="I40" s="72"/>
      <c r="J40" s="72">
        <v>1</v>
      </c>
      <c r="M40" s="72">
        <v>1</v>
      </c>
      <c r="N40" s="73">
        <v>1</v>
      </c>
      <c r="O40" s="43"/>
      <c r="P40" s="64">
        <v>1</v>
      </c>
      <c r="Q40" s="43"/>
      <c r="R40" s="168">
        <v>1385</v>
      </c>
      <c r="X40" s="58"/>
      <c r="Y40" s="58">
        <v>55.31</v>
      </c>
      <c r="Z40" s="58">
        <v>104.59</v>
      </c>
      <c r="AA40" s="58">
        <v>32.65</v>
      </c>
      <c r="AB40" s="58">
        <v>90</v>
      </c>
      <c r="AC40" s="58">
        <f t="shared" si="0"/>
        <v>1667.55</v>
      </c>
    </row>
    <row r="41" spans="1:30" x14ac:dyDescent="0.2">
      <c r="A41" s="104" t="s">
        <v>1273</v>
      </c>
      <c r="B41" s="104"/>
      <c r="C41" s="73" t="s">
        <v>106</v>
      </c>
      <c r="D41" s="73" t="s">
        <v>107</v>
      </c>
      <c r="E41" s="360"/>
      <c r="F41" s="360"/>
      <c r="G41" s="359"/>
      <c r="I41" s="155"/>
      <c r="J41" s="155"/>
      <c r="K41" s="164"/>
      <c r="L41" s="155"/>
      <c r="M41" s="155"/>
      <c r="N41" s="360"/>
      <c r="O41" s="402"/>
      <c r="P41" s="403"/>
      <c r="Q41" s="402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65" t="str">
        <f>JMS!AK43</f>
        <v>OMITTED</v>
      </c>
    </row>
    <row r="42" spans="1:30" x14ac:dyDescent="0.2">
      <c r="A42" s="104" t="s">
        <v>1277</v>
      </c>
      <c r="B42" s="104"/>
      <c r="C42" s="73" t="s">
        <v>106</v>
      </c>
      <c r="D42" s="73" t="s">
        <v>107</v>
      </c>
      <c r="E42" s="73">
        <v>1230</v>
      </c>
      <c r="F42" s="73">
        <v>2150</v>
      </c>
      <c r="G42" s="359"/>
      <c r="I42" s="72"/>
      <c r="J42" s="72">
        <v>1</v>
      </c>
      <c r="M42" s="72">
        <v>1</v>
      </c>
      <c r="N42" s="73">
        <v>1</v>
      </c>
      <c r="O42" s="43"/>
      <c r="P42" s="64">
        <v>1</v>
      </c>
      <c r="Q42" s="43"/>
      <c r="R42" s="168">
        <v>1505</v>
      </c>
      <c r="X42" s="58"/>
      <c r="Y42" s="58">
        <v>55.31</v>
      </c>
      <c r="Z42" s="58">
        <v>104.59</v>
      </c>
      <c r="AA42" s="58">
        <v>32.65</v>
      </c>
      <c r="AB42" s="58">
        <v>90</v>
      </c>
      <c r="AC42" s="58">
        <f t="shared" si="0"/>
        <v>1787.55</v>
      </c>
    </row>
    <row r="43" spans="1:30" x14ac:dyDescent="0.2">
      <c r="A43" s="104" t="s">
        <v>1673</v>
      </c>
      <c r="B43" s="104"/>
      <c r="C43" s="73" t="s">
        <v>106</v>
      </c>
      <c r="D43" s="73" t="s">
        <v>107</v>
      </c>
      <c r="E43" s="73">
        <v>1230</v>
      </c>
      <c r="F43" s="73">
        <v>2150</v>
      </c>
      <c r="G43" s="359"/>
      <c r="I43" s="72"/>
      <c r="J43" s="72">
        <v>1</v>
      </c>
      <c r="M43" s="72">
        <v>1</v>
      </c>
      <c r="N43" s="73">
        <v>1</v>
      </c>
      <c r="O43" s="43"/>
      <c r="P43" s="64">
        <v>1</v>
      </c>
      <c r="Q43" s="43"/>
      <c r="R43" s="168">
        <v>1505</v>
      </c>
      <c r="X43" s="58"/>
      <c r="Y43" s="58">
        <v>55.31</v>
      </c>
      <c r="Z43" s="58">
        <v>104.59</v>
      </c>
      <c r="AA43" s="58">
        <v>32.65</v>
      </c>
      <c r="AB43" s="58">
        <v>90</v>
      </c>
      <c r="AC43" s="58">
        <f t="shared" si="0"/>
        <v>1787.55</v>
      </c>
    </row>
    <row r="44" spans="1:30" x14ac:dyDescent="0.2">
      <c r="A44" s="104" t="s">
        <v>178</v>
      </c>
      <c r="B44" s="104"/>
      <c r="C44" s="73" t="s">
        <v>175</v>
      </c>
      <c r="D44" s="73" t="s">
        <v>1525</v>
      </c>
      <c r="E44" s="73">
        <v>1490</v>
      </c>
      <c r="F44" s="73">
        <v>2160</v>
      </c>
      <c r="G44" s="359"/>
      <c r="I44" s="72"/>
      <c r="J44" s="72">
        <v>1</v>
      </c>
      <c r="M44" s="72">
        <v>1</v>
      </c>
      <c r="N44" s="73">
        <v>1</v>
      </c>
      <c r="O44" s="43"/>
      <c r="P44" s="64">
        <v>1</v>
      </c>
      <c r="Q44" s="43"/>
      <c r="R44" s="168">
        <v>18733</v>
      </c>
      <c r="V44" s="58">
        <v>174</v>
      </c>
      <c r="W44" s="58">
        <v>50</v>
      </c>
      <c r="X44" s="58">
        <v>121</v>
      </c>
      <c r="AC44" s="58">
        <f t="shared" si="0"/>
        <v>19078</v>
      </c>
    </row>
    <row r="45" spans="1:30" x14ac:dyDescent="0.2">
      <c r="A45" s="104" t="s">
        <v>180</v>
      </c>
      <c r="B45" s="104"/>
      <c r="C45" s="73" t="s">
        <v>106</v>
      </c>
      <c r="D45" s="73" t="s">
        <v>107</v>
      </c>
      <c r="E45" s="73">
        <v>1230</v>
      </c>
      <c r="F45" s="73">
        <v>2150</v>
      </c>
      <c r="G45" s="359"/>
      <c r="I45" s="72"/>
      <c r="J45" s="72">
        <v>1</v>
      </c>
      <c r="M45" s="72">
        <v>1</v>
      </c>
      <c r="N45" s="73">
        <v>1</v>
      </c>
      <c r="O45" s="43"/>
      <c r="P45" s="64">
        <v>1</v>
      </c>
      <c r="Q45" s="43"/>
      <c r="R45" s="168">
        <v>1338</v>
      </c>
      <c r="X45" s="58"/>
      <c r="Y45" s="58">
        <v>55.31</v>
      </c>
      <c r="Z45" s="58">
        <v>104.59</v>
      </c>
      <c r="AA45" s="58">
        <v>32.65</v>
      </c>
      <c r="AB45" s="58">
        <v>90</v>
      </c>
      <c r="AC45" s="58">
        <f t="shared" si="0"/>
        <v>1620.55</v>
      </c>
    </row>
    <row r="46" spans="1:30" x14ac:dyDescent="0.2">
      <c r="A46" s="104" t="s">
        <v>1284</v>
      </c>
      <c r="B46" s="104"/>
      <c r="C46" s="73" t="s">
        <v>106</v>
      </c>
      <c r="D46" s="73" t="s">
        <v>107</v>
      </c>
      <c r="E46" s="73">
        <v>1230</v>
      </c>
      <c r="F46" s="73">
        <v>2150</v>
      </c>
      <c r="G46" s="359"/>
      <c r="I46" s="72"/>
      <c r="J46" s="72">
        <v>1</v>
      </c>
      <c r="M46" s="72">
        <v>1</v>
      </c>
      <c r="N46" s="73">
        <v>1</v>
      </c>
      <c r="O46" s="43"/>
      <c r="P46" s="64">
        <v>1</v>
      </c>
      <c r="Q46" s="43"/>
      <c r="R46" s="168">
        <v>1338</v>
      </c>
      <c r="Y46" s="58">
        <v>55.31</v>
      </c>
      <c r="Z46" s="58">
        <v>104.59</v>
      </c>
      <c r="AA46" s="58">
        <v>32.65</v>
      </c>
      <c r="AB46" s="58">
        <v>90</v>
      </c>
      <c r="AC46" s="58">
        <f t="shared" si="0"/>
        <v>1620.55</v>
      </c>
    </row>
    <row r="47" spans="1:30" x14ac:dyDescent="0.2">
      <c r="A47" s="104" t="s">
        <v>1584</v>
      </c>
      <c r="B47" s="104"/>
      <c r="C47" s="73" t="s">
        <v>175</v>
      </c>
      <c r="D47" s="73" t="s">
        <v>1525</v>
      </c>
      <c r="E47" s="73">
        <v>1875</v>
      </c>
      <c r="F47" s="73">
        <v>2160</v>
      </c>
      <c r="G47" s="359"/>
      <c r="I47" s="72"/>
      <c r="J47" s="72">
        <v>1</v>
      </c>
      <c r="M47" s="72">
        <v>1</v>
      </c>
      <c r="N47" s="73">
        <v>1</v>
      </c>
      <c r="O47" s="43"/>
      <c r="P47" s="64">
        <v>1</v>
      </c>
      <c r="Q47" s="43"/>
      <c r="R47" s="168">
        <v>18827</v>
      </c>
      <c r="V47" s="58">
        <v>174</v>
      </c>
      <c r="W47" s="58">
        <v>50</v>
      </c>
      <c r="X47" s="58">
        <v>121</v>
      </c>
      <c r="AC47" s="58">
        <f t="shared" si="0"/>
        <v>19172</v>
      </c>
    </row>
    <row r="48" spans="1:30" x14ac:dyDescent="0.2">
      <c r="A48" s="104" t="s">
        <v>1285</v>
      </c>
      <c r="B48" s="104"/>
      <c r="C48" s="73" t="s">
        <v>106</v>
      </c>
      <c r="D48" s="73" t="s">
        <v>107</v>
      </c>
      <c r="E48" s="73">
        <v>1640</v>
      </c>
      <c r="F48" s="73">
        <v>2150</v>
      </c>
      <c r="G48" s="359"/>
      <c r="I48" s="72"/>
      <c r="J48" s="72">
        <v>1</v>
      </c>
      <c r="M48" s="72">
        <v>1</v>
      </c>
      <c r="N48" s="73">
        <v>1</v>
      </c>
      <c r="O48" s="43"/>
      <c r="P48" s="64">
        <v>1</v>
      </c>
      <c r="Q48" s="43"/>
      <c r="R48" s="168">
        <v>1575</v>
      </c>
      <c r="X48" s="58"/>
      <c r="Y48" s="58">
        <v>55.31</v>
      </c>
      <c r="Z48" s="58">
        <v>104.59</v>
      </c>
      <c r="AA48" s="58">
        <v>32.65</v>
      </c>
      <c r="AB48" s="58">
        <v>90</v>
      </c>
      <c r="AC48" s="58">
        <f t="shared" si="0"/>
        <v>1857.55</v>
      </c>
    </row>
    <row r="49" spans="1:30" x14ac:dyDescent="0.2">
      <c r="A49" s="104" t="s">
        <v>183</v>
      </c>
      <c r="B49" s="104"/>
      <c r="C49" s="73" t="s">
        <v>106</v>
      </c>
      <c r="D49" s="73" t="s">
        <v>107</v>
      </c>
      <c r="E49" s="73">
        <v>1295</v>
      </c>
      <c r="F49" s="73">
        <v>2150</v>
      </c>
      <c r="G49" s="359"/>
      <c r="I49" s="72"/>
      <c r="J49" s="72">
        <v>1</v>
      </c>
      <c r="M49" s="72">
        <v>1</v>
      </c>
      <c r="N49" s="73">
        <v>1</v>
      </c>
      <c r="O49" s="43"/>
      <c r="P49" s="64">
        <v>1</v>
      </c>
      <c r="Q49" s="43"/>
      <c r="R49" s="168">
        <v>1549</v>
      </c>
      <c r="X49" s="58"/>
      <c r="Y49" s="58">
        <v>55.31</v>
      </c>
      <c r="Z49" s="58">
        <v>104.59</v>
      </c>
      <c r="AA49" s="58">
        <v>32.65</v>
      </c>
      <c r="AB49" s="58">
        <v>90</v>
      </c>
      <c r="AC49" s="58">
        <f t="shared" si="0"/>
        <v>1831.55</v>
      </c>
    </row>
    <row r="50" spans="1:30" x14ac:dyDescent="0.2">
      <c r="A50" s="104" t="s">
        <v>185</v>
      </c>
      <c r="B50" s="104"/>
      <c r="C50" s="73" t="s">
        <v>106</v>
      </c>
      <c r="D50" s="73" t="s">
        <v>107</v>
      </c>
      <c r="E50" s="73">
        <v>1806</v>
      </c>
      <c r="F50" s="73">
        <v>2150</v>
      </c>
      <c r="G50" s="359"/>
      <c r="I50" s="72"/>
      <c r="J50" s="72">
        <v>1</v>
      </c>
      <c r="M50" s="72">
        <v>1</v>
      </c>
      <c r="N50" s="73">
        <v>1</v>
      </c>
      <c r="O50" s="43"/>
      <c r="P50" s="64">
        <v>1</v>
      </c>
      <c r="Q50" s="43"/>
      <c r="R50" s="168">
        <v>1927</v>
      </c>
      <c r="X50" s="58"/>
      <c r="Y50" s="58">
        <v>55.31</v>
      </c>
      <c r="Z50" s="58">
        <v>104.59</v>
      </c>
      <c r="AA50" s="58">
        <v>32.65</v>
      </c>
      <c r="AB50" s="58">
        <v>90</v>
      </c>
      <c r="AC50" s="58">
        <f t="shared" si="0"/>
        <v>2209.5500000000002</v>
      </c>
    </row>
    <row r="51" spans="1:30" x14ac:dyDescent="0.2">
      <c r="A51" s="104" t="s">
        <v>187</v>
      </c>
      <c r="B51" s="104"/>
      <c r="C51" s="73" t="s">
        <v>106</v>
      </c>
      <c r="D51" s="73" t="s">
        <v>107</v>
      </c>
      <c r="E51" s="73">
        <v>1230</v>
      </c>
      <c r="F51" s="73">
        <v>2150</v>
      </c>
      <c r="G51" s="359"/>
      <c r="I51" s="72"/>
      <c r="J51" s="72">
        <v>1</v>
      </c>
      <c r="M51" s="72">
        <v>1</v>
      </c>
      <c r="N51" s="73">
        <v>1</v>
      </c>
      <c r="O51" s="43"/>
      <c r="P51" s="64">
        <v>1</v>
      </c>
      <c r="Q51" s="43"/>
      <c r="R51" s="168">
        <v>1493</v>
      </c>
      <c r="X51" s="58"/>
      <c r="Y51" s="58">
        <v>55.31</v>
      </c>
      <c r="Z51" s="58">
        <v>104.59</v>
      </c>
      <c r="AA51" s="58">
        <v>32.65</v>
      </c>
      <c r="AB51" s="58">
        <v>90</v>
      </c>
      <c r="AC51" s="58">
        <f t="shared" si="0"/>
        <v>1775.55</v>
      </c>
    </row>
    <row r="52" spans="1:30" x14ac:dyDescent="0.2">
      <c r="A52" s="104" t="s">
        <v>190</v>
      </c>
      <c r="B52" s="104"/>
      <c r="C52" s="73" t="s">
        <v>106</v>
      </c>
      <c r="D52" s="73" t="s">
        <v>107</v>
      </c>
      <c r="E52" s="73">
        <v>1230</v>
      </c>
      <c r="F52" s="73">
        <v>2150</v>
      </c>
      <c r="G52" s="359"/>
      <c r="I52" s="72"/>
      <c r="J52" s="72">
        <v>1</v>
      </c>
      <c r="M52" s="72">
        <v>1</v>
      </c>
      <c r="N52" s="73">
        <v>1</v>
      </c>
      <c r="O52" s="43"/>
      <c r="P52" s="64">
        <v>1</v>
      </c>
      <c r="Q52" s="43"/>
      <c r="R52" s="168">
        <v>1544</v>
      </c>
      <c r="X52" s="58"/>
      <c r="Y52" s="58">
        <v>55.31</v>
      </c>
      <c r="Z52" s="58">
        <v>104.59</v>
      </c>
      <c r="AA52" s="58">
        <v>32.65</v>
      </c>
      <c r="AB52" s="58">
        <v>90</v>
      </c>
      <c r="AC52" s="58">
        <f t="shared" si="0"/>
        <v>1826.55</v>
      </c>
    </row>
    <row r="53" spans="1:30" x14ac:dyDescent="0.2">
      <c r="A53" s="104" t="s">
        <v>1293</v>
      </c>
      <c r="B53" s="104"/>
      <c r="C53" s="73" t="s">
        <v>106</v>
      </c>
      <c r="D53" s="73" t="s">
        <v>107</v>
      </c>
      <c r="E53" s="73">
        <v>960</v>
      </c>
      <c r="F53" s="73">
        <v>2150</v>
      </c>
      <c r="G53" s="359"/>
      <c r="I53" s="72"/>
      <c r="J53" s="72">
        <v>1</v>
      </c>
      <c r="M53" s="72">
        <v>1</v>
      </c>
      <c r="N53" s="73">
        <v>1</v>
      </c>
      <c r="O53" s="43"/>
      <c r="P53" s="64">
        <v>1</v>
      </c>
      <c r="Q53" s="43"/>
      <c r="R53" s="168">
        <v>950</v>
      </c>
      <c r="X53" s="58"/>
      <c r="Y53" s="58">
        <v>55.31</v>
      </c>
      <c r="Z53" s="58">
        <v>104.59</v>
      </c>
      <c r="AA53" s="58">
        <v>32.65</v>
      </c>
      <c r="AB53" s="58">
        <v>90</v>
      </c>
      <c r="AC53" s="58">
        <f t="shared" si="0"/>
        <v>1232.55</v>
      </c>
    </row>
    <row r="54" spans="1:30" x14ac:dyDescent="0.2">
      <c r="A54" s="104" t="s">
        <v>192</v>
      </c>
      <c r="B54" s="104"/>
      <c r="C54" s="73" t="s">
        <v>106</v>
      </c>
      <c r="D54" s="73" t="s">
        <v>107</v>
      </c>
      <c r="E54" s="73">
        <v>1806</v>
      </c>
      <c r="F54" s="73">
        <v>2150</v>
      </c>
      <c r="G54" s="359"/>
      <c r="I54" s="72"/>
      <c r="J54" s="72">
        <v>1</v>
      </c>
      <c r="M54" s="72">
        <v>1</v>
      </c>
      <c r="N54" s="73">
        <v>1</v>
      </c>
      <c r="O54" s="43"/>
      <c r="P54" s="64">
        <v>1</v>
      </c>
      <c r="Q54" s="43"/>
      <c r="R54" s="168">
        <v>1927</v>
      </c>
      <c r="X54" s="58"/>
      <c r="Y54" s="58">
        <v>55.31</v>
      </c>
      <c r="Z54" s="58">
        <v>104.59</v>
      </c>
      <c r="AA54" s="58">
        <v>32.65</v>
      </c>
      <c r="AB54" s="58">
        <v>90</v>
      </c>
      <c r="AC54" s="58">
        <f t="shared" si="0"/>
        <v>2209.5500000000002</v>
      </c>
    </row>
    <row r="55" spans="1:30" x14ac:dyDescent="0.2">
      <c r="A55" s="104" t="s">
        <v>193</v>
      </c>
      <c r="B55" s="104"/>
      <c r="C55" s="73" t="s">
        <v>175</v>
      </c>
      <c r="D55" s="73" t="s">
        <v>1525</v>
      </c>
      <c r="E55" s="73">
        <v>1875</v>
      </c>
      <c r="F55" s="73">
        <v>2160</v>
      </c>
      <c r="G55" s="359"/>
      <c r="I55" s="72"/>
      <c r="J55" s="72">
        <v>1</v>
      </c>
      <c r="M55" s="72">
        <v>1</v>
      </c>
      <c r="N55" s="73">
        <v>1</v>
      </c>
      <c r="O55" s="43"/>
      <c r="P55" s="64">
        <v>1</v>
      </c>
      <c r="Q55" s="43"/>
      <c r="R55" s="168">
        <v>19214</v>
      </c>
      <c r="V55" s="58">
        <v>174</v>
      </c>
      <c r="W55" s="58">
        <v>50</v>
      </c>
      <c r="X55" s="58">
        <v>121</v>
      </c>
      <c r="AC55" s="58">
        <f t="shared" si="0"/>
        <v>19559</v>
      </c>
    </row>
    <row r="56" spans="1:30" x14ac:dyDescent="0.2">
      <c r="A56" s="104" t="s">
        <v>196</v>
      </c>
      <c r="B56" s="104"/>
      <c r="C56" s="360" t="s">
        <v>1437</v>
      </c>
      <c r="D56" s="73" t="s">
        <v>158</v>
      </c>
      <c r="E56" s="73">
        <v>875</v>
      </c>
      <c r="F56" s="73">
        <v>2156</v>
      </c>
      <c r="G56" s="359"/>
      <c r="I56" s="72"/>
      <c r="J56" s="72">
        <v>1</v>
      </c>
      <c r="M56" s="72"/>
      <c r="N56" s="73"/>
      <c r="O56" s="43"/>
      <c r="P56" s="64">
        <v>1</v>
      </c>
      <c r="Q56" s="43"/>
      <c r="R56" s="168">
        <v>232.22</v>
      </c>
      <c r="X56" s="58"/>
      <c r="AC56" s="58">
        <f t="shared" si="0"/>
        <v>232.22</v>
      </c>
    </row>
    <row r="57" spans="1:30" x14ac:dyDescent="0.2">
      <c r="A57" s="104" t="s">
        <v>198</v>
      </c>
      <c r="B57" s="104"/>
      <c r="C57" s="360" t="s">
        <v>1437</v>
      </c>
      <c r="D57" s="73" t="s">
        <v>158</v>
      </c>
      <c r="E57" s="73">
        <v>875</v>
      </c>
      <c r="F57" s="73">
        <v>2156</v>
      </c>
      <c r="G57" s="359"/>
      <c r="I57" s="72"/>
      <c r="J57" s="72">
        <v>1</v>
      </c>
      <c r="M57" s="72"/>
      <c r="N57" s="73"/>
      <c r="O57" s="43"/>
      <c r="P57" s="64">
        <v>1</v>
      </c>
      <c r="Q57" s="43"/>
      <c r="R57" s="168">
        <v>232.22</v>
      </c>
      <c r="X57" s="58"/>
      <c r="AC57" s="58">
        <f t="shared" si="0"/>
        <v>232.22</v>
      </c>
    </row>
    <row r="58" spans="1:30" x14ac:dyDescent="0.2">
      <c r="A58" s="104" t="s">
        <v>201</v>
      </c>
      <c r="B58" s="104"/>
      <c r="C58" s="360" t="s">
        <v>1437</v>
      </c>
      <c r="D58" s="73" t="s">
        <v>158</v>
      </c>
      <c r="E58" s="73">
        <v>875</v>
      </c>
      <c r="F58" s="73">
        <v>2156</v>
      </c>
      <c r="G58" s="359"/>
      <c r="I58" s="72"/>
      <c r="J58" s="72">
        <v>1</v>
      </c>
      <c r="M58" s="72"/>
      <c r="N58" s="73"/>
      <c r="O58" s="43"/>
      <c r="P58" s="64">
        <v>1</v>
      </c>
      <c r="Q58" s="43"/>
      <c r="R58" s="168">
        <v>232.22</v>
      </c>
      <c r="X58" s="58"/>
      <c r="AC58" s="58">
        <f t="shared" si="0"/>
        <v>232.22</v>
      </c>
    </row>
    <row r="59" spans="1:30" x14ac:dyDescent="0.2">
      <c r="A59" s="104" t="s">
        <v>203</v>
      </c>
      <c r="B59" s="104"/>
      <c r="C59" s="73" t="s">
        <v>106</v>
      </c>
      <c r="D59" s="73" t="s">
        <v>107</v>
      </c>
      <c r="E59" s="73">
        <v>995</v>
      </c>
      <c r="F59" s="73">
        <v>2150</v>
      </c>
      <c r="G59" s="359"/>
      <c r="I59" s="72"/>
      <c r="J59" s="72">
        <v>1</v>
      </c>
      <c r="M59" s="72">
        <v>1</v>
      </c>
      <c r="N59" s="73">
        <v>1</v>
      </c>
      <c r="O59" s="43"/>
      <c r="P59" s="64">
        <v>1</v>
      </c>
      <c r="Q59" s="43"/>
      <c r="R59" s="168">
        <v>1002</v>
      </c>
      <c r="X59" s="58"/>
      <c r="Y59" s="58">
        <v>55.31</v>
      </c>
      <c r="Z59" s="58">
        <v>104.59</v>
      </c>
      <c r="AA59" s="58">
        <v>32.65</v>
      </c>
      <c r="AB59" s="58">
        <v>90</v>
      </c>
      <c r="AC59" s="58">
        <f t="shared" si="0"/>
        <v>1284.55</v>
      </c>
    </row>
    <row r="60" spans="1:30" x14ac:dyDescent="0.2">
      <c r="A60" s="104" t="s">
        <v>205</v>
      </c>
      <c r="B60" s="104"/>
      <c r="C60" s="73" t="s">
        <v>106</v>
      </c>
      <c r="D60" s="73" t="s">
        <v>107</v>
      </c>
      <c r="E60" s="73">
        <v>1295</v>
      </c>
      <c r="F60" s="73">
        <v>2150</v>
      </c>
      <c r="G60" s="359"/>
      <c r="I60" s="72"/>
      <c r="J60" s="72">
        <v>1</v>
      </c>
      <c r="M60" s="72">
        <v>1</v>
      </c>
      <c r="N60" s="73">
        <v>1</v>
      </c>
      <c r="O60" s="43"/>
      <c r="P60" s="64">
        <v>1</v>
      </c>
      <c r="Q60" s="43"/>
      <c r="R60" s="168">
        <v>1474</v>
      </c>
      <c r="X60" s="58"/>
      <c r="Y60" s="58">
        <v>55.31</v>
      </c>
      <c r="Z60" s="58">
        <v>104.59</v>
      </c>
      <c r="AA60" s="58">
        <v>32.65</v>
      </c>
      <c r="AB60" s="58">
        <v>90</v>
      </c>
      <c r="AC60" s="58">
        <f t="shared" si="0"/>
        <v>1756.55</v>
      </c>
    </row>
    <row r="61" spans="1:30" x14ac:dyDescent="0.2">
      <c r="A61" s="104" t="s">
        <v>206</v>
      </c>
      <c r="B61" s="104"/>
      <c r="C61" s="73" t="s">
        <v>157</v>
      </c>
      <c r="D61" s="73" t="s">
        <v>158</v>
      </c>
      <c r="E61" s="360"/>
      <c r="F61" s="360"/>
      <c r="G61" s="359"/>
      <c r="I61" s="155"/>
      <c r="J61" s="155"/>
      <c r="K61" s="164"/>
      <c r="L61" s="155"/>
      <c r="M61" s="155"/>
      <c r="N61" s="360"/>
      <c r="O61" s="402"/>
      <c r="P61" s="403"/>
      <c r="Q61" s="402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65" t="str">
        <f>JMS!AK63</f>
        <v>OMITTED</v>
      </c>
    </row>
    <row r="62" spans="1:30" x14ac:dyDescent="0.2">
      <c r="A62" s="104" t="s">
        <v>208</v>
      </c>
      <c r="B62" s="104"/>
      <c r="C62" s="73" t="s">
        <v>106</v>
      </c>
      <c r="D62" s="73" t="s">
        <v>107</v>
      </c>
      <c r="E62" s="73">
        <v>995</v>
      </c>
      <c r="F62" s="73">
        <v>2150</v>
      </c>
      <c r="G62" s="359"/>
      <c r="I62" s="72"/>
      <c r="J62" s="72">
        <v>1</v>
      </c>
      <c r="M62" s="72">
        <v>1</v>
      </c>
      <c r="N62" s="73">
        <v>1</v>
      </c>
      <c r="O62" s="43"/>
      <c r="P62" s="64">
        <v>1</v>
      </c>
      <c r="Q62" s="43"/>
      <c r="R62" s="168">
        <v>1002</v>
      </c>
      <c r="Y62" s="58">
        <v>55.31</v>
      </c>
      <c r="Z62" s="58">
        <v>104.59</v>
      </c>
      <c r="AA62" s="58">
        <v>32.65</v>
      </c>
      <c r="AB62" s="58">
        <v>90</v>
      </c>
      <c r="AC62" s="58">
        <f t="shared" si="0"/>
        <v>1284.55</v>
      </c>
    </row>
    <row r="63" spans="1:30" x14ac:dyDescent="0.2">
      <c r="A63" s="104" t="s">
        <v>1311</v>
      </c>
      <c r="B63" s="104"/>
      <c r="C63" s="73" t="s">
        <v>157</v>
      </c>
      <c r="D63" s="73" t="s">
        <v>158</v>
      </c>
      <c r="E63" s="73">
        <v>970</v>
      </c>
      <c r="F63" s="73">
        <v>2160</v>
      </c>
      <c r="G63" s="359"/>
      <c r="I63" s="72"/>
      <c r="J63" s="72">
        <v>1</v>
      </c>
      <c r="M63" s="72">
        <v>1</v>
      </c>
      <c r="N63" s="73">
        <v>1</v>
      </c>
      <c r="O63" s="43"/>
      <c r="P63" s="64">
        <v>1</v>
      </c>
      <c r="Q63" s="43"/>
      <c r="R63" s="168">
        <v>497.51</v>
      </c>
      <c r="X63" s="58"/>
      <c r="AC63" s="58">
        <f t="shared" si="0"/>
        <v>497.51</v>
      </c>
    </row>
    <row r="64" spans="1:30" x14ac:dyDescent="0.2">
      <c r="A64" s="104" t="s">
        <v>1315</v>
      </c>
      <c r="B64" s="104"/>
      <c r="C64" s="73" t="s">
        <v>106</v>
      </c>
      <c r="D64" s="73" t="s">
        <v>107</v>
      </c>
      <c r="E64" s="73">
        <v>1230</v>
      </c>
      <c r="F64" s="73">
        <v>2150</v>
      </c>
      <c r="G64" s="359"/>
      <c r="I64" s="72"/>
      <c r="J64" s="72">
        <v>1</v>
      </c>
      <c r="M64" s="72">
        <v>1</v>
      </c>
      <c r="N64" s="73">
        <v>1</v>
      </c>
      <c r="O64" s="43"/>
      <c r="P64" s="64">
        <v>1</v>
      </c>
      <c r="Q64" s="43"/>
      <c r="R64" s="168">
        <v>1649</v>
      </c>
      <c r="X64" s="58"/>
      <c r="Y64" s="58">
        <v>55.31</v>
      </c>
      <c r="Z64" s="58">
        <v>104.59</v>
      </c>
      <c r="AA64" s="58">
        <v>32.65</v>
      </c>
      <c r="AB64" s="58">
        <v>90</v>
      </c>
      <c r="AC64" s="58">
        <f t="shared" si="0"/>
        <v>1931.55</v>
      </c>
    </row>
    <row r="65" spans="1:30" x14ac:dyDescent="0.2">
      <c r="A65" s="104" t="s">
        <v>1317</v>
      </c>
      <c r="B65" s="104"/>
      <c r="C65" s="73" t="s">
        <v>106</v>
      </c>
      <c r="D65" s="73" t="s">
        <v>107</v>
      </c>
      <c r="E65" s="73">
        <v>995</v>
      </c>
      <c r="F65" s="73">
        <v>2150</v>
      </c>
      <c r="G65" s="359"/>
      <c r="I65" s="72"/>
      <c r="J65" s="72">
        <v>1</v>
      </c>
      <c r="M65" s="72">
        <v>1</v>
      </c>
      <c r="N65" s="73">
        <v>1</v>
      </c>
      <c r="O65" s="43"/>
      <c r="P65" s="64">
        <v>1</v>
      </c>
      <c r="Q65" s="43"/>
      <c r="R65" s="168">
        <v>1002</v>
      </c>
      <c r="X65" s="58"/>
      <c r="Y65" s="58">
        <v>55.31</v>
      </c>
      <c r="Z65" s="58">
        <v>104.59</v>
      </c>
      <c r="AA65" s="58">
        <v>32.65</v>
      </c>
      <c r="AB65" s="58">
        <v>90</v>
      </c>
      <c r="AC65" s="58">
        <f t="shared" si="0"/>
        <v>1284.55</v>
      </c>
    </row>
    <row r="66" spans="1:30" x14ac:dyDescent="0.2">
      <c r="A66" s="104" t="s">
        <v>1320</v>
      </c>
      <c r="B66" s="104"/>
      <c r="C66" s="73" t="s">
        <v>106</v>
      </c>
      <c r="D66" s="73" t="s">
        <v>107</v>
      </c>
      <c r="E66" s="73">
        <v>1230</v>
      </c>
      <c r="F66" s="73">
        <v>2150</v>
      </c>
      <c r="G66" s="359"/>
      <c r="I66" s="72"/>
      <c r="J66" s="72">
        <v>1</v>
      </c>
      <c r="M66" s="72">
        <v>1</v>
      </c>
      <c r="N66" s="73">
        <v>1</v>
      </c>
      <c r="O66" s="43"/>
      <c r="P66" s="64">
        <v>1</v>
      </c>
      <c r="Q66" s="43"/>
      <c r="R66" s="168">
        <v>1418</v>
      </c>
      <c r="X66" s="58"/>
      <c r="Y66" s="58">
        <v>55.31</v>
      </c>
      <c r="Z66" s="58">
        <v>104.59</v>
      </c>
      <c r="AA66" s="58">
        <v>32.65</v>
      </c>
      <c r="AB66" s="58">
        <v>90</v>
      </c>
      <c r="AC66" s="58">
        <f t="shared" si="0"/>
        <v>1700.55</v>
      </c>
    </row>
    <row r="67" spans="1:30" x14ac:dyDescent="0.2">
      <c r="A67" s="104" t="s">
        <v>211</v>
      </c>
      <c r="B67" s="104"/>
      <c r="C67" s="73" t="s">
        <v>106</v>
      </c>
      <c r="D67" s="73" t="s">
        <v>107</v>
      </c>
      <c r="E67" s="360"/>
      <c r="F67" s="360"/>
      <c r="G67" s="359"/>
      <c r="I67" s="155"/>
      <c r="J67" s="155"/>
      <c r="K67" s="164"/>
      <c r="L67" s="155"/>
      <c r="M67" s="155"/>
      <c r="N67" s="360"/>
      <c r="O67" s="402"/>
      <c r="P67" s="403"/>
      <c r="Q67" s="402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65" t="str">
        <f>JMS!AK69</f>
        <v>OMITTED</v>
      </c>
    </row>
    <row r="68" spans="1:30" x14ac:dyDescent="0.2">
      <c r="A68" s="104" t="s">
        <v>1144</v>
      </c>
      <c r="B68" s="104"/>
      <c r="C68" s="73" t="s">
        <v>106</v>
      </c>
      <c r="D68" s="73" t="s">
        <v>107</v>
      </c>
      <c r="E68" s="73">
        <v>1640</v>
      </c>
      <c r="F68" s="73">
        <v>2150</v>
      </c>
      <c r="G68" s="359"/>
      <c r="I68" s="72"/>
      <c r="J68" s="72">
        <v>1</v>
      </c>
      <c r="M68" s="72">
        <v>1</v>
      </c>
      <c r="N68" s="73">
        <v>1</v>
      </c>
      <c r="O68" s="43"/>
      <c r="P68" s="64">
        <v>1</v>
      </c>
      <c r="Q68" s="43"/>
      <c r="R68" s="168">
        <v>1499</v>
      </c>
      <c r="X68" s="58"/>
      <c r="Y68" s="58">
        <v>55.31</v>
      </c>
      <c r="Z68" s="58">
        <v>104.59</v>
      </c>
      <c r="AA68" s="58">
        <v>32.65</v>
      </c>
      <c r="AB68" s="58">
        <v>90</v>
      </c>
      <c r="AC68" s="58">
        <f t="shared" si="0"/>
        <v>1781.55</v>
      </c>
    </row>
    <row r="69" spans="1:30" x14ac:dyDescent="0.2">
      <c r="A69" s="104" t="s">
        <v>212</v>
      </c>
      <c r="B69" s="104"/>
      <c r="C69" s="73" t="s">
        <v>106</v>
      </c>
      <c r="D69" s="73" t="s">
        <v>107</v>
      </c>
      <c r="E69" s="73">
        <v>1380</v>
      </c>
      <c r="F69" s="73">
        <v>2150</v>
      </c>
      <c r="G69" s="359"/>
      <c r="I69" s="72"/>
      <c r="J69" s="72">
        <v>1</v>
      </c>
      <c r="M69" s="72">
        <v>1</v>
      </c>
      <c r="N69" s="73">
        <v>1</v>
      </c>
      <c r="O69" s="43"/>
      <c r="P69" s="64">
        <v>1</v>
      </c>
      <c r="Q69" s="43"/>
      <c r="R69" s="168">
        <v>1555</v>
      </c>
      <c r="X69" s="58"/>
      <c r="Y69" s="58">
        <v>55.31</v>
      </c>
      <c r="Z69" s="58">
        <v>104.59</v>
      </c>
      <c r="AA69" s="58">
        <v>32.65</v>
      </c>
      <c r="AB69" s="58">
        <v>90</v>
      </c>
      <c r="AC69" s="58">
        <f t="shared" si="0"/>
        <v>1837.55</v>
      </c>
    </row>
    <row r="70" spans="1:30" x14ac:dyDescent="0.2">
      <c r="A70" s="104" t="s">
        <v>213</v>
      </c>
      <c r="B70" s="104"/>
      <c r="C70" s="73" t="s">
        <v>106</v>
      </c>
      <c r="D70" s="73" t="s">
        <v>107</v>
      </c>
      <c r="E70" s="73">
        <v>995</v>
      </c>
      <c r="F70" s="73">
        <v>2150</v>
      </c>
      <c r="G70" s="359"/>
      <c r="I70" s="72"/>
      <c r="J70" s="72">
        <v>1</v>
      </c>
      <c r="M70" s="72">
        <v>1</v>
      </c>
      <c r="N70" s="73">
        <v>1</v>
      </c>
      <c r="O70" s="43"/>
      <c r="P70" s="64">
        <v>1</v>
      </c>
      <c r="Q70" s="43"/>
      <c r="R70" s="168">
        <v>1075</v>
      </c>
      <c r="X70" s="58"/>
      <c r="Y70" s="58">
        <v>55.31</v>
      </c>
      <c r="Z70" s="58">
        <v>104.59</v>
      </c>
      <c r="AA70" s="58">
        <v>32.65</v>
      </c>
      <c r="AB70" s="58">
        <v>90</v>
      </c>
      <c r="AC70" s="58">
        <f t="shared" si="0"/>
        <v>1357.55</v>
      </c>
    </row>
    <row r="71" spans="1:30" x14ac:dyDescent="0.2">
      <c r="A71" s="104" t="s">
        <v>216</v>
      </c>
      <c r="B71" s="104"/>
      <c r="C71" s="73" t="s">
        <v>217</v>
      </c>
      <c r="D71" s="73" t="s">
        <v>107</v>
      </c>
      <c r="E71" s="73">
        <v>1640</v>
      </c>
      <c r="F71" s="73">
        <v>2150</v>
      </c>
      <c r="G71" s="359"/>
      <c r="I71" s="72"/>
      <c r="J71" s="72">
        <v>1</v>
      </c>
      <c r="M71" s="72">
        <v>1</v>
      </c>
      <c r="N71" s="73">
        <v>1</v>
      </c>
      <c r="O71" s="43"/>
      <c r="P71" s="64">
        <v>1</v>
      </c>
      <c r="Q71" s="43"/>
      <c r="R71" s="168">
        <v>1622</v>
      </c>
      <c r="X71" s="58"/>
      <c r="Y71" s="58">
        <v>55.31</v>
      </c>
      <c r="Z71" s="58">
        <v>104.59</v>
      </c>
      <c r="AA71" s="58">
        <v>32.65</v>
      </c>
      <c r="AB71" s="58">
        <v>90</v>
      </c>
      <c r="AC71" s="58">
        <f t="shared" si="0"/>
        <v>1904.55</v>
      </c>
    </row>
    <row r="72" spans="1:30" x14ac:dyDescent="0.2">
      <c r="A72" s="104" t="s">
        <v>218</v>
      </c>
      <c r="B72" s="104"/>
      <c r="C72" s="73" t="s">
        <v>217</v>
      </c>
      <c r="D72" s="73" t="s">
        <v>107</v>
      </c>
      <c r="E72" s="73">
        <v>1640</v>
      </c>
      <c r="F72" s="73">
        <v>2150</v>
      </c>
      <c r="G72" s="359"/>
      <c r="I72" s="72"/>
      <c r="J72" s="72">
        <v>1</v>
      </c>
      <c r="M72" s="72">
        <v>1</v>
      </c>
      <c r="N72" s="73">
        <v>1</v>
      </c>
      <c r="O72" s="43"/>
      <c r="P72" s="64">
        <v>1</v>
      </c>
      <c r="Q72" s="43"/>
      <c r="R72" s="168">
        <v>1622</v>
      </c>
      <c r="X72" s="58"/>
      <c r="Y72" s="58">
        <v>55.31</v>
      </c>
      <c r="Z72" s="58">
        <v>104.59</v>
      </c>
      <c r="AA72" s="58">
        <v>32.65</v>
      </c>
      <c r="AB72" s="58">
        <v>90</v>
      </c>
      <c r="AC72" s="58">
        <f t="shared" si="0"/>
        <v>1904.55</v>
      </c>
    </row>
    <row r="73" spans="1:30" x14ac:dyDescent="0.2">
      <c r="A73" s="104" t="s">
        <v>220</v>
      </c>
      <c r="B73" s="104"/>
      <c r="C73" s="73" t="s">
        <v>106</v>
      </c>
      <c r="D73" s="73" t="s">
        <v>107</v>
      </c>
      <c r="E73" s="73">
        <v>1295</v>
      </c>
      <c r="F73" s="73">
        <v>1950</v>
      </c>
      <c r="G73" s="359"/>
      <c r="I73" s="72"/>
      <c r="J73" s="72">
        <v>1</v>
      </c>
      <c r="M73" s="72">
        <v>1</v>
      </c>
      <c r="N73" s="73">
        <v>1</v>
      </c>
      <c r="O73" s="43"/>
      <c r="P73" s="64">
        <v>1</v>
      </c>
      <c r="Q73" s="43"/>
      <c r="R73" s="168">
        <v>1465</v>
      </c>
      <c r="X73" s="58"/>
      <c r="Y73" s="58">
        <v>55.31</v>
      </c>
      <c r="Z73" s="58">
        <v>104.59</v>
      </c>
      <c r="AA73" s="58">
        <v>32.65</v>
      </c>
      <c r="AB73" s="58">
        <v>90</v>
      </c>
      <c r="AC73" s="58">
        <f t="shared" si="0"/>
        <v>1747.55</v>
      </c>
    </row>
    <row r="74" spans="1:30" x14ac:dyDescent="0.2">
      <c r="A74" s="104" t="s">
        <v>221</v>
      </c>
      <c r="B74" s="104"/>
      <c r="C74" s="73" t="s">
        <v>106</v>
      </c>
      <c r="D74" s="73" t="s">
        <v>107</v>
      </c>
      <c r="E74" s="73">
        <v>935</v>
      </c>
      <c r="F74" s="73">
        <v>2150</v>
      </c>
      <c r="G74" s="359"/>
      <c r="I74" s="72"/>
      <c r="J74" s="72">
        <v>1</v>
      </c>
      <c r="M74" s="72">
        <v>1</v>
      </c>
      <c r="N74" s="73">
        <v>1</v>
      </c>
      <c r="O74" s="43"/>
      <c r="P74" s="64">
        <v>1</v>
      </c>
      <c r="Q74" s="43"/>
      <c r="R74" s="168">
        <v>1045</v>
      </c>
      <c r="X74" s="58"/>
      <c r="Y74" s="58">
        <v>55.31</v>
      </c>
      <c r="Z74" s="58">
        <v>104.59</v>
      </c>
      <c r="AA74" s="58">
        <v>32.65</v>
      </c>
      <c r="AB74" s="58">
        <v>90</v>
      </c>
      <c r="AC74" s="58">
        <f t="shared" ref="AC74:AC137" si="1">SUM(R74:AB74)</f>
        <v>1327.55</v>
      </c>
    </row>
    <row r="75" spans="1:30" x14ac:dyDescent="0.2">
      <c r="A75" s="104" t="s">
        <v>223</v>
      </c>
      <c r="B75" s="104"/>
      <c r="C75" s="73" t="s">
        <v>157</v>
      </c>
      <c r="D75" s="73" t="s">
        <v>158</v>
      </c>
      <c r="E75" s="73">
        <v>1305</v>
      </c>
      <c r="F75" s="73">
        <v>2060</v>
      </c>
      <c r="G75" s="359"/>
      <c r="I75" s="72"/>
      <c r="J75" s="72">
        <v>1</v>
      </c>
      <c r="M75" s="72">
        <v>1</v>
      </c>
      <c r="N75" s="73">
        <v>1</v>
      </c>
      <c r="O75" s="43"/>
      <c r="P75" s="64">
        <v>1</v>
      </c>
      <c r="Q75" s="43"/>
      <c r="R75" s="168">
        <v>752.85</v>
      </c>
      <c r="X75" s="58"/>
      <c r="AC75" s="58">
        <f t="shared" si="1"/>
        <v>752.85</v>
      </c>
    </row>
    <row r="76" spans="1:30" x14ac:dyDescent="0.2">
      <c r="A76" s="104" t="s">
        <v>1334</v>
      </c>
      <c r="B76" s="104"/>
      <c r="C76" s="73" t="s">
        <v>157</v>
      </c>
      <c r="D76" s="73" t="s">
        <v>158</v>
      </c>
      <c r="E76" s="73">
        <v>1291</v>
      </c>
      <c r="F76" s="73">
        <v>2160</v>
      </c>
      <c r="G76" s="359"/>
      <c r="I76" s="72"/>
      <c r="J76" s="72">
        <v>1</v>
      </c>
      <c r="M76" s="72">
        <v>1</v>
      </c>
      <c r="N76" s="73">
        <v>1</v>
      </c>
      <c r="O76" s="43"/>
      <c r="P76" s="64">
        <v>1</v>
      </c>
      <c r="Q76" s="43"/>
      <c r="R76" s="168">
        <v>695.23</v>
      </c>
      <c r="X76" s="58"/>
      <c r="AC76" s="58">
        <f t="shared" si="1"/>
        <v>695.23</v>
      </c>
    </row>
    <row r="77" spans="1:30" x14ac:dyDescent="0.2">
      <c r="A77" s="104" t="s">
        <v>1608</v>
      </c>
      <c r="B77" s="104"/>
      <c r="C77" s="73" t="s">
        <v>106</v>
      </c>
      <c r="D77" s="73" t="s">
        <v>107</v>
      </c>
      <c r="E77" s="73">
        <v>1640</v>
      </c>
      <c r="F77" s="73">
        <v>2150</v>
      </c>
      <c r="G77" s="359"/>
      <c r="I77" s="72"/>
      <c r="J77" s="72">
        <v>1</v>
      </c>
      <c r="M77" s="72">
        <v>1</v>
      </c>
      <c r="N77" s="73">
        <v>1</v>
      </c>
      <c r="O77" s="43"/>
      <c r="P77" s="64">
        <v>1</v>
      </c>
      <c r="Q77" s="43"/>
      <c r="R77" s="168">
        <v>1499</v>
      </c>
      <c r="X77" s="58"/>
      <c r="Y77" s="58">
        <v>55.31</v>
      </c>
      <c r="Z77" s="58">
        <v>104.59</v>
      </c>
      <c r="AA77" s="58">
        <v>32.65</v>
      </c>
      <c r="AB77" s="58">
        <v>90</v>
      </c>
      <c r="AC77" s="58">
        <f t="shared" si="1"/>
        <v>1781.55</v>
      </c>
    </row>
    <row r="78" spans="1:30" x14ac:dyDescent="0.2">
      <c r="A78" s="376" t="s">
        <v>224</v>
      </c>
      <c r="B78" s="376"/>
      <c r="C78" s="377"/>
      <c r="D78" s="377"/>
      <c r="E78" s="377"/>
      <c r="F78" s="377"/>
      <c r="G78" s="383"/>
      <c r="H78" s="378"/>
      <c r="I78" s="379"/>
      <c r="J78" s="379"/>
      <c r="K78" s="378"/>
      <c r="L78" s="379"/>
      <c r="M78" s="379"/>
      <c r="N78" s="377"/>
      <c r="O78" s="380"/>
      <c r="P78" s="381"/>
      <c r="Q78" s="380"/>
      <c r="R78" s="382"/>
      <c r="S78" s="382"/>
      <c r="T78" s="382"/>
      <c r="U78" s="382"/>
      <c r="V78" s="382"/>
      <c r="W78" s="382"/>
      <c r="X78" s="382"/>
      <c r="Y78" s="382"/>
      <c r="Z78" s="382"/>
      <c r="AA78" s="382"/>
      <c r="AB78" s="382"/>
      <c r="AC78" s="382"/>
    </row>
    <row r="79" spans="1:30" x14ac:dyDescent="0.2">
      <c r="A79" s="104" t="s">
        <v>226</v>
      </c>
      <c r="B79" s="104"/>
      <c r="C79" s="73" t="s">
        <v>106</v>
      </c>
      <c r="D79" s="73" t="s">
        <v>107</v>
      </c>
      <c r="E79" s="73">
        <v>1640</v>
      </c>
      <c r="F79" s="73">
        <v>2150</v>
      </c>
      <c r="G79" s="359"/>
      <c r="I79" s="72"/>
      <c r="J79" s="72">
        <v>1</v>
      </c>
      <c r="M79" s="72">
        <v>1</v>
      </c>
      <c r="N79" s="73">
        <v>1</v>
      </c>
      <c r="O79" s="43"/>
      <c r="P79" s="64">
        <v>1</v>
      </c>
      <c r="Q79" s="43"/>
      <c r="R79" s="168">
        <v>1499</v>
      </c>
      <c r="X79" s="58"/>
      <c r="Y79" s="58">
        <v>55.31</v>
      </c>
      <c r="Z79" s="58">
        <v>104.59</v>
      </c>
      <c r="AA79" s="58">
        <v>32.65</v>
      </c>
      <c r="AB79" s="58">
        <v>90</v>
      </c>
      <c r="AC79" s="58">
        <f t="shared" si="1"/>
        <v>1781.55</v>
      </c>
    </row>
    <row r="80" spans="1:30" x14ac:dyDescent="0.2">
      <c r="A80" s="104" t="s">
        <v>150</v>
      </c>
      <c r="B80" s="104"/>
      <c r="C80" s="73" t="s">
        <v>106</v>
      </c>
      <c r="D80" s="73" t="s">
        <v>107</v>
      </c>
      <c r="E80" s="73">
        <v>1295</v>
      </c>
      <c r="F80" s="73">
        <v>2150</v>
      </c>
      <c r="G80" s="359"/>
      <c r="I80" s="72"/>
      <c r="J80" s="72">
        <v>1</v>
      </c>
      <c r="M80" s="72">
        <v>1</v>
      </c>
      <c r="N80" s="73">
        <v>1</v>
      </c>
      <c r="O80" s="43"/>
      <c r="P80" s="64">
        <v>1</v>
      </c>
      <c r="Q80" s="43"/>
      <c r="R80" s="168">
        <v>1653</v>
      </c>
      <c r="X80" s="58"/>
      <c r="Y80" s="58">
        <v>55.31</v>
      </c>
      <c r="Z80" s="58">
        <v>104.59</v>
      </c>
      <c r="AA80" s="58">
        <v>32.65</v>
      </c>
      <c r="AB80" s="58">
        <v>90</v>
      </c>
      <c r="AC80" s="58">
        <f t="shared" si="1"/>
        <v>1935.55</v>
      </c>
    </row>
    <row r="81" spans="1:29" x14ac:dyDescent="0.2">
      <c r="A81" s="104" t="s">
        <v>230</v>
      </c>
      <c r="B81" s="104"/>
      <c r="C81" s="73" t="s">
        <v>106</v>
      </c>
      <c r="D81" s="73" t="s">
        <v>107</v>
      </c>
      <c r="E81" s="73">
        <v>1295</v>
      </c>
      <c r="F81" s="73">
        <v>2050</v>
      </c>
      <c r="G81" s="359"/>
      <c r="I81" s="72"/>
      <c r="J81" s="72">
        <v>1</v>
      </c>
      <c r="M81" s="72">
        <v>1</v>
      </c>
      <c r="N81" s="73">
        <v>1</v>
      </c>
      <c r="O81" s="43"/>
      <c r="P81" s="64">
        <v>1</v>
      </c>
      <c r="Q81" s="43"/>
      <c r="R81" s="168">
        <v>1521</v>
      </c>
      <c r="X81" s="58"/>
      <c r="Y81" s="58">
        <v>55.31</v>
      </c>
      <c r="Z81" s="58">
        <v>104.59</v>
      </c>
      <c r="AA81" s="58">
        <v>32.65</v>
      </c>
      <c r="AB81" s="58">
        <v>90</v>
      </c>
      <c r="AC81" s="58">
        <f t="shared" si="1"/>
        <v>1803.55</v>
      </c>
    </row>
    <row r="82" spans="1:29" x14ac:dyDescent="0.2">
      <c r="A82" s="104" t="s">
        <v>233</v>
      </c>
      <c r="B82" s="104"/>
      <c r="C82" s="73" t="s">
        <v>106</v>
      </c>
      <c r="D82" s="73" t="s">
        <v>107</v>
      </c>
      <c r="E82" s="73">
        <v>1295</v>
      </c>
      <c r="F82" s="73">
        <v>2150</v>
      </c>
      <c r="G82" s="359"/>
      <c r="I82" s="72"/>
      <c r="J82" s="72">
        <v>1</v>
      </c>
      <c r="M82" s="72">
        <v>1</v>
      </c>
      <c r="N82" s="73">
        <v>1</v>
      </c>
      <c r="O82" s="43"/>
      <c r="P82" s="64">
        <v>1</v>
      </c>
      <c r="Q82" s="43"/>
      <c r="R82" s="168">
        <v>1474</v>
      </c>
      <c r="X82" s="58"/>
      <c r="Y82" s="58">
        <v>55.31</v>
      </c>
      <c r="Z82" s="58">
        <v>104.59</v>
      </c>
      <c r="AA82" s="58">
        <v>32.65</v>
      </c>
      <c r="AB82" s="58">
        <v>90</v>
      </c>
      <c r="AC82" s="58">
        <f t="shared" si="1"/>
        <v>1756.55</v>
      </c>
    </row>
    <row r="83" spans="1:29" x14ac:dyDescent="0.2">
      <c r="A83" s="104" t="s">
        <v>1341</v>
      </c>
      <c r="B83" s="104"/>
      <c r="C83" s="73" t="s">
        <v>106</v>
      </c>
      <c r="D83" s="73" t="s">
        <v>107</v>
      </c>
      <c r="E83" s="73">
        <v>1295</v>
      </c>
      <c r="F83" s="73">
        <v>2050</v>
      </c>
      <c r="G83" s="359"/>
      <c r="I83" s="72"/>
      <c r="J83" s="72">
        <v>1</v>
      </c>
      <c r="M83" s="72">
        <v>1</v>
      </c>
      <c r="N83" s="73">
        <v>1</v>
      </c>
      <c r="O83" s="43"/>
      <c r="P83" s="64">
        <v>1</v>
      </c>
      <c r="Q83" s="43"/>
      <c r="R83" s="168">
        <v>1470</v>
      </c>
      <c r="X83" s="58"/>
      <c r="Y83" s="58">
        <v>55.31</v>
      </c>
      <c r="Z83" s="58">
        <v>104.59</v>
      </c>
      <c r="AA83" s="58">
        <v>32.65</v>
      </c>
      <c r="AB83" s="58">
        <v>90</v>
      </c>
      <c r="AC83" s="58">
        <f t="shared" si="1"/>
        <v>1752.55</v>
      </c>
    </row>
    <row r="84" spans="1:29" x14ac:dyDescent="0.2">
      <c r="A84" s="104" t="s">
        <v>181</v>
      </c>
      <c r="B84" s="104"/>
      <c r="C84" s="73" t="s">
        <v>106</v>
      </c>
      <c r="D84" s="73" t="s">
        <v>107</v>
      </c>
      <c r="E84" s="73">
        <v>1806</v>
      </c>
      <c r="F84" s="73">
        <v>2150</v>
      </c>
      <c r="G84" s="359"/>
      <c r="I84" s="72"/>
      <c r="J84" s="72">
        <v>1</v>
      </c>
      <c r="M84" s="72">
        <v>1</v>
      </c>
      <c r="N84" s="73">
        <v>1</v>
      </c>
      <c r="O84" s="43"/>
      <c r="P84" s="64">
        <v>1</v>
      </c>
      <c r="Q84" s="43"/>
      <c r="R84" s="168">
        <v>1927</v>
      </c>
      <c r="X84" s="58"/>
      <c r="Y84" s="58">
        <v>55.31</v>
      </c>
      <c r="Z84" s="58">
        <v>104.59</v>
      </c>
      <c r="AA84" s="58">
        <v>32.65</v>
      </c>
      <c r="AB84" s="58">
        <v>90</v>
      </c>
      <c r="AC84" s="58">
        <f t="shared" si="1"/>
        <v>2209.5500000000002</v>
      </c>
    </row>
    <row r="85" spans="1:29" x14ac:dyDescent="0.2">
      <c r="A85" s="104" t="s">
        <v>182</v>
      </c>
      <c r="B85" s="104"/>
      <c r="C85" s="73" t="s">
        <v>106</v>
      </c>
      <c r="D85" s="73" t="s">
        <v>107</v>
      </c>
      <c r="E85" s="73">
        <v>1230</v>
      </c>
      <c r="F85" s="73">
        <v>2150</v>
      </c>
      <c r="G85" s="359"/>
      <c r="I85" s="72"/>
      <c r="J85" s="72">
        <v>1</v>
      </c>
      <c r="M85" s="72">
        <v>1</v>
      </c>
      <c r="N85" s="73">
        <v>1</v>
      </c>
      <c r="O85" s="43"/>
      <c r="P85" s="64">
        <v>1</v>
      </c>
      <c r="Q85" s="43"/>
      <c r="R85" s="168">
        <v>1700</v>
      </c>
      <c r="X85" s="58"/>
      <c r="Y85" s="58">
        <v>55.31</v>
      </c>
      <c r="Z85" s="58">
        <v>104.59</v>
      </c>
      <c r="AA85" s="58">
        <v>32.65</v>
      </c>
      <c r="AB85" s="58">
        <v>90</v>
      </c>
      <c r="AC85" s="58">
        <f t="shared" si="1"/>
        <v>1982.55</v>
      </c>
    </row>
    <row r="86" spans="1:29" x14ac:dyDescent="0.2">
      <c r="A86" s="104" t="s">
        <v>1343</v>
      </c>
      <c r="B86" s="104"/>
      <c r="C86" s="73" t="s">
        <v>106</v>
      </c>
      <c r="D86" s="73" t="s">
        <v>107</v>
      </c>
      <c r="E86" s="73">
        <v>995</v>
      </c>
      <c r="F86" s="73">
        <v>2150</v>
      </c>
      <c r="G86" s="359"/>
      <c r="I86" s="72"/>
      <c r="J86" s="72">
        <v>1</v>
      </c>
      <c r="M86" s="72">
        <v>1</v>
      </c>
      <c r="N86" s="73">
        <v>1</v>
      </c>
      <c r="O86" s="43"/>
      <c r="P86" s="64">
        <v>1</v>
      </c>
      <c r="Q86" s="43"/>
      <c r="R86" s="168">
        <v>1084</v>
      </c>
      <c r="X86" s="58"/>
      <c r="Y86" s="58">
        <v>55.31</v>
      </c>
      <c r="Z86" s="58">
        <v>104.59</v>
      </c>
      <c r="AA86" s="58">
        <v>32.65</v>
      </c>
      <c r="AB86" s="58">
        <v>90</v>
      </c>
      <c r="AC86" s="58">
        <f t="shared" si="1"/>
        <v>1366.55</v>
      </c>
    </row>
    <row r="87" spans="1:29" x14ac:dyDescent="0.2">
      <c r="A87" s="104" t="s">
        <v>1344</v>
      </c>
      <c r="B87" s="104"/>
      <c r="C87" s="73" t="s">
        <v>106</v>
      </c>
      <c r="D87" s="73" t="s">
        <v>107</v>
      </c>
      <c r="E87" s="73">
        <v>1285</v>
      </c>
      <c r="F87" s="73">
        <v>2150</v>
      </c>
      <c r="G87" s="359"/>
      <c r="I87" s="72"/>
      <c r="J87" s="72">
        <v>1</v>
      </c>
      <c r="M87" s="72">
        <v>1</v>
      </c>
      <c r="N87" s="73">
        <v>1</v>
      </c>
      <c r="O87" s="43"/>
      <c r="P87" s="64">
        <v>1</v>
      </c>
      <c r="Q87" s="43"/>
      <c r="R87" s="168">
        <v>1394</v>
      </c>
      <c r="X87" s="58"/>
      <c r="Y87" s="58">
        <v>55.31</v>
      </c>
      <c r="Z87" s="58">
        <v>104.59</v>
      </c>
      <c r="AA87" s="58">
        <v>32.65</v>
      </c>
      <c r="AB87" s="58">
        <v>90</v>
      </c>
      <c r="AC87" s="58">
        <f t="shared" si="1"/>
        <v>1676.55</v>
      </c>
    </row>
    <row r="88" spans="1:29" x14ac:dyDescent="0.2">
      <c r="A88" s="376" t="s">
        <v>234</v>
      </c>
      <c r="B88" s="376"/>
      <c r="C88" s="377"/>
      <c r="D88" s="377"/>
      <c r="E88" s="377"/>
      <c r="F88" s="377"/>
      <c r="G88" s="383"/>
      <c r="H88" s="378"/>
      <c r="I88" s="379"/>
      <c r="J88" s="379"/>
      <c r="K88" s="378"/>
      <c r="L88" s="379"/>
      <c r="M88" s="379"/>
      <c r="N88" s="377"/>
      <c r="O88" s="380"/>
      <c r="P88" s="381"/>
      <c r="Q88" s="380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</row>
    <row r="89" spans="1:29" x14ac:dyDescent="0.2">
      <c r="A89" s="104" t="s">
        <v>236</v>
      </c>
      <c r="B89" s="104"/>
      <c r="C89" s="73" t="s">
        <v>106</v>
      </c>
      <c r="D89" s="73" t="s">
        <v>107</v>
      </c>
      <c r="E89" s="73">
        <v>1910</v>
      </c>
      <c r="F89" s="73">
        <v>2150</v>
      </c>
      <c r="G89" s="359"/>
      <c r="I89" s="72"/>
      <c r="J89" s="72">
        <v>1</v>
      </c>
      <c r="M89" s="72">
        <v>1</v>
      </c>
      <c r="N89" s="73">
        <v>1</v>
      </c>
      <c r="O89" s="43"/>
      <c r="P89" s="64">
        <v>1</v>
      </c>
      <c r="Q89" s="43"/>
      <c r="R89" s="168">
        <v>1553</v>
      </c>
      <c r="X89" s="58"/>
      <c r="Y89" s="58">
        <v>55.31</v>
      </c>
      <c r="Z89" s="58">
        <v>104.59</v>
      </c>
      <c r="AA89" s="58">
        <v>32.65</v>
      </c>
      <c r="AB89" s="58">
        <v>90</v>
      </c>
      <c r="AC89" s="58">
        <f t="shared" si="1"/>
        <v>1835.55</v>
      </c>
    </row>
    <row r="90" spans="1:29" x14ac:dyDescent="0.2">
      <c r="A90" s="104" t="s">
        <v>239</v>
      </c>
      <c r="B90" s="104"/>
      <c r="C90" s="73" t="s">
        <v>106</v>
      </c>
      <c r="D90" s="73" t="s">
        <v>107</v>
      </c>
      <c r="E90" s="73">
        <v>995</v>
      </c>
      <c r="F90" s="73">
        <v>2145</v>
      </c>
      <c r="G90" s="359"/>
      <c r="I90" s="72"/>
      <c r="J90" s="72">
        <v>1</v>
      </c>
      <c r="M90" s="72">
        <v>1</v>
      </c>
      <c r="N90" s="73">
        <v>1</v>
      </c>
      <c r="O90" s="43"/>
      <c r="P90" s="64">
        <v>1</v>
      </c>
      <c r="Q90" s="43"/>
      <c r="R90" s="168">
        <v>1083</v>
      </c>
      <c r="X90" s="58"/>
      <c r="Y90" s="58">
        <v>55.31</v>
      </c>
      <c r="Z90" s="58">
        <v>104.59</v>
      </c>
      <c r="AA90" s="58">
        <v>32.65</v>
      </c>
      <c r="AB90" s="58">
        <v>90</v>
      </c>
      <c r="AC90" s="58">
        <f t="shared" si="1"/>
        <v>1365.55</v>
      </c>
    </row>
    <row r="91" spans="1:29" x14ac:dyDescent="0.2">
      <c r="A91" s="104" t="s">
        <v>244</v>
      </c>
      <c r="B91" s="104"/>
      <c r="C91" s="73" t="s">
        <v>106</v>
      </c>
      <c r="D91" s="73" t="s">
        <v>107</v>
      </c>
      <c r="E91" s="73">
        <v>995</v>
      </c>
      <c r="F91" s="73">
        <v>2150</v>
      </c>
      <c r="G91" s="359"/>
      <c r="I91" s="72"/>
      <c r="J91" s="72">
        <v>1</v>
      </c>
      <c r="M91" s="72">
        <v>1</v>
      </c>
      <c r="N91" s="73">
        <v>1</v>
      </c>
      <c r="O91" s="43"/>
      <c r="P91" s="64">
        <v>1</v>
      </c>
      <c r="Q91" s="43"/>
      <c r="R91" s="168">
        <v>1002</v>
      </c>
      <c r="X91" s="58"/>
      <c r="Y91" s="58">
        <v>55.31</v>
      </c>
      <c r="Z91" s="58">
        <v>104.59</v>
      </c>
      <c r="AA91" s="58">
        <v>32.65</v>
      </c>
      <c r="AB91" s="58">
        <v>90</v>
      </c>
      <c r="AC91" s="58">
        <f t="shared" si="1"/>
        <v>1284.55</v>
      </c>
    </row>
    <row r="92" spans="1:29" x14ac:dyDescent="0.2">
      <c r="A92" s="104" t="s">
        <v>245</v>
      </c>
      <c r="B92" s="104"/>
      <c r="C92" s="73" t="s">
        <v>157</v>
      </c>
      <c r="D92" s="73" t="s">
        <v>158</v>
      </c>
      <c r="E92" s="73">
        <v>970</v>
      </c>
      <c r="F92" s="73">
        <v>1960</v>
      </c>
      <c r="G92" s="359"/>
      <c r="I92" s="72"/>
      <c r="J92" s="72">
        <v>1</v>
      </c>
      <c r="M92" s="72">
        <v>1</v>
      </c>
      <c r="N92" s="73">
        <v>1</v>
      </c>
      <c r="O92" s="43"/>
      <c r="P92" s="64">
        <v>1</v>
      </c>
      <c r="Q92" s="43"/>
      <c r="R92" s="168">
        <v>493.13</v>
      </c>
      <c r="X92" s="58"/>
      <c r="AC92" s="58">
        <f t="shared" si="1"/>
        <v>493.13</v>
      </c>
    </row>
    <row r="93" spans="1:29" x14ac:dyDescent="0.2">
      <c r="A93" s="104" t="s">
        <v>247</v>
      </c>
      <c r="B93" s="104"/>
      <c r="C93" s="73" t="s">
        <v>157</v>
      </c>
      <c r="D93" s="73" t="s">
        <v>158</v>
      </c>
      <c r="E93" s="73">
        <v>970</v>
      </c>
      <c r="F93" s="73">
        <v>2160</v>
      </c>
      <c r="G93" s="359"/>
      <c r="I93" s="72"/>
      <c r="J93" s="72">
        <v>1</v>
      </c>
      <c r="M93" s="72"/>
      <c r="N93" s="73">
        <v>1</v>
      </c>
      <c r="O93" s="43"/>
      <c r="P93" s="64">
        <v>1</v>
      </c>
      <c r="Q93" s="43"/>
      <c r="R93" s="168">
        <v>256.04000000000002</v>
      </c>
      <c r="X93" s="58"/>
      <c r="AC93" s="58">
        <f t="shared" si="1"/>
        <v>256.04000000000002</v>
      </c>
    </row>
    <row r="94" spans="1:29" x14ac:dyDescent="0.2">
      <c r="A94" s="104" t="s">
        <v>248</v>
      </c>
      <c r="B94" s="104"/>
      <c r="C94" s="73" t="s">
        <v>157</v>
      </c>
      <c r="D94" s="73" t="s">
        <v>158</v>
      </c>
      <c r="E94" s="73">
        <v>970</v>
      </c>
      <c r="F94" s="73">
        <v>1960</v>
      </c>
      <c r="G94" s="359"/>
      <c r="I94" s="72"/>
      <c r="J94" s="72">
        <v>1</v>
      </c>
      <c r="M94" s="72"/>
      <c r="N94" s="73">
        <v>1</v>
      </c>
      <c r="O94" s="43"/>
      <c r="P94" s="64">
        <v>1</v>
      </c>
      <c r="Q94" s="43"/>
      <c r="R94" s="168">
        <v>256.04000000000002</v>
      </c>
      <c r="X94" s="58"/>
      <c r="AC94" s="58">
        <f t="shared" si="1"/>
        <v>256.04000000000002</v>
      </c>
    </row>
    <row r="95" spans="1:29" x14ac:dyDescent="0.2">
      <c r="A95" s="104" t="s">
        <v>249</v>
      </c>
      <c r="B95" s="104" t="s">
        <v>1356</v>
      </c>
      <c r="C95" s="73" t="s">
        <v>251</v>
      </c>
      <c r="D95" s="73" t="s">
        <v>1162</v>
      </c>
      <c r="E95" s="73">
        <v>1903</v>
      </c>
      <c r="F95" s="73">
        <v>1995</v>
      </c>
      <c r="G95" s="359"/>
      <c r="I95" s="72"/>
      <c r="J95" s="72">
        <v>1</v>
      </c>
      <c r="M95" s="72"/>
      <c r="N95" s="73">
        <v>1</v>
      </c>
      <c r="O95" s="43"/>
      <c r="P95" s="64">
        <v>1</v>
      </c>
      <c r="Q95" s="43"/>
      <c r="R95" s="168">
        <v>216.73</v>
      </c>
      <c r="S95" s="58">
        <v>987.09</v>
      </c>
      <c r="T95" s="58">
        <v>43</v>
      </c>
      <c r="U95" s="58">
        <v>4.71</v>
      </c>
      <c r="X95" s="58"/>
      <c r="AC95" s="58">
        <f t="shared" si="1"/>
        <v>1251.53</v>
      </c>
    </row>
    <row r="96" spans="1:29" x14ac:dyDescent="0.2">
      <c r="A96" s="104" t="s">
        <v>255</v>
      </c>
      <c r="B96" s="104"/>
      <c r="C96" s="73" t="s">
        <v>106</v>
      </c>
      <c r="D96" s="73" t="s">
        <v>107</v>
      </c>
      <c r="E96" s="73">
        <v>995</v>
      </c>
      <c r="F96" s="73">
        <v>2150</v>
      </c>
      <c r="G96" s="359"/>
      <c r="I96" s="72"/>
      <c r="J96" s="72">
        <v>1</v>
      </c>
      <c r="M96" s="72">
        <v>1</v>
      </c>
      <c r="N96" s="73">
        <v>1</v>
      </c>
      <c r="O96" s="43"/>
      <c r="P96" s="64">
        <v>1</v>
      </c>
      <c r="Q96" s="43"/>
      <c r="R96" s="168">
        <v>940</v>
      </c>
      <c r="X96" s="58"/>
      <c r="Y96" s="58">
        <v>55.31</v>
      </c>
      <c r="Z96" s="58">
        <v>104.59</v>
      </c>
      <c r="AA96" s="58">
        <v>32.65</v>
      </c>
      <c r="AB96" s="58">
        <v>90</v>
      </c>
      <c r="AC96" s="58">
        <f t="shared" si="1"/>
        <v>1222.55</v>
      </c>
    </row>
    <row r="97" spans="1:29" x14ac:dyDescent="0.2">
      <c r="A97" s="104" t="s">
        <v>258</v>
      </c>
      <c r="B97" s="104"/>
      <c r="C97" s="73" t="s">
        <v>106</v>
      </c>
      <c r="D97" s="73" t="s">
        <v>107</v>
      </c>
      <c r="E97" s="73">
        <v>1230</v>
      </c>
      <c r="F97" s="73">
        <v>2150</v>
      </c>
      <c r="G97" s="359"/>
      <c r="I97" s="72"/>
      <c r="J97" s="72">
        <v>1</v>
      </c>
      <c r="M97" s="72">
        <v>1</v>
      </c>
      <c r="N97" s="73">
        <v>1</v>
      </c>
      <c r="O97" s="43"/>
      <c r="P97" s="64">
        <v>1</v>
      </c>
      <c r="Q97" s="43"/>
      <c r="R97" s="168">
        <v>1470</v>
      </c>
      <c r="X97" s="58"/>
      <c r="Y97" s="58">
        <v>55.31</v>
      </c>
      <c r="Z97" s="58">
        <v>104.59</v>
      </c>
      <c r="AA97" s="58">
        <v>32.65</v>
      </c>
      <c r="AB97" s="58">
        <v>90</v>
      </c>
      <c r="AC97" s="58">
        <f t="shared" si="1"/>
        <v>1752.55</v>
      </c>
    </row>
    <row r="98" spans="1:29" x14ac:dyDescent="0.2">
      <c r="A98" s="104" t="s">
        <v>261</v>
      </c>
      <c r="B98" s="104"/>
      <c r="C98" s="73" t="s">
        <v>106</v>
      </c>
      <c r="D98" s="73" t="s">
        <v>107</v>
      </c>
      <c r="E98" s="73">
        <v>1295</v>
      </c>
      <c r="F98" s="73">
        <v>2150</v>
      </c>
      <c r="G98" s="359"/>
      <c r="I98" s="72"/>
      <c r="J98" s="72">
        <v>1</v>
      </c>
      <c r="M98" s="72">
        <v>1</v>
      </c>
      <c r="N98" s="73">
        <v>1</v>
      </c>
      <c r="O98" s="43"/>
      <c r="P98" s="64">
        <v>1</v>
      </c>
      <c r="Q98" s="43"/>
      <c r="R98" s="168">
        <v>1347</v>
      </c>
      <c r="X98" s="58"/>
      <c r="Y98" s="58">
        <v>55.31</v>
      </c>
      <c r="Z98" s="58">
        <v>104.59</v>
      </c>
      <c r="AA98" s="58">
        <v>32.65</v>
      </c>
      <c r="AB98" s="58">
        <v>90</v>
      </c>
      <c r="AC98" s="58">
        <f t="shared" si="1"/>
        <v>1629.55</v>
      </c>
    </row>
    <row r="99" spans="1:29" x14ac:dyDescent="0.2">
      <c r="A99" s="104" t="s">
        <v>1358</v>
      </c>
      <c r="B99" s="104" t="s">
        <v>1359</v>
      </c>
      <c r="C99" s="73" t="s">
        <v>1361</v>
      </c>
      <c r="D99" s="360" t="s">
        <v>1162</v>
      </c>
      <c r="E99" s="73">
        <v>2859</v>
      </c>
      <c r="F99" s="73">
        <v>2209</v>
      </c>
      <c r="G99" s="359"/>
      <c r="I99" s="72"/>
      <c r="J99" s="72">
        <v>1</v>
      </c>
      <c r="M99" s="72"/>
      <c r="N99" s="73">
        <v>1</v>
      </c>
      <c r="O99" s="43"/>
      <c r="P99" s="64">
        <v>1</v>
      </c>
      <c r="Q99" s="43"/>
      <c r="R99" s="411">
        <v>600</v>
      </c>
      <c r="S99" s="58">
        <v>859</v>
      </c>
      <c r="T99" s="58">
        <v>86</v>
      </c>
      <c r="U99" s="58">
        <v>4.71</v>
      </c>
      <c r="X99" s="58"/>
      <c r="AC99" s="58">
        <f t="shared" si="1"/>
        <v>1549.71</v>
      </c>
    </row>
    <row r="100" spans="1:29" x14ac:dyDescent="0.2">
      <c r="A100" s="104" t="s">
        <v>1367</v>
      </c>
      <c r="B100" s="104" t="s">
        <v>1359</v>
      </c>
      <c r="C100" s="73" t="s">
        <v>1361</v>
      </c>
      <c r="D100" s="360" t="s">
        <v>1162</v>
      </c>
      <c r="E100" s="73">
        <v>2859</v>
      </c>
      <c r="F100" s="73">
        <v>2209</v>
      </c>
      <c r="G100" s="359"/>
      <c r="I100" s="72"/>
      <c r="J100" s="72">
        <v>1</v>
      </c>
      <c r="M100" s="72"/>
      <c r="N100" s="73">
        <v>1</v>
      </c>
      <c r="O100" s="43"/>
      <c r="P100" s="64">
        <v>1</v>
      </c>
      <c r="Q100" s="43"/>
      <c r="R100" s="411">
        <v>600</v>
      </c>
      <c r="S100" s="58">
        <v>859</v>
      </c>
      <c r="T100" s="58">
        <v>86</v>
      </c>
      <c r="U100" s="58">
        <v>4.71</v>
      </c>
      <c r="X100" s="58"/>
      <c r="AC100" s="58">
        <f t="shared" si="1"/>
        <v>1549.71</v>
      </c>
    </row>
    <row r="101" spans="1:29" x14ac:dyDescent="0.2">
      <c r="A101" s="104" t="s">
        <v>1368</v>
      </c>
      <c r="B101" s="104" t="s">
        <v>1369</v>
      </c>
      <c r="C101" s="73" t="s">
        <v>1361</v>
      </c>
      <c r="D101" s="360" t="s">
        <v>1162</v>
      </c>
      <c r="E101" s="73">
        <v>2875</v>
      </c>
      <c r="F101" s="73">
        <v>2209</v>
      </c>
      <c r="G101" s="359"/>
      <c r="I101" s="72"/>
      <c r="J101" s="72">
        <v>1</v>
      </c>
      <c r="M101" s="72"/>
      <c r="N101" s="73">
        <v>1</v>
      </c>
      <c r="O101" s="43"/>
      <c r="P101" s="64">
        <v>1</v>
      </c>
      <c r="Q101" s="43"/>
      <c r="R101" s="411">
        <v>600</v>
      </c>
      <c r="S101" s="58">
        <v>859</v>
      </c>
      <c r="T101" s="58">
        <v>86</v>
      </c>
      <c r="U101" s="58">
        <v>4.71</v>
      </c>
      <c r="X101" s="58"/>
      <c r="AC101" s="58">
        <f t="shared" si="1"/>
        <v>1549.71</v>
      </c>
    </row>
    <row r="102" spans="1:29" x14ac:dyDescent="0.2">
      <c r="A102" s="104" t="s">
        <v>1373</v>
      </c>
      <c r="B102" s="104" t="s">
        <v>1374</v>
      </c>
      <c r="C102" s="73" t="s">
        <v>1361</v>
      </c>
      <c r="D102" s="360" t="s">
        <v>1162</v>
      </c>
      <c r="E102" s="73">
        <v>2875</v>
      </c>
      <c r="F102" s="73">
        <v>2209</v>
      </c>
      <c r="G102" s="359"/>
      <c r="I102" s="72"/>
      <c r="J102" s="72">
        <v>1</v>
      </c>
      <c r="M102" s="72"/>
      <c r="N102" s="73">
        <v>1</v>
      </c>
      <c r="O102" s="43"/>
      <c r="P102" s="64">
        <v>1</v>
      </c>
      <c r="Q102" s="43"/>
      <c r="R102" s="411">
        <v>600</v>
      </c>
      <c r="S102" s="58">
        <v>859</v>
      </c>
      <c r="T102" s="58">
        <v>86</v>
      </c>
      <c r="U102" s="58">
        <v>4.71</v>
      </c>
      <c r="X102" s="58"/>
      <c r="AC102" s="58">
        <f t="shared" si="1"/>
        <v>1549.71</v>
      </c>
    </row>
    <row r="103" spans="1:29" x14ac:dyDescent="0.2">
      <c r="A103" s="104" t="s">
        <v>1376</v>
      </c>
      <c r="B103" s="166" t="s">
        <v>1675</v>
      </c>
      <c r="C103" s="73" t="s">
        <v>1361</v>
      </c>
      <c r="D103" s="360" t="s">
        <v>1162</v>
      </c>
      <c r="E103" s="73">
        <v>2859</v>
      </c>
      <c r="F103" s="73">
        <v>2209</v>
      </c>
      <c r="G103" s="359"/>
      <c r="I103" s="72"/>
      <c r="J103" s="72">
        <v>1</v>
      </c>
      <c r="M103" s="72"/>
      <c r="N103" s="73">
        <v>1</v>
      </c>
      <c r="O103" s="43"/>
      <c r="P103" s="64">
        <v>1</v>
      </c>
      <c r="Q103" s="43"/>
      <c r="R103" s="411">
        <v>600</v>
      </c>
      <c r="S103" s="58">
        <v>859</v>
      </c>
      <c r="T103" s="58">
        <v>86</v>
      </c>
      <c r="U103" s="58">
        <v>4.71</v>
      </c>
      <c r="X103" s="58"/>
      <c r="AC103" s="58">
        <f t="shared" si="1"/>
        <v>1549.71</v>
      </c>
    </row>
    <row r="104" spans="1:29" x14ac:dyDescent="0.2">
      <c r="A104" s="104" t="s">
        <v>1146</v>
      </c>
      <c r="B104" s="104"/>
      <c r="C104" s="73" t="s">
        <v>175</v>
      </c>
      <c r="D104" s="73" t="s">
        <v>1525</v>
      </c>
      <c r="E104" s="73">
        <v>1490</v>
      </c>
      <c r="F104" s="73">
        <v>2160</v>
      </c>
      <c r="G104" s="359"/>
      <c r="I104" s="72"/>
      <c r="J104" s="72">
        <v>1</v>
      </c>
      <c r="M104" s="72">
        <v>1</v>
      </c>
      <c r="N104" s="73">
        <v>1</v>
      </c>
      <c r="O104" s="43"/>
      <c r="P104" s="64">
        <v>1</v>
      </c>
      <c r="Q104" s="43"/>
      <c r="R104" s="168">
        <v>10918</v>
      </c>
      <c r="V104" s="58">
        <v>174</v>
      </c>
      <c r="W104" s="58">
        <v>50</v>
      </c>
      <c r="X104" s="58">
        <v>121</v>
      </c>
      <c r="AC104" s="58">
        <f t="shared" si="1"/>
        <v>11263</v>
      </c>
    </row>
    <row r="105" spans="1:29" x14ac:dyDescent="0.2">
      <c r="A105" s="104" t="s">
        <v>264</v>
      </c>
      <c r="B105" s="104"/>
      <c r="C105" s="73" t="s">
        <v>106</v>
      </c>
      <c r="D105" s="73" t="s">
        <v>107</v>
      </c>
      <c r="E105" s="73">
        <v>1295</v>
      </c>
      <c r="F105" s="73">
        <v>2150</v>
      </c>
      <c r="G105" s="359"/>
      <c r="I105" s="72"/>
      <c r="J105" s="72">
        <v>1</v>
      </c>
      <c r="M105" s="72">
        <v>1</v>
      </c>
      <c r="N105" s="73">
        <v>1</v>
      </c>
      <c r="O105" s="43"/>
      <c r="P105" s="64">
        <v>1</v>
      </c>
      <c r="Q105" s="43"/>
      <c r="R105" s="168">
        <v>1474</v>
      </c>
      <c r="Y105" s="58">
        <v>55.31</v>
      </c>
      <c r="Z105" s="58">
        <v>104.59</v>
      </c>
      <c r="AA105" s="58">
        <v>32.65</v>
      </c>
      <c r="AB105" s="58">
        <v>90</v>
      </c>
      <c r="AC105" s="58">
        <f t="shared" si="1"/>
        <v>1756.55</v>
      </c>
    </row>
    <row r="106" spans="1:29" x14ac:dyDescent="0.2">
      <c r="A106" s="104" t="s">
        <v>267</v>
      </c>
      <c r="B106" s="104"/>
      <c r="C106" s="73" t="s">
        <v>106</v>
      </c>
      <c r="D106" s="73" t="s">
        <v>107</v>
      </c>
      <c r="E106" s="73">
        <v>995</v>
      </c>
      <c r="F106" s="73">
        <v>2145</v>
      </c>
      <c r="G106" s="359"/>
      <c r="I106" s="72"/>
      <c r="J106" s="72">
        <v>1</v>
      </c>
      <c r="M106" s="72">
        <v>1</v>
      </c>
      <c r="N106" s="73">
        <v>1</v>
      </c>
      <c r="O106" s="43"/>
      <c r="P106" s="64">
        <v>1</v>
      </c>
      <c r="Q106" s="43"/>
      <c r="R106" s="168">
        <v>1083</v>
      </c>
      <c r="X106" s="58"/>
      <c r="Y106" s="58">
        <v>55.31</v>
      </c>
      <c r="Z106" s="58">
        <v>104.59</v>
      </c>
      <c r="AA106" s="58">
        <v>32.65</v>
      </c>
      <c r="AB106" s="58">
        <v>90</v>
      </c>
      <c r="AC106" s="58">
        <f t="shared" si="1"/>
        <v>1365.55</v>
      </c>
    </row>
    <row r="107" spans="1:29" x14ac:dyDescent="0.2">
      <c r="A107" s="104" t="s">
        <v>269</v>
      </c>
      <c r="B107" s="104"/>
      <c r="C107" s="73" t="s">
        <v>106</v>
      </c>
      <c r="D107" s="73" t="s">
        <v>107</v>
      </c>
      <c r="E107" s="73">
        <v>1295</v>
      </c>
      <c r="F107" s="73">
        <v>2150</v>
      </c>
      <c r="G107" s="359"/>
      <c r="I107" s="72"/>
      <c r="J107" s="72">
        <v>1</v>
      </c>
      <c r="M107" s="72">
        <v>1</v>
      </c>
      <c r="N107" s="73">
        <v>1</v>
      </c>
      <c r="O107" s="43"/>
      <c r="P107" s="64">
        <v>1</v>
      </c>
      <c r="Q107" s="43"/>
      <c r="R107" s="168">
        <v>1347</v>
      </c>
      <c r="X107" s="58"/>
      <c r="Y107" s="58">
        <v>55.31</v>
      </c>
      <c r="Z107" s="58">
        <v>104.59</v>
      </c>
      <c r="AA107" s="58">
        <v>32.65</v>
      </c>
      <c r="AB107" s="58">
        <v>90</v>
      </c>
      <c r="AC107" s="58">
        <f t="shared" si="1"/>
        <v>1629.55</v>
      </c>
    </row>
    <row r="108" spans="1:29" x14ac:dyDescent="0.2">
      <c r="A108" s="104" t="s">
        <v>271</v>
      </c>
      <c r="B108" s="104"/>
      <c r="C108" s="73" t="s">
        <v>175</v>
      </c>
      <c r="D108" s="73" t="s">
        <v>1525</v>
      </c>
      <c r="E108" s="73">
        <v>1410</v>
      </c>
      <c r="F108" s="73">
        <v>2160</v>
      </c>
      <c r="G108" s="359"/>
      <c r="I108" s="72"/>
      <c r="J108" s="72">
        <v>1</v>
      </c>
      <c r="L108" s="72">
        <v>1</v>
      </c>
      <c r="M108" s="72"/>
      <c r="N108" s="73">
        <v>1</v>
      </c>
      <c r="O108" s="43"/>
      <c r="P108" s="64">
        <v>1</v>
      </c>
      <c r="Q108" s="43"/>
      <c r="R108" s="168">
        <v>18904</v>
      </c>
      <c r="V108" s="58">
        <v>174</v>
      </c>
      <c r="W108" s="58">
        <v>50</v>
      </c>
      <c r="X108" s="58">
        <v>121</v>
      </c>
      <c r="AC108" s="58">
        <f t="shared" si="1"/>
        <v>19249</v>
      </c>
    </row>
    <row r="109" spans="1:29" x14ac:dyDescent="0.2">
      <c r="A109" s="104" t="s">
        <v>1379</v>
      </c>
      <c r="B109" s="104"/>
      <c r="C109" s="73" t="s">
        <v>106</v>
      </c>
      <c r="D109" s="73" t="s">
        <v>107</v>
      </c>
      <c r="E109" s="73">
        <v>995</v>
      </c>
      <c r="F109" s="73">
        <v>2150</v>
      </c>
      <c r="G109" s="359"/>
      <c r="I109" s="72"/>
      <c r="J109" s="72">
        <v>1</v>
      </c>
      <c r="M109" s="72">
        <v>1</v>
      </c>
      <c r="N109" s="73">
        <v>1</v>
      </c>
      <c r="O109" s="43"/>
      <c r="P109" s="64">
        <v>1</v>
      </c>
      <c r="Q109" s="43"/>
      <c r="R109" s="168">
        <v>1075</v>
      </c>
      <c r="X109" s="58"/>
      <c r="Y109" s="58">
        <v>55.31</v>
      </c>
      <c r="Z109" s="58">
        <v>104.59</v>
      </c>
      <c r="AA109" s="58">
        <v>32.65</v>
      </c>
      <c r="AB109" s="58">
        <v>90</v>
      </c>
      <c r="AC109" s="58">
        <f t="shared" si="1"/>
        <v>1357.55</v>
      </c>
    </row>
    <row r="110" spans="1:29" x14ac:dyDescent="0.2">
      <c r="A110" s="104" t="s">
        <v>274</v>
      </c>
      <c r="B110" s="104"/>
      <c r="C110" s="73" t="s">
        <v>106</v>
      </c>
      <c r="D110" s="73" t="s">
        <v>107</v>
      </c>
      <c r="E110" s="73">
        <v>1230</v>
      </c>
      <c r="F110" s="73">
        <v>2150</v>
      </c>
      <c r="G110" s="359"/>
      <c r="I110" s="72"/>
      <c r="J110" s="72">
        <v>1</v>
      </c>
      <c r="M110" s="72">
        <v>1</v>
      </c>
      <c r="N110" s="73">
        <v>1</v>
      </c>
      <c r="O110" s="43"/>
      <c r="P110" s="64">
        <v>1</v>
      </c>
      <c r="Q110" s="43"/>
      <c r="R110" s="168">
        <v>1470</v>
      </c>
      <c r="X110" s="58"/>
      <c r="Y110" s="58">
        <v>55.31</v>
      </c>
      <c r="Z110" s="58">
        <v>104.59</v>
      </c>
      <c r="AA110" s="58">
        <v>32.65</v>
      </c>
      <c r="AB110" s="58">
        <v>90</v>
      </c>
      <c r="AC110" s="58">
        <f t="shared" si="1"/>
        <v>1752.55</v>
      </c>
    </row>
    <row r="111" spans="1:29" x14ac:dyDescent="0.2">
      <c r="A111" s="104" t="s">
        <v>275</v>
      </c>
      <c r="B111" s="104"/>
      <c r="C111" s="73" t="s">
        <v>106</v>
      </c>
      <c r="D111" s="73" t="s">
        <v>107</v>
      </c>
      <c r="E111" s="73">
        <v>995</v>
      </c>
      <c r="F111" s="73">
        <v>2150</v>
      </c>
      <c r="G111" s="359"/>
      <c r="I111" s="72"/>
      <c r="J111" s="72">
        <v>1</v>
      </c>
      <c r="M111" s="72">
        <v>1</v>
      </c>
      <c r="N111" s="73">
        <v>1</v>
      </c>
      <c r="O111" s="43"/>
      <c r="P111" s="64">
        <v>1</v>
      </c>
      <c r="Q111" s="43"/>
      <c r="R111" s="168">
        <v>745</v>
      </c>
      <c r="X111" s="58"/>
      <c r="Y111" s="58">
        <v>55.31</v>
      </c>
      <c r="Z111" s="58">
        <v>104.59</v>
      </c>
      <c r="AA111" s="58">
        <v>32.65</v>
      </c>
      <c r="AB111" s="58">
        <v>90</v>
      </c>
      <c r="AC111" s="58">
        <f t="shared" si="1"/>
        <v>1027.55</v>
      </c>
    </row>
    <row r="112" spans="1:29" x14ac:dyDescent="0.2">
      <c r="A112" s="104" t="s">
        <v>278</v>
      </c>
      <c r="B112" s="104"/>
      <c r="C112" s="73" t="s">
        <v>106</v>
      </c>
      <c r="D112" s="73" t="s">
        <v>107</v>
      </c>
      <c r="E112" s="73">
        <v>995</v>
      </c>
      <c r="F112" s="73">
        <v>2150</v>
      </c>
      <c r="G112" s="359"/>
      <c r="I112" s="72"/>
      <c r="J112" s="72">
        <v>1</v>
      </c>
      <c r="M112" s="72">
        <v>1</v>
      </c>
      <c r="N112" s="73">
        <v>1</v>
      </c>
      <c r="O112" s="43"/>
      <c r="P112" s="64">
        <v>1</v>
      </c>
      <c r="Q112" s="43"/>
      <c r="R112" s="168">
        <v>1002</v>
      </c>
      <c r="X112" s="58"/>
      <c r="Y112" s="58">
        <v>55.31</v>
      </c>
      <c r="Z112" s="58">
        <v>104.59</v>
      </c>
      <c r="AA112" s="58">
        <v>32.65</v>
      </c>
      <c r="AB112" s="58">
        <v>90</v>
      </c>
      <c r="AC112" s="58">
        <f t="shared" si="1"/>
        <v>1284.55</v>
      </c>
    </row>
    <row r="113" spans="1:29" x14ac:dyDescent="0.2">
      <c r="A113" s="104" t="s">
        <v>281</v>
      </c>
      <c r="B113" s="104"/>
      <c r="C113" s="73" t="s">
        <v>106</v>
      </c>
      <c r="D113" s="73" t="s">
        <v>107</v>
      </c>
      <c r="E113" s="73">
        <v>995</v>
      </c>
      <c r="F113" s="73">
        <v>2150</v>
      </c>
      <c r="G113" s="359"/>
      <c r="I113" s="72"/>
      <c r="J113" s="72">
        <v>1</v>
      </c>
      <c r="M113" s="72">
        <v>1</v>
      </c>
      <c r="N113" s="73">
        <v>1</v>
      </c>
      <c r="O113" s="43"/>
      <c r="P113" s="64">
        <v>1</v>
      </c>
      <c r="Q113" s="43"/>
      <c r="R113" s="168">
        <v>1084</v>
      </c>
      <c r="X113" s="58"/>
      <c r="Y113" s="58">
        <v>55.31</v>
      </c>
      <c r="Z113" s="58">
        <v>104.59</v>
      </c>
      <c r="AA113" s="58">
        <v>32.65</v>
      </c>
      <c r="AB113" s="58">
        <v>90</v>
      </c>
      <c r="AC113" s="58">
        <f t="shared" si="1"/>
        <v>1366.55</v>
      </c>
    </row>
    <row r="114" spans="1:29" x14ac:dyDescent="0.2">
      <c r="A114" s="104" t="s">
        <v>284</v>
      </c>
      <c r="B114" s="104"/>
      <c r="C114" s="73" t="s">
        <v>157</v>
      </c>
      <c r="D114" s="73" t="s">
        <v>158</v>
      </c>
      <c r="E114" s="73">
        <v>970</v>
      </c>
      <c r="F114" s="73">
        <v>1960</v>
      </c>
      <c r="G114" s="359"/>
      <c r="I114" s="72"/>
      <c r="J114" s="72">
        <v>1</v>
      </c>
      <c r="M114" s="72">
        <v>1</v>
      </c>
      <c r="N114" s="73">
        <v>1</v>
      </c>
      <c r="O114" s="43"/>
      <c r="P114" s="64">
        <v>1</v>
      </c>
      <c r="Q114" s="43"/>
      <c r="R114" s="168">
        <v>493.13</v>
      </c>
      <c r="X114" s="58"/>
      <c r="AC114" s="58">
        <f t="shared" si="1"/>
        <v>493.13</v>
      </c>
    </row>
    <row r="115" spans="1:29" x14ac:dyDescent="0.2">
      <c r="A115" s="104" t="s">
        <v>1384</v>
      </c>
      <c r="B115" s="104"/>
      <c r="C115" s="73" t="s">
        <v>157</v>
      </c>
      <c r="D115" s="73" t="s">
        <v>158</v>
      </c>
      <c r="E115" s="73">
        <v>1290</v>
      </c>
      <c r="F115" s="73">
        <v>2160</v>
      </c>
      <c r="G115" s="359"/>
      <c r="I115" s="72"/>
      <c r="J115" s="72">
        <v>1</v>
      </c>
      <c r="M115" s="72">
        <v>1</v>
      </c>
      <c r="N115" s="73">
        <v>1</v>
      </c>
      <c r="O115" s="43"/>
      <c r="P115" s="64">
        <v>1</v>
      </c>
      <c r="Q115" s="43"/>
      <c r="R115" s="168">
        <v>707.16</v>
      </c>
      <c r="X115" s="58"/>
      <c r="AC115" s="58">
        <f t="shared" si="1"/>
        <v>707.16</v>
      </c>
    </row>
    <row r="116" spans="1:29" x14ac:dyDescent="0.2">
      <c r="A116" s="104" t="s">
        <v>285</v>
      </c>
      <c r="B116" s="104"/>
      <c r="C116" s="73" t="s">
        <v>106</v>
      </c>
      <c r="D116" s="73" t="s">
        <v>107</v>
      </c>
      <c r="E116" s="73">
        <v>1230</v>
      </c>
      <c r="F116" s="73">
        <v>2150</v>
      </c>
      <c r="G116" s="359"/>
      <c r="I116" s="72"/>
      <c r="J116" s="72">
        <v>1</v>
      </c>
      <c r="M116" s="72">
        <v>1</v>
      </c>
      <c r="N116" s="73">
        <v>1</v>
      </c>
      <c r="O116" s="43"/>
      <c r="P116" s="64">
        <v>1</v>
      </c>
      <c r="Q116" s="43"/>
      <c r="R116" s="168">
        <v>1367</v>
      </c>
      <c r="X116" s="58"/>
      <c r="Y116" s="58">
        <v>55.31</v>
      </c>
      <c r="Z116" s="58">
        <v>104.59</v>
      </c>
      <c r="AA116" s="58">
        <v>32.65</v>
      </c>
      <c r="AB116" s="58">
        <v>90</v>
      </c>
      <c r="AC116" s="58">
        <f t="shared" si="1"/>
        <v>1649.55</v>
      </c>
    </row>
    <row r="117" spans="1:29" x14ac:dyDescent="0.2">
      <c r="A117" s="104" t="s">
        <v>1390</v>
      </c>
      <c r="B117" s="104"/>
      <c r="C117" s="73" t="s">
        <v>106</v>
      </c>
      <c r="D117" s="73" t="s">
        <v>107</v>
      </c>
      <c r="E117" s="73">
        <v>1230</v>
      </c>
      <c r="F117" s="73">
        <v>2150</v>
      </c>
      <c r="G117" s="359"/>
      <c r="I117" s="72"/>
      <c r="J117" s="72">
        <v>1</v>
      </c>
      <c r="M117" s="72">
        <v>1</v>
      </c>
      <c r="N117" s="73">
        <v>1</v>
      </c>
      <c r="O117" s="43"/>
      <c r="P117" s="64">
        <v>1</v>
      </c>
      <c r="Q117" s="43"/>
      <c r="R117" s="168">
        <v>1493</v>
      </c>
      <c r="X117" s="58"/>
      <c r="Y117" s="58">
        <v>55.31</v>
      </c>
      <c r="Z117" s="58">
        <v>104.59</v>
      </c>
      <c r="AA117" s="58">
        <v>32.65</v>
      </c>
      <c r="AB117" s="58">
        <v>90</v>
      </c>
      <c r="AC117" s="58">
        <f t="shared" si="1"/>
        <v>1775.55</v>
      </c>
    </row>
    <row r="118" spans="1:29" x14ac:dyDescent="0.2">
      <c r="A118" s="104" t="s">
        <v>1391</v>
      </c>
      <c r="B118" s="104"/>
      <c r="C118" s="73" t="s">
        <v>175</v>
      </c>
      <c r="D118" s="73" t="s">
        <v>1525</v>
      </c>
      <c r="E118" s="73">
        <v>1490</v>
      </c>
      <c r="F118" s="73">
        <v>2160</v>
      </c>
      <c r="G118" s="359"/>
      <c r="I118" s="72"/>
      <c r="J118" s="72">
        <v>1</v>
      </c>
      <c r="M118" s="72">
        <v>1</v>
      </c>
      <c r="N118" s="73">
        <v>1</v>
      </c>
      <c r="O118" s="43"/>
      <c r="P118" s="64">
        <v>1</v>
      </c>
      <c r="Q118" s="43"/>
      <c r="R118" s="168">
        <v>19037</v>
      </c>
      <c r="V118" s="58">
        <v>174</v>
      </c>
      <c r="W118" s="58">
        <v>50</v>
      </c>
      <c r="X118" s="58">
        <v>121</v>
      </c>
      <c r="AC118" s="58">
        <f t="shared" si="1"/>
        <v>19382</v>
      </c>
    </row>
    <row r="119" spans="1:29" x14ac:dyDescent="0.2">
      <c r="A119" s="104" t="s">
        <v>287</v>
      </c>
      <c r="B119" s="104"/>
      <c r="C119" s="73" t="s">
        <v>106</v>
      </c>
      <c r="D119" s="73" t="s">
        <v>107</v>
      </c>
      <c r="E119" s="73">
        <v>1230</v>
      </c>
      <c r="F119" s="73">
        <v>2150</v>
      </c>
      <c r="G119" s="359"/>
      <c r="I119" s="72"/>
      <c r="J119" s="72">
        <v>1</v>
      </c>
      <c r="M119" s="72">
        <v>1</v>
      </c>
      <c r="N119" s="73">
        <v>1</v>
      </c>
      <c r="O119" s="43"/>
      <c r="P119" s="64">
        <v>1</v>
      </c>
      <c r="Q119" s="43"/>
      <c r="R119" s="168">
        <v>1493</v>
      </c>
      <c r="X119" s="58"/>
      <c r="Y119" s="58">
        <v>55.31</v>
      </c>
      <c r="Z119" s="58">
        <v>104.59</v>
      </c>
      <c r="AA119" s="58">
        <v>32.65</v>
      </c>
      <c r="AB119" s="58">
        <v>90</v>
      </c>
      <c r="AC119" s="58">
        <f t="shared" si="1"/>
        <v>1775.55</v>
      </c>
    </row>
    <row r="120" spans="1:29" x14ac:dyDescent="0.2">
      <c r="A120" s="104" t="s">
        <v>289</v>
      </c>
      <c r="B120" s="104"/>
      <c r="C120" s="360" t="s">
        <v>157</v>
      </c>
      <c r="D120" s="73" t="s">
        <v>158</v>
      </c>
      <c r="E120" s="73">
        <v>970</v>
      </c>
      <c r="F120" s="73">
        <v>2160</v>
      </c>
      <c r="G120" s="359"/>
      <c r="I120" s="72"/>
      <c r="J120" s="72">
        <v>1</v>
      </c>
      <c r="M120" s="72"/>
      <c r="N120" s="73">
        <v>1</v>
      </c>
      <c r="O120" s="43"/>
      <c r="P120" s="64">
        <v>1</v>
      </c>
      <c r="Q120" s="43"/>
      <c r="R120" s="168">
        <v>232.13</v>
      </c>
      <c r="X120" s="58"/>
      <c r="AC120" s="58">
        <f t="shared" si="1"/>
        <v>232.13</v>
      </c>
    </row>
    <row r="121" spans="1:29" x14ac:dyDescent="0.2">
      <c r="A121" s="104" t="s">
        <v>292</v>
      </c>
      <c r="B121" s="104" t="s">
        <v>290</v>
      </c>
      <c r="C121" s="360" t="s">
        <v>251</v>
      </c>
      <c r="D121" s="73" t="s">
        <v>1162</v>
      </c>
      <c r="E121" s="73">
        <v>1903</v>
      </c>
      <c r="F121" s="73">
        <v>2195</v>
      </c>
      <c r="G121" s="359"/>
      <c r="I121" s="72"/>
      <c r="J121" s="72">
        <v>1</v>
      </c>
      <c r="M121" s="72"/>
      <c r="N121" s="73">
        <v>1</v>
      </c>
      <c r="O121" s="43"/>
      <c r="P121" s="64">
        <v>1</v>
      </c>
      <c r="Q121" s="43"/>
      <c r="R121" s="168">
        <v>220.85</v>
      </c>
      <c r="S121" s="58">
        <v>582</v>
      </c>
      <c r="T121" s="58">
        <v>43</v>
      </c>
      <c r="U121" s="58">
        <v>4.71</v>
      </c>
      <c r="X121" s="58"/>
      <c r="AC121" s="58">
        <f t="shared" si="1"/>
        <v>850.56</v>
      </c>
    </row>
    <row r="122" spans="1:29" x14ac:dyDescent="0.2">
      <c r="A122" s="104" t="s">
        <v>295</v>
      </c>
      <c r="B122" s="104"/>
      <c r="C122" s="360" t="s">
        <v>157</v>
      </c>
      <c r="D122" s="73" t="s">
        <v>158</v>
      </c>
      <c r="E122" s="73">
        <v>970</v>
      </c>
      <c r="F122" s="73">
        <v>2160</v>
      </c>
      <c r="G122" s="359"/>
      <c r="I122" s="72"/>
      <c r="J122" s="72">
        <v>1</v>
      </c>
      <c r="M122" s="72">
        <v>1</v>
      </c>
      <c r="N122" s="73">
        <v>1</v>
      </c>
      <c r="O122" s="43"/>
      <c r="P122" s="64">
        <v>1</v>
      </c>
      <c r="Q122" s="43"/>
      <c r="R122" s="168">
        <v>497.52</v>
      </c>
      <c r="AC122" s="58">
        <f t="shared" si="1"/>
        <v>497.52</v>
      </c>
    </row>
    <row r="123" spans="1:29" x14ac:dyDescent="0.2">
      <c r="A123" s="104" t="s">
        <v>1397</v>
      </c>
      <c r="B123" s="104"/>
      <c r="C123" s="360" t="s">
        <v>157</v>
      </c>
      <c r="D123" s="73" t="s">
        <v>158</v>
      </c>
      <c r="E123" s="73">
        <v>970</v>
      </c>
      <c r="F123" s="73">
        <v>2160</v>
      </c>
      <c r="G123" s="359"/>
      <c r="I123" s="72"/>
      <c r="J123" s="72">
        <v>1</v>
      </c>
      <c r="M123" s="72">
        <v>1</v>
      </c>
      <c r="N123" s="73">
        <v>1</v>
      </c>
      <c r="O123" s="43"/>
      <c r="P123" s="64">
        <v>1</v>
      </c>
      <c r="Q123" s="43"/>
      <c r="R123" s="168">
        <v>497.51</v>
      </c>
      <c r="X123" s="58"/>
      <c r="AC123" s="58">
        <f t="shared" si="1"/>
        <v>497.51</v>
      </c>
    </row>
    <row r="124" spans="1:29" x14ac:dyDescent="0.2">
      <c r="A124" s="104" t="s">
        <v>297</v>
      </c>
      <c r="B124" s="104"/>
      <c r="C124" s="360" t="s">
        <v>157</v>
      </c>
      <c r="D124" s="73" t="s">
        <v>158</v>
      </c>
      <c r="E124" s="73">
        <v>970</v>
      </c>
      <c r="F124" s="73">
        <v>2160</v>
      </c>
      <c r="G124" s="359"/>
      <c r="I124" s="72"/>
      <c r="J124" s="72">
        <v>1</v>
      </c>
      <c r="M124" s="72">
        <v>1</v>
      </c>
      <c r="N124" s="73">
        <v>1</v>
      </c>
      <c r="O124" s="43"/>
      <c r="P124" s="64">
        <v>1</v>
      </c>
      <c r="Q124" s="43"/>
      <c r="R124" s="168">
        <v>497.52</v>
      </c>
      <c r="X124" s="58"/>
      <c r="AC124" s="58">
        <f t="shared" si="1"/>
        <v>497.52</v>
      </c>
    </row>
    <row r="125" spans="1:29" x14ac:dyDescent="0.2">
      <c r="A125" s="104" t="s">
        <v>298</v>
      </c>
      <c r="B125" s="104"/>
      <c r="C125" s="360" t="s">
        <v>157</v>
      </c>
      <c r="D125" s="73" t="s">
        <v>158</v>
      </c>
      <c r="E125" s="73">
        <v>970</v>
      </c>
      <c r="F125" s="73">
        <v>2160</v>
      </c>
      <c r="G125" s="359"/>
      <c r="I125" s="72"/>
      <c r="J125" s="72">
        <v>1</v>
      </c>
      <c r="M125" s="72">
        <v>1</v>
      </c>
      <c r="N125" s="73">
        <v>1</v>
      </c>
      <c r="O125" s="43"/>
      <c r="P125" s="64">
        <v>1</v>
      </c>
      <c r="Q125" s="43"/>
      <c r="R125" s="168">
        <v>330.09</v>
      </c>
      <c r="X125" s="58"/>
      <c r="AC125" s="58">
        <f t="shared" si="1"/>
        <v>330.09</v>
      </c>
    </row>
    <row r="126" spans="1:29" x14ac:dyDescent="0.2">
      <c r="A126" s="104" t="s">
        <v>301</v>
      </c>
      <c r="B126" s="104"/>
      <c r="C126" s="360" t="s">
        <v>157</v>
      </c>
      <c r="D126" s="73" t="s">
        <v>158</v>
      </c>
      <c r="E126" s="73">
        <v>828</v>
      </c>
      <c r="F126" s="73">
        <v>2060</v>
      </c>
      <c r="G126" s="359"/>
      <c r="I126" s="72"/>
      <c r="J126" s="72">
        <v>1</v>
      </c>
      <c r="L126" s="72">
        <v>1</v>
      </c>
      <c r="M126" s="72"/>
      <c r="N126" s="73"/>
      <c r="O126" s="43"/>
      <c r="P126" s="64">
        <v>1</v>
      </c>
      <c r="Q126" s="43"/>
      <c r="R126" s="168">
        <v>219.68</v>
      </c>
      <c r="X126" s="58"/>
      <c r="AC126" s="58">
        <f t="shared" si="1"/>
        <v>219.68</v>
      </c>
    </row>
    <row r="127" spans="1:29" x14ac:dyDescent="0.2">
      <c r="A127" s="104" t="s">
        <v>303</v>
      </c>
      <c r="B127" s="104"/>
      <c r="C127" s="360" t="s">
        <v>157</v>
      </c>
      <c r="D127" s="73" t="s">
        <v>158</v>
      </c>
      <c r="E127" s="73">
        <v>1020</v>
      </c>
      <c r="F127" s="73">
        <v>2160</v>
      </c>
      <c r="G127" s="359"/>
      <c r="I127" s="72"/>
      <c r="J127" s="72">
        <v>1</v>
      </c>
      <c r="M127" s="72">
        <v>1</v>
      </c>
      <c r="N127" s="73">
        <v>1</v>
      </c>
      <c r="O127" s="43"/>
      <c r="P127" s="64">
        <v>1</v>
      </c>
      <c r="Q127" s="43"/>
      <c r="R127" s="168">
        <v>332.13</v>
      </c>
      <c r="AC127" s="58">
        <f t="shared" si="1"/>
        <v>332.13</v>
      </c>
    </row>
    <row r="128" spans="1:29" x14ac:dyDescent="0.2">
      <c r="A128" s="104" t="s">
        <v>304</v>
      </c>
      <c r="B128" s="104"/>
      <c r="C128" s="73" t="s">
        <v>157</v>
      </c>
      <c r="D128" s="73" t="s">
        <v>158</v>
      </c>
      <c r="E128" s="73">
        <v>1020</v>
      </c>
      <c r="F128" s="73">
        <v>2160</v>
      </c>
      <c r="G128" s="359"/>
      <c r="I128" s="72"/>
      <c r="J128" s="72">
        <v>1</v>
      </c>
      <c r="M128" s="72">
        <v>1</v>
      </c>
      <c r="N128" s="73">
        <v>1</v>
      </c>
      <c r="O128" s="43"/>
      <c r="P128" s="64">
        <v>1</v>
      </c>
      <c r="Q128" s="43"/>
      <c r="R128" s="168">
        <v>332.13</v>
      </c>
      <c r="X128" s="58"/>
      <c r="AC128" s="58">
        <f t="shared" si="1"/>
        <v>332.13</v>
      </c>
    </row>
    <row r="129" spans="1:30" x14ac:dyDescent="0.2">
      <c r="A129" s="104" t="s">
        <v>306</v>
      </c>
      <c r="B129" s="104"/>
      <c r="C129" s="73" t="s">
        <v>106</v>
      </c>
      <c r="D129" s="73" t="s">
        <v>107</v>
      </c>
      <c r="E129" s="73">
        <v>1230</v>
      </c>
      <c r="F129" s="73">
        <v>2150</v>
      </c>
      <c r="G129" s="359"/>
      <c r="I129" s="72"/>
      <c r="J129" s="72">
        <v>1</v>
      </c>
      <c r="M129" s="72">
        <v>1</v>
      </c>
      <c r="N129" s="73">
        <v>1</v>
      </c>
      <c r="O129" s="43"/>
      <c r="P129" s="64">
        <v>1</v>
      </c>
      <c r="Q129" s="43"/>
      <c r="R129" s="168">
        <v>2297</v>
      </c>
      <c r="X129" s="58"/>
      <c r="Y129" s="58">
        <v>55.31</v>
      </c>
      <c r="Z129" s="58">
        <v>104.59</v>
      </c>
      <c r="AA129" s="58">
        <v>32.65</v>
      </c>
      <c r="AB129" s="58">
        <v>90</v>
      </c>
      <c r="AC129" s="58">
        <f t="shared" si="1"/>
        <v>2579.5500000000002</v>
      </c>
    </row>
    <row r="130" spans="1:30" x14ac:dyDescent="0.2">
      <c r="A130" s="104" t="s">
        <v>307</v>
      </c>
      <c r="B130" s="104"/>
      <c r="C130" s="73" t="s">
        <v>106</v>
      </c>
      <c r="D130" s="73" t="s">
        <v>107</v>
      </c>
      <c r="E130" s="73">
        <v>1230</v>
      </c>
      <c r="F130" s="73">
        <v>2150</v>
      </c>
      <c r="G130" s="359"/>
      <c r="I130" s="72"/>
      <c r="J130" s="72">
        <v>1</v>
      </c>
      <c r="M130" s="72">
        <v>1</v>
      </c>
      <c r="N130" s="73">
        <v>1</v>
      </c>
      <c r="O130" s="43"/>
      <c r="P130" s="64">
        <v>1</v>
      </c>
      <c r="Q130" s="43"/>
      <c r="R130" s="168">
        <v>1367</v>
      </c>
      <c r="X130" s="58"/>
      <c r="Y130" s="58">
        <v>55.31</v>
      </c>
      <c r="Z130" s="58">
        <v>104.59</v>
      </c>
      <c r="AA130" s="58">
        <v>32.65</v>
      </c>
      <c r="AB130" s="58">
        <v>90</v>
      </c>
      <c r="AC130" s="58">
        <f t="shared" si="1"/>
        <v>1649.55</v>
      </c>
    </row>
    <row r="131" spans="1:30" x14ac:dyDescent="0.2">
      <c r="A131" s="104" t="s">
        <v>308</v>
      </c>
      <c r="B131" s="104"/>
      <c r="C131" s="73" t="s">
        <v>157</v>
      </c>
      <c r="D131" s="73" t="s">
        <v>158</v>
      </c>
      <c r="E131" s="73">
        <v>1020</v>
      </c>
      <c r="F131" s="73">
        <v>2060</v>
      </c>
      <c r="G131" s="359"/>
      <c r="I131" s="72"/>
      <c r="J131" s="72">
        <v>1</v>
      </c>
      <c r="M131" s="72">
        <v>1</v>
      </c>
      <c r="N131" s="73">
        <v>1</v>
      </c>
      <c r="O131" s="43"/>
      <c r="P131" s="64">
        <v>1</v>
      </c>
      <c r="Q131" s="43"/>
      <c r="R131" s="168">
        <v>497.28</v>
      </c>
      <c r="X131" s="58"/>
      <c r="AC131" s="58">
        <f t="shared" si="1"/>
        <v>497.28</v>
      </c>
    </row>
    <row r="132" spans="1:30" x14ac:dyDescent="0.2">
      <c r="A132" s="104" t="s">
        <v>309</v>
      </c>
      <c r="B132" s="104"/>
      <c r="C132" s="73" t="s">
        <v>157</v>
      </c>
      <c r="D132" s="73" t="s">
        <v>158</v>
      </c>
      <c r="E132" s="73">
        <v>970</v>
      </c>
      <c r="F132" s="73">
        <v>2160</v>
      </c>
      <c r="G132" s="359"/>
      <c r="I132" s="72"/>
      <c r="J132" s="72">
        <v>1</v>
      </c>
      <c r="M132" s="72">
        <v>1</v>
      </c>
      <c r="N132" s="73">
        <v>1</v>
      </c>
      <c r="O132" s="43"/>
      <c r="P132" s="64">
        <v>1</v>
      </c>
      <c r="Q132" s="43"/>
      <c r="R132" s="168">
        <v>497.52</v>
      </c>
      <c r="X132" s="58"/>
      <c r="AC132" s="58">
        <f t="shared" si="1"/>
        <v>497.52</v>
      </c>
    </row>
    <row r="133" spans="1:30" x14ac:dyDescent="0.2">
      <c r="A133" s="104" t="s">
        <v>312</v>
      </c>
      <c r="B133" s="104"/>
      <c r="C133" s="73" t="s">
        <v>157</v>
      </c>
      <c r="D133" s="73" t="s">
        <v>158</v>
      </c>
      <c r="E133" s="73">
        <v>1305</v>
      </c>
      <c r="F133" s="73">
        <v>2160</v>
      </c>
      <c r="G133" s="359"/>
      <c r="I133" s="72"/>
      <c r="J133" s="72">
        <v>1</v>
      </c>
      <c r="L133" s="72">
        <v>1</v>
      </c>
      <c r="M133" s="72"/>
      <c r="N133" s="73">
        <v>1</v>
      </c>
      <c r="O133" s="43"/>
      <c r="P133" s="64">
        <v>1</v>
      </c>
      <c r="Q133" s="43"/>
      <c r="R133" s="168">
        <v>500.56</v>
      </c>
      <c r="AC133" s="58">
        <f t="shared" si="1"/>
        <v>500.56</v>
      </c>
    </row>
    <row r="134" spans="1:30" x14ac:dyDescent="0.2">
      <c r="A134" s="104" t="s">
        <v>314</v>
      </c>
      <c r="B134" s="104"/>
      <c r="C134" s="73" t="s">
        <v>157</v>
      </c>
      <c r="D134" s="73" t="s">
        <v>158</v>
      </c>
      <c r="E134" s="73">
        <v>990</v>
      </c>
      <c r="F134" s="73">
        <v>2160</v>
      </c>
      <c r="G134" s="359"/>
      <c r="I134" s="72"/>
      <c r="J134" s="72">
        <v>1</v>
      </c>
      <c r="L134" s="72">
        <v>1</v>
      </c>
      <c r="M134" s="72"/>
      <c r="N134" s="73"/>
      <c r="O134" s="43"/>
      <c r="P134" s="64">
        <v>1</v>
      </c>
      <c r="Q134" s="43"/>
      <c r="R134" s="168">
        <v>381.34</v>
      </c>
      <c r="X134" s="58"/>
      <c r="AC134" s="58">
        <f t="shared" si="1"/>
        <v>381.34</v>
      </c>
    </row>
    <row r="135" spans="1:30" x14ac:dyDescent="0.2">
      <c r="A135" s="376" t="s">
        <v>315</v>
      </c>
      <c r="B135" s="376"/>
      <c r="C135" s="377"/>
      <c r="D135" s="377"/>
      <c r="E135" s="377"/>
      <c r="F135" s="377"/>
      <c r="G135" s="383"/>
      <c r="H135" s="378"/>
      <c r="I135" s="379"/>
      <c r="J135" s="379"/>
      <c r="K135" s="378"/>
      <c r="L135" s="379"/>
      <c r="M135" s="379"/>
      <c r="N135" s="377"/>
      <c r="O135" s="380"/>
      <c r="P135" s="381"/>
      <c r="Q135" s="380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</row>
    <row r="136" spans="1:30" x14ac:dyDescent="0.2">
      <c r="A136" s="104" t="s">
        <v>317</v>
      </c>
      <c r="B136" s="104"/>
      <c r="C136" s="360" t="s">
        <v>1437</v>
      </c>
      <c r="D136" s="73" t="s">
        <v>158</v>
      </c>
      <c r="E136" s="73">
        <v>875</v>
      </c>
      <c r="F136" s="73">
        <v>2355</v>
      </c>
      <c r="G136" s="359"/>
      <c r="I136" s="72"/>
      <c r="J136" s="72">
        <v>1</v>
      </c>
      <c r="M136" s="72"/>
      <c r="N136" s="73"/>
      <c r="O136" s="43"/>
      <c r="P136" s="64">
        <v>1</v>
      </c>
      <c r="Q136" s="43"/>
      <c r="R136" s="168">
        <v>203.37</v>
      </c>
      <c r="X136" s="58"/>
      <c r="AC136" s="58">
        <f t="shared" si="1"/>
        <v>203.37</v>
      </c>
    </row>
    <row r="137" spans="1:30" x14ac:dyDescent="0.2">
      <c r="A137" s="104" t="s">
        <v>318</v>
      </c>
      <c r="B137" s="104"/>
      <c r="C137" s="73" t="s">
        <v>157</v>
      </c>
      <c r="D137" s="73" t="s">
        <v>158</v>
      </c>
      <c r="E137" s="73">
        <v>1030</v>
      </c>
      <c r="F137" s="73">
        <v>2360</v>
      </c>
      <c r="G137" s="359"/>
      <c r="I137" s="72"/>
      <c r="J137" s="72">
        <v>1</v>
      </c>
      <c r="M137" s="72"/>
      <c r="N137" s="73"/>
      <c r="O137" s="43"/>
      <c r="P137" s="64">
        <v>1</v>
      </c>
      <c r="Q137" s="43"/>
      <c r="R137" s="168">
        <v>239.1</v>
      </c>
      <c r="X137" s="58"/>
      <c r="AC137" s="58">
        <f t="shared" si="1"/>
        <v>239.1</v>
      </c>
    </row>
    <row r="138" spans="1:30" x14ac:dyDescent="0.2">
      <c r="A138" s="397" t="s">
        <v>318</v>
      </c>
      <c r="B138" s="104"/>
      <c r="C138" s="73" t="s">
        <v>157</v>
      </c>
      <c r="D138" s="73" t="s">
        <v>158</v>
      </c>
      <c r="E138" s="360"/>
      <c r="F138" s="360"/>
      <c r="G138" s="359"/>
      <c r="I138" s="155"/>
      <c r="J138" s="155"/>
      <c r="K138" s="164"/>
      <c r="L138" s="155"/>
      <c r="M138" s="155"/>
      <c r="N138" s="360"/>
      <c r="O138" s="402"/>
      <c r="P138" s="403"/>
      <c r="Q138" s="402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65" t="str">
        <f>JMS!AK140</f>
        <v>OMITTED</v>
      </c>
    </row>
    <row r="139" spans="1:30" x14ac:dyDescent="0.2">
      <c r="A139" s="397" t="s">
        <v>321</v>
      </c>
      <c r="B139" s="104"/>
      <c r="C139" s="73" t="s">
        <v>106</v>
      </c>
      <c r="D139" s="73" t="s">
        <v>1525</v>
      </c>
      <c r="E139" s="360"/>
      <c r="F139" s="360"/>
      <c r="G139" s="359"/>
      <c r="I139" s="155"/>
      <c r="J139" s="155"/>
      <c r="K139" s="164"/>
      <c r="L139" s="155"/>
      <c r="M139" s="155"/>
      <c r="N139" s="360"/>
      <c r="O139" s="402"/>
      <c r="P139" s="403"/>
      <c r="Q139" s="402"/>
      <c r="R139" s="168"/>
      <c r="U139" s="168"/>
      <c r="W139" s="168"/>
      <c r="X139" s="168"/>
      <c r="Y139" s="168"/>
      <c r="Z139" s="168"/>
      <c r="AA139" s="168"/>
      <c r="AB139" s="168"/>
      <c r="AC139" s="168"/>
      <c r="AD139" s="65" t="str">
        <f>JMS!AK141</f>
        <v>OMITTED</v>
      </c>
    </row>
    <row r="140" spans="1:30" x14ac:dyDescent="0.2">
      <c r="A140" s="397" t="s">
        <v>324</v>
      </c>
      <c r="B140" s="104"/>
      <c r="C140" s="73" t="s">
        <v>106</v>
      </c>
      <c r="D140" s="73" t="s">
        <v>1525</v>
      </c>
      <c r="E140" s="360"/>
      <c r="F140" s="360"/>
      <c r="G140" s="359"/>
      <c r="I140" s="155"/>
      <c r="J140" s="155"/>
      <c r="K140" s="164"/>
      <c r="L140" s="155"/>
      <c r="M140" s="155"/>
      <c r="N140" s="360"/>
      <c r="O140" s="402"/>
      <c r="P140" s="403"/>
      <c r="Q140" s="402"/>
      <c r="R140" s="168"/>
      <c r="U140" s="168"/>
      <c r="W140" s="168"/>
      <c r="X140" s="168"/>
      <c r="Y140" s="168"/>
      <c r="Z140" s="168"/>
      <c r="AA140" s="168"/>
      <c r="AB140" s="168"/>
      <c r="AC140" s="168"/>
      <c r="AD140" s="65" t="str">
        <f>JMS!AK142</f>
        <v>OMITTED</v>
      </c>
    </row>
    <row r="141" spans="1:30" x14ac:dyDescent="0.2">
      <c r="A141" s="104" t="s">
        <v>325</v>
      </c>
      <c r="B141" s="104"/>
      <c r="C141" s="73" t="s">
        <v>157</v>
      </c>
      <c r="D141" s="73" t="s">
        <v>158</v>
      </c>
      <c r="E141" s="73">
        <v>1040</v>
      </c>
      <c r="F141" s="73">
        <v>2160</v>
      </c>
      <c r="G141" s="359"/>
      <c r="I141" s="72"/>
      <c r="J141" s="72">
        <v>1</v>
      </c>
      <c r="M141" s="72">
        <v>1</v>
      </c>
      <c r="N141" s="73">
        <v>1</v>
      </c>
      <c r="O141" s="43"/>
      <c r="P141" s="64">
        <v>1</v>
      </c>
      <c r="Q141" s="43"/>
      <c r="R141" s="168">
        <v>332.97</v>
      </c>
      <c r="X141" s="58"/>
      <c r="AC141" s="58">
        <f t="shared" ref="AC141:AC201" si="2">SUM(R141:AB141)</f>
        <v>332.97</v>
      </c>
    </row>
    <row r="142" spans="1:30" x14ac:dyDescent="0.2">
      <c r="A142" s="104" t="s">
        <v>327</v>
      </c>
      <c r="B142" s="104"/>
      <c r="C142" s="73" t="s">
        <v>1415</v>
      </c>
      <c r="D142" s="73" t="s">
        <v>158</v>
      </c>
      <c r="E142" s="73">
        <v>980</v>
      </c>
      <c r="F142" s="73">
        <v>2300</v>
      </c>
      <c r="G142" s="359"/>
      <c r="I142" s="72"/>
      <c r="J142" s="72">
        <v>1</v>
      </c>
      <c r="M142" s="72">
        <v>1</v>
      </c>
      <c r="N142" s="73">
        <v>1</v>
      </c>
      <c r="O142" s="43"/>
      <c r="P142" s="64">
        <v>1</v>
      </c>
      <c r="Q142" s="43"/>
      <c r="R142" s="168">
        <v>1133.48</v>
      </c>
      <c r="X142" s="58"/>
      <c r="AC142" s="58">
        <f t="shared" si="2"/>
        <v>1133.48</v>
      </c>
    </row>
    <row r="143" spans="1:30" x14ac:dyDescent="0.2">
      <c r="A143" s="104" t="s">
        <v>329</v>
      </c>
      <c r="B143" s="104"/>
      <c r="C143" s="73" t="s">
        <v>175</v>
      </c>
      <c r="D143" s="73" t="s">
        <v>1525</v>
      </c>
      <c r="E143" s="73">
        <v>1065</v>
      </c>
      <c r="F143" s="73">
        <v>2150</v>
      </c>
      <c r="G143" s="359"/>
      <c r="I143" s="72"/>
      <c r="J143" s="72">
        <v>1</v>
      </c>
      <c r="M143" s="72">
        <v>1</v>
      </c>
      <c r="N143" s="73">
        <v>1</v>
      </c>
      <c r="O143" s="43"/>
      <c r="P143" s="64">
        <v>1</v>
      </c>
      <c r="Q143" s="43"/>
      <c r="R143" s="168">
        <v>15689</v>
      </c>
      <c r="V143" s="58">
        <v>174</v>
      </c>
      <c r="W143" s="58">
        <v>50</v>
      </c>
      <c r="X143" s="58">
        <v>121</v>
      </c>
      <c r="AC143" s="58">
        <f t="shared" si="2"/>
        <v>16034</v>
      </c>
    </row>
    <row r="144" spans="1:30" x14ac:dyDescent="0.2">
      <c r="A144" s="104" t="s">
        <v>330</v>
      </c>
      <c r="B144" s="104"/>
      <c r="C144" s="73" t="s">
        <v>1415</v>
      </c>
      <c r="D144" s="73" t="s">
        <v>158</v>
      </c>
      <c r="E144" s="73">
        <v>980</v>
      </c>
      <c r="F144" s="73">
        <v>2300</v>
      </c>
      <c r="G144" s="359"/>
      <c r="I144" s="72"/>
      <c r="J144" s="72">
        <v>1</v>
      </c>
      <c r="M144" s="72">
        <v>1</v>
      </c>
      <c r="N144" s="73">
        <v>1</v>
      </c>
      <c r="O144" s="43"/>
      <c r="P144" s="64">
        <v>1</v>
      </c>
      <c r="Q144" s="43"/>
      <c r="R144" s="168">
        <v>1133.48</v>
      </c>
      <c r="X144" s="58"/>
      <c r="AC144" s="58">
        <f t="shared" si="2"/>
        <v>1133.48</v>
      </c>
    </row>
    <row r="145" spans="1:30" x14ac:dyDescent="0.2">
      <c r="A145" s="104" t="s">
        <v>395</v>
      </c>
      <c r="B145" s="104"/>
      <c r="C145" s="73" t="s">
        <v>175</v>
      </c>
      <c r="D145" s="73" t="s">
        <v>1525</v>
      </c>
      <c r="E145" s="73">
        <v>1115</v>
      </c>
      <c r="F145" s="73">
        <v>2375</v>
      </c>
      <c r="G145" s="359"/>
      <c r="I145" s="72"/>
      <c r="J145" s="72">
        <v>1</v>
      </c>
      <c r="M145" s="72">
        <v>1</v>
      </c>
      <c r="N145" s="73">
        <v>1</v>
      </c>
      <c r="O145" s="43"/>
      <c r="P145" s="64">
        <v>1</v>
      </c>
      <c r="Q145" s="43"/>
      <c r="R145" s="168">
        <v>15385</v>
      </c>
      <c r="V145" s="58">
        <v>174</v>
      </c>
      <c r="W145" s="58">
        <v>50</v>
      </c>
      <c r="X145" s="58">
        <v>121</v>
      </c>
      <c r="AC145" s="58">
        <f t="shared" si="2"/>
        <v>15730</v>
      </c>
    </row>
    <row r="146" spans="1:30" x14ac:dyDescent="0.2">
      <c r="A146" s="104" t="s">
        <v>332</v>
      </c>
      <c r="B146" s="104"/>
      <c r="C146" s="73" t="s">
        <v>1415</v>
      </c>
      <c r="D146" s="73" t="s">
        <v>158</v>
      </c>
      <c r="E146" s="73">
        <v>980</v>
      </c>
      <c r="F146" s="73">
        <v>2300</v>
      </c>
      <c r="G146" s="359"/>
      <c r="I146" s="72"/>
      <c r="J146" s="72">
        <v>1</v>
      </c>
      <c r="M146" s="72">
        <v>1</v>
      </c>
      <c r="N146" s="73">
        <v>1</v>
      </c>
      <c r="O146" s="43"/>
      <c r="P146" s="64">
        <v>1</v>
      </c>
      <c r="Q146" s="43"/>
      <c r="R146" s="168">
        <v>1133.48</v>
      </c>
      <c r="X146" s="58"/>
      <c r="AC146" s="58">
        <f t="shared" si="2"/>
        <v>1133.48</v>
      </c>
    </row>
    <row r="147" spans="1:30" x14ac:dyDescent="0.2">
      <c r="A147" s="104" t="s">
        <v>336</v>
      </c>
      <c r="B147" s="104"/>
      <c r="C147" s="73" t="s">
        <v>157</v>
      </c>
      <c r="D147" s="73" t="s">
        <v>158</v>
      </c>
      <c r="E147" s="73">
        <v>970</v>
      </c>
      <c r="F147" s="73">
        <v>2360</v>
      </c>
      <c r="G147" s="359"/>
      <c r="I147" s="72"/>
      <c r="J147" s="72">
        <v>1</v>
      </c>
      <c r="M147" s="72">
        <v>1</v>
      </c>
      <c r="N147" s="73">
        <v>1</v>
      </c>
      <c r="O147" s="43"/>
      <c r="P147" s="64">
        <v>1</v>
      </c>
      <c r="Q147" s="43"/>
      <c r="R147" s="168">
        <v>334.48</v>
      </c>
      <c r="X147" s="58"/>
      <c r="AC147" s="58">
        <f t="shared" si="2"/>
        <v>334.48</v>
      </c>
    </row>
    <row r="148" spans="1:30" x14ac:dyDescent="0.2">
      <c r="A148" s="104" t="s">
        <v>339</v>
      </c>
      <c r="B148" s="104"/>
      <c r="C148" s="73" t="s">
        <v>157</v>
      </c>
      <c r="D148" s="73" t="s">
        <v>158</v>
      </c>
      <c r="E148" s="73">
        <v>970</v>
      </c>
      <c r="F148" s="73">
        <v>2360</v>
      </c>
      <c r="G148" s="359"/>
      <c r="I148" s="72"/>
      <c r="J148" s="72">
        <v>1</v>
      </c>
      <c r="M148" s="72">
        <v>1</v>
      </c>
      <c r="N148" s="73">
        <v>1</v>
      </c>
      <c r="O148" s="43"/>
      <c r="P148" s="64">
        <v>1</v>
      </c>
      <c r="Q148" s="43"/>
      <c r="R148" s="168">
        <v>334.48</v>
      </c>
      <c r="X148" s="58"/>
      <c r="AC148" s="58">
        <f t="shared" si="2"/>
        <v>334.48</v>
      </c>
    </row>
    <row r="149" spans="1:30" x14ac:dyDescent="0.2">
      <c r="A149" s="104" t="s">
        <v>340</v>
      </c>
      <c r="B149" s="104"/>
      <c r="C149" s="73" t="s">
        <v>157</v>
      </c>
      <c r="D149" s="73" t="s">
        <v>158</v>
      </c>
      <c r="E149" s="73">
        <v>830</v>
      </c>
      <c r="F149" s="73">
        <v>2160</v>
      </c>
      <c r="G149" s="359"/>
      <c r="I149" s="72"/>
      <c r="J149" s="72">
        <v>1</v>
      </c>
      <c r="L149" s="72">
        <v>1</v>
      </c>
      <c r="M149" s="72"/>
      <c r="N149" s="73"/>
      <c r="O149" s="43"/>
      <c r="P149" s="64">
        <v>1</v>
      </c>
      <c r="Q149" s="43"/>
      <c r="R149" s="168">
        <v>197.81</v>
      </c>
      <c r="X149" s="58"/>
      <c r="AC149" s="58">
        <f t="shared" si="2"/>
        <v>197.81</v>
      </c>
    </row>
    <row r="150" spans="1:30" x14ac:dyDescent="0.2">
      <c r="A150" s="104" t="s">
        <v>342</v>
      </c>
      <c r="B150" s="104"/>
      <c r="C150" s="73" t="s">
        <v>157</v>
      </c>
      <c r="D150" s="73" t="s">
        <v>158</v>
      </c>
      <c r="E150" s="73">
        <v>1040</v>
      </c>
      <c r="F150" s="73">
        <v>2360</v>
      </c>
      <c r="G150" s="359"/>
      <c r="I150" s="72"/>
      <c r="J150" s="72">
        <v>1</v>
      </c>
      <c r="M150" s="72">
        <v>1</v>
      </c>
      <c r="N150" s="73">
        <v>1</v>
      </c>
      <c r="O150" s="43"/>
      <c r="P150" s="64">
        <v>1</v>
      </c>
      <c r="Q150" s="43"/>
      <c r="R150" s="168">
        <v>334.48</v>
      </c>
      <c r="X150" s="58"/>
      <c r="AC150" s="58">
        <f t="shared" si="2"/>
        <v>334.48</v>
      </c>
    </row>
    <row r="151" spans="1:30" x14ac:dyDescent="0.2">
      <c r="A151" s="104" t="s">
        <v>343</v>
      </c>
      <c r="B151" s="104"/>
      <c r="C151" s="73" t="s">
        <v>157</v>
      </c>
      <c r="D151" s="73" t="s">
        <v>158</v>
      </c>
      <c r="E151" s="73">
        <v>1290</v>
      </c>
      <c r="F151" s="73">
        <v>2360</v>
      </c>
      <c r="G151" s="359"/>
      <c r="I151" s="72"/>
      <c r="J151" s="72">
        <v>1</v>
      </c>
      <c r="M151" s="72">
        <v>1</v>
      </c>
      <c r="N151" s="73">
        <v>1</v>
      </c>
      <c r="O151" s="43"/>
      <c r="P151" s="64">
        <v>1</v>
      </c>
      <c r="Q151" s="43"/>
      <c r="R151" s="168">
        <v>744.94</v>
      </c>
      <c r="X151" s="58"/>
      <c r="AC151" s="58">
        <f t="shared" si="2"/>
        <v>744.94</v>
      </c>
    </row>
    <row r="152" spans="1:30" x14ac:dyDescent="0.2">
      <c r="A152" s="104" t="s">
        <v>344</v>
      </c>
      <c r="B152" s="104"/>
      <c r="C152" s="73" t="s">
        <v>175</v>
      </c>
      <c r="D152" s="73" t="s">
        <v>1525</v>
      </c>
      <c r="E152" s="73">
        <v>1165</v>
      </c>
      <c r="F152" s="73">
        <v>2085</v>
      </c>
      <c r="G152" s="359"/>
      <c r="I152" s="72"/>
      <c r="J152" s="72">
        <v>1</v>
      </c>
      <c r="M152" s="72">
        <v>1</v>
      </c>
      <c r="N152" s="73">
        <v>1</v>
      </c>
      <c r="O152" s="43"/>
      <c r="P152" s="64">
        <v>1</v>
      </c>
      <c r="Q152" s="43"/>
      <c r="R152" s="168">
        <v>19214</v>
      </c>
      <c r="V152" s="58">
        <v>174</v>
      </c>
      <c r="W152" s="58">
        <v>50</v>
      </c>
      <c r="X152" s="58">
        <v>121</v>
      </c>
      <c r="AC152" s="58">
        <f t="shared" si="2"/>
        <v>19559</v>
      </c>
    </row>
    <row r="153" spans="1:30" x14ac:dyDescent="0.2">
      <c r="A153" s="397" t="s">
        <v>345</v>
      </c>
      <c r="B153" s="104"/>
      <c r="C153" s="73" t="s">
        <v>157</v>
      </c>
      <c r="D153" s="73" t="s">
        <v>158</v>
      </c>
      <c r="E153" s="73">
        <v>970</v>
      </c>
      <c r="F153" s="73">
        <v>2360</v>
      </c>
      <c r="G153" s="359"/>
      <c r="I153" s="72"/>
      <c r="J153" s="72">
        <v>1</v>
      </c>
      <c r="M153" s="72">
        <v>1</v>
      </c>
      <c r="N153" s="73">
        <v>1</v>
      </c>
      <c r="O153" s="43"/>
      <c r="P153" s="64">
        <v>1</v>
      </c>
      <c r="Q153" s="43"/>
      <c r="R153" s="411">
        <v>501.9</v>
      </c>
      <c r="X153" s="58"/>
      <c r="AC153" s="58">
        <f t="shared" si="2"/>
        <v>501.9</v>
      </c>
    </row>
    <row r="154" spans="1:30" x14ac:dyDescent="0.2">
      <c r="A154" s="104" t="s">
        <v>345</v>
      </c>
      <c r="B154" s="104"/>
      <c r="C154" s="73" t="s">
        <v>157</v>
      </c>
      <c r="D154" s="73" t="s">
        <v>158</v>
      </c>
      <c r="E154" s="360"/>
      <c r="F154" s="360"/>
      <c r="G154" s="359"/>
      <c r="I154" s="155"/>
      <c r="J154" s="155"/>
      <c r="K154" s="164"/>
      <c r="L154" s="155"/>
      <c r="M154" s="155"/>
      <c r="N154" s="360"/>
      <c r="O154" s="402"/>
      <c r="P154" s="403"/>
      <c r="Q154" s="402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65" t="str">
        <f>JMS!AK156</f>
        <v>OMITTED</v>
      </c>
    </row>
    <row r="155" spans="1:30" x14ac:dyDescent="0.2">
      <c r="A155" s="104" t="s">
        <v>1641</v>
      </c>
      <c r="B155" s="104"/>
      <c r="C155" s="73" t="s">
        <v>157</v>
      </c>
      <c r="D155" s="73" t="s">
        <v>158</v>
      </c>
      <c r="E155" s="73">
        <v>970</v>
      </c>
      <c r="F155" s="73">
        <v>2360</v>
      </c>
      <c r="G155" s="359"/>
      <c r="I155" s="72"/>
      <c r="J155" s="72">
        <v>1</v>
      </c>
      <c r="M155" s="72">
        <v>1</v>
      </c>
      <c r="N155" s="73">
        <v>1</v>
      </c>
      <c r="O155" s="43"/>
      <c r="P155" s="64">
        <v>1</v>
      </c>
      <c r="Q155" s="43"/>
      <c r="R155" s="168">
        <v>501.9</v>
      </c>
      <c r="X155" s="58"/>
      <c r="AC155" s="58">
        <f t="shared" si="2"/>
        <v>501.9</v>
      </c>
    </row>
    <row r="156" spans="1:30" x14ac:dyDescent="0.2">
      <c r="A156" s="104" t="s">
        <v>348</v>
      </c>
      <c r="B156" s="104"/>
      <c r="C156" s="73" t="s">
        <v>1415</v>
      </c>
      <c r="D156" s="73" t="s">
        <v>158</v>
      </c>
      <c r="E156" s="73">
        <v>980</v>
      </c>
      <c r="F156" s="73">
        <v>2300</v>
      </c>
      <c r="G156" s="359"/>
      <c r="I156" s="72"/>
      <c r="J156" s="72">
        <v>1</v>
      </c>
      <c r="M156" s="72">
        <v>1</v>
      </c>
      <c r="N156" s="73">
        <v>1</v>
      </c>
      <c r="O156" s="43"/>
      <c r="P156" s="64">
        <v>1</v>
      </c>
      <c r="Q156" s="43"/>
      <c r="R156" s="168">
        <v>1133.48</v>
      </c>
      <c r="X156" s="58"/>
      <c r="AC156" s="58">
        <f t="shared" si="2"/>
        <v>1133.48</v>
      </c>
    </row>
    <row r="157" spans="1:30" x14ac:dyDescent="0.2">
      <c r="A157" s="104" t="s">
        <v>1149</v>
      </c>
      <c r="B157" s="104"/>
      <c r="C157" s="360" t="s">
        <v>1437</v>
      </c>
      <c r="D157" s="73" t="s">
        <v>158</v>
      </c>
      <c r="E157" s="73">
        <v>875</v>
      </c>
      <c r="F157" s="73">
        <v>2155</v>
      </c>
      <c r="G157" s="359"/>
      <c r="I157" s="72"/>
      <c r="J157" s="72">
        <v>1</v>
      </c>
      <c r="M157" s="72"/>
      <c r="N157" s="73"/>
      <c r="O157" s="43"/>
      <c r="P157" s="64">
        <v>1</v>
      </c>
      <c r="Q157" s="43"/>
      <c r="R157" s="168">
        <v>228.16</v>
      </c>
      <c r="X157" s="58"/>
      <c r="AC157" s="58">
        <f t="shared" si="2"/>
        <v>228.16</v>
      </c>
    </row>
    <row r="158" spans="1:30" x14ac:dyDescent="0.2">
      <c r="A158" s="104" t="s">
        <v>397</v>
      </c>
      <c r="B158" s="104"/>
      <c r="C158" s="73" t="s">
        <v>157</v>
      </c>
      <c r="D158" s="73" t="s">
        <v>158</v>
      </c>
      <c r="E158" s="73">
        <v>830</v>
      </c>
      <c r="F158" s="73">
        <v>2160</v>
      </c>
      <c r="G158" s="359"/>
      <c r="I158" s="72"/>
      <c r="J158" s="72">
        <v>1</v>
      </c>
      <c r="L158" s="72">
        <v>1</v>
      </c>
      <c r="M158" s="72"/>
      <c r="N158" s="73">
        <v>1</v>
      </c>
      <c r="O158" s="43"/>
      <c r="P158" s="64">
        <v>1</v>
      </c>
      <c r="Q158" s="43"/>
      <c r="R158" s="168">
        <v>318.87</v>
      </c>
      <c r="X158" s="58"/>
      <c r="AC158" s="58">
        <f t="shared" si="2"/>
        <v>318.87</v>
      </c>
    </row>
    <row r="159" spans="1:30" x14ac:dyDescent="0.2">
      <c r="A159" s="104" t="s">
        <v>1150</v>
      </c>
      <c r="B159" s="104"/>
      <c r="C159" s="73" t="s">
        <v>157</v>
      </c>
      <c r="D159" s="73" t="s">
        <v>158</v>
      </c>
      <c r="E159" s="73">
        <v>1040</v>
      </c>
      <c r="F159" s="73">
        <v>2360</v>
      </c>
      <c r="G159" s="359"/>
      <c r="I159" s="72"/>
      <c r="J159" s="72">
        <v>1</v>
      </c>
      <c r="M159" s="72">
        <v>1</v>
      </c>
      <c r="N159" s="73">
        <v>1</v>
      </c>
      <c r="O159" s="43"/>
      <c r="P159" s="64">
        <v>1</v>
      </c>
      <c r="Q159" s="43"/>
      <c r="R159" s="168">
        <v>337.58</v>
      </c>
      <c r="X159" s="58"/>
      <c r="AC159" s="58">
        <f t="shared" si="2"/>
        <v>337.58</v>
      </c>
    </row>
    <row r="160" spans="1:30" x14ac:dyDescent="0.2">
      <c r="A160" s="104" t="s">
        <v>1152</v>
      </c>
      <c r="B160" s="104"/>
      <c r="C160" s="73" t="s">
        <v>157</v>
      </c>
      <c r="D160" s="73" t="s">
        <v>158</v>
      </c>
      <c r="E160" s="73">
        <v>1040</v>
      </c>
      <c r="F160" s="73">
        <v>2360</v>
      </c>
      <c r="G160" s="359"/>
      <c r="I160" s="72"/>
      <c r="J160" s="72">
        <v>1</v>
      </c>
      <c r="M160" s="72">
        <v>1</v>
      </c>
      <c r="N160" s="73">
        <v>1</v>
      </c>
      <c r="O160" s="43"/>
      <c r="P160" s="64">
        <v>1</v>
      </c>
      <c r="Q160" s="43"/>
      <c r="R160" s="168">
        <v>505.03</v>
      </c>
      <c r="X160" s="58"/>
      <c r="AC160" s="58">
        <f t="shared" si="2"/>
        <v>505.03</v>
      </c>
    </row>
    <row r="161" spans="1:29" x14ac:dyDescent="0.2">
      <c r="A161" s="104" t="s">
        <v>350</v>
      </c>
      <c r="B161" s="104"/>
      <c r="C161" s="73" t="s">
        <v>157</v>
      </c>
      <c r="D161" s="73" t="s">
        <v>158</v>
      </c>
      <c r="E161" s="73">
        <v>1290</v>
      </c>
      <c r="F161" s="73">
        <v>2060</v>
      </c>
      <c r="G161" s="359"/>
      <c r="I161" s="72"/>
      <c r="J161" s="72">
        <v>1</v>
      </c>
      <c r="M161" s="72">
        <v>1</v>
      </c>
      <c r="N161" s="73">
        <v>1</v>
      </c>
      <c r="O161" s="43"/>
      <c r="P161" s="64">
        <v>1</v>
      </c>
      <c r="Q161" s="43"/>
      <c r="R161" s="168">
        <v>692.09</v>
      </c>
      <c r="X161" s="58"/>
      <c r="AC161" s="58">
        <f t="shared" si="2"/>
        <v>692.09</v>
      </c>
    </row>
    <row r="162" spans="1:29" x14ac:dyDescent="0.2">
      <c r="A162" s="104" t="s">
        <v>352</v>
      </c>
      <c r="B162" s="104"/>
      <c r="C162" s="73" t="s">
        <v>157</v>
      </c>
      <c r="D162" s="73" t="s">
        <v>158</v>
      </c>
      <c r="E162" s="73">
        <v>1290</v>
      </c>
      <c r="F162" s="73">
        <v>2060</v>
      </c>
      <c r="G162" s="359"/>
      <c r="I162" s="72"/>
      <c r="J162" s="72">
        <v>1</v>
      </c>
      <c r="M162" s="72">
        <v>1</v>
      </c>
      <c r="N162" s="73">
        <v>1</v>
      </c>
      <c r="O162" s="43"/>
      <c r="P162" s="64">
        <v>1</v>
      </c>
      <c r="Q162" s="43"/>
      <c r="R162" s="168">
        <v>692.06</v>
      </c>
      <c r="AC162" s="58">
        <f t="shared" si="2"/>
        <v>692.06</v>
      </c>
    </row>
    <row r="163" spans="1:29" x14ac:dyDescent="0.2">
      <c r="A163" s="104" t="s">
        <v>354</v>
      </c>
      <c r="B163" s="104"/>
      <c r="C163" s="73" t="s">
        <v>157</v>
      </c>
      <c r="D163" s="73" t="s">
        <v>158</v>
      </c>
      <c r="E163" s="73">
        <v>970</v>
      </c>
      <c r="F163" s="73">
        <v>2060</v>
      </c>
      <c r="G163" s="359"/>
      <c r="I163" s="72"/>
      <c r="J163" s="72">
        <v>1</v>
      </c>
      <c r="M163" s="72">
        <v>1</v>
      </c>
      <c r="N163" s="73">
        <v>1</v>
      </c>
      <c r="O163" s="43"/>
      <c r="P163" s="64">
        <v>1</v>
      </c>
      <c r="Q163" s="43"/>
      <c r="R163" s="168">
        <v>507.16</v>
      </c>
      <c r="X163" s="58"/>
      <c r="AC163" s="58">
        <f t="shared" si="2"/>
        <v>507.16</v>
      </c>
    </row>
    <row r="164" spans="1:29" x14ac:dyDescent="0.2">
      <c r="A164" s="104" t="s">
        <v>356</v>
      </c>
      <c r="B164" s="104"/>
      <c r="C164" s="73" t="s">
        <v>157</v>
      </c>
      <c r="D164" s="73" t="s">
        <v>158</v>
      </c>
      <c r="E164" s="73">
        <v>1010</v>
      </c>
      <c r="F164" s="73">
        <v>2060</v>
      </c>
      <c r="G164" s="359"/>
      <c r="I164" s="72"/>
      <c r="J164" s="72">
        <v>1</v>
      </c>
      <c r="M164" s="72"/>
      <c r="N164" s="73">
        <v>1</v>
      </c>
      <c r="O164" s="43"/>
      <c r="P164" s="64">
        <v>1</v>
      </c>
      <c r="Q164" s="43"/>
      <c r="R164" s="168">
        <v>255.41</v>
      </c>
      <c r="AC164" s="58">
        <f t="shared" si="2"/>
        <v>255.41</v>
      </c>
    </row>
    <row r="165" spans="1:29" x14ac:dyDescent="0.2">
      <c r="A165" s="104" t="s">
        <v>359</v>
      </c>
      <c r="B165" s="104"/>
      <c r="C165" s="73" t="s">
        <v>157</v>
      </c>
      <c r="D165" s="73" t="s">
        <v>158</v>
      </c>
      <c r="E165" s="73">
        <v>830</v>
      </c>
      <c r="F165" s="73">
        <v>2060</v>
      </c>
      <c r="G165" s="359"/>
      <c r="I165" s="72"/>
      <c r="J165" s="72">
        <v>1</v>
      </c>
      <c r="L165" s="72">
        <v>1</v>
      </c>
      <c r="M165" s="72"/>
      <c r="N165" s="73">
        <v>1</v>
      </c>
      <c r="O165" s="43"/>
      <c r="P165" s="64">
        <v>1</v>
      </c>
      <c r="Q165" s="43"/>
      <c r="R165" s="168">
        <v>254.51</v>
      </c>
      <c r="X165" s="58"/>
      <c r="AC165" s="58">
        <f t="shared" si="2"/>
        <v>254.51</v>
      </c>
    </row>
    <row r="166" spans="1:29" x14ac:dyDescent="0.2">
      <c r="A166" s="104" t="s">
        <v>362</v>
      </c>
      <c r="B166" s="104"/>
      <c r="C166" s="360" t="s">
        <v>1437</v>
      </c>
      <c r="D166" s="73" t="s">
        <v>158</v>
      </c>
      <c r="E166" s="73">
        <v>875</v>
      </c>
      <c r="F166" s="73">
        <v>2055</v>
      </c>
      <c r="G166" s="359"/>
      <c r="I166" s="72"/>
      <c r="J166" s="72">
        <v>1</v>
      </c>
      <c r="M166" s="72"/>
      <c r="N166" s="73"/>
      <c r="O166" s="43"/>
      <c r="P166" s="64">
        <v>1</v>
      </c>
      <c r="Q166" s="43"/>
      <c r="R166" s="168">
        <v>226.05</v>
      </c>
      <c r="X166" s="58"/>
      <c r="AC166" s="58">
        <f t="shared" si="2"/>
        <v>226.05</v>
      </c>
    </row>
    <row r="167" spans="1:29" x14ac:dyDescent="0.2">
      <c r="A167" s="104" t="s">
        <v>364</v>
      </c>
      <c r="B167" s="104"/>
      <c r="C167" s="360" t="s">
        <v>1437</v>
      </c>
      <c r="D167" s="73" t="s">
        <v>158</v>
      </c>
      <c r="E167" s="73">
        <v>875</v>
      </c>
      <c r="F167" s="73">
        <v>2055</v>
      </c>
      <c r="G167" s="359"/>
      <c r="I167" s="72"/>
      <c r="J167" s="72">
        <v>1</v>
      </c>
      <c r="M167" s="72"/>
      <c r="N167" s="73"/>
      <c r="O167" s="43"/>
      <c r="P167" s="64">
        <v>1</v>
      </c>
      <c r="Q167" s="43"/>
      <c r="R167" s="168">
        <v>226.05</v>
      </c>
      <c r="X167" s="58"/>
      <c r="AC167" s="58">
        <f t="shared" si="2"/>
        <v>226.05</v>
      </c>
    </row>
    <row r="168" spans="1:29" x14ac:dyDescent="0.2">
      <c r="A168" s="104" t="s">
        <v>366</v>
      </c>
      <c r="B168" s="104"/>
      <c r="C168" s="73" t="s">
        <v>157</v>
      </c>
      <c r="D168" s="73" t="s">
        <v>158</v>
      </c>
      <c r="E168" s="73">
        <v>1290</v>
      </c>
      <c r="F168" s="73">
        <v>2060</v>
      </c>
      <c r="G168" s="359"/>
      <c r="I168" s="72"/>
      <c r="J168" s="72">
        <v>1</v>
      </c>
      <c r="M168" s="72">
        <v>1</v>
      </c>
      <c r="N168" s="73">
        <v>1</v>
      </c>
      <c r="O168" s="43"/>
      <c r="P168" s="64">
        <v>1</v>
      </c>
      <c r="Q168" s="43"/>
      <c r="R168" s="168">
        <v>692.06</v>
      </c>
      <c r="X168" s="58"/>
      <c r="AC168" s="58">
        <f t="shared" si="2"/>
        <v>692.06</v>
      </c>
    </row>
    <row r="169" spans="1:29" x14ac:dyDescent="0.2">
      <c r="A169" s="104" t="s">
        <v>367</v>
      </c>
      <c r="B169" s="104"/>
      <c r="C169" s="73" t="s">
        <v>157</v>
      </c>
      <c r="D169" s="73" t="s">
        <v>158</v>
      </c>
      <c r="E169" s="73">
        <v>1290</v>
      </c>
      <c r="F169" s="73">
        <v>2060</v>
      </c>
      <c r="G169" s="359"/>
      <c r="I169" s="72"/>
      <c r="J169" s="72">
        <v>1</v>
      </c>
      <c r="M169" s="72">
        <v>1</v>
      </c>
      <c r="N169" s="73">
        <v>1</v>
      </c>
      <c r="O169" s="43"/>
      <c r="P169" s="64">
        <v>1</v>
      </c>
      <c r="Q169" s="43"/>
      <c r="R169" s="168">
        <v>692.06</v>
      </c>
      <c r="X169" s="58"/>
      <c r="AC169" s="58">
        <f t="shared" si="2"/>
        <v>692.06</v>
      </c>
    </row>
    <row r="170" spans="1:29" x14ac:dyDescent="0.2">
      <c r="A170" s="104" t="s">
        <v>369</v>
      </c>
      <c r="B170" s="104"/>
      <c r="C170" s="73" t="s">
        <v>175</v>
      </c>
      <c r="D170" s="73" t="s">
        <v>1525</v>
      </c>
      <c r="E170" s="73">
        <v>1390</v>
      </c>
      <c r="F170" s="73">
        <v>2360</v>
      </c>
      <c r="G170" s="359"/>
      <c r="I170" s="72"/>
      <c r="J170" s="72">
        <v>1</v>
      </c>
      <c r="M170" s="72">
        <v>1</v>
      </c>
      <c r="N170" s="73">
        <v>1</v>
      </c>
      <c r="O170" s="43"/>
      <c r="P170" s="64">
        <v>1</v>
      </c>
      <c r="Q170" s="43"/>
      <c r="R170" s="168">
        <v>20257</v>
      </c>
      <c r="V170" s="58">
        <v>174</v>
      </c>
      <c r="W170" s="58">
        <v>50</v>
      </c>
      <c r="X170" s="58">
        <v>121</v>
      </c>
      <c r="AC170" s="58">
        <f t="shared" si="2"/>
        <v>20602</v>
      </c>
    </row>
    <row r="171" spans="1:29" x14ac:dyDescent="0.2">
      <c r="A171" s="104" t="s">
        <v>370</v>
      </c>
      <c r="B171" s="104"/>
      <c r="C171" s="73" t="s">
        <v>175</v>
      </c>
      <c r="D171" s="73" t="s">
        <v>1525</v>
      </c>
      <c r="E171" s="73">
        <v>1390</v>
      </c>
      <c r="F171" s="73">
        <v>2360</v>
      </c>
      <c r="G171" s="359"/>
      <c r="I171" s="72"/>
      <c r="J171" s="72">
        <v>1</v>
      </c>
      <c r="M171" s="72">
        <v>1</v>
      </c>
      <c r="N171" s="73">
        <v>1</v>
      </c>
      <c r="O171" s="43"/>
      <c r="P171" s="64">
        <v>1</v>
      </c>
      <c r="Q171" s="43"/>
      <c r="R171" s="168">
        <v>20257</v>
      </c>
      <c r="V171" s="58">
        <v>174</v>
      </c>
      <c r="W171" s="58">
        <v>50</v>
      </c>
      <c r="X171" s="58">
        <v>121</v>
      </c>
      <c r="AC171" s="58">
        <f t="shared" si="2"/>
        <v>20602</v>
      </c>
    </row>
    <row r="172" spans="1:29" x14ac:dyDescent="0.2">
      <c r="A172" s="104" t="s">
        <v>372</v>
      </c>
      <c r="B172" s="104"/>
      <c r="C172" s="73" t="s">
        <v>157</v>
      </c>
      <c r="D172" s="73" t="s">
        <v>158</v>
      </c>
      <c r="E172" s="73">
        <v>1020</v>
      </c>
      <c r="F172" s="73">
        <v>2360</v>
      </c>
      <c r="G172" s="359"/>
      <c r="I172" s="72"/>
      <c r="J172" s="72">
        <v>1</v>
      </c>
      <c r="M172" s="72">
        <v>1</v>
      </c>
      <c r="N172" s="73">
        <v>1</v>
      </c>
      <c r="O172" s="43"/>
      <c r="P172" s="64">
        <v>1</v>
      </c>
      <c r="Q172" s="43"/>
      <c r="R172" s="168">
        <v>516.04</v>
      </c>
      <c r="X172" s="58"/>
      <c r="AC172" s="58">
        <f t="shared" si="2"/>
        <v>516.04</v>
      </c>
    </row>
    <row r="173" spans="1:29" x14ac:dyDescent="0.2">
      <c r="A173" s="104" t="s">
        <v>374</v>
      </c>
      <c r="B173" s="104"/>
      <c r="C173" s="73" t="s">
        <v>157</v>
      </c>
      <c r="D173" s="73" t="s">
        <v>158</v>
      </c>
      <c r="E173" s="73">
        <v>970</v>
      </c>
      <c r="F173" s="73">
        <v>2360</v>
      </c>
      <c r="G173" s="359"/>
      <c r="I173" s="72"/>
      <c r="J173" s="72">
        <v>1</v>
      </c>
      <c r="M173" s="72"/>
      <c r="N173" s="73">
        <v>1</v>
      </c>
      <c r="O173" s="43"/>
      <c r="P173" s="64">
        <v>1</v>
      </c>
      <c r="Q173" s="43"/>
      <c r="R173" s="168">
        <v>236.46</v>
      </c>
      <c r="X173" s="58"/>
      <c r="AC173" s="58">
        <f t="shared" si="2"/>
        <v>236.46</v>
      </c>
    </row>
    <row r="174" spans="1:29" x14ac:dyDescent="0.2">
      <c r="A174" s="104" t="s">
        <v>375</v>
      </c>
      <c r="B174" s="104"/>
      <c r="C174" s="73" t="s">
        <v>157</v>
      </c>
      <c r="D174" s="73" t="s">
        <v>158</v>
      </c>
      <c r="E174" s="73">
        <v>1010</v>
      </c>
      <c r="F174" s="73">
        <v>2360</v>
      </c>
      <c r="G174" s="359"/>
      <c r="I174" s="72"/>
      <c r="J174" s="72">
        <v>1</v>
      </c>
      <c r="M174" s="72"/>
      <c r="N174" s="73">
        <v>1</v>
      </c>
      <c r="O174" s="43"/>
      <c r="P174" s="64">
        <v>1</v>
      </c>
      <c r="Q174" s="43"/>
      <c r="R174" s="168">
        <v>238.22</v>
      </c>
      <c r="X174" s="58"/>
      <c r="AC174" s="58">
        <f t="shared" si="2"/>
        <v>238.22</v>
      </c>
    </row>
    <row r="175" spans="1:29" x14ac:dyDescent="0.2">
      <c r="A175" s="104" t="s">
        <v>377</v>
      </c>
      <c r="B175" s="104"/>
      <c r="C175" s="73" t="s">
        <v>157</v>
      </c>
      <c r="D175" s="73" t="s">
        <v>158</v>
      </c>
      <c r="E175" s="73">
        <v>970</v>
      </c>
      <c r="F175" s="73">
        <v>2360</v>
      </c>
      <c r="G175" s="359"/>
      <c r="I175" s="72"/>
      <c r="J175" s="72">
        <v>1</v>
      </c>
      <c r="M175" s="72"/>
      <c r="N175" s="73">
        <v>1</v>
      </c>
      <c r="O175" s="43"/>
      <c r="P175" s="64">
        <v>1</v>
      </c>
      <c r="Q175" s="43"/>
      <c r="R175" s="168">
        <v>236.46</v>
      </c>
      <c r="X175" s="58"/>
      <c r="AC175" s="58">
        <f t="shared" si="2"/>
        <v>236.46</v>
      </c>
    </row>
    <row r="176" spans="1:29" x14ac:dyDescent="0.2">
      <c r="A176" s="104" t="s">
        <v>1450</v>
      </c>
      <c r="B176" s="104"/>
      <c r="C176" s="73" t="s">
        <v>157</v>
      </c>
      <c r="D176" s="73" t="s">
        <v>158</v>
      </c>
      <c r="E176" s="73">
        <v>1290</v>
      </c>
      <c r="F176" s="73">
        <v>2360</v>
      </c>
      <c r="G176" s="359"/>
      <c r="I176" s="72"/>
      <c r="J176" s="72">
        <v>1</v>
      </c>
      <c r="M176" s="72">
        <v>1</v>
      </c>
      <c r="N176" s="73">
        <v>1</v>
      </c>
      <c r="O176" s="43"/>
      <c r="P176" s="64">
        <v>1</v>
      </c>
      <c r="Q176" s="43"/>
      <c r="R176" s="168">
        <v>731.47</v>
      </c>
      <c r="X176" s="58"/>
      <c r="AC176" s="58">
        <f t="shared" si="2"/>
        <v>731.47</v>
      </c>
    </row>
    <row r="177" spans="1:30" x14ac:dyDescent="0.2">
      <c r="A177" s="376" t="s">
        <v>378</v>
      </c>
      <c r="B177" s="376"/>
      <c r="C177" s="377"/>
      <c r="D177" s="377"/>
      <c r="E177" s="377"/>
      <c r="F177" s="377"/>
      <c r="G177" s="383"/>
      <c r="H177" s="378"/>
      <c r="I177" s="379"/>
      <c r="J177" s="379"/>
      <c r="K177" s="378"/>
      <c r="L177" s="379"/>
      <c r="M177" s="379"/>
      <c r="N177" s="377"/>
      <c r="O177" s="380"/>
      <c r="P177" s="381"/>
      <c r="Q177" s="380"/>
      <c r="R177" s="382"/>
      <c r="S177" s="382"/>
      <c r="T177" s="382"/>
      <c r="U177" s="382"/>
      <c r="V177" s="382"/>
      <c r="W177" s="382"/>
      <c r="X177" s="382"/>
      <c r="Y177" s="382"/>
      <c r="Z177" s="382"/>
      <c r="AA177" s="382"/>
      <c r="AB177" s="382"/>
      <c r="AC177" s="382"/>
    </row>
    <row r="178" spans="1:30" x14ac:dyDescent="0.2">
      <c r="A178" s="104" t="s">
        <v>379</v>
      </c>
      <c r="B178" s="104"/>
      <c r="C178" s="73" t="s">
        <v>380</v>
      </c>
      <c r="D178" s="73">
        <v>0</v>
      </c>
      <c r="E178" s="360"/>
      <c r="F178" s="360"/>
      <c r="G178" s="359"/>
      <c r="I178" s="155"/>
      <c r="J178" s="155"/>
      <c r="K178" s="164"/>
      <c r="L178" s="155"/>
      <c r="M178" s="155"/>
      <c r="N178" s="360"/>
      <c r="O178" s="402"/>
      <c r="P178" s="403"/>
      <c r="Q178" s="402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65" t="str">
        <f>JMS!AK180</f>
        <v>OMITTED</v>
      </c>
    </row>
    <row r="179" spans="1:30" x14ac:dyDescent="0.2">
      <c r="A179" s="104" t="s">
        <v>384</v>
      </c>
      <c r="B179" s="104"/>
      <c r="C179" s="73" t="s">
        <v>380</v>
      </c>
      <c r="D179" s="73">
        <v>0</v>
      </c>
      <c r="E179" s="360"/>
      <c r="F179" s="360"/>
      <c r="G179" s="359"/>
      <c r="I179" s="155"/>
      <c r="J179" s="155"/>
      <c r="K179" s="164"/>
      <c r="L179" s="155"/>
      <c r="M179" s="155"/>
      <c r="N179" s="360"/>
      <c r="O179" s="402"/>
      <c r="P179" s="403"/>
      <c r="Q179" s="402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65" t="str">
        <f>JMS!AK181</f>
        <v>OMITTED</v>
      </c>
    </row>
    <row r="180" spans="1:30" x14ac:dyDescent="0.2">
      <c r="A180" s="104" t="s">
        <v>385</v>
      </c>
      <c r="B180" s="104" t="s">
        <v>388</v>
      </c>
      <c r="C180" s="73" t="s">
        <v>251</v>
      </c>
      <c r="D180" s="73" t="s">
        <v>1162</v>
      </c>
      <c r="E180" s="73">
        <v>1903</v>
      </c>
      <c r="F180" s="73">
        <v>2095</v>
      </c>
      <c r="G180" s="359"/>
      <c r="I180" s="72"/>
      <c r="J180" s="72">
        <v>1</v>
      </c>
      <c r="M180" s="72"/>
      <c r="N180" s="73">
        <v>1</v>
      </c>
      <c r="O180" s="43"/>
      <c r="P180" s="64">
        <v>1</v>
      </c>
      <c r="Q180" s="43"/>
      <c r="R180" s="168">
        <v>251.07</v>
      </c>
      <c r="S180" s="58">
        <v>837.64</v>
      </c>
      <c r="T180" s="58">
        <v>43</v>
      </c>
      <c r="U180" s="58">
        <v>4.71</v>
      </c>
      <c r="X180" s="58"/>
      <c r="AC180" s="58">
        <f t="shared" si="2"/>
        <v>1136.42</v>
      </c>
    </row>
    <row r="181" spans="1:30" x14ac:dyDescent="0.2">
      <c r="A181" s="104" t="s">
        <v>387</v>
      </c>
      <c r="B181" s="104"/>
      <c r="C181" s="360" t="s">
        <v>1437</v>
      </c>
      <c r="D181" s="73" t="s">
        <v>158</v>
      </c>
      <c r="E181" s="73">
        <v>875</v>
      </c>
      <c r="F181" s="73">
        <v>2055</v>
      </c>
      <c r="G181" s="359"/>
      <c r="I181" s="72"/>
      <c r="J181" s="72">
        <v>1</v>
      </c>
      <c r="M181" s="72"/>
      <c r="N181" s="73"/>
      <c r="O181" s="43"/>
      <c r="P181" s="64">
        <v>1</v>
      </c>
      <c r="Q181" s="43"/>
      <c r="R181" s="168">
        <v>226.05</v>
      </c>
      <c r="X181" s="58"/>
      <c r="AC181" s="58">
        <f t="shared" si="2"/>
        <v>226.05</v>
      </c>
    </row>
    <row r="182" spans="1:30" x14ac:dyDescent="0.2">
      <c r="A182" s="104" t="s">
        <v>389</v>
      </c>
      <c r="B182" s="104"/>
      <c r="C182" s="73" t="s">
        <v>157</v>
      </c>
      <c r="D182" s="73" t="s">
        <v>158</v>
      </c>
      <c r="E182" s="73">
        <v>1290</v>
      </c>
      <c r="F182" s="73">
        <v>2060</v>
      </c>
      <c r="G182" s="359"/>
      <c r="I182" s="72"/>
      <c r="J182" s="72">
        <v>1</v>
      </c>
      <c r="M182" s="72">
        <v>1</v>
      </c>
      <c r="N182" s="73">
        <v>1</v>
      </c>
      <c r="O182" s="43"/>
      <c r="P182" s="64">
        <v>1</v>
      </c>
      <c r="Q182" s="43"/>
      <c r="R182" s="168">
        <v>524.64</v>
      </c>
      <c r="X182" s="58"/>
      <c r="AC182" s="58">
        <f t="shared" si="2"/>
        <v>524.64</v>
      </c>
    </row>
    <row r="183" spans="1:30" x14ac:dyDescent="0.2">
      <c r="A183" s="104" t="s">
        <v>1455</v>
      </c>
      <c r="B183" s="104"/>
      <c r="C183" s="73" t="s">
        <v>157</v>
      </c>
      <c r="D183" s="73" t="s">
        <v>158</v>
      </c>
      <c r="E183" s="360"/>
      <c r="F183" s="360"/>
      <c r="G183" s="359"/>
      <c r="I183" s="155"/>
      <c r="J183" s="155"/>
      <c r="K183" s="164"/>
      <c r="L183" s="155"/>
      <c r="M183" s="155"/>
      <c r="N183" s="360"/>
      <c r="O183" s="402"/>
      <c r="P183" s="403"/>
      <c r="Q183" s="402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65" t="str">
        <f>JMS!AK185</f>
        <v>OMITTED</v>
      </c>
    </row>
    <row r="184" spans="1:30" x14ac:dyDescent="0.2">
      <c r="A184" s="104" t="s">
        <v>391</v>
      </c>
      <c r="B184" s="104"/>
      <c r="C184" s="73" t="s">
        <v>175</v>
      </c>
      <c r="D184" s="73" t="s">
        <v>1525</v>
      </c>
      <c r="E184" s="73">
        <v>1115</v>
      </c>
      <c r="F184" s="73">
        <v>2085</v>
      </c>
      <c r="G184" s="359"/>
      <c r="I184" s="72"/>
      <c r="J184" s="72">
        <v>1</v>
      </c>
      <c r="M184" s="72">
        <v>1</v>
      </c>
      <c r="N184" s="73">
        <v>1</v>
      </c>
      <c r="O184" s="43"/>
      <c r="P184" s="64">
        <v>1</v>
      </c>
      <c r="Q184" s="43"/>
      <c r="R184" s="168">
        <v>15689</v>
      </c>
      <c r="V184" s="58">
        <v>174</v>
      </c>
      <c r="W184" s="58">
        <v>50</v>
      </c>
      <c r="X184" s="58">
        <v>121</v>
      </c>
      <c r="AC184" s="58">
        <f t="shared" si="2"/>
        <v>16034</v>
      </c>
    </row>
    <row r="185" spans="1:30" x14ac:dyDescent="0.2">
      <c r="A185" s="104" t="s">
        <v>1645</v>
      </c>
      <c r="B185" s="104"/>
      <c r="C185" s="73" t="s">
        <v>157</v>
      </c>
      <c r="D185" s="73" t="s">
        <v>158</v>
      </c>
      <c r="E185" s="73">
        <v>1290</v>
      </c>
      <c r="F185" s="73">
        <v>2060</v>
      </c>
      <c r="G185" s="359"/>
      <c r="I185" s="72"/>
      <c r="J185" s="72">
        <v>1</v>
      </c>
      <c r="M185" s="72">
        <v>1</v>
      </c>
      <c r="N185" s="73">
        <v>1</v>
      </c>
      <c r="O185" s="43"/>
      <c r="P185" s="64">
        <v>1</v>
      </c>
      <c r="Q185" s="43"/>
      <c r="R185" s="168">
        <v>703.96</v>
      </c>
      <c r="X185" s="58"/>
      <c r="AC185" s="58">
        <f t="shared" si="2"/>
        <v>703.96</v>
      </c>
    </row>
    <row r="186" spans="1:30" x14ac:dyDescent="0.2">
      <c r="A186" s="104" t="s">
        <v>393</v>
      </c>
      <c r="B186" s="104"/>
      <c r="C186" s="73" t="s">
        <v>157</v>
      </c>
      <c r="D186" s="73" t="s">
        <v>158</v>
      </c>
      <c r="E186" s="73">
        <v>1815</v>
      </c>
      <c r="F186" s="73">
        <v>2360</v>
      </c>
      <c r="G186" s="359"/>
      <c r="I186" s="72"/>
      <c r="J186" s="72">
        <v>1</v>
      </c>
      <c r="M186" s="72">
        <v>1</v>
      </c>
      <c r="N186" s="73">
        <v>1</v>
      </c>
      <c r="O186" s="43"/>
      <c r="P186" s="64">
        <v>1</v>
      </c>
      <c r="Q186" s="43"/>
      <c r="R186" s="168">
        <v>697.6</v>
      </c>
      <c r="X186" s="58"/>
      <c r="AC186" s="58">
        <f t="shared" si="2"/>
        <v>697.6</v>
      </c>
    </row>
    <row r="187" spans="1:30" x14ac:dyDescent="0.2">
      <c r="A187" s="104" t="s">
        <v>394</v>
      </c>
      <c r="B187" s="104"/>
      <c r="C187" s="73" t="s">
        <v>157</v>
      </c>
      <c r="D187" s="73" t="s">
        <v>158</v>
      </c>
      <c r="E187" s="73">
        <v>970</v>
      </c>
      <c r="F187" s="73">
        <v>2360</v>
      </c>
      <c r="G187" s="359"/>
      <c r="I187" s="72"/>
      <c r="J187" s="72">
        <v>1</v>
      </c>
      <c r="M187" s="72">
        <v>1</v>
      </c>
      <c r="N187" s="73">
        <v>1</v>
      </c>
      <c r="O187" s="43"/>
      <c r="P187" s="64">
        <v>1</v>
      </c>
      <c r="Q187" s="43"/>
      <c r="R187" s="168">
        <v>501.9</v>
      </c>
      <c r="X187" s="58"/>
      <c r="AC187" s="58">
        <f t="shared" si="2"/>
        <v>501.9</v>
      </c>
    </row>
    <row r="188" spans="1:30" x14ac:dyDescent="0.2">
      <c r="A188" s="104" t="s">
        <v>1462</v>
      </c>
      <c r="B188" s="104"/>
      <c r="C188" s="73" t="s">
        <v>157</v>
      </c>
      <c r="D188" s="73" t="s">
        <v>158</v>
      </c>
      <c r="E188" s="73">
        <v>970</v>
      </c>
      <c r="F188" s="73">
        <v>2360</v>
      </c>
      <c r="G188" s="359"/>
      <c r="I188" s="72"/>
      <c r="J188" s="72">
        <v>1</v>
      </c>
      <c r="M188" s="72">
        <v>1</v>
      </c>
      <c r="N188" s="73">
        <v>1</v>
      </c>
      <c r="O188" s="43"/>
      <c r="P188" s="64">
        <v>1</v>
      </c>
      <c r="Q188" s="43"/>
      <c r="R188" s="168">
        <v>501.9</v>
      </c>
      <c r="AC188" s="58">
        <f t="shared" si="2"/>
        <v>501.9</v>
      </c>
    </row>
    <row r="189" spans="1:30" x14ac:dyDescent="0.2">
      <c r="A189" s="104" t="s">
        <v>1155</v>
      </c>
      <c r="B189" s="104"/>
      <c r="C189" s="360" t="s">
        <v>1437</v>
      </c>
      <c r="D189" s="73" t="s">
        <v>158</v>
      </c>
      <c r="E189" s="73">
        <v>875</v>
      </c>
      <c r="F189" s="73">
        <v>2355</v>
      </c>
      <c r="G189" s="359"/>
      <c r="I189" s="72"/>
      <c r="J189" s="72">
        <v>1</v>
      </c>
      <c r="M189" s="72"/>
      <c r="N189" s="73"/>
      <c r="O189" s="43"/>
      <c r="P189" s="64">
        <v>1</v>
      </c>
      <c r="Q189" s="43"/>
      <c r="R189" s="168">
        <v>203.37</v>
      </c>
      <c r="AC189" s="58">
        <f t="shared" si="2"/>
        <v>203.37</v>
      </c>
    </row>
    <row r="190" spans="1:30" x14ac:dyDescent="0.2">
      <c r="A190" s="104" t="s">
        <v>399</v>
      </c>
      <c r="B190" s="104"/>
      <c r="C190" s="360" t="s">
        <v>1437</v>
      </c>
      <c r="D190" s="73" t="s">
        <v>158</v>
      </c>
      <c r="E190" s="73">
        <v>875</v>
      </c>
      <c r="F190" s="73">
        <v>2355</v>
      </c>
      <c r="G190" s="359"/>
      <c r="I190" s="72"/>
      <c r="J190" s="72">
        <v>1</v>
      </c>
      <c r="M190" s="72"/>
      <c r="N190" s="73"/>
      <c r="O190" s="43"/>
      <c r="P190" s="64">
        <v>1</v>
      </c>
      <c r="Q190" s="43"/>
      <c r="R190" s="168">
        <v>203.37</v>
      </c>
      <c r="X190" s="58"/>
      <c r="AC190" s="58">
        <f t="shared" si="2"/>
        <v>203.37</v>
      </c>
    </row>
    <row r="191" spans="1:30" x14ac:dyDescent="0.2">
      <c r="A191" s="104" t="s">
        <v>401</v>
      </c>
      <c r="B191" s="104"/>
      <c r="C191" s="73" t="s">
        <v>175</v>
      </c>
      <c r="D191" s="73" t="s">
        <v>1525</v>
      </c>
      <c r="E191" s="73">
        <v>1390</v>
      </c>
      <c r="F191" s="73">
        <v>2360</v>
      </c>
      <c r="G191" s="359"/>
      <c r="I191" s="72"/>
      <c r="J191" s="72">
        <v>1</v>
      </c>
      <c r="M191" s="72">
        <v>1</v>
      </c>
      <c r="N191" s="73">
        <v>1</v>
      </c>
      <c r="O191" s="43"/>
      <c r="P191" s="64">
        <v>1</v>
      </c>
      <c r="Q191" s="43"/>
      <c r="R191" s="168">
        <v>17175</v>
      </c>
      <c r="V191" s="58">
        <v>174</v>
      </c>
      <c r="W191" s="58">
        <v>50</v>
      </c>
      <c r="X191" s="58">
        <v>121</v>
      </c>
      <c r="AC191" s="58">
        <f t="shared" si="2"/>
        <v>17520</v>
      </c>
    </row>
    <row r="192" spans="1:30" x14ac:dyDescent="0.2">
      <c r="A192" s="104" t="s">
        <v>402</v>
      </c>
      <c r="B192" s="104"/>
      <c r="C192" s="73" t="s">
        <v>157</v>
      </c>
      <c r="D192" s="73" t="s">
        <v>158</v>
      </c>
      <c r="E192" s="73">
        <v>1426</v>
      </c>
      <c r="F192" s="73">
        <v>2360</v>
      </c>
      <c r="G192" s="359"/>
      <c r="I192" s="72"/>
      <c r="J192" s="72">
        <v>1</v>
      </c>
      <c r="M192" s="72">
        <v>1</v>
      </c>
      <c r="N192" s="73">
        <v>1</v>
      </c>
      <c r="O192" s="43"/>
      <c r="P192" s="64">
        <v>1</v>
      </c>
      <c r="Q192" s="43"/>
      <c r="R192" s="168">
        <v>570.5</v>
      </c>
      <c r="X192" s="58"/>
      <c r="AC192" s="58">
        <f t="shared" si="2"/>
        <v>570.5</v>
      </c>
    </row>
    <row r="193" spans="1:30" x14ac:dyDescent="0.2">
      <c r="A193" s="104" t="s">
        <v>403</v>
      </c>
      <c r="B193" s="104"/>
      <c r="C193" s="73" t="s">
        <v>175</v>
      </c>
      <c r="D193" s="73" t="s">
        <v>1525</v>
      </c>
      <c r="E193" s="73">
        <v>1115</v>
      </c>
      <c r="F193" s="73">
        <v>2375</v>
      </c>
      <c r="G193" s="359"/>
      <c r="I193" s="72"/>
      <c r="J193" s="72">
        <v>1</v>
      </c>
      <c r="M193" s="72">
        <v>1</v>
      </c>
      <c r="N193" s="73">
        <v>1</v>
      </c>
      <c r="O193" s="43"/>
      <c r="P193" s="64">
        <v>1</v>
      </c>
      <c r="Q193" s="43"/>
      <c r="R193" s="168">
        <v>16564</v>
      </c>
      <c r="V193" s="58">
        <v>174</v>
      </c>
      <c r="W193" s="58">
        <v>50</v>
      </c>
      <c r="X193" s="58">
        <v>121</v>
      </c>
      <c r="AC193" s="58">
        <f t="shared" si="2"/>
        <v>16909</v>
      </c>
    </row>
    <row r="194" spans="1:30" x14ac:dyDescent="0.2">
      <c r="A194" s="104" t="s">
        <v>405</v>
      </c>
      <c r="B194" s="104"/>
      <c r="C194" s="73" t="s">
        <v>157</v>
      </c>
      <c r="D194" s="73" t="s">
        <v>158</v>
      </c>
      <c r="E194" s="73">
        <v>990</v>
      </c>
      <c r="F194" s="73">
        <v>2160</v>
      </c>
      <c r="G194" s="359"/>
      <c r="I194" s="72"/>
      <c r="J194" s="72">
        <v>1</v>
      </c>
      <c r="L194" s="72">
        <v>1</v>
      </c>
      <c r="M194" s="72"/>
      <c r="N194" s="73">
        <v>1</v>
      </c>
      <c r="O194" s="43"/>
      <c r="P194" s="64">
        <v>1</v>
      </c>
      <c r="Q194" s="43"/>
      <c r="R194" s="168">
        <v>382.81</v>
      </c>
      <c r="X194" s="58"/>
      <c r="AC194" s="58">
        <f t="shared" si="2"/>
        <v>382.81</v>
      </c>
    </row>
    <row r="195" spans="1:30" x14ac:dyDescent="0.2">
      <c r="A195" s="104" t="s">
        <v>406</v>
      </c>
      <c r="B195" s="104"/>
      <c r="C195" s="73" t="s">
        <v>157</v>
      </c>
      <c r="D195" s="73" t="s">
        <v>158</v>
      </c>
      <c r="E195" s="360"/>
      <c r="F195" s="360"/>
      <c r="G195" s="359"/>
      <c r="I195" s="155"/>
      <c r="J195" s="155"/>
      <c r="K195" s="164"/>
      <c r="L195" s="155"/>
      <c r="M195" s="155"/>
      <c r="N195" s="360"/>
      <c r="O195" s="402"/>
      <c r="P195" s="403"/>
      <c r="Q195" s="402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65" t="str">
        <f>JMS!AK197</f>
        <v>OMITTED</v>
      </c>
    </row>
    <row r="196" spans="1:30" x14ac:dyDescent="0.2">
      <c r="A196" s="104" t="s">
        <v>408</v>
      </c>
      <c r="B196" s="104"/>
      <c r="C196" s="73" t="s">
        <v>157</v>
      </c>
      <c r="D196" s="73" t="s">
        <v>158</v>
      </c>
      <c r="E196" s="73">
        <v>1305</v>
      </c>
      <c r="F196" s="73">
        <v>2160</v>
      </c>
      <c r="G196" s="359"/>
      <c r="I196" s="72"/>
      <c r="J196" s="72">
        <v>1</v>
      </c>
      <c r="L196" s="72">
        <v>1</v>
      </c>
      <c r="M196" s="72"/>
      <c r="N196" s="73">
        <v>1</v>
      </c>
      <c r="O196" s="43"/>
      <c r="P196" s="64">
        <v>1</v>
      </c>
      <c r="Q196" s="43"/>
      <c r="R196" s="168">
        <v>500.56</v>
      </c>
      <c r="X196" s="58"/>
      <c r="AC196" s="58">
        <f t="shared" si="2"/>
        <v>500.56</v>
      </c>
    </row>
    <row r="197" spans="1:30" x14ac:dyDescent="0.2">
      <c r="A197" s="104" t="s">
        <v>410</v>
      </c>
      <c r="B197" s="104"/>
      <c r="C197" s="73" t="s">
        <v>157</v>
      </c>
      <c r="D197" s="73" t="s">
        <v>158</v>
      </c>
      <c r="E197" s="73">
        <v>1000</v>
      </c>
      <c r="F197" s="73">
        <v>2160</v>
      </c>
      <c r="G197" s="359"/>
      <c r="I197" s="72"/>
      <c r="J197" s="72">
        <v>1</v>
      </c>
      <c r="L197" s="72">
        <v>1</v>
      </c>
      <c r="M197" s="72"/>
      <c r="N197" s="73">
        <v>1</v>
      </c>
      <c r="O197" s="43"/>
      <c r="P197" s="64">
        <v>1</v>
      </c>
      <c r="Q197" s="43"/>
      <c r="R197" s="168">
        <v>360.56</v>
      </c>
      <c r="X197" s="58"/>
      <c r="AC197" s="58">
        <f t="shared" si="2"/>
        <v>360.56</v>
      </c>
    </row>
    <row r="198" spans="1:30" x14ac:dyDescent="0.2">
      <c r="A198" s="104" t="s">
        <v>1471</v>
      </c>
      <c r="B198" s="104"/>
      <c r="C198" s="73" t="s">
        <v>157</v>
      </c>
      <c r="D198" s="73" t="s">
        <v>158</v>
      </c>
      <c r="E198" s="73">
        <v>1305</v>
      </c>
      <c r="F198" s="73">
        <v>2160</v>
      </c>
      <c r="G198" s="359"/>
      <c r="I198" s="72"/>
      <c r="J198" s="72">
        <v>1</v>
      </c>
      <c r="L198" s="72">
        <v>1</v>
      </c>
      <c r="M198" s="72"/>
      <c r="N198" s="73">
        <v>1</v>
      </c>
      <c r="O198" s="43"/>
      <c r="P198" s="64">
        <v>1</v>
      </c>
      <c r="Q198" s="43"/>
      <c r="R198" s="168">
        <v>500.58</v>
      </c>
      <c r="X198" s="58"/>
      <c r="AC198" s="58">
        <f t="shared" si="2"/>
        <v>500.58</v>
      </c>
    </row>
    <row r="199" spans="1:30" x14ac:dyDescent="0.2">
      <c r="A199" s="104" t="s">
        <v>1473</v>
      </c>
      <c r="B199" s="104"/>
      <c r="C199" s="73" t="s">
        <v>157</v>
      </c>
      <c r="D199" s="73" t="s">
        <v>158</v>
      </c>
      <c r="E199" s="73">
        <v>1000</v>
      </c>
      <c r="F199" s="73">
        <v>2160</v>
      </c>
      <c r="G199" s="359"/>
      <c r="I199" s="72"/>
      <c r="J199" s="72">
        <v>1</v>
      </c>
      <c r="L199" s="72">
        <v>1</v>
      </c>
      <c r="M199" s="72"/>
      <c r="N199" s="73">
        <v>1</v>
      </c>
      <c r="O199" s="43"/>
      <c r="P199" s="64">
        <v>1</v>
      </c>
      <c r="Q199" s="43"/>
      <c r="R199" s="168">
        <v>383.2</v>
      </c>
      <c r="X199" s="58"/>
      <c r="AC199" s="58">
        <f t="shared" si="2"/>
        <v>383.2</v>
      </c>
    </row>
    <row r="200" spans="1:30" x14ac:dyDescent="0.2">
      <c r="A200" s="376" t="s">
        <v>411</v>
      </c>
      <c r="B200" s="376"/>
      <c r="C200" s="377"/>
      <c r="D200" s="377"/>
      <c r="E200" s="377"/>
      <c r="F200" s="377"/>
      <c r="G200" s="383"/>
      <c r="H200" s="378"/>
      <c r="I200" s="379"/>
      <c r="J200" s="379"/>
      <c r="K200" s="378"/>
      <c r="L200" s="379"/>
      <c r="M200" s="379"/>
      <c r="N200" s="377"/>
      <c r="O200" s="380"/>
      <c r="P200" s="381"/>
      <c r="Q200" s="380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</row>
    <row r="201" spans="1:30" x14ac:dyDescent="0.2">
      <c r="A201" s="104" t="s">
        <v>413</v>
      </c>
      <c r="B201" s="104"/>
      <c r="C201" s="73" t="s">
        <v>157</v>
      </c>
      <c r="D201" s="73" t="s">
        <v>158</v>
      </c>
      <c r="E201" s="73">
        <v>955</v>
      </c>
      <c r="F201" s="73">
        <v>2160</v>
      </c>
      <c r="G201" s="359"/>
      <c r="I201" s="72"/>
      <c r="J201" s="72">
        <v>1</v>
      </c>
      <c r="L201" s="72">
        <v>1</v>
      </c>
      <c r="M201" s="72"/>
      <c r="N201" s="73">
        <v>1</v>
      </c>
      <c r="O201" s="43"/>
      <c r="P201" s="64">
        <v>1</v>
      </c>
      <c r="Q201" s="43"/>
      <c r="R201" s="168">
        <v>393.18</v>
      </c>
      <c r="X201" s="58"/>
      <c r="AC201" s="58">
        <f t="shared" si="2"/>
        <v>393.18</v>
      </c>
    </row>
    <row r="202" spans="1:30" x14ac:dyDescent="0.2">
      <c r="A202" s="104" t="s">
        <v>415</v>
      </c>
      <c r="B202" s="104"/>
      <c r="C202" s="73" t="s">
        <v>157</v>
      </c>
      <c r="D202" s="73" t="s">
        <v>158</v>
      </c>
      <c r="E202" s="73">
        <v>1305</v>
      </c>
      <c r="F202" s="73">
        <v>2160</v>
      </c>
      <c r="G202" s="359"/>
      <c r="I202" s="72"/>
      <c r="J202" s="72">
        <v>1</v>
      </c>
      <c r="L202" s="72">
        <v>1</v>
      </c>
      <c r="M202" s="72"/>
      <c r="N202" s="73">
        <v>1</v>
      </c>
      <c r="O202" s="43"/>
      <c r="P202" s="64">
        <v>1</v>
      </c>
      <c r="Q202" s="43"/>
      <c r="R202" s="168">
        <v>500.56</v>
      </c>
      <c r="X202" s="58"/>
      <c r="AC202" s="58">
        <f t="shared" ref="AC202:AC265" si="3">SUM(R202:AB202)</f>
        <v>500.56</v>
      </c>
    </row>
    <row r="203" spans="1:30" x14ac:dyDescent="0.2">
      <c r="A203" s="104" t="s">
        <v>416</v>
      </c>
      <c r="B203" s="104"/>
      <c r="C203" s="73" t="s">
        <v>157</v>
      </c>
      <c r="D203" s="73" t="s">
        <v>158</v>
      </c>
      <c r="E203" s="73">
        <v>955</v>
      </c>
      <c r="F203" s="73">
        <v>2160</v>
      </c>
      <c r="G203" s="359"/>
      <c r="I203" s="72"/>
      <c r="J203" s="72">
        <v>1</v>
      </c>
      <c r="L203" s="72">
        <v>1</v>
      </c>
      <c r="M203" s="72"/>
      <c r="N203" s="73">
        <v>1</v>
      </c>
      <c r="O203" s="43"/>
      <c r="P203" s="64">
        <v>1</v>
      </c>
      <c r="Q203" s="43"/>
      <c r="R203" s="168">
        <v>381.34</v>
      </c>
      <c r="AC203" s="58">
        <f t="shared" si="3"/>
        <v>381.34</v>
      </c>
    </row>
    <row r="204" spans="1:30" x14ac:dyDescent="0.2">
      <c r="A204" s="376" t="s">
        <v>417</v>
      </c>
      <c r="B204" s="376"/>
      <c r="C204" s="377"/>
      <c r="D204" s="377"/>
      <c r="E204" s="377"/>
      <c r="F204" s="377"/>
      <c r="G204" s="383"/>
      <c r="H204" s="378"/>
      <c r="I204" s="379"/>
      <c r="J204" s="379"/>
      <c r="K204" s="378"/>
      <c r="L204" s="379"/>
      <c r="M204" s="379"/>
      <c r="N204" s="377"/>
      <c r="O204" s="380"/>
      <c r="P204" s="381"/>
      <c r="Q204" s="380"/>
      <c r="R204" s="382"/>
      <c r="S204" s="382"/>
      <c r="T204" s="382"/>
      <c r="U204" s="382"/>
      <c r="V204" s="382"/>
      <c r="W204" s="382"/>
      <c r="X204" s="382"/>
      <c r="Y204" s="382"/>
      <c r="Z204" s="382"/>
      <c r="AA204" s="382"/>
      <c r="AB204" s="382"/>
      <c r="AC204" s="382"/>
    </row>
    <row r="205" spans="1:30" x14ac:dyDescent="0.2">
      <c r="A205" s="104" t="s">
        <v>1475</v>
      </c>
      <c r="B205" s="104"/>
      <c r="C205" s="73" t="s">
        <v>157</v>
      </c>
      <c r="D205" s="73" t="s">
        <v>158</v>
      </c>
      <c r="E205" s="73">
        <v>1290</v>
      </c>
      <c r="F205" s="73">
        <v>2060</v>
      </c>
      <c r="G205" s="359"/>
      <c r="I205" s="72"/>
      <c r="J205" s="72">
        <v>1</v>
      </c>
      <c r="M205" s="72">
        <v>1</v>
      </c>
      <c r="N205" s="73">
        <v>1</v>
      </c>
      <c r="O205" s="43"/>
      <c r="P205" s="64">
        <v>1</v>
      </c>
      <c r="Q205" s="43"/>
      <c r="R205" s="168">
        <v>692.06</v>
      </c>
      <c r="X205" s="58"/>
      <c r="AC205" s="58">
        <f t="shared" si="3"/>
        <v>692.06</v>
      </c>
    </row>
    <row r="206" spans="1:30" x14ac:dyDescent="0.2">
      <c r="A206" s="104" t="s">
        <v>419</v>
      </c>
      <c r="B206" s="104"/>
      <c r="C206" s="73" t="s">
        <v>157</v>
      </c>
      <c r="D206" s="73" t="s">
        <v>158</v>
      </c>
      <c r="E206" s="73">
        <v>1290</v>
      </c>
      <c r="F206" s="73">
        <v>2060</v>
      </c>
      <c r="G206" s="359"/>
      <c r="I206" s="72"/>
      <c r="J206" s="72">
        <v>1</v>
      </c>
      <c r="M206" s="72">
        <v>1</v>
      </c>
      <c r="N206" s="73">
        <v>1</v>
      </c>
      <c r="O206" s="43"/>
      <c r="P206" s="64">
        <v>1</v>
      </c>
      <c r="Q206" s="43"/>
      <c r="R206" s="168">
        <v>692.06</v>
      </c>
      <c r="X206" s="58"/>
      <c r="AC206" s="58">
        <f t="shared" si="3"/>
        <v>692.06</v>
      </c>
    </row>
    <row r="207" spans="1:30" x14ac:dyDescent="0.2">
      <c r="A207" s="104" t="s">
        <v>422</v>
      </c>
      <c r="B207" s="104"/>
      <c r="C207" s="73" t="s">
        <v>157</v>
      </c>
      <c r="D207" s="73" t="s">
        <v>158</v>
      </c>
      <c r="E207" s="73">
        <v>1290</v>
      </c>
      <c r="F207" s="73">
        <v>2060</v>
      </c>
      <c r="G207" s="359"/>
      <c r="I207" s="72"/>
      <c r="J207" s="72">
        <v>1</v>
      </c>
      <c r="M207" s="72">
        <v>1</v>
      </c>
      <c r="N207" s="73">
        <v>1</v>
      </c>
      <c r="O207" s="43"/>
      <c r="P207" s="64">
        <v>1</v>
      </c>
      <c r="Q207" s="43"/>
      <c r="R207" s="168">
        <v>524.64</v>
      </c>
      <c r="X207" s="58"/>
      <c r="AC207" s="58">
        <f t="shared" si="3"/>
        <v>524.64</v>
      </c>
    </row>
    <row r="208" spans="1:30" x14ac:dyDescent="0.2">
      <c r="A208" s="104" t="s">
        <v>423</v>
      </c>
      <c r="B208" s="104" t="s">
        <v>1476</v>
      </c>
      <c r="C208" s="360" t="s">
        <v>251</v>
      </c>
      <c r="D208" s="73" t="s">
        <v>1162</v>
      </c>
      <c r="E208" s="73">
        <v>1903</v>
      </c>
      <c r="F208" s="73">
        <v>2095</v>
      </c>
      <c r="G208" s="359"/>
      <c r="I208" s="72"/>
      <c r="J208" s="72">
        <v>1</v>
      </c>
      <c r="M208" s="72"/>
      <c r="N208" s="73">
        <v>1</v>
      </c>
      <c r="O208" s="43"/>
      <c r="P208" s="64">
        <v>1</v>
      </c>
      <c r="Q208" s="43"/>
      <c r="R208" s="168">
        <v>218.79</v>
      </c>
      <c r="S208" s="58">
        <v>582</v>
      </c>
      <c r="T208" s="58">
        <v>43</v>
      </c>
      <c r="U208" s="58">
        <v>4.71</v>
      </c>
      <c r="X208" s="58"/>
      <c r="AC208" s="58">
        <f t="shared" si="3"/>
        <v>848.5</v>
      </c>
    </row>
    <row r="209" spans="1:30" x14ac:dyDescent="0.2">
      <c r="A209" s="104" t="s">
        <v>426</v>
      </c>
      <c r="B209" s="104"/>
      <c r="C209" s="360" t="s">
        <v>157</v>
      </c>
      <c r="D209" s="73" t="s">
        <v>158</v>
      </c>
      <c r="E209" s="73">
        <v>1049</v>
      </c>
      <c r="F209" s="73">
        <v>2052</v>
      </c>
      <c r="G209" s="359"/>
      <c r="I209" s="72"/>
      <c r="J209" s="72">
        <v>1</v>
      </c>
      <c r="M209" s="72"/>
      <c r="N209" s="73"/>
      <c r="O209" s="43"/>
      <c r="P209" s="64">
        <v>1</v>
      </c>
      <c r="Q209" s="43"/>
      <c r="R209" s="168">
        <v>249.2</v>
      </c>
      <c r="X209" s="58"/>
      <c r="AC209" s="58">
        <f t="shared" si="3"/>
        <v>249.2</v>
      </c>
    </row>
    <row r="210" spans="1:30" x14ac:dyDescent="0.2">
      <c r="A210" s="104" t="s">
        <v>427</v>
      </c>
      <c r="B210" s="104"/>
      <c r="C210" s="360" t="s">
        <v>1437</v>
      </c>
      <c r="D210" s="73" t="s">
        <v>158</v>
      </c>
      <c r="E210" s="73">
        <v>875</v>
      </c>
      <c r="F210" s="73">
        <v>2056</v>
      </c>
      <c r="G210" s="359"/>
      <c r="I210" s="72"/>
      <c r="J210" s="72">
        <v>1</v>
      </c>
      <c r="M210" s="72"/>
      <c r="N210" s="73"/>
      <c r="O210" s="43"/>
      <c r="P210" s="64">
        <v>1</v>
      </c>
      <c r="Q210" s="43"/>
      <c r="R210" s="168">
        <v>197.35</v>
      </c>
      <c r="AC210" s="58">
        <f t="shared" si="3"/>
        <v>197.35</v>
      </c>
    </row>
    <row r="211" spans="1:30" x14ac:dyDescent="0.2">
      <c r="A211" s="104" t="s">
        <v>428</v>
      </c>
      <c r="B211" s="104"/>
      <c r="C211" s="360" t="s">
        <v>1437</v>
      </c>
      <c r="D211" s="73" t="s">
        <v>158</v>
      </c>
      <c r="E211" s="73">
        <v>875</v>
      </c>
      <c r="F211" s="73">
        <v>2056</v>
      </c>
      <c r="G211" s="359"/>
      <c r="I211" s="72"/>
      <c r="J211" s="72">
        <v>1</v>
      </c>
      <c r="M211" s="72"/>
      <c r="N211" s="73"/>
      <c r="O211" s="43"/>
      <c r="P211" s="64">
        <v>1</v>
      </c>
      <c r="Q211" s="43"/>
      <c r="R211" s="168">
        <v>197.35</v>
      </c>
      <c r="X211" s="58"/>
      <c r="AC211" s="58">
        <f t="shared" si="3"/>
        <v>197.35</v>
      </c>
    </row>
    <row r="212" spans="1:30" x14ac:dyDescent="0.2">
      <c r="A212" s="104" t="s">
        <v>429</v>
      </c>
      <c r="B212" s="104"/>
      <c r="C212" s="360" t="s">
        <v>1437</v>
      </c>
      <c r="D212" s="73" t="s">
        <v>158</v>
      </c>
      <c r="E212" s="73">
        <v>875</v>
      </c>
      <c r="F212" s="73">
        <v>2056</v>
      </c>
      <c r="G212" s="359"/>
      <c r="I212" s="72"/>
      <c r="J212" s="72">
        <v>1</v>
      </c>
      <c r="M212" s="72"/>
      <c r="N212" s="73"/>
      <c r="O212" s="43"/>
      <c r="P212" s="64">
        <v>1</v>
      </c>
      <c r="Q212" s="43"/>
      <c r="R212" s="168">
        <v>197.35</v>
      </c>
      <c r="AC212" s="58">
        <f t="shared" si="3"/>
        <v>197.35</v>
      </c>
    </row>
    <row r="213" spans="1:30" x14ac:dyDescent="0.2">
      <c r="A213" s="104" t="s">
        <v>432</v>
      </c>
      <c r="B213" s="104"/>
      <c r="C213" s="360" t="s">
        <v>157</v>
      </c>
      <c r="D213" s="73" t="s">
        <v>158</v>
      </c>
      <c r="E213" s="73">
        <v>1290</v>
      </c>
      <c r="F213" s="73">
        <v>2060</v>
      </c>
      <c r="G213" s="359"/>
      <c r="I213" s="72"/>
      <c r="J213" s="72">
        <v>1</v>
      </c>
      <c r="M213" s="72">
        <v>1</v>
      </c>
      <c r="N213" s="73">
        <v>1</v>
      </c>
      <c r="O213" s="43"/>
      <c r="P213" s="64">
        <v>1</v>
      </c>
      <c r="Q213" s="43"/>
      <c r="R213" s="168">
        <v>524.64</v>
      </c>
      <c r="X213" s="58"/>
      <c r="AC213" s="58">
        <f t="shared" si="3"/>
        <v>524.64</v>
      </c>
    </row>
    <row r="214" spans="1:30" x14ac:dyDescent="0.2">
      <c r="A214" s="104" t="s">
        <v>1674</v>
      </c>
      <c r="B214" s="104"/>
      <c r="C214" s="73" t="s">
        <v>157</v>
      </c>
      <c r="D214" s="73" t="s">
        <v>158</v>
      </c>
      <c r="E214" s="73">
        <v>1290</v>
      </c>
      <c r="F214" s="73">
        <v>2060</v>
      </c>
      <c r="G214" s="359"/>
      <c r="I214" s="72"/>
      <c r="J214" s="72">
        <v>1</v>
      </c>
      <c r="M214" s="72">
        <v>1</v>
      </c>
      <c r="N214" s="73">
        <v>1</v>
      </c>
      <c r="O214" s="43"/>
      <c r="P214" s="64">
        <v>1</v>
      </c>
      <c r="Q214" s="43"/>
      <c r="R214" s="168">
        <v>703.96</v>
      </c>
      <c r="X214" s="58"/>
      <c r="AC214" s="58">
        <f t="shared" si="3"/>
        <v>703.96</v>
      </c>
    </row>
    <row r="215" spans="1:30" x14ac:dyDescent="0.2">
      <c r="A215" s="104" t="s">
        <v>434</v>
      </c>
      <c r="B215" s="104"/>
      <c r="C215" s="73" t="s">
        <v>157</v>
      </c>
      <c r="D215" s="73" t="s">
        <v>158</v>
      </c>
      <c r="E215" s="73">
        <v>1290</v>
      </c>
      <c r="F215" s="73">
        <v>2060</v>
      </c>
      <c r="G215" s="359"/>
      <c r="I215" s="72"/>
      <c r="J215" s="72">
        <v>1</v>
      </c>
      <c r="M215" s="72">
        <v>1</v>
      </c>
      <c r="N215" s="73">
        <v>1</v>
      </c>
      <c r="O215" s="43"/>
      <c r="P215" s="64">
        <v>1</v>
      </c>
      <c r="Q215" s="43"/>
      <c r="R215" s="168">
        <v>692.09</v>
      </c>
      <c r="X215" s="58"/>
      <c r="AC215" s="58">
        <f t="shared" si="3"/>
        <v>692.09</v>
      </c>
    </row>
    <row r="216" spans="1:30" x14ac:dyDescent="0.2">
      <c r="A216" s="104" t="s">
        <v>437</v>
      </c>
      <c r="B216" s="104"/>
      <c r="C216" s="73" t="s">
        <v>157</v>
      </c>
      <c r="D216" s="73" t="s">
        <v>158</v>
      </c>
      <c r="E216" s="73">
        <v>1040</v>
      </c>
      <c r="F216" s="73">
        <v>2060</v>
      </c>
      <c r="G216" s="359"/>
      <c r="I216" s="72"/>
      <c r="J216" s="72">
        <v>1</v>
      </c>
      <c r="M216" s="72">
        <v>1</v>
      </c>
      <c r="N216" s="73">
        <v>1</v>
      </c>
      <c r="O216" s="43"/>
      <c r="P216" s="64">
        <v>1</v>
      </c>
      <c r="Q216" s="43"/>
      <c r="R216" s="168">
        <v>498.09</v>
      </c>
      <c r="X216" s="58"/>
      <c r="AC216" s="58">
        <f t="shared" si="3"/>
        <v>498.09</v>
      </c>
    </row>
    <row r="217" spans="1:30" x14ac:dyDescent="0.2">
      <c r="A217" s="104" t="s">
        <v>440</v>
      </c>
      <c r="B217" s="104"/>
      <c r="C217" s="73" t="s">
        <v>157</v>
      </c>
      <c r="D217" s="73" t="s">
        <v>158</v>
      </c>
      <c r="E217" s="73">
        <v>1030</v>
      </c>
      <c r="F217" s="73">
        <v>2152</v>
      </c>
      <c r="G217" s="359"/>
      <c r="I217" s="72"/>
      <c r="J217" s="72">
        <v>1</v>
      </c>
      <c r="M217" s="72"/>
      <c r="N217" s="73">
        <v>1</v>
      </c>
      <c r="O217" s="43"/>
      <c r="P217" s="64">
        <v>1</v>
      </c>
      <c r="Q217" s="43"/>
      <c r="R217" s="168">
        <v>234.4</v>
      </c>
      <c r="X217" s="58"/>
      <c r="AC217" s="58">
        <f t="shared" si="3"/>
        <v>234.4</v>
      </c>
    </row>
    <row r="218" spans="1:30" x14ac:dyDescent="0.2">
      <c r="A218" s="104" t="s">
        <v>443</v>
      </c>
      <c r="B218" s="104"/>
      <c r="C218" s="73" t="s">
        <v>157</v>
      </c>
      <c r="D218" s="73" t="s">
        <v>158</v>
      </c>
      <c r="E218" s="73">
        <v>1350</v>
      </c>
      <c r="F218" s="73">
        <v>2060</v>
      </c>
      <c r="G218" s="359"/>
      <c r="I218" s="72"/>
      <c r="J218" s="72">
        <v>1</v>
      </c>
      <c r="M218" s="72">
        <v>1</v>
      </c>
      <c r="N218" s="73">
        <v>1</v>
      </c>
      <c r="O218" s="43"/>
      <c r="P218" s="64">
        <v>1</v>
      </c>
      <c r="Q218" s="43"/>
      <c r="R218" s="168">
        <v>694.45</v>
      </c>
      <c r="X218" s="58"/>
      <c r="AC218" s="58">
        <f t="shared" si="3"/>
        <v>694.45</v>
      </c>
    </row>
    <row r="219" spans="1:30" x14ac:dyDescent="0.2">
      <c r="A219" s="104" t="s">
        <v>445</v>
      </c>
      <c r="B219" s="104"/>
      <c r="C219" s="73" t="s">
        <v>157</v>
      </c>
      <c r="D219" s="73" t="s">
        <v>158</v>
      </c>
      <c r="E219" s="73">
        <v>1040</v>
      </c>
      <c r="F219" s="73">
        <v>2060</v>
      </c>
      <c r="G219" s="359"/>
      <c r="I219" s="72"/>
      <c r="J219" s="72">
        <v>1</v>
      </c>
      <c r="M219" s="72">
        <v>1</v>
      </c>
      <c r="N219" s="73">
        <v>1</v>
      </c>
      <c r="O219" s="43"/>
      <c r="P219" s="64">
        <v>1</v>
      </c>
      <c r="Q219" s="43"/>
      <c r="R219" s="168">
        <v>509.99</v>
      </c>
      <c r="X219" s="58"/>
      <c r="AC219" s="58">
        <f t="shared" si="3"/>
        <v>509.99</v>
      </c>
    </row>
    <row r="220" spans="1:30" x14ac:dyDescent="0.2">
      <c r="A220" s="104" t="s">
        <v>446</v>
      </c>
      <c r="B220" s="104"/>
      <c r="C220" s="73" t="s">
        <v>157</v>
      </c>
      <c r="D220" s="73" t="s">
        <v>158</v>
      </c>
      <c r="E220" s="73">
        <v>1291</v>
      </c>
      <c r="F220" s="73">
        <v>2160</v>
      </c>
      <c r="G220" s="359"/>
      <c r="I220" s="72"/>
      <c r="J220" s="72">
        <v>1</v>
      </c>
      <c r="M220" s="72">
        <v>1</v>
      </c>
      <c r="N220" s="73">
        <v>1</v>
      </c>
      <c r="O220" s="43"/>
      <c r="P220" s="64">
        <v>1</v>
      </c>
      <c r="Q220" s="43"/>
      <c r="R220" s="168">
        <v>527.84</v>
      </c>
      <c r="X220" s="58"/>
      <c r="AC220" s="58">
        <f t="shared" si="3"/>
        <v>527.84</v>
      </c>
    </row>
    <row r="221" spans="1:30" x14ac:dyDescent="0.2">
      <c r="A221" s="104" t="s">
        <v>447</v>
      </c>
      <c r="B221" s="104"/>
      <c r="C221" s="73" t="s">
        <v>157</v>
      </c>
      <c r="D221" s="73" t="s">
        <v>158</v>
      </c>
      <c r="E221" s="73">
        <v>1291</v>
      </c>
      <c r="F221" s="73">
        <v>2160</v>
      </c>
      <c r="G221" s="359"/>
      <c r="I221" s="72"/>
      <c r="J221" s="72">
        <v>1</v>
      </c>
      <c r="M221" s="72">
        <v>1</v>
      </c>
      <c r="N221" s="73">
        <v>1</v>
      </c>
      <c r="O221" s="43"/>
      <c r="P221" s="64">
        <v>1</v>
      </c>
      <c r="Q221" s="43"/>
      <c r="R221" s="168">
        <v>527.84</v>
      </c>
      <c r="X221" s="58"/>
      <c r="AC221" s="58">
        <f t="shared" si="3"/>
        <v>527.84</v>
      </c>
    </row>
    <row r="222" spans="1:30" x14ac:dyDescent="0.2">
      <c r="A222" s="104" t="s">
        <v>448</v>
      </c>
      <c r="B222" s="104"/>
      <c r="C222" s="73" t="s">
        <v>106</v>
      </c>
      <c r="D222" s="73" t="s">
        <v>107</v>
      </c>
      <c r="E222" s="73">
        <v>1230</v>
      </c>
      <c r="F222" s="73">
        <v>2350</v>
      </c>
      <c r="G222" s="359"/>
      <c r="I222" s="72"/>
      <c r="J222" s="72">
        <v>1</v>
      </c>
      <c r="M222" s="72">
        <v>1</v>
      </c>
      <c r="N222" s="73">
        <v>1</v>
      </c>
      <c r="O222" s="43"/>
      <c r="P222" s="64">
        <v>1</v>
      </c>
      <c r="Q222" s="43"/>
      <c r="R222" s="168">
        <v>1847</v>
      </c>
      <c r="X222" s="58"/>
      <c r="Y222" s="58">
        <v>55.31</v>
      </c>
      <c r="Z222" s="58">
        <v>104.59</v>
      </c>
      <c r="AA222" s="58">
        <v>32.65</v>
      </c>
      <c r="AB222" s="58">
        <v>90</v>
      </c>
      <c r="AC222" s="58">
        <f t="shared" si="3"/>
        <v>2129.5500000000002</v>
      </c>
    </row>
    <row r="223" spans="1:30" x14ac:dyDescent="0.2">
      <c r="A223" s="104" t="s">
        <v>1485</v>
      </c>
      <c r="B223" s="104"/>
      <c r="C223" s="73" t="s">
        <v>106</v>
      </c>
      <c r="D223" s="73" t="s">
        <v>107</v>
      </c>
      <c r="E223" s="360"/>
      <c r="F223" s="360"/>
      <c r="G223" s="359"/>
      <c r="I223" s="155"/>
      <c r="J223" s="155"/>
      <c r="K223" s="164"/>
      <c r="L223" s="155"/>
      <c r="M223" s="155"/>
      <c r="N223" s="360"/>
      <c r="O223" s="402"/>
      <c r="P223" s="403"/>
      <c r="Q223" s="402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65" t="str">
        <f>JMS!AK225</f>
        <v>OMITTED</v>
      </c>
    </row>
    <row r="224" spans="1:30" x14ac:dyDescent="0.2">
      <c r="A224" s="104" t="s">
        <v>449</v>
      </c>
      <c r="B224" s="104"/>
      <c r="C224" s="73" t="s">
        <v>157</v>
      </c>
      <c r="D224" s="73" t="s">
        <v>158</v>
      </c>
      <c r="E224" s="73">
        <v>850</v>
      </c>
      <c r="F224" s="73">
        <v>2360</v>
      </c>
      <c r="G224" s="359"/>
      <c r="I224" s="72"/>
      <c r="J224" s="72">
        <v>1</v>
      </c>
      <c r="M224" s="72">
        <v>1</v>
      </c>
      <c r="N224" s="73">
        <v>1</v>
      </c>
      <c r="O224" s="43"/>
      <c r="P224" s="64">
        <v>1</v>
      </c>
      <c r="Q224" s="43"/>
      <c r="R224" s="168">
        <v>329.15</v>
      </c>
      <c r="X224" s="58"/>
      <c r="AC224" s="58">
        <f t="shared" si="3"/>
        <v>329.15</v>
      </c>
    </row>
    <row r="225" spans="1:30" x14ac:dyDescent="0.2">
      <c r="A225" s="104" t="s">
        <v>450</v>
      </c>
      <c r="B225" s="104"/>
      <c r="C225" s="73" t="s">
        <v>157</v>
      </c>
      <c r="D225" s="73" t="s">
        <v>158</v>
      </c>
      <c r="E225" s="73">
        <v>1020</v>
      </c>
      <c r="F225" s="73">
        <v>2060</v>
      </c>
      <c r="G225" s="359"/>
      <c r="I225" s="72"/>
      <c r="J225" s="72">
        <v>1</v>
      </c>
      <c r="M225" s="72">
        <v>1</v>
      </c>
      <c r="N225" s="73">
        <v>1</v>
      </c>
      <c r="O225" s="43"/>
      <c r="P225" s="64">
        <v>1</v>
      </c>
      <c r="Q225" s="43"/>
      <c r="R225" s="168">
        <v>692.07</v>
      </c>
      <c r="X225" s="58"/>
      <c r="AC225" s="58">
        <f t="shared" si="3"/>
        <v>692.07</v>
      </c>
    </row>
    <row r="226" spans="1:30" x14ac:dyDescent="0.2">
      <c r="A226" s="104" t="s">
        <v>451</v>
      </c>
      <c r="B226" s="104"/>
      <c r="C226" s="73" t="s">
        <v>106</v>
      </c>
      <c r="D226" s="73" t="s">
        <v>107</v>
      </c>
      <c r="E226" s="73">
        <v>1230</v>
      </c>
      <c r="F226" s="73">
        <v>2350</v>
      </c>
      <c r="G226" s="359"/>
      <c r="I226" s="72"/>
      <c r="J226" s="72">
        <v>1</v>
      </c>
      <c r="M226" s="72">
        <v>1</v>
      </c>
      <c r="N226" s="73">
        <v>1</v>
      </c>
      <c r="O226" s="43"/>
      <c r="P226" s="64">
        <v>1</v>
      </c>
      <c r="Q226" s="43"/>
      <c r="R226" s="168">
        <v>2079</v>
      </c>
      <c r="X226" s="58"/>
      <c r="Y226" s="58">
        <v>55.31</v>
      </c>
      <c r="Z226" s="58">
        <v>104.59</v>
      </c>
      <c r="AA226" s="58">
        <v>32.65</v>
      </c>
      <c r="AB226" s="58">
        <v>90</v>
      </c>
      <c r="AC226" s="58">
        <f t="shared" si="3"/>
        <v>2361.5500000000002</v>
      </c>
    </row>
    <row r="227" spans="1:30" x14ac:dyDescent="0.2">
      <c r="A227" s="104" t="s">
        <v>452</v>
      </c>
      <c r="B227" s="104"/>
      <c r="C227" s="73" t="s">
        <v>157</v>
      </c>
      <c r="D227" s="73" t="s">
        <v>158</v>
      </c>
      <c r="E227" s="73">
        <v>1290</v>
      </c>
      <c r="F227" s="73">
        <v>2060</v>
      </c>
      <c r="G227" s="359"/>
      <c r="I227" s="72"/>
      <c r="J227" s="72">
        <v>1</v>
      </c>
      <c r="M227" s="72">
        <v>1</v>
      </c>
      <c r="N227" s="73">
        <v>1</v>
      </c>
      <c r="O227" s="43"/>
      <c r="P227" s="64">
        <v>1</v>
      </c>
      <c r="Q227" s="43"/>
      <c r="R227" s="168">
        <v>692.07</v>
      </c>
      <c r="X227" s="58"/>
      <c r="AC227" s="58">
        <f t="shared" si="3"/>
        <v>692.07</v>
      </c>
    </row>
    <row r="228" spans="1:30" x14ac:dyDescent="0.2">
      <c r="A228" s="104" t="s">
        <v>455</v>
      </c>
      <c r="B228" s="104"/>
      <c r="C228" s="73" t="s">
        <v>157</v>
      </c>
      <c r="D228" s="73" t="s">
        <v>158</v>
      </c>
      <c r="E228" s="73">
        <v>1290</v>
      </c>
      <c r="F228" s="73">
        <v>2060</v>
      </c>
      <c r="G228" s="359"/>
      <c r="I228" s="72"/>
      <c r="J228" s="72">
        <v>1</v>
      </c>
      <c r="M228" s="72">
        <v>1</v>
      </c>
      <c r="N228" s="73">
        <v>1</v>
      </c>
      <c r="O228" s="43"/>
      <c r="P228" s="64">
        <v>1</v>
      </c>
      <c r="Q228" s="43"/>
      <c r="R228" s="168">
        <v>692.06</v>
      </c>
      <c r="X228" s="58"/>
      <c r="AC228" s="58">
        <f t="shared" si="3"/>
        <v>692.06</v>
      </c>
    </row>
    <row r="229" spans="1:30" x14ac:dyDescent="0.2">
      <c r="A229" s="104" t="s">
        <v>457</v>
      </c>
      <c r="B229" s="104"/>
      <c r="C229" s="73" t="s">
        <v>157</v>
      </c>
      <c r="D229" s="73" t="s">
        <v>158</v>
      </c>
      <c r="E229" s="73">
        <v>1290</v>
      </c>
      <c r="F229" s="73">
        <v>2060</v>
      </c>
      <c r="G229" s="359"/>
      <c r="I229" s="72"/>
      <c r="J229" s="72">
        <v>1</v>
      </c>
      <c r="M229" s="72">
        <v>1</v>
      </c>
      <c r="N229" s="73">
        <v>1</v>
      </c>
      <c r="O229" s="43"/>
      <c r="P229" s="64">
        <v>1</v>
      </c>
      <c r="Q229" s="43"/>
      <c r="R229" s="168">
        <v>692.09</v>
      </c>
      <c r="X229" s="58"/>
      <c r="AC229" s="58">
        <f t="shared" si="3"/>
        <v>692.09</v>
      </c>
    </row>
    <row r="230" spans="1:30" x14ac:dyDescent="0.2">
      <c r="A230" s="104" t="s">
        <v>459</v>
      </c>
      <c r="B230" s="104"/>
      <c r="C230" s="73" t="s">
        <v>157</v>
      </c>
      <c r="D230" s="73" t="s">
        <v>158</v>
      </c>
      <c r="E230" s="73">
        <v>1290</v>
      </c>
      <c r="F230" s="73">
        <v>2060</v>
      </c>
      <c r="G230" s="359"/>
      <c r="I230" s="72"/>
      <c r="J230" s="72">
        <v>1</v>
      </c>
      <c r="M230" s="72"/>
      <c r="N230" s="73">
        <v>1</v>
      </c>
      <c r="O230" s="43"/>
      <c r="P230" s="64">
        <v>1</v>
      </c>
      <c r="Q230" s="43"/>
      <c r="R230" s="168">
        <v>524.64</v>
      </c>
      <c r="X230" s="58"/>
      <c r="AC230" s="58">
        <f t="shared" si="3"/>
        <v>524.64</v>
      </c>
    </row>
    <row r="231" spans="1:30" x14ac:dyDescent="0.2">
      <c r="A231" s="104" t="s">
        <v>461</v>
      </c>
      <c r="B231" s="104"/>
      <c r="C231" s="73" t="s">
        <v>157</v>
      </c>
      <c r="D231" s="73" t="s">
        <v>158</v>
      </c>
      <c r="E231" s="73">
        <v>850</v>
      </c>
      <c r="F231" s="73">
        <v>2060</v>
      </c>
      <c r="G231" s="359"/>
      <c r="I231" s="72"/>
      <c r="J231" s="72">
        <v>1</v>
      </c>
      <c r="M231" s="72">
        <v>1</v>
      </c>
      <c r="N231" s="73">
        <v>1</v>
      </c>
      <c r="O231" s="43"/>
      <c r="P231" s="64">
        <v>1</v>
      </c>
      <c r="Q231" s="43"/>
      <c r="R231" s="168">
        <v>326.32</v>
      </c>
      <c r="X231" s="58"/>
      <c r="AC231" s="58">
        <f t="shared" si="3"/>
        <v>326.32</v>
      </c>
    </row>
    <row r="232" spans="1:30" x14ac:dyDescent="0.2">
      <c r="A232" s="104" t="s">
        <v>462</v>
      </c>
      <c r="B232" s="104"/>
      <c r="C232" s="73" t="s">
        <v>157</v>
      </c>
      <c r="D232" s="73" t="s">
        <v>158</v>
      </c>
      <c r="E232" s="73">
        <v>1290</v>
      </c>
      <c r="F232" s="73">
        <v>2060</v>
      </c>
      <c r="G232" s="359"/>
      <c r="I232" s="72"/>
      <c r="J232" s="72">
        <v>1</v>
      </c>
      <c r="M232" s="72">
        <v>1</v>
      </c>
      <c r="N232" s="73">
        <v>1</v>
      </c>
      <c r="O232" s="43"/>
      <c r="P232" s="64">
        <v>1</v>
      </c>
      <c r="Q232" s="43"/>
      <c r="R232" s="168">
        <v>692.09</v>
      </c>
      <c r="X232" s="58"/>
      <c r="AC232" s="58">
        <f t="shared" si="3"/>
        <v>692.09</v>
      </c>
    </row>
    <row r="233" spans="1:30" x14ac:dyDescent="0.2">
      <c r="A233" s="104" t="s">
        <v>463</v>
      </c>
      <c r="B233" s="104"/>
      <c r="C233" s="73" t="s">
        <v>157</v>
      </c>
      <c r="D233" s="73" t="s">
        <v>158</v>
      </c>
      <c r="E233" s="73">
        <v>1290</v>
      </c>
      <c r="F233" s="73">
        <v>2060</v>
      </c>
      <c r="G233" s="359"/>
      <c r="I233" s="72"/>
      <c r="J233" s="72">
        <v>1</v>
      </c>
      <c r="M233" s="72">
        <v>1</v>
      </c>
      <c r="N233" s="73">
        <v>1</v>
      </c>
      <c r="O233" s="43"/>
      <c r="P233" s="64">
        <v>1</v>
      </c>
      <c r="Q233" s="43"/>
      <c r="R233" s="168">
        <v>705.55</v>
      </c>
      <c r="X233" s="58"/>
      <c r="AC233" s="58">
        <f t="shared" si="3"/>
        <v>705.55</v>
      </c>
    </row>
    <row r="234" spans="1:30" x14ac:dyDescent="0.2">
      <c r="A234" s="397" t="s">
        <v>1490</v>
      </c>
      <c r="B234" s="104"/>
      <c r="C234" s="73" t="s">
        <v>1257</v>
      </c>
      <c r="D234" s="73" t="s">
        <v>1525</v>
      </c>
      <c r="E234" s="360"/>
      <c r="F234" s="360"/>
      <c r="G234" s="359"/>
      <c r="I234" s="155"/>
      <c r="J234" s="155"/>
      <c r="K234" s="164"/>
      <c r="L234" s="155"/>
      <c r="M234" s="155"/>
      <c r="N234" s="360"/>
      <c r="O234" s="402"/>
      <c r="P234" s="403"/>
      <c r="Q234" s="402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65" t="str">
        <f>JMS!AK236</f>
        <v>OMITTED</v>
      </c>
    </row>
    <row r="235" spans="1:30" x14ac:dyDescent="0.2">
      <c r="A235" s="104" t="s">
        <v>1495</v>
      </c>
      <c r="B235" s="104"/>
      <c r="C235" s="73" t="s">
        <v>157</v>
      </c>
      <c r="D235" s="73" t="s">
        <v>158</v>
      </c>
      <c r="E235" s="73">
        <v>1290</v>
      </c>
      <c r="F235" s="73">
        <v>2060</v>
      </c>
      <c r="G235" s="359"/>
      <c r="I235" s="72"/>
      <c r="J235" s="72">
        <v>1</v>
      </c>
      <c r="M235" s="72">
        <v>1</v>
      </c>
      <c r="N235" s="73">
        <v>1</v>
      </c>
      <c r="O235" s="43"/>
      <c r="P235" s="64">
        <v>1</v>
      </c>
      <c r="Q235" s="43"/>
      <c r="R235" s="168">
        <v>703.96</v>
      </c>
      <c r="X235" s="58"/>
      <c r="AC235" s="58">
        <f t="shared" si="3"/>
        <v>703.96</v>
      </c>
    </row>
    <row r="236" spans="1:30" x14ac:dyDescent="0.2">
      <c r="A236" s="104" t="s">
        <v>1497</v>
      </c>
      <c r="B236" s="104"/>
      <c r="C236" s="73" t="s">
        <v>157</v>
      </c>
      <c r="D236" s="73" t="s">
        <v>158</v>
      </c>
      <c r="E236" s="73">
        <v>1040</v>
      </c>
      <c r="F236" s="73">
        <v>2060</v>
      </c>
      <c r="G236" s="359"/>
      <c r="I236" s="72"/>
      <c r="J236" s="72">
        <v>1</v>
      </c>
      <c r="M236" s="72">
        <v>1</v>
      </c>
      <c r="N236" s="73">
        <v>1</v>
      </c>
      <c r="O236" s="43"/>
      <c r="P236" s="64">
        <v>1</v>
      </c>
      <c r="Q236" s="43"/>
      <c r="R236" s="168">
        <v>330.64</v>
      </c>
      <c r="X236" s="58"/>
      <c r="AC236" s="58">
        <f t="shared" si="3"/>
        <v>330.64</v>
      </c>
    </row>
    <row r="237" spans="1:30" x14ac:dyDescent="0.2">
      <c r="A237" s="376" t="s">
        <v>464</v>
      </c>
      <c r="B237" s="376"/>
      <c r="C237" s="377"/>
      <c r="D237" s="377"/>
      <c r="E237" s="377"/>
      <c r="F237" s="377"/>
      <c r="G237" s="383"/>
      <c r="H237" s="378"/>
      <c r="I237" s="379"/>
      <c r="J237" s="379"/>
      <c r="K237" s="378"/>
      <c r="L237" s="379"/>
      <c r="M237" s="379"/>
      <c r="N237" s="377"/>
      <c r="O237" s="380"/>
      <c r="P237" s="381"/>
      <c r="Q237" s="380"/>
      <c r="R237" s="382"/>
      <c r="S237" s="382"/>
      <c r="T237" s="382"/>
      <c r="U237" s="382"/>
      <c r="V237" s="382"/>
      <c r="W237" s="382"/>
      <c r="X237" s="382"/>
      <c r="Y237" s="382"/>
      <c r="Z237" s="382"/>
      <c r="AA237" s="382"/>
      <c r="AB237" s="382"/>
      <c r="AC237" s="382"/>
    </row>
    <row r="238" spans="1:30" x14ac:dyDescent="0.2">
      <c r="A238" s="104" t="s">
        <v>468</v>
      </c>
      <c r="B238" s="104"/>
      <c r="C238" s="73" t="s">
        <v>157</v>
      </c>
      <c r="D238" s="73" t="s">
        <v>158</v>
      </c>
      <c r="E238" s="73">
        <v>955</v>
      </c>
      <c r="F238" s="73">
        <v>2160</v>
      </c>
      <c r="G238" s="359"/>
      <c r="I238" s="72"/>
      <c r="J238" s="72">
        <v>1</v>
      </c>
      <c r="L238" s="72">
        <v>1</v>
      </c>
      <c r="M238" s="72"/>
      <c r="N238" s="73">
        <v>1</v>
      </c>
      <c r="O238" s="43"/>
      <c r="P238" s="64">
        <v>1</v>
      </c>
      <c r="Q238" s="43"/>
      <c r="R238" s="168">
        <v>393.18</v>
      </c>
      <c r="X238" s="58"/>
      <c r="AC238" s="58">
        <f t="shared" si="3"/>
        <v>393.18</v>
      </c>
    </row>
    <row r="239" spans="1:30" x14ac:dyDescent="0.2">
      <c r="A239" s="104" t="s">
        <v>470</v>
      </c>
      <c r="B239" s="104"/>
      <c r="C239" s="73" t="s">
        <v>157</v>
      </c>
      <c r="D239" s="73" t="s">
        <v>158</v>
      </c>
      <c r="E239" s="73">
        <v>1305</v>
      </c>
      <c r="F239" s="73">
        <v>2160</v>
      </c>
      <c r="G239" s="359"/>
      <c r="I239" s="72"/>
      <c r="J239" s="72">
        <v>1</v>
      </c>
      <c r="L239" s="72">
        <v>1</v>
      </c>
      <c r="M239" s="72"/>
      <c r="N239" s="73">
        <v>1</v>
      </c>
      <c r="O239" s="43"/>
      <c r="P239" s="64">
        <v>1</v>
      </c>
      <c r="Q239" s="43"/>
      <c r="R239" s="168">
        <v>500.56</v>
      </c>
      <c r="X239" s="58"/>
      <c r="AC239" s="58">
        <f t="shared" si="3"/>
        <v>500.56</v>
      </c>
    </row>
    <row r="240" spans="1:30" x14ac:dyDescent="0.2">
      <c r="A240" s="104" t="s">
        <v>465</v>
      </c>
      <c r="B240" s="104"/>
      <c r="C240" s="73" t="s">
        <v>157</v>
      </c>
      <c r="D240" s="73" t="s">
        <v>158</v>
      </c>
      <c r="E240" s="73">
        <v>955</v>
      </c>
      <c r="F240" s="73">
        <v>2160</v>
      </c>
      <c r="G240" s="359"/>
      <c r="I240" s="72"/>
      <c r="J240" s="72">
        <v>1</v>
      </c>
      <c r="L240" s="72">
        <v>1</v>
      </c>
      <c r="M240" s="72"/>
      <c r="N240" s="73">
        <v>1</v>
      </c>
      <c r="O240" s="43"/>
      <c r="P240" s="64">
        <v>1</v>
      </c>
      <c r="Q240" s="43"/>
      <c r="R240" s="168">
        <v>381.39</v>
      </c>
      <c r="X240" s="58"/>
      <c r="AC240" s="58">
        <f t="shared" si="3"/>
        <v>381.39</v>
      </c>
    </row>
    <row r="241" spans="1:29" x14ac:dyDescent="0.2">
      <c r="A241" s="104" t="s">
        <v>513</v>
      </c>
      <c r="B241" s="104" t="s">
        <v>516</v>
      </c>
      <c r="C241" s="73" t="s">
        <v>251</v>
      </c>
      <c r="D241" s="73" t="s">
        <v>1162</v>
      </c>
      <c r="E241" s="73">
        <v>1903</v>
      </c>
      <c r="F241" s="73">
        <v>2395</v>
      </c>
      <c r="G241" s="359"/>
      <c r="I241" s="72"/>
      <c r="J241" s="72">
        <v>1</v>
      </c>
      <c r="M241" s="72"/>
      <c r="N241" s="73">
        <v>1</v>
      </c>
      <c r="O241" s="43"/>
      <c r="P241" s="64">
        <v>1</v>
      </c>
      <c r="Q241" s="43"/>
      <c r="R241" s="168">
        <v>224.95</v>
      </c>
      <c r="S241" s="58">
        <v>638</v>
      </c>
      <c r="T241" s="58">
        <v>43</v>
      </c>
      <c r="U241" s="58">
        <v>4.71</v>
      </c>
      <c r="X241" s="58"/>
      <c r="AC241" s="58">
        <f t="shared" si="3"/>
        <v>910.66</v>
      </c>
    </row>
    <row r="242" spans="1:29" x14ac:dyDescent="0.2">
      <c r="A242" s="376" t="s">
        <v>466</v>
      </c>
      <c r="B242" s="376"/>
      <c r="C242" s="377"/>
      <c r="D242" s="377"/>
      <c r="E242" s="377"/>
      <c r="F242" s="377"/>
      <c r="G242" s="383"/>
      <c r="H242" s="378"/>
      <c r="I242" s="379"/>
      <c r="J242" s="379"/>
      <c r="K242" s="378"/>
      <c r="L242" s="379"/>
      <c r="M242" s="379"/>
      <c r="N242" s="377"/>
      <c r="O242" s="380"/>
      <c r="P242" s="381"/>
      <c r="Q242" s="380"/>
      <c r="R242" s="382"/>
      <c r="S242" s="382"/>
      <c r="T242" s="382"/>
      <c r="U242" s="382"/>
      <c r="V242" s="382"/>
      <c r="W242" s="382"/>
      <c r="X242" s="382"/>
      <c r="Y242" s="382"/>
      <c r="Z242" s="382"/>
      <c r="AA242" s="382"/>
      <c r="AB242" s="382"/>
      <c r="AC242" s="382"/>
    </row>
    <row r="243" spans="1:29" x14ac:dyDescent="0.2">
      <c r="A243" s="104" t="s">
        <v>472</v>
      </c>
      <c r="B243" s="104"/>
      <c r="C243" s="73" t="s">
        <v>157</v>
      </c>
      <c r="D243" s="73" t="s">
        <v>158</v>
      </c>
      <c r="E243" s="73">
        <v>950</v>
      </c>
      <c r="F243" s="73">
        <v>2360</v>
      </c>
      <c r="G243" s="359"/>
      <c r="I243" s="72"/>
      <c r="J243" s="72">
        <v>1</v>
      </c>
      <c r="M243" s="72"/>
      <c r="N243" s="73">
        <v>1</v>
      </c>
      <c r="O243" s="43"/>
      <c r="P243" s="64">
        <v>1</v>
      </c>
      <c r="Q243" s="43"/>
      <c r="R243" s="168">
        <v>235.59</v>
      </c>
      <c r="X243" s="58"/>
      <c r="AC243" s="58">
        <f t="shared" si="3"/>
        <v>235.59</v>
      </c>
    </row>
    <row r="244" spans="1:29" x14ac:dyDescent="0.2">
      <c r="A244" s="104" t="s">
        <v>474</v>
      </c>
      <c r="B244" s="104"/>
      <c r="C244" s="73" t="s">
        <v>157</v>
      </c>
      <c r="D244" s="73" t="s">
        <v>158</v>
      </c>
      <c r="E244" s="73">
        <v>1290</v>
      </c>
      <c r="F244" s="73">
        <v>2360</v>
      </c>
      <c r="G244" s="359"/>
      <c r="I244" s="72"/>
      <c r="J244" s="72">
        <v>1</v>
      </c>
      <c r="M244" s="72">
        <v>1</v>
      </c>
      <c r="N244" s="73">
        <v>1</v>
      </c>
      <c r="O244" s="43"/>
      <c r="P244" s="64">
        <v>1</v>
      </c>
      <c r="Q244" s="43"/>
      <c r="R244" s="168">
        <v>731.44</v>
      </c>
      <c r="X244" s="58"/>
      <c r="AC244" s="58">
        <f t="shared" si="3"/>
        <v>731.44</v>
      </c>
    </row>
    <row r="245" spans="1:29" x14ac:dyDescent="0.2">
      <c r="A245" s="104" t="s">
        <v>476</v>
      </c>
      <c r="B245" s="104"/>
      <c r="C245" s="73" t="s">
        <v>157</v>
      </c>
      <c r="D245" s="73" t="s">
        <v>158</v>
      </c>
      <c r="E245" s="73">
        <v>830</v>
      </c>
      <c r="F245" s="73">
        <v>2160</v>
      </c>
      <c r="G245" s="359"/>
      <c r="I245" s="72"/>
      <c r="J245" s="72">
        <v>1</v>
      </c>
      <c r="L245" s="72">
        <v>1</v>
      </c>
      <c r="M245" s="72"/>
      <c r="N245" s="73">
        <v>1</v>
      </c>
      <c r="O245" s="43"/>
      <c r="P245" s="64">
        <v>1</v>
      </c>
      <c r="Q245" s="43"/>
      <c r="R245" s="168">
        <v>230.51</v>
      </c>
      <c r="X245" s="58"/>
      <c r="AC245" s="58">
        <f t="shared" si="3"/>
        <v>230.51</v>
      </c>
    </row>
    <row r="246" spans="1:29" x14ac:dyDescent="0.2">
      <c r="A246" s="104" t="s">
        <v>477</v>
      </c>
      <c r="B246" s="104"/>
      <c r="C246" s="73" t="s">
        <v>157</v>
      </c>
      <c r="D246" s="73" t="s">
        <v>158</v>
      </c>
      <c r="E246" s="73">
        <v>1010</v>
      </c>
      <c r="F246" s="73">
        <v>2360</v>
      </c>
      <c r="G246" s="359"/>
      <c r="I246" s="72"/>
      <c r="J246" s="72">
        <v>1</v>
      </c>
      <c r="M246" s="72"/>
      <c r="N246" s="73">
        <v>1</v>
      </c>
      <c r="O246" s="43"/>
      <c r="P246" s="64">
        <v>1</v>
      </c>
      <c r="Q246" s="43"/>
      <c r="R246" s="168">
        <v>238.22</v>
      </c>
      <c r="X246" s="58"/>
      <c r="AC246" s="58">
        <f t="shared" si="3"/>
        <v>238.22</v>
      </c>
    </row>
    <row r="247" spans="1:29" x14ac:dyDescent="0.2">
      <c r="A247" s="104" t="s">
        <v>479</v>
      </c>
      <c r="B247" s="104"/>
      <c r="C247" s="73" t="s">
        <v>157</v>
      </c>
      <c r="D247" s="73" t="s">
        <v>158</v>
      </c>
      <c r="E247" s="73">
        <v>970</v>
      </c>
      <c r="F247" s="73">
        <v>2360</v>
      </c>
      <c r="G247" s="359"/>
      <c r="I247" s="72"/>
      <c r="J247" s="72">
        <v>1</v>
      </c>
      <c r="M247" s="72">
        <v>1</v>
      </c>
      <c r="N247" s="73">
        <v>1</v>
      </c>
      <c r="O247" s="43"/>
      <c r="P247" s="64">
        <v>1</v>
      </c>
      <c r="Q247" s="43"/>
      <c r="R247" s="168">
        <v>334.48</v>
      </c>
      <c r="X247" s="58"/>
      <c r="AC247" s="58">
        <f t="shared" si="3"/>
        <v>334.48</v>
      </c>
    </row>
    <row r="248" spans="1:29" x14ac:dyDescent="0.2">
      <c r="A248" s="104" t="s">
        <v>481</v>
      </c>
      <c r="B248" s="104"/>
      <c r="C248" s="73" t="s">
        <v>157</v>
      </c>
      <c r="D248" s="73" t="s">
        <v>158</v>
      </c>
      <c r="E248" s="73">
        <v>1290</v>
      </c>
      <c r="F248" s="73">
        <v>2360</v>
      </c>
      <c r="G248" s="359"/>
      <c r="I248" s="72"/>
      <c r="J248" s="72">
        <v>1</v>
      </c>
      <c r="M248" s="72">
        <v>1</v>
      </c>
      <c r="N248" s="73">
        <v>1</v>
      </c>
      <c r="O248" s="43"/>
      <c r="P248" s="64">
        <v>1</v>
      </c>
      <c r="Q248" s="43"/>
      <c r="R248" s="168">
        <v>761.47</v>
      </c>
      <c r="X248" s="58"/>
      <c r="AC248" s="58">
        <f t="shared" si="3"/>
        <v>761.47</v>
      </c>
    </row>
    <row r="249" spans="1:29" x14ac:dyDescent="0.2">
      <c r="A249" s="104" t="s">
        <v>483</v>
      </c>
      <c r="B249" s="104"/>
      <c r="C249" s="73" t="s">
        <v>157</v>
      </c>
      <c r="D249" s="73" t="s">
        <v>158</v>
      </c>
      <c r="E249" s="73">
        <v>1020</v>
      </c>
      <c r="F249" s="73">
        <v>2360</v>
      </c>
      <c r="G249" s="359"/>
      <c r="I249" s="72"/>
      <c r="J249" s="72">
        <v>1</v>
      </c>
      <c r="L249" s="72">
        <v>1</v>
      </c>
      <c r="M249" s="72"/>
      <c r="N249" s="73">
        <v>1</v>
      </c>
      <c r="O249" s="43"/>
      <c r="P249" s="64">
        <v>1</v>
      </c>
      <c r="Q249" s="43"/>
      <c r="R249" s="168">
        <v>504.11</v>
      </c>
      <c r="X249" s="58"/>
      <c r="AC249" s="58">
        <f t="shared" si="3"/>
        <v>504.11</v>
      </c>
    </row>
    <row r="250" spans="1:29" x14ac:dyDescent="0.2">
      <c r="A250" s="104" t="s">
        <v>485</v>
      </c>
      <c r="B250" s="104"/>
      <c r="C250" s="73" t="s">
        <v>157</v>
      </c>
      <c r="D250" s="73" t="s">
        <v>158</v>
      </c>
      <c r="E250" s="73">
        <v>1815</v>
      </c>
      <c r="F250" s="73">
        <v>2360</v>
      </c>
      <c r="G250" s="359"/>
      <c r="I250" s="72"/>
      <c r="J250" s="72">
        <v>1</v>
      </c>
      <c r="M250" s="72">
        <v>1</v>
      </c>
      <c r="N250" s="73">
        <v>1</v>
      </c>
      <c r="O250" s="43"/>
      <c r="P250" s="64">
        <v>1</v>
      </c>
      <c r="Q250" s="43"/>
      <c r="R250" s="168">
        <v>697.02</v>
      </c>
      <c r="X250" s="58"/>
      <c r="AC250" s="58">
        <f t="shared" si="3"/>
        <v>697.02</v>
      </c>
    </row>
    <row r="251" spans="1:29" x14ac:dyDescent="0.2">
      <c r="A251" s="104" t="s">
        <v>487</v>
      </c>
      <c r="B251" s="104"/>
      <c r="C251" s="73" t="s">
        <v>157</v>
      </c>
      <c r="D251" s="73" t="s">
        <v>158</v>
      </c>
      <c r="E251" s="73">
        <v>1290</v>
      </c>
      <c r="F251" s="73">
        <v>2360</v>
      </c>
      <c r="G251" s="359"/>
      <c r="I251" s="72"/>
      <c r="J251" s="72">
        <v>1</v>
      </c>
      <c r="M251" s="72">
        <v>1</v>
      </c>
      <c r="N251" s="73">
        <v>1</v>
      </c>
      <c r="O251" s="43"/>
      <c r="P251" s="64">
        <v>1</v>
      </c>
      <c r="Q251" s="43"/>
      <c r="R251" s="168">
        <v>761.47</v>
      </c>
      <c r="X251" s="58"/>
      <c r="AC251" s="58">
        <f t="shared" si="3"/>
        <v>761.47</v>
      </c>
    </row>
    <row r="252" spans="1:29" x14ac:dyDescent="0.2">
      <c r="A252" s="104" t="s">
        <v>488</v>
      </c>
      <c r="B252" s="104"/>
      <c r="C252" s="73" t="s">
        <v>333</v>
      </c>
      <c r="D252" s="73" t="s">
        <v>107</v>
      </c>
      <c r="E252" s="73">
        <v>950</v>
      </c>
      <c r="F252" s="73">
        <v>2300</v>
      </c>
      <c r="G252" s="359"/>
      <c r="I252" s="72"/>
      <c r="J252" s="72">
        <v>1</v>
      </c>
      <c r="M252" s="72">
        <v>1</v>
      </c>
      <c r="N252" s="73">
        <v>1</v>
      </c>
      <c r="O252" s="43"/>
      <c r="P252" s="64">
        <v>1</v>
      </c>
      <c r="Q252" s="43"/>
      <c r="R252" s="168">
        <v>1122</v>
      </c>
      <c r="X252" s="58"/>
      <c r="Y252" s="58">
        <v>55.31</v>
      </c>
      <c r="Z252" s="58">
        <v>104.59</v>
      </c>
      <c r="AA252" s="58">
        <v>32.65</v>
      </c>
      <c r="AB252" s="58">
        <v>90</v>
      </c>
      <c r="AC252" s="58">
        <f t="shared" si="3"/>
        <v>1404.55</v>
      </c>
    </row>
    <row r="253" spans="1:29" x14ac:dyDescent="0.2">
      <c r="A253" s="104" t="s">
        <v>490</v>
      </c>
      <c r="B253" s="104"/>
      <c r="C253" s="73" t="s">
        <v>157</v>
      </c>
      <c r="D253" s="73" t="s">
        <v>158</v>
      </c>
      <c r="E253" s="73">
        <v>1290</v>
      </c>
      <c r="F253" s="73">
        <v>2360</v>
      </c>
      <c r="G253" s="359"/>
      <c r="I253" s="72"/>
      <c r="J253" s="72">
        <v>1</v>
      </c>
      <c r="M253" s="72">
        <v>1</v>
      </c>
      <c r="N253" s="73">
        <v>1</v>
      </c>
      <c r="O253" s="43"/>
      <c r="P253" s="64">
        <v>1</v>
      </c>
      <c r="Q253" s="43"/>
      <c r="R253" s="168">
        <v>731.44</v>
      </c>
      <c r="X253" s="58"/>
      <c r="AC253" s="58">
        <f t="shared" si="3"/>
        <v>731.44</v>
      </c>
    </row>
    <row r="254" spans="1:29" x14ac:dyDescent="0.2">
      <c r="A254" s="104" t="s">
        <v>492</v>
      </c>
      <c r="B254" s="104"/>
      <c r="C254" s="73" t="s">
        <v>157</v>
      </c>
      <c r="D254" s="73" t="s">
        <v>158</v>
      </c>
      <c r="E254" s="73">
        <v>1290</v>
      </c>
      <c r="F254" s="73">
        <v>2360</v>
      </c>
      <c r="G254" s="359"/>
      <c r="I254" s="72"/>
      <c r="J254" s="72">
        <v>1</v>
      </c>
      <c r="M254" s="72">
        <v>1</v>
      </c>
      <c r="N254" s="73">
        <v>1</v>
      </c>
      <c r="O254" s="43"/>
      <c r="P254" s="64">
        <v>1</v>
      </c>
      <c r="Q254" s="43"/>
      <c r="R254" s="168">
        <v>761.47</v>
      </c>
      <c r="X254" s="58"/>
      <c r="AC254" s="58">
        <f t="shared" si="3"/>
        <v>761.47</v>
      </c>
    </row>
    <row r="255" spans="1:29" x14ac:dyDescent="0.2">
      <c r="A255" s="104" t="s">
        <v>493</v>
      </c>
      <c r="B255" s="104"/>
      <c r="C255" s="73" t="s">
        <v>333</v>
      </c>
      <c r="D255" s="73" t="s">
        <v>107</v>
      </c>
      <c r="E255" s="73">
        <v>950</v>
      </c>
      <c r="F255" s="73">
        <v>2300</v>
      </c>
      <c r="G255" s="359"/>
      <c r="I255" s="72"/>
      <c r="J255" s="72">
        <v>1</v>
      </c>
      <c r="M255" s="72">
        <v>1</v>
      </c>
      <c r="N255" s="73">
        <v>1</v>
      </c>
      <c r="O255" s="43"/>
      <c r="P255" s="64">
        <v>1</v>
      </c>
      <c r="Q255" s="43"/>
      <c r="R255" s="168">
        <v>1122</v>
      </c>
      <c r="X255" s="58"/>
      <c r="Y255" s="58">
        <v>55.31</v>
      </c>
      <c r="Z255" s="58">
        <v>104.59</v>
      </c>
      <c r="AA255" s="58">
        <v>32.65</v>
      </c>
      <c r="AB255" s="58">
        <v>90</v>
      </c>
      <c r="AC255" s="58">
        <f t="shared" si="3"/>
        <v>1404.55</v>
      </c>
    </row>
    <row r="256" spans="1:29" x14ac:dyDescent="0.2">
      <c r="A256" s="104" t="s">
        <v>495</v>
      </c>
      <c r="B256" s="104"/>
      <c r="C256" s="73" t="s">
        <v>157</v>
      </c>
      <c r="D256" s="73" t="s">
        <v>158</v>
      </c>
      <c r="E256" s="73">
        <v>970</v>
      </c>
      <c r="F256" s="73">
        <v>2360</v>
      </c>
      <c r="G256" s="359"/>
      <c r="I256" s="72"/>
      <c r="J256" s="72">
        <v>1</v>
      </c>
      <c r="M256" s="72">
        <v>1</v>
      </c>
      <c r="N256" s="73">
        <v>1</v>
      </c>
      <c r="O256" s="43"/>
      <c r="P256" s="64">
        <v>1</v>
      </c>
      <c r="Q256" s="43"/>
      <c r="R256" s="168">
        <v>334.48</v>
      </c>
      <c r="X256" s="58"/>
      <c r="AC256" s="58">
        <f t="shared" si="3"/>
        <v>334.48</v>
      </c>
    </row>
    <row r="257" spans="1:29" x14ac:dyDescent="0.2">
      <c r="A257" s="104" t="s">
        <v>497</v>
      </c>
      <c r="B257" s="104"/>
      <c r="C257" s="73" t="s">
        <v>157</v>
      </c>
      <c r="D257" s="73" t="s">
        <v>158</v>
      </c>
      <c r="E257" s="73">
        <v>970</v>
      </c>
      <c r="F257" s="73">
        <v>2360</v>
      </c>
      <c r="G257" s="359"/>
      <c r="I257" s="72"/>
      <c r="J257" s="72">
        <v>1</v>
      </c>
      <c r="M257" s="72">
        <v>1</v>
      </c>
      <c r="N257" s="73">
        <v>1</v>
      </c>
      <c r="O257" s="43"/>
      <c r="P257" s="64">
        <v>1</v>
      </c>
      <c r="Q257" s="43"/>
      <c r="R257" s="168">
        <v>334.48</v>
      </c>
      <c r="X257" s="58"/>
      <c r="AC257" s="58">
        <f t="shared" si="3"/>
        <v>334.48</v>
      </c>
    </row>
    <row r="258" spans="1:29" x14ac:dyDescent="0.2">
      <c r="A258" s="104" t="s">
        <v>499</v>
      </c>
      <c r="B258" s="104"/>
      <c r="C258" s="73" t="s">
        <v>157</v>
      </c>
      <c r="D258" s="73" t="s">
        <v>158</v>
      </c>
      <c r="E258" s="73">
        <v>850</v>
      </c>
      <c r="F258" s="73">
        <v>2360</v>
      </c>
      <c r="G258" s="359"/>
      <c r="I258" s="72"/>
      <c r="J258" s="72">
        <v>1</v>
      </c>
      <c r="M258" s="72">
        <v>1</v>
      </c>
      <c r="N258" s="73">
        <v>1</v>
      </c>
      <c r="O258" s="43"/>
      <c r="P258" s="64">
        <v>1</v>
      </c>
      <c r="Q258" s="43"/>
      <c r="R258" s="168">
        <v>329.15</v>
      </c>
      <c r="AC258" s="58">
        <f t="shared" si="3"/>
        <v>329.15</v>
      </c>
    </row>
    <row r="259" spans="1:29" x14ac:dyDescent="0.2">
      <c r="A259" s="104" t="s">
        <v>500</v>
      </c>
      <c r="B259" s="104"/>
      <c r="C259" s="73" t="s">
        <v>157</v>
      </c>
      <c r="D259" s="73" t="s">
        <v>158</v>
      </c>
      <c r="E259" s="73">
        <v>1040</v>
      </c>
      <c r="F259" s="73">
        <v>2360</v>
      </c>
      <c r="G259" s="359"/>
      <c r="I259" s="72"/>
      <c r="J259" s="72">
        <v>1</v>
      </c>
      <c r="M259" s="72">
        <v>1</v>
      </c>
      <c r="N259" s="73">
        <v>1</v>
      </c>
      <c r="O259" s="43"/>
      <c r="P259" s="64">
        <v>1</v>
      </c>
      <c r="Q259" s="43"/>
      <c r="R259" s="168">
        <v>337.58</v>
      </c>
      <c r="X259" s="58"/>
      <c r="AC259" s="58">
        <f t="shared" si="3"/>
        <v>337.58</v>
      </c>
    </row>
    <row r="260" spans="1:29" x14ac:dyDescent="0.2">
      <c r="A260" s="104" t="s">
        <v>501</v>
      </c>
      <c r="B260" s="104"/>
      <c r="C260" s="73" t="s">
        <v>157</v>
      </c>
      <c r="D260" s="73" t="s">
        <v>158</v>
      </c>
      <c r="E260" s="73">
        <v>1290</v>
      </c>
      <c r="F260" s="73">
        <v>2360</v>
      </c>
      <c r="G260" s="359"/>
      <c r="I260" s="72"/>
      <c r="J260" s="72">
        <v>1</v>
      </c>
      <c r="M260" s="72">
        <v>1</v>
      </c>
      <c r="N260" s="73">
        <v>1</v>
      </c>
      <c r="O260" s="43"/>
      <c r="P260" s="64">
        <v>1</v>
      </c>
      <c r="Q260" s="43"/>
      <c r="R260" s="168">
        <v>744.94</v>
      </c>
      <c r="X260" s="58"/>
      <c r="AC260" s="58">
        <f t="shared" si="3"/>
        <v>744.94</v>
      </c>
    </row>
    <row r="261" spans="1:29" x14ac:dyDescent="0.2">
      <c r="A261" s="104" t="s">
        <v>503</v>
      </c>
      <c r="B261" s="104"/>
      <c r="C261" s="73" t="s">
        <v>157</v>
      </c>
      <c r="D261" s="73" t="s">
        <v>158</v>
      </c>
      <c r="E261" s="73">
        <v>1290</v>
      </c>
      <c r="F261" s="73">
        <v>2360</v>
      </c>
      <c r="G261" s="359"/>
      <c r="I261" s="72"/>
      <c r="J261" s="72">
        <v>1</v>
      </c>
      <c r="M261" s="72">
        <v>1</v>
      </c>
      <c r="N261" s="73">
        <v>1</v>
      </c>
      <c r="O261" s="43"/>
      <c r="P261" s="64">
        <v>1</v>
      </c>
      <c r="Q261" s="43"/>
      <c r="R261" s="168">
        <v>731.44</v>
      </c>
      <c r="X261" s="58"/>
      <c r="AC261" s="58">
        <f t="shared" si="3"/>
        <v>731.44</v>
      </c>
    </row>
    <row r="262" spans="1:29" x14ac:dyDescent="0.2">
      <c r="A262" s="104" t="s">
        <v>505</v>
      </c>
      <c r="B262" s="104"/>
      <c r="C262" s="73" t="s">
        <v>157</v>
      </c>
      <c r="D262" s="73" t="s">
        <v>158</v>
      </c>
      <c r="E262" s="73">
        <v>850</v>
      </c>
      <c r="F262" s="73">
        <v>2360</v>
      </c>
      <c r="G262" s="359"/>
      <c r="I262" s="72"/>
      <c r="J262" s="72">
        <v>1</v>
      </c>
      <c r="M262" s="72">
        <v>1</v>
      </c>
      <c r="N262" s="73">
        <v>1</v>
      </c>
      <c r="O262" s="43"/>
      <c r="P262" s="64">
        <v>1</v>
      </c>
      <c r="Q262" s="43"/>
      <c r="R262" s="168">
        <v>329.15</v>
      </c>
      <c r="X262" s="58"/>
      <c r="AC262" s="58">
        <f t="shared" si="3"/>
        <v>329.15</v>
      </c>
    </row>
    <row r="263" spans="1:29" x14ac:dyDescent="0.2">
      <c r="A263" s="104" t="s">
        <v>507</v>
      </c>
      <c r="B263" s="104"/>
      <c r="C263" s="73" t="s">
        <v>157</v>
      </c>
      <c r="D263" s="73" t="s">
        <v>158</v>
      </c>
      <c r="E263" s="73">
        <v>1290</v>
      </c>
      <c r="F263" s="73">
        <v>2360</v>
      </c>
      <c r="G263" s="359"/>
      <c r="I263" s="72"/>
      <c r="J263" s="72">
        <v>1</v>
      </c>
      <c r="M263" s="72">
        <v>1</v>
      </c>
      <c r="N263" s="73">
        <v>1</v>
      </c>
      <c r="O263" s="43"/>
      <c r="P263" s="64">
        <v>1</v>
      </c>
      <c r="Q263" s="43"/>
      <c r="R263" s="168">
        <v>731.44</v>
      </c>
      <c r="X263" s="58"/>
      <c r="AC263" s="58">
        <f t="shared" si="3"/>
        <v>731.44</v>
      </c>
    </row>
    <row r="264" spans="1:29" x14ac:dyDescent="0.2">
      <c r="A264" s="104" t="s">
        <v>509</v>
      </c>
      <c r="B264" s="104"/>
      <c r="C264" s="73" t="s">
        <v>157</v>
      </c>
      <c r="D264" s="73" t="s">
        <v>158</v>
      </c>
      <c r="E264" s="73">
        <v>1260</v>
      </c>
      <c r="F264" s="73">
        <v>2160</v>
      </c>
      <c r="G264" s="359"/>
      <c r="I264" s="72"/>
      <c r="J264" s="72">
        <v>1</v>
      </c>
      <c r="M264" s="72">
        <v>1</v>
      </c>
      <c r="N264" s="73">
        <v>1</v>
      </c>
      <c r="O264" s="43"/>
      <c r="P264" s="64">
        <v>1</v>
      </c>
      <c r="Q264" s="43"/>
      <c r="R264" s="168">
        <v>731.44</v>
      </c>
      <c r="X264" s="58"/>
      <c r="AC264" s="58">
        <f t="shared" si="3"/>
        <v>731.44</v>
      </c>
    </row>
    <row r="265" spans="1:29" x14ac:dyDescent="0.2">
      <c r="A265" s="104" t="s">
        <v>510</v>
      </c>
      <c r="B265" s="104"/>
      <c r="C265" s="73" t="s">
        <v>157</v>
      </c>
      <c r="D265" s="73" t="s">
        <v>158</v>
      </c>
      <c r="E265" s="73">
        <v>1040</v>
      </c>
      <c r="F265" s="73">
        <v>2360</v>
      </c>
      <c r="G265" s="359"/>
      <c r="I265" s="72"/>
      <c r="J265" s="72">
        <v>1</v>
      </c>
      <c r="M265" s="72">
        <v>1</v>
      </c>
      <c r="N265" s="73">
        <v>1</v>
      </c>
      <c r="O265" s="43"/>
      <c r="P265" s="64">
        <v>1</v>
      </c>
      <c r="Q265" s="43"/>
      <c r="R265" s="168">
        <v>505</v>
      </c>
      <c r="X265" s="58"/>
      <c r="AC265" s="58">
        <f t="shared" si="3"/>
        <v>505</v>
      </c>
    </row>
    <row r="266" spans="1:29" x14ac:dyDescent="0.2">
      <c r="A266" s="104" t="s">
        <v>512</v>
      </c>
      <c r="B266" s="104"/>
      <c r="C266" s="73" t="s">
        <v>157</v>
      </c>
      <c r="D266" s="73" t="s">
        <v>158</v>
      </c>
      <c r="E266" s="73">
        <v>1640</v>
      </c>
      <c r="F266" s="73">
        <v>2360</v>
      </c>
      <c r="G266" s="359"/>
      <c r="I266" s="72"/>
      <c r="J266" s="72">
        <v>1</v>
      </c>
      <c r="M266" s="72">
        <v>1</v>
      </c>
      <c r="N266" s="73">
        <v>1</v>
      </c>
      <c r="O266" s="43"/>
      <c r="P266" s="64">
        <v>1</v>
      </c>
      <c r="Q266" s="43"/>
      <c r="R266" s="168">
        <v>683.01</v>
      </c>
      <c r="X266" s="58"/>
      <c r="AC266" s="58">
        <f t="shared" ref="AC266:AC329" si="4">SUM(R266:AB266)</f>
        <v>683.01</v>
      </c>
    </row>
    <row r="267" spans="1:29" x14ac:dyDescent="0.2">
      <c r="A267" s="104" t="s">
        <v>515</v>
      </c>
      <c r="B267" s="104"/>
      <c r="C267" s="73" t="s">
        <v>157</v>
      </c>
      <c r="D267" s="73" t="s">
        <v>158</v>
      </c>
      <c r="E267" s="73">
        <v>970</v>
      </c>
      <c r="F267" s="73">
        <v>2360</v>
      </c>
      <c r="G267" s="359"/>
      <c r="I267" s="72"/>
      <c r="J267" s="72">
        <v>1</v>
      </c>
      <c r="M267" s="72"/>
      <c r="N267" s="73">
        <v>1</v>
      </c>
      <c r="O267" s="43"/>
      <c r="P267" s="64">
        <v>1</v>
      </c>
      <c r="Q267" s="43"/>
      <c r="R267" s="168">
        <v>236.46</v>
      </c>
      <c r="X267" s="58"/>
      <c r="AC267" s="58">
        <f t="shared" si="4"/>
        <v>236.46</v>
      </c>
    </row>
    <row r="268" spans="1:29" x14ac:dyDescent="0.2">
      <c r="A268" s="104" t="s">
        <v>517</v>
      </c>
      <c r="B268" s="104"/>
      <c r="C268" s="73" t="s">
        <v>157</v>
      </c>
      <c r="D268" s="73" t="s">
        <v>158</v>
      </c>
      <c r="E268" s="73">
        <v>830</v>
      </c>
      <c r="F268" s="73">
        <v>2360</v>
      </c>
      <c r="G268" s="359"/>
      <c r="I268" s="72"/>
      <c r="J268" s="72">
        <v>1</v>
      </c>
      <c r="L268" s="72">
        <v>1</v>
      </c>
      <c r="M268" s="72"/>
      <c r="N268" s="73">
        <v>1</v>
      </c>
      <c r="O268" s="43"/>
      <c r="P268" s="64">
        <v>1</v>
      </c>
      <c r="Q268" s="43"/>
      <c r="R268" s="168">
        <v>230.51</v>
      </c>
      <c r="X268" s="58"/>
      <c r="AC268" s="58">
        <f t="shared" si="4"/>
        <v>230.51</v>
      </c>
    </row>
    <row r="269" spans="1:29" x14ac:dyDescent="0.2">
      <c r="A269" s="104" t="s">
        <v>519</v>
      </c>
      <c r="B269" s="104"/>
      <c r="C269" s="73" t="s">
        <v>157</v>
      </c>
      <c r="D269" s="73" t="s">
        <v>158</v>
      </c>
      <c r="E269" s="73">
        <v>970</v>
      </c>
      <c r="F269" s="73">
        <v>2360</v>
      </c>
      <c r="G269" s="359"/>
      <c r="I269" s="72"/>
      <c r="J269" s="72">
        <v>1</v>
      </c>
      <c r="M269" s="72"/>
      <c r="N269" s="73">
        <v>1</v>
      </c>
      <c r="O269" s="43"/>
      <c r="P269" s="64">
        <v>1</v>
      </c>
      <c r="Q269" s="43"/>
      <c r="R269" s="168">
        <v>236.46</v>
      </c>
      <c r="X269" s="58"/>
      <c r="AC269" s="58">
        <f t="shared" si="4"/>
        <v>236.46</v>
      </c>
    </row>
    <row r="270" spans="1:29" x14ac:dyDescent="0.2">
      <c r="A270" s="104" t="s">
        <v>521</v>
      </c>
      <c r="B270" s="104"/>
      <c r="C270" s="73" t="s">
        <v>157</v>
      </c>
      <c r="D270" s="73" t="s">
        <v>158</v>
      </c>
      <c r="E270" s="73">
        <v>1290</v>
      </c>
      <c r="F270" s="73">
        <v>2360</v>
      </c>
      <c r="G270" s="359"/>
      <c r="I270" s="72"/>
      <c r="J270" s="72">
        <v>1</v>
      </c>
      <c r="M270" s="72">
        <v>1</v>
      </c>
      <c r="N270" s="73">
        <v>1</v>
      </c>
      <c r="O270" s="43"/>
      <c r="P270" s="64">
        <v>1</v>
      </c>
      <c r="Q270" s="43"/>
      <c r="R270" s="168">
        <v>761.47</v>
      </c>
      <c r="X270" s="58"/>
      <c r="AC270" s="58">
        <f t="shared" si="4"/>
        <v>761.47</v>
      </c>
    </row>
    <row r="271" spans="1:29" x14ac:dyDescent="0.2">
      <c r="A271" s="104" t="s">
        <v>523</v>
      </c>
      <c r="B271" s="104"/>
      <c r="C271" s="73" t="s">
        <v>157</v>
      </c>
      <c r="D271" s="73" t="s">
        <v>158</v>
      </c>
      <c r="E271" s="73">
        <v>1640</v>
      </c>
      <c r="F271" s="73">
        <v>2360</v>
      </c>
      <c r="G271" s="359"/>
      <c r="I271" s="72"/>
      <c r="J271" s="72">
        <v>1</v>
      </c>
      <c r="M271" s="72">
        <v>1</v>
      </c>
      <c r="N271" s="73">
        <v>1</v>
      </c>
      <c r="O271" s="43"/>
      <c r="P271" s="64">
        <v>1</v>
      </c>
      <c r="Q271" s="43"/>
      <c r="R271" s="168">
        <v>683.01</v>
      </c>
      <c r="X271" s="58"/>
      <c r="AC271" s="58">
        <f t="shared" si="4"/>
        <v>683.01</v>
      </c>
    </row>
    <row r="272" spans="1:29" x14ac:dyDescent="0.2">
      <c r="A272" s="104" t="s">
        <v>525</v>
      </c>
      <c r="B272" s="104"/>
      <c r="C272" s="73" t="s">
        <v>157</v>
      </c>
      <c r="D272" s="73" t="s">
        <v>158</v>
      </c>
      <c r="E272" s="73">
        <v>1290</v>
      </c>
      <c r="F272" s="73">
        <v>2360</v>
      </c>
      <c r="G272" s="359"/>
      <c r="I272" s="72"/>
      <c r="J272" s="72">
        <v>1</v>
      </c>
      <c r="M272" s="72">
        <v>1</v>
      </c>
      <c r="N272" s="73">
        <v>1</v>
      </c>
      <c r="O272" s="43"/>
      <c r="P272" s="64">
        <v>1</v>
      </c>
      <c r="Q272" s="43"/>
      <c r="R272" s="168">
        <v>731.44</v>
      </c>
      <c r="X272" s="58"/>
      <c r="AC272" s="58">
        <f t="shared" si="4"/>
        <v>731.44</v>
      </c>
    </row>
    <row r="273" spans="1:29" x14ac:dyDescent="0.2">
      <c r="A273" s="104" t="s">
        <v>527</v>
      </c>
      <c r="B273" s="104" t="s">
        <v>526</v>
      </c>
      <c r="C273" s="73" t="s">
        <v>251</v>
      </c>
      <c r="D273" s="73" t="s">
        <v>1162</v>
      </c>
      <c r="E273" s="73">
        <v>1955</v>
      </c>
      <c r="F273" s="73">
        <v>2395</v>
      </c>
      <c r="G273" s="359"/>
      <c r="I273" s="72"/>
      <c r="J273" s="72">
        <v>1</v>
      </c>
      <c r="M273" s="72"/>
      <c r="N273" s="73">
        <v>1</v>
      </c>
      <c r="O273" s="43"/>
      <c r="P273" s="64">
        <v>1</v>
      </c>
      <c r="Q273" s="43"/>
      <c r="R273" s="168">
        <v>224.95</v>
      </c>
      <c r="S273" s="58">
        <v>638</v>
      </c>
      <c r="T273" s="58">
        <v>43</v>
      </c>
      <c r="U273" s="58">
        <v>4.71</v>
      </c>
      <c r="X273" s="58"/>
      <c r="AC273" s="58">
        <f t="shared" si="4"/>
        <v>910.66</v>
      </c>
    </row>
    <row r="274" spans="1:29" x14ac:dyDescent="0.2">
      <c r="A274" s="104" t="s">
        <v>529</v>
      </c>
      <c r="B274" s="104"/>
      <c r="C274" s="73" t="s">
        <v>157</v>
      </c>
      <c r="D274" s="73" t="s">
        <v>158</v>
      </c>
      <c r="E274" s="73">
        <v>970</v>
      </c>
      <c r="F274" s="73">
        <v>2360</v>
      </c>
      <c r="G274" s="359"/>
      <c r="I274" s="72"/>
      <c r="J274" s="72">
        <v>1</v>
      </c>
      <c r="M274" s="72">
        <v>1</v>
      </c>
      <c r="N274" s="73">
        <v>1</v>
      </c>
      <c r="O274" s="43"/>
      <c r="P274" s="64">
        <v>1</v>
      </c>
      <c r="Q274" s="43"/>
      <c r="R274" s="168">
        <v>334.48</v>
      </c>
      <c r="X274" s="58"/>
      <c r="AC274" s="58">
        <f t="shared" si="4"/>
        <v>334.48</v>
      </c>
    </row>
    <row r="275" spans="1:29" x14ac:dyDescent="0.2">
      <c r="A275" s="104" t="s">
        <v>531</v>
      </c>
      <c r="B275" s="104"/>
      <c r="C275" s="73" t="s">
        <v>157</v>
      </c>
      <c r="D275" s="73" t="s">
        <v>158</v>
      </c>
      <c r="E275" s="73">
        <v>970</v>
      </c>
      <c r="F275" s="73">
        <v>2360</v>
      </c>
      <c r="G275" s="359"/>
      <c r="I275" s="72"/>
      <c r="J275" s="72">
        <v>1</v>
      </c>
      <c r="M275" s="72">
        <v>1</v>
      </c>
      <c r="N275" s="73">
        <v>1</v>
      </c>
      <c r="O275" s="43"/>
      <c r="P275" s="64">
        <v>1</v>
      </c>
      <c r="Q275" s="43"/>
      <c r="R275" s="168">
        <v>334.48</v>
      </c>
      <c r="X275" s="58"/>
      <c r="AC275" s="58">
        <f t="shared" si="4"/>
        <v>334.48</v>
      </c>
    </row>
    <row r="276" spans="1:29" x14ac:dyDescent="0.2">
      <c r="A276" s="376" t="s">
        <v>532</v>
      </c>
      <c r="B276" s="376"/>
      <c r="C276" s="377"/>
      <c r="D276" s="377"/>
      <c r="E276" s="377"/>
      <c r="F276" s="377"/>
      <c r="G276" s="383"/>
      <c r="H276" s="378"/>
      <c r="I276" s="379"/>
      <c r="J276" s="379"/>
      <c r="K276" s="378"/>
      <c r="L276" s="379"/>
      <c r="M276" s="379"/>
      <c r="N276" s="377"/>
      <c r="O276" s="380"/>
      <c r="P276" s="381"/>
      <c r="Q276" s="380"/>
      <c r="R276" s="382"/>
      <c r="S276" s="382"/>
      <c r="T276" s="382"/>
      <c r="U276" s="382"/>
      <c r="V276" s="382"/>
      <c r="W276" s="382"/>
      <c r="X276" s="382"/>
      <c r="Y276" s="382"/>
      <c r="Z276" s="382"/>
      <c r="AA276" s="382"/>
      <c r="AB276" s="382"/>
      <c r="AC276" s="382"/>
    </row>
    <row r="277" spans="1:29" x14ac:dyDescent="0.2">
      <c r="A277" s="104" t="s">
        <v>539</v>
      </c>
      <c r="B277" s="104"/>
      <c r="C277" s="73" t="s">
        <v>157</v>
      </c>
      <c r="D277" s="73" t="s">
        <v>158</v>
      </c>
      <c r="E277" s="73">
        <v>955</v>
      </c>
      <c r="F277" s="73">
        <v>2160</v>
      </c>
      <c r="G277" s="359"/>
      <c r="I277" s="72"/>
      <c r="J277" s="72">
        <v>1</v>
      </c>
      <c r="L277" s="72">
        <v>1</v>
      </c>
      <c r="M277" s="72"/>
      <c r="N277" s="73">
        <v>1</v>
      </c>
      <c r="O277" s="43"/>
      <c r="P277" s="64">
        <v>1</v>
      </c>
      <c r="Q277" s="43"/>
      <c r="R277" s="168">
        <v>357.41</v>
      </c>
      <c r="X277" s="58"/>
      <c r="AC277" s="58">
        <f t="shared" si="4"/>
        <v>357.41</v>
      </c>
    </row>
    <row r="278" spans="1:29" x14ac:dyDescent="0.2">
      <c r="A278" s="104" t="s">
        <v>533</v>
      </c>
      <c r="B278" s="104"/>
      <c r="C278" s="73" t="s">
        <v>157</v>
      </c>
      <c r="D278" s="73" t="s">
        <v>158</v>
      </c>
      <c r="E278" s="73">
        <v>1250</v>
      </c>
      <c r="F278" s="73">
        <v>2352</v>
      </c>
      <c r="G278" s="359"/>
      <c r="I278" s="72"/>
      <c r="J278" s="72">
        <v>1</v>
      </c>
      <c r="L278" s="72">
        <v>1</v>
      </c>
      <c r="M278" s="72"/>
      <c r="N278" s="73">
        <v>1</v>
      </c>
      <c r="O278" s="43"/>
      <c r="P278" s="64">
        <v>1</v>
      </c>
      <c r="Q278" s="43"/>
      <c r="R278" s="168">
        <v>504.25</v>
      </c>
      <c r="X278" s="58"/>
      <c r="AC278" s="58">
        <f t="shared" si="4"/>
        <v>504.25</v>
      </c>
    </row>
    <row r="279" spans="1:29" x14ac:dyDescent="0.2">
      <c r="A279" s="104" t="s">
        <v>1659</v>
      </c>
      <c r="B279" s="104"/>
      <c r="C279" s="73" t="s">
        <v>157</v>
      </c>
      <c r="D279" s="73" t="s">
        <v>158</v>
      </c>
      <c r="E279" s="73">
        <v>1300</v>
      </c>
      <c r="F279" s="73">
        <v>2082</v>
      </c>
      <c r="G279" s="359"/>
      <c r="I279" s="72"/>
      <c r="J279" s="72">
        <v>1</v>
      </c>
      <c r="M279" s="72">
        <v>1</v>
      </c>
      <c r="N279" s="73">
        <v>1</v>
      </c>
      <c r="O279" s="43"/>
      <c r="P279" s="64">
        <v>1</v>
      </c>
      <c r="Q279" s="43"/>
      <c r="R279" s="168">
        <v>525.73</v>
      </c>
      <c r="X279" s="58"/>
      <c r="AC279" s="58">
        <f t="shared" si="4"/>
        <v>525.73</v>
      </c>
    </row>
    <row r="280" spans="1:29" x14ac:dyDescent="0.2">
      <c r="A280" s="104" t="s">
        <v>534</v>
      </c>
      <c r="B280" s="104"/>
      <c r="C280" s="73" t="s">
        <v>157</v>
      </c>
      <c r="D280" s="73" t="s">
        <v>158</v>
      </c>
      <c r="E280" s="73">
        <v>1305</v>
      </c>
      <c r="F280" s="73">
        <v>2160</v>
      </c>
      <c r="G280" s="359"/>
      <c r="I280" s="72"/>
      <c r="J280" s="72">
        <v>1</v>
      </c>
      <c r="L280" s="72">
        <v>1</v>
      </c>
      <c r="M280" s="72"/>
      <c r="N280" s="73">
        <v>1</v>
      </c>
      <c r="O280" s="43"/>
      <c r="P280" s="64">
        <v>1</v>
      </c>
      <c r="Q280" s="43"/>
      <c r="R280" s="168">
        <v>500.56</v>
      </c>
      <c r="X280" s="58"/>
      <c r="AC280" s="58">
        <f t="shared" si="4"/>
        <v>500.56</v>
      </c>
    </row>
    <row r="281" spans="1:29" x14ac:dyDescent="0.2">
      <c r="A281" s="104" t="s">
        <v>536</v>
      </c>
      <c r="B281" s="104"/>
      <c r="C281" s="73" t="s">
        <v>157</v>
      </c>
      <c r="D281" s="73" t="s">
        <v>158</v>
      </c>
      <c r="E281" s="73">
        <v>955</v>
      </c>
      <c r="F281" s="73">
        <v>2160</v>
      </c>
      <c r="G281" s="359"/>
      <c r="I281" s="72"/>
      <c r="J281" s="72">
        <v>1</v>
      </c>
      <c r="L281" s="72">
        <v>1</v>
      </c>
      <c r="M281" s="72"/>
      <c r="N281" s="73">
        <v>1</v>
      </c>
      <c r="O281" s="43"/>
      <c r="P281" s="64">
        <v>1</v>
      </c>
      <c r="Q281" s="43"/>
      <c r="R281" s="168">
        <v>381.34</v>
      </c>
      <c r="X281" s="58"/>
      <c r="AC281" s="58">
        <f t="shared" si="4"/>
        <v>381.34</v>
      </c>
    </row>
    <row r="282" spans="1:29" x14ac:dyDescent="0.2">
      <c r="A282" s="376" t="s">
        <v>537</v>
      </c>
      <c r="B282" s="376"/>
      <c r="C282" s="377"/>
      <c r="D282" s="377"/>
      <c r="E282" s="377"/>
      <c r="F282" s="377"/>
      <c r="G282" s="383"/>
      <c r="H282" s="378"/>
      <c r="I282" s="379"/>
      <c r="J282" s="379"/>
      <c r="K282" s="378"/>
      <c r="L282" s="379"/>
      <c r="M282" s="379"/>
      <c r="N282" s="377"/>
      <c r="O282" s="380"/>
      <c r="P282" s="381"/>
      <c r="Q282" s="380"/>
      <c r="R282" s="382"/>
      <c r="S282" s="382"/>
      <c r="T282" s="382"/>
      <c r="U282" s="382"/>
      <c r="V282" s="382"/>
      <c r="W282" s="382"/>
      <c r="X282" s="382"/>
      <c r="Y282" s="382"/>
      <c r="Z282" s="382"/>
      <c r="AA282" s="382"/>
      <c r="AB282" s="382"/>
      <c r="AC282" s="382"/>
    </row>
    <row r="283" spans="1:29" x14ac:dyDescent="0.2">
      <c r="A283" s="104" t="s">
        <v>541</v>
      </c>
      <c r="B283" s="104"/>
      <c r="C283" s="73" t="s">
        <v>157</v>
      </c>
      <c r="D283" s="73" t="s">
        <v>158</v>
      </c>
      <c r="E283" s="73">
        <v>1290</v>
      </c>
      <c r="F283" s="73">
        <v>2360</v>
      </c>
      <c r="G283" s="359"/>
      <c r="I283" s="72"/>
      <c r="J283" s="72">
        <v>1</v>
      </c>
      <c r="M283" s="72">
        <v>1</v>
      </c>
      <c r="N283" s="73">
        <v>1</v>
      </c>
      <c r="O283" s="43"/>
      <c r="P283" s="64">
        <v>1</v>
      </c>
      <c r="Q283" s="43"/>
      <c r="R283" s="168">
        <v>731.47</v>
      </c>
      <c r="X283" s="58"/>
      <c r="AC283" s="58">
        <f t="shared" si="4"/>
        <v>731.47</v>
      </c>
    </row>
    <row r="284" spans="1:29" x14ac:dyDescent="0.2">
      <c r="A284" s="104" t="s">
        <v>543</v>
      </c>
      <c r="B284" s="104"/>
      <c r="C284" s="73" t="s">
        <v>157</v>
      </c>
      <c r="D284" s="73" t="s">
        <v>158</v>
      </c>
      <c r="E284" s="73">
        <v>950</v>
      </c>
      <c r="F284" s="73">
        <v>2360</v>
      </c>
      <c r="G284" s="359"/>
      <c r="I284" s="72"/>
      <c r="J284" s="72">
        <v>1</v>
      </c>
      <c r="M284" s="72"/>
      <c r="N284" s="73">
        <v>1</v>
      </c>
      <c r="O284" s="43"/>
      <c r="P284" s="64">
        <v>1</v>
      </c>
      <c r="Q284" s="43"/>
      <c r="R284" s="168">
        <v>235.59</v>
      </c>
      <c r="X284" s="58"/>
      <c r="AC284" s="58">
        <f t="shared" si="4"/>
        <v>235.59</v>
      </c>
    </row>
    <row r="285" spans="1:29" x14ac:dyDescent="0.2">
      <c r="A285" s="104" t="s">
        <v>545</v>
      </c>
      <c r="B285" s="104"/>
      <c r="C285" s="73" t="s">
        <v>157</v>
      </c>
      <c r="D285" s="73" t="s">
        <v>158</v>
      </c>
      <c r="E285" s="73">
        <v>830</v>
      </c>
      <c r="F285" s="73">
        <v>2360</v>
      </c>
      <c r="G285" s="359"/>
      <c r="I285" s="72"/>
      <c r="J285" s="72">
        <v>1</v>
      </c>
      <c r="L285" s="72">
        <v>1</v>
      </c>
      <c r="M285" s="72"/>
      <c r="N285" s="73">
        <v>1</v>
      </c>
      <c r="O285" s="43"/>
      <c r="P285" s="64">
        <v>1</v>
      </c>
      <c r="Q285" s="43"/>
      <c r="R285" s="168">
        <v>230.51</v>
      </c>
      <c r="X285" s="58"/>
      <c r="AC285" s="58">
        <f t="shared" si="4"/>
        <v>230.51</v>
      </c>
    </row>
    <row r="286" spans="1:29" x14ac:dyDescent="0.2">
      <c r="A286" s="104" t="s">
        <v>546</v>
      </c>
      <c r="B286" s="104"/>
      <c r="C286" s="73" t="s">
        <v>157</v>
      </c>
      <c r="D286" s="73" t="s">
        <v>158</v>
      </c>
      <c r="E286" s="73">
        <v>1010</v>
      </c>
      <c r="F286" s="73">
        <v>2360</v>
      </c>
      <c r="G286" s="359"/>
      <c r="I286" s="72"/>
      <c r="J286" s="72">
        <v>1</v>
      </c>
      <c r="M286" s="72"/>
      <c r="N286" s="73">
        <v>1</v>
      </c>
      <c r="O286" s="43"/>
      <c r="P286" s="64">
        <v>1</v>
      </c>
      <c r="Q286" s="43"/>
      <c r="R286" s="168">
        <v>238.22</v>
      </c>
      <c r="X286" s="58"/>
      <c r="AC286" s="58">
        <f t="shared" si="4"/>
        <v>238.22</v>
      </c>
    </row>
    <row r="287" spans="1:29" x14ac:dyDescent="0.2">
      <c r="A287" s="104" t="s">
        <v>548</v>
      </c>
      <c r="B287" s="104"/>
      <c r="C287" s="73" t="s">
        <v>157</v>
      </c>
      <c r="D287" s="73" t="s">
        <v>158</v>
      </c>
      <c r="E287" s="73">
        <v>970</v>
      </c>
      <c r="F287" s="73">
        <v>2360</v>
      </c>
      <c r="G287" s="359"/>
      <c r="I287" s="72"/>
      <c r="J287" s="72">
        <v>1</v>
      </c>
      <c r="M287" s="72">
        <v>1</v>
      </c>
      <c r="N287" s="73">
        <v>1</v>
      </c>
      <c r="O287" s="43"/>
      <c r="P287" s="64">
        <v>1</v>
      </c>
      <c r="Q287" s="43"/>
      <c r="R287" s="168">
        <v>334.48</v>
      </c>
      <c r="X287" s="58"/>
      <c r="AC287" s="58">
        <f t="shared" si="4"/>
        <v>334.48</v>
      </c>
    </row>
    <row r="288" spans="1:29" x14ac:dyDescent="0.2">
      <c r="A288" s="104" t="s">
        <v>550</v>
      </c>
      <c r="B288" s="104"/>
      <c r="C288" s="73" t="s">
        <v>157</v>
      </c>
      <c r="D288" s="73" t="s">
        <v>158</v>
      </c>
      <c r="E288" s="73">
        <v>1290</v>
      </c>
      <c r="F288" s="73">
        <v>2360</v>
      </c>
      <c r="G288" s="359"/>
      <c r="I288" s="72"/>
      <c r="J288" s="72">
        <v>1</v>
      </c>
      <c r="M288" s="72">
        <v>1</v>
      </c>
      <c r="N288" s="73">
        <v>1</v>
      </c>
      <c r="O288" s="43"/>
      <c r="P288" s="64">
        <v>1</v>
      </c>
      <c r="Q288" s="43"/>
      <c r="R288" s="168">
        <v>761.47</v>
      </c>
      <c r="X288" s="58"/>
      <c r="AC288" s="58">
        <f t="shared" si="4"/>
        <v>761.47</v>
      </c>
    </row>
    <row r="289" spans="1:29" x14ac:dyDescent="0.2">
      <c r="A289" s="104" t="s">
        <v>552</v>
      </c>
      <c r="B289" s="104"/>
      <c r="C289" s="73" t="s">
        <v>157</v>
      </c>
      <c r="D289" s="73" t="s">
        <v>158</v>
      </c>
      <c r="E289" s="73">
        <v>1020</v>
      </c>
      <c r="F289" s="73">
        <v>2360</v>
      </c>
      <c r="G289" s="359"/>
      <c r="I289" s="72"/>
      <c r="J289" s="72">
        <v>1</v>
      </c>
      <c r="M289" s="72">
        <v>1</v>
      </c>
      <c r="N289" s="73">
        <v>1</v>
      </c>
      <c r="O289" s="43"/>
      <c r="P289" s="64">
        <v>1</v>
      </c>
      <c r="Q289" s="43"/>
      <c r="R289" s="168">
        <v>504.11</v>
      </c>
      <c r="X289" s="58"/>
      <c r="AC289" s="58">
        <f t="shared" si="4"/>
        <v>504.11</v>
      </c>
    </row>
    <row r="290" spans="1:29" x14ac:dyDescent="0.2">
      <c r="A290" s="104" t="s">
        <v>554</v>
      </c>
      <c r="B290" s="104"/>
      <c r="C290" s="73" t="s">
        <v>157</v>
      </c>
      <c r="D290" s="73" t="s">
        <v>158</v>
      </c>
      <c r="E290" s="73">
        <v>1815</v>
      </c>
      <c r="F290" s="73">
        <v>2360</v>
      </c>
      <c r="G290" s="359"/>
      <c r="I290" s="72"/>
      <c r="J290" s="72">
        <v>1</v>
      </c>
      <c r="M290" s="72">
        <v>1</v>
      </c>
      <c r="N290" s="73">
        <v>1</v>
      </c>
      <c r="O290" s="43"/>
      <c r="P290" s="64">
        <v>1</v>
      </c>
      <c r="Q290" s="43"/>
      <c r="R290" s="168">
        <v>697.02</v>
      </c>
      <c r="X290" s="58"/>
      <c r="AC290" s="58">
        <f t="shared" si="4"/>
        <v>697.02</v>
      </c>
    </row>
    <row r="291" spans="1:29" x14ac:dyDescent="0.2">
      <c r="A291" s="104" t="s">
        <v>556</v>
      </c>
      <c r="B291" s="104"/>
      <c r="C291" s="73" t="s">
        <v>333</v>
      </c>
      <c r="D291" s="73" t="s">
        <v>107</v>
      </c>
      <c r="E291" s="73">
        <v>950</v>
      </c>
      <c r="F291" s="73">
        <v>2300</v>
      </c>
      <c r="G291" s="359"/>
      <c r="I291" s="72"/>
      <c r="J291" s="72">
        <v>1</v>
      </c>
      <c r="M291" s="72">
        <v>1</v>
      </c>
      <c r="N291" s="73">
        <v>1</v>
      </c>
      <c r="O291" s="43"/>
      <c r="P291" s="64">
        <v>1</v>
      </c>
      <c r="Q291" s="43"/>
      <c r="R291" s="168">
        <v>1122</v>
      </c>
      <c r="X291" s="58"/>
      <c r="Y291" s="58">
        <v>55.31</v>
      </c>
      <c r="Z291" s="58">
        <v>104.59</v>
      </c>
      <c r="AA291" s="58">
        <v>32.65</v>
      </c>
      <c r="AB291" s="58">
        <v>90</v>
      </c>
      <c r="AC291" s="58">
        <f t="shared" si="4"/>
        <v>1404.55</v>
      </c>
    </row>
    <row r="292" spans="1:29" x14ac:dyDescent="0.2">
      <c r="A292" s="104" t="s">
        <v>557</v>
      </c>
      <c r="B292" s="104"/>
      <c r="C292" s="73" t="s">
        <v>157</v>
      </c>
      <c r="D292" s="73" t="s">
        <v>158</v>
      </c>
      <c r="E292" s="73">
        <v>1290</v>
      </c>
      <c r="F292" s="73">
        <v>2360</v>
      </c>
      <c r="G292" s="359"/>
      <c r="I292" s="72"/>
      <c r="J292" s="72">
        <v>1</v>
      </c>
      <c r="M292" s="72">
        <v>1</v>
      </c>
      <c r="N292" s="73">
        <v>1</v>
      </c>
      <c r="O292" s="43"/>
      <c r="P292" s="64">
        <v>1</v>
      </c>
      <c r="Q292" s="43"/>
      <c r="R292" s="168">
        <v>761.47</v>
      </c>
      <c r="X292" s="58"/>
      <c r="AC292" s="58">
        <f t="shared" si="4"/>
        <v>761.47</v>
      </c>
    </row>
    <row r="293" spans="1:29" x14ac:dyDescent="0.2">
      <c r="A293" s="104" t="s">
        <v>559</v>
      </c>
      <c r="B293" s="104"/>
      <c r="C293" s="73" t="s">
        <v>157</v>
      </c>
      <c r="D293" s="73" t="s">
        <v>158</v>
      </c>
      <c r="E293" s="73">
        <v>1290</v>
      </c>
      <c r="F293" s="73">
        <v>2360</v>
      </c>
      <c r="G293" s="359"/>
      <c r="I293" s="72"/>
      <c r="J293" s="72">
        <v>1</v>
      </c>
      <c r="M293" s="72">
        <v>1</v>
      </c>
      <c r="N293" s="73">
        <v>1</v>
      </c>
      <c r="O293" s="43"/>
      <c r="P293" s="64">
        <v>1</v>
      </c>
      <c r="Q293" s="43"/>
      <c r="R293" s="168">
        <v>731.44</v>
      </c>
      <c r="X293" s="58"/>
      <c r="AC293" s="58">
        <f t="shared" si="4"/>
        <v>731.44</v>
      </c>
    </row>
    <row r="294" spans="1:29" x14ac:dyDescent="0.2">
      <c r="A294" s="104" t="s">
        <v>561</v>
      </c>
      <c r="B294" s="104"/>
      <c r="C294" s="73" t="s">
        <v>157</v>
      </c>
      <c r="D294" s="73" t="s">
        <v>158</v>
      </c>
      <c r="E294" s="73">
        <v>1290</v>
      </c>
      <c r="F294" s="73">
        <v>2360</v>
      </c>
      <c r="G294" s="359"/>
      <c r="I294" s="72"/>
      <c r="J294" s="72">
        <v>1</v>
      </c>
      <c r="M294" s="72">
        <v>1</v>
      </c>
      <c r="N294" s="73">
        <v>1</v>
      </c>
      <c r="O294" s="43"/>
      <c r="P294" s="64">
        <v>1</v>
      </c>
      <c r="Q294" s="43"/>
      <c r="R294" s="168">
        <v>761.47</v>
      </c>
      <c r="X294" s="58"/>
      <c r="AC294" s="58">
        <f t="shared" si="4"/>
        <v>761.47</v>
      </c>
    </row>
    <row r="295" spans="1:29" x14ac:dyDescent="0.2">
      <c r="A295" s="104" t="s">
        <v>562</v>
      </c>
      <c r="B295" s="104"/>
      <c r="C295" s="73" t="s">
        <v>333</v>
      </c>
      <c r="D295" s="73" t="s">
        <v>107</v>
      </c>
      <c r="E295" s="73">
        <v>950</v>
      </c>
      <c r="F295" s="73">
        <v>2300</v>
      </c>
      <c r="G295" s="359"/>
      <c r="I295" s="72"/>
      <c r="J295" s="72">
        <v>1</v>
      </c>
      <c r="M295" s="72">
        <v>1</v>
      </c>
      <c r="N295" s="73">
        <v>1</v>
      </c>
      <c r="O295" s="43"/>
      <c r="P295" s="64">
        <v>1</v>
      </c>
      <c r="Q295" s="43"/>
      <c r="R295" s="168">
        <v>1122</v>
      </c>
      <c r="X295" s="58"/>
      <c r="Y295" s="58">
        <v>55.31</v>
      </c>
      <c r="Z295" s="58">
        <v>104.59</v>
      </c>
      <c r="AA295" s="58">
        <v>32.65</v>
      </c>
      <c r="AB295" s="58">
        <v>90</v>
      </c>
      <c r="AC295" s="58">
        <f t="shared" si="4"/>
        <v>1404.55</v>
      </c>
    </row>
    <row r="296" spans="1:29" x14ac:dyDescent="0.2">
      <c r="A296" s="104" t="s">
        <v>564</v>
      </c>
      <c r="B296" s="104"/>
      <c r="C296" s="73" t="s">
        <v>157</v>
      </c>
      <c r="D296" s="73" t="s">
        <v>158</v>
      </c>
      <c r="E296" s="73">
        <v>970</v>
      </c>
      <c r="F296" s="73">
        <v>2360</v>
      </c>
      <c r="G296" s="359"/>
      <c r="I296" s="72"/>
      <c r="J296" s="72">
        <v>1</v>
      </c>
      <c r="M296" s="72">
        <v>1</v>
      </c>
      <c r="N296" s="73">
        <v>1</v>
      </c>
      <c r="O296" s="43"/>
      <c r="P296" s="64">
        <v>1</v>
      </c>
      <c r="Q296" s="43"/>
      <c r="R296" s="168">
        <v>334.48</v>
      </c>
      <c r="X296" s="58"/>
      <c r="AC296" s="58">
        <f t="shared" si="4"/>
        <v>334.48</v>
      </c>
    </row>
    <row r="297" spans="1:29" x14ac:dyDescent="0.2">
      <c r="A297" s="104" t="s">
        <v>565</v>
      </c>
      <c r="B297" s="104"/>
      <c r="C297" s="73" t="s">
        <v>157</v>
      </c>
      <c r="D297" s="73" t="s">
        <v>158</v>
      </c>
      <c r="E297" s="73">
        <v>970</v>
      </c>
      <c r="F297" s="73">
        <v>2360</v>
      </c>
      <c r="G297" s="359"/>
      <c r="I297" s="72"/>
      <c r="J297" s="72">
        <v>1</v>
      </c>
      <c r="M297" s="72">
        <v>1</v>
      </c>
      <c r="N297" s="73">
        <v>1</v>
      </c>
      <c r="O297" s="43"/>
      <c r="P297" s="64">
        <v>1</v>
      </c>
      <c r="Q297" s="43"/>
      <c r="R297" s="168">
        <v>334.48</v>
      </c>
      <c r="X297" s="58"/>
      <c r="AC297" s="58">
        <f t="shared" si="4"/>
        <v>334.48</v>
      </c>
    </row>
    <row r="298" spans="1:29" x14ac:dyDescent="0.2">
      <c r="A298" s="104" t="s">
        <v>567</v>
      </c>
      <c r="B298" s="104"/>
      <c r="C298" s="73" t="s">
        <v>157</v>
      </c>
      <c r="D298" s="73" t="s">
        <v>158</v>
      </c>
      <c r="E298" s="73">
        <v>850</v>
      </c>
      <c r="F298" s="73">
        <v>2360</v>
      </c>
      <c r="G298" s="359"/>
      <c r="I298" s="72"/>
      <c r="J298" s="72">
        <v>1</v>
      </c>
      <c r="M298" s="72">
        <v>1</v>
      </c>
      <c r="N298" s="73">
        <v>1</v>
      </c>
      <c r="O298" s="43"/>
      <c r="P298" s="64">
        <v>1</v>
      </c>
      <c r="Q298" s="43"/>
      <c r="R298" s="168">
        <v>329.15</v>
      </c>
      <c r="X298" s="58"/>
      <c r="AC298" s="58">
        <f t="shared" si="4"/>
        <v>329.15</v>
      </c>
    </row>
    <row r="299" spans="1:29" x14ac:dyDescent="0.2">
      <c r="A299" s="104" t="s">
        <v>568</v>
      </c>
      <c r="B299" s="104"/>
      <c r="C299" s="73" t="s">
        <v>157</v>
      </c>
      <c r="D299" s="73" t="s">
        <v>158</v>
      </c>
      <c r="E299" s="73">
        <v>1040</v>
      </c>
      <c r="F299" s="73">
        <v>2360</v>
      </c>
      <c r="G299" s="359"/>
      <c r="I299" s="72"/>
      <c r="J299" s="72">
        <v>1</v>
      </c>
      <c r="M299" s="72">
        <v>1</v>
      </c>
      <c r="N299" s="73">
        <v>1</v>
      </c>
      <c r="O299" s="43"/>
      <c r="P299" s="64">
        <v>1</v>
      </c>
      <c r="Q299" s="43"/>
      <c r="R299" s="168">
        <v>337.58</v>
      </c>
      <c r="X299" s="58"/>
      <c r="AC299" s="58">
        <f t="shared" si="4"/>
        <v>337.58</v>
      </c>
    </row>
    <row r="300" spans="1:29" x14ac:dyDescent="0.2">
      <c r="A300" s="104" t="s">
        <v>569</v>
      </c>
      <c r="B300" s="104"/>
      <c r="C300" s="73" t="s">
        <v>157</v>
      </c>
      <c r="D300" s="73" t="s">
        <v>158</v>
      </c>
      <c r="E300" s="73">
        <v>1290</v>
      </c>
      <c r="F300" s="73">
        <v>2360</v>
      </c>
      <c r="G300" s="359"/>
      <c r="I300" s="72"/>
      <c r="J300" s="72">
        <v>1</v>
      </c>
      <c r="M300" s="72">
        <v>1</v>
      </c>
      <c r="N300" s="73">
        <v>1</v>
      </c>
      <c r="O300" s="43"/>
      <c r="P300" s="64">
        <v>1</v>
      </c>
      <c r="Q300" s="43"/>
      <c r="R300" s="168">
        <v>744.94</v>
      </c>
      <c r="X300" s="58"/>
      <c r="AC300" s="58">
        <f t="shared" si="4"/>
        <v>744.94</v>
      </c>
    </row>
    <row r="301" spans="1:29" x14ac:dyDescent="0.2">
      <c r="A301" s="104" t="s">
        <v>571</v>
      </c>
      <c r="B301" s="104"/>
      <c r="C301" s="73" t="s">
        <v>157</v>
      </c>
      <c r="D301" s="73" t="s">
        <v>158</v>
      </c>
      <c r="E301" s="73">
        <v>1290</v>
      </c>
      <c r="F301" s="73">
        <v>2360</v>
      </c>
      <c r="G301" s="359"/>
      <c r="I301" s="72"/>
      <c r="J301" s="72">
        <v>1</v>
      </c>
      <c r="M301" s="72">
        <v>1</v>
      </c>
      <c r="N301" s="73">
        <v>1</v>
      </c>
      <c r="O301" s="43"/>
      <c r="P301" s="64">
        <v>1</v>
      </c>
      <c r="Q301" s="43"/>
      <c r="R301" s="168">
        <v>731.44</v>
      </c>
      <c r="X301" s="58"/>
      <c r="AC301" s="58">
        <f t="shared" si="4"/>
        <v>731.44</v>
      </c>
    </row>
    <row r="302" spans="1:29" x14ac:dyDescent="0.2">
      <c r="A302" s="104" t="s">
        <v>573</v>
      </c>
      <c r="B302" s="104"/>
      <c r="C302" s="73" t="s">
        <v>157</v>
      </c>
      <c r="D302" s="73" t="s">
        <v>158</v>
      </c>
      <c r="E302" s="73">
        <v>1040</v>
      </c>
      <c r="F302" s="73">
        <v>2360</v>
      </c>
      <c r="G302" s="359"/>
      <c r="I302" s="72"/>
      <c r="J302" s="72">
        <v>1</v>
      </c>
      <c r="M302" s="72">
        <v>1</v>
      </c>
      <c r="N302" s="73">
        <v>1</v>
      </c>
      <c r="O302" s="43"/>
      <c r="P302" s="64">
        <v>1</v>
      </c>
      <c r="Q302" s="43"/>
      <c r="R302" s="168">
        <v>337.58</v>
      </c>
      <c r="X302" s="58"/>
      <c r="AC302" s="58">
        <f t="shared" si="4"/>
        <v>337.58</v>
      </c>
    </row>
    <row r="303" spans="1:29" x14ac:dyDescent="0.2">
      <c r="A303" s="104" t="s">
        <v>575</v>
      </c>
      <c r="B303" s="104"/>
      <c r="C303" s="73" t="s">
        <v>157</v>
      </c>
      <c r="D303" s="73" t="s">
        <v>158</v>
      </c>
      <c r="E303" s="73">
        <v>1290</v>
      </c>
      <c r="F303" s="73">
        <v>2360</v>
      </c>
      <c r="G303" s="359"/>
      <c r="I303" s="72"/>
      <c r="J303" s="72">
        <v>1</v>
      </c>
      <c r="M303" s="72">
        <v>1</v>
      </c>
      <c r="N303" s="73">
        <v>1</v>
      </c>
      <c r="O303" s="43"/>
      <c r="P303" s="64">
        <v>1</v>
      </c>
      <c r="Q303" s="43"/>
      <c r="R303" s="168">
        <v>761.47</v>
      </c>
      <c r="X303" s="58"/>
      <c r="AC303" s="58">
        <f t="shared" si="4"/>
        <v>761.47</v>
      </c>
    </row>
    <row r="304" spans="1:29" x14ac:dyDescent="0.2">
      <c r="A304" s="104" t="s">
        <v>577</v>
      </c>
      <c r="B304" s="104"/>
      <c r="C304" s="73" t="s">
        <v>157</v>
      </c>
      <c r="D304" s="73" t="s">
        <v>158</v>
      </c>
      <c r="E304" s="73">
        <v>1290</v>
      </c>
      <c r="F304" s="73">
        <v>2360</v>
      </c>
      <c r="G304" s="359"/>
      <c r="I304" s="72"/>
      <c r="J304" s="72">
        <v>1</v>
      </c>
      <c r="M304" s="72">
        <v>1</v>
      </c>
      <c r="N304" s="73">
        <v>1</v>
      </c>
      <c r="O304" s="43"/>
      <c r="P304" s="64">
        <v>1</v>
      </c>
      <c r="Q304" s="43"/>
      <c r="R304" s="168">
        <v>731.44</v>
      </c>
      <c r="X304" s="58"/>
      <c r="AC304" s="58">
        <f t="shared" si="4"/>
        <v>731.44</v>
      </c>
    </row>
    <row r="305" spans="1:29" x14ac:dyDescent="0.2">
      <c r="A305" s="104" t="s">
        <v>578</v>
      </c>
      <c r="B305" s="104"/>
      <c r="C305" s="73" t="s">
        <v>157</v>
      </c>
      <c r="D305" s="73" t="s">
        <v>158</v>
      </c>
      <c r="E305" s="73">
        <v>1040</v>
      </c>
      <c r="F305" s="73">
        <v>2360</v>
      </c>
      <c r="G305" s="359"/>
      <c r="I305" s="72"/>
      <c r="J305" s="72">
        <v>1</v>
      </c>
      <c r="M305" s="72">
        <v>1</v>
      </c>
      <c r="N305" s="73">
        <v>1</v>
      </c>
      <c r="O305" s="43"/>
      <c r="P305" s="64">
        <v>1</v>
      </c>
      <c r="Q305" s="43"/>
      <c r="R305" s="168">
        <v>505</v>
      </c>
      <c r="X305" s="58"/>
      <c r="AC305" s="58">
        <f t="shared" si="4"/>
        <v>505</v>
      </c>
    </row>
    <row r="306" spans="1:29" x14ac:dyDescent="0.2">
      <c r="A306" s="104" t="s">
        <v>580</v>
      </c>
      <c r="B306" s="104"/>
      <c r="C306" s="73" t="s">
        <v>157</v>
      </c>
      <c r="D306" s="73" t="s">
        <v>158</v>
      </c>
      <c r="E306" s="73">
        <v>1640</v>
      </c>
      <c r="F306" s="73">
        <v>2360</v>
      </c>
      <c r="G306" s="359"/>
      <c r="I306" s="72"/>
      <c r="J306" s="72">
        <v>1</v>
      </c>
      <c r="M306" s="72">
        <v>1</v>
      </c>
      <c r="N306" s="73">
        <v>1</v>
      </c>
      <c r="O306" s="43"/>
      <c r="P306" s="64">
        <v>1</v>
      </c>
      <c r="Q306" s="43"/>
      <c r="R306" s="168">
        <v>863.93</v>
      </c>
      <c r="X306" s="58"/>
      <c r="AC306" s="58">
        <f t="shared" si="4"/>
        <v>863.93</v>
      </c>
    </row>
    <row r="307" spans="1:29" x14ac:dyDescent="0.2">
      <c r="A307" s="104" t="s">
        <v>581</v>
      </c>
      <c r="B307" s="104" t="s">
        <v>584</v>
      </c>
      <c r="C307" s="73" t="s">
        <v>251</v>
      </c>
      <c r="D307" s="73" t="s">
        <v>1162</v>
      </c>
      <c r="E307" s="73">
        <v>1903</v>
      </c>
      <c r="F307" s="73">
        <v>2395</v>
      </c>
      <c r="G307" s="359"/>
      <c r="I307" s="72"/>
      <c r="J307" s="72">
        <v>1</v>
      </c>
      <c r="M307" s="72"/>
      <c r="N307" s="73">
        <v>1</v>
      </c>
      <c r="O307" s="43"/>
      <c r="P307" s="64">
        <v>1</v>
      </c>
      <c r="Q307" s="43"/>
      <c r="R307" s="168">
        <v>224.95</v>
      </c>
      <c r="S307" s="58">
        <v>638</v>
      </c>
      <c r="T307" s="58">
        <v>43</v>
      </c>
      <c r="U307" s="58">
        <v>4.71</v>
      </c>
      <c r="X307" s="58"/>
      <c r="AC307" s="58">
        <f t="shared" si="4"/>
        <v>910.66</v>
      </c>
    </row>
    <row r="308" spans="1:29" x14ac:dyDescent="0.2">
      <c r="A308" s="104" t="s">
        <v>583</v>
      </c>
      <c r="B308" s="104"/>
      <c r="C308" s="73" t="s">
        <v>157</v>
      </c>
      <c r="D308" s="73" t="s">
        <v>158</v>
      </c>
      <c r="E308" s="73">
        <v>970</v>
      </c>
      <c r="F308" s="73">
        <v>2360</v>
      </c>
      <c r="G308" s="359"/>
      <c r="I308" s="72"/>
      <c r="J308" s="72">
        <v>1</v>
      </c>
      <c r="M308" s="72"/>
      <c r="N308" s="73">
        <v>1</v>
      </c>
      <c r="O308" s="43"/>
      <c r="P308" s="64">
        <v>1</v>
      </c>
      <c r="Q308" s="43"/>
      <c r="R308" s="168">
        <v>236.46</v>
      </c>
      <c r="X308" s="58"/>
      <c r="AC308" s="58">
        <f t="shared" si="4"/>
        <v>236.46</v>
      </c>
    </row>
    <row r="309" spans="1:29" x14ac:dyDescent="0.2">
      <c r="A309" s="104" t="s">
        <v>585</v>
      </c>
      <c r="B309" s="104"/>
      <c r="C309" s="73" t="s">
        <v>157</v>
      </c>
      <c r="D309" s="73" t="s">
        <v>158</v>
      </c>
      <c r="E309" s="73">
        <v>830</v>
      </c>
      <c r="F309" s="73">
        <v>2360</v>
      </c>
      <c r="G309" s="359"/>
      <c r="I309" s="72"/>
      <c r="J309" s="72">
        <v>1</v>
      </c>
      <c r="L309" s="72">
        <v>1</v>
      </c>
      <c r="M309" s="72"/>
      <c r="N309" s="73">
        <v>1</v>
      </c>
      <c r="O309" s="43"/>
      <c r="P309" s="64">
        <v>1</v>
      </c>
      <c r="Q309" s="43"/>
      <c r="R309" s="168">
        <v>230.51</v>
      </c>
      <c r="X309" s="58"/>
      <c r="AC309" s="58">
        <f t="shared" si="4"/>
        <v>230.51</v>
      </c>
    </row>
    <row r="310" spans="1:29" x14ac:dyDescent="0.2">
      <c r="A310" s="104" t="s">
        <v>587</v>
      </c>
      <c r="B310" s="104"/>
      <c r="C310" s="73" t="s">
        <v>157</v>
      </c>
      <c r="D310" s="73" t="s">
        <v>158</v>
      </c>
      <c r="E310" s="73">
        <v>970</v>
      </c>
      <c r="F310" s="73">
        <v>2360</v>
      </c>
      <c r="G310" s="359"/>
      <c r="I310" s="72"/>
      <c r="J310" s="72">
        <v>1</v>
      </c>
      <c r="M310" s="72"/>
      <c r="N310" s="73">
        <v>1</v>
      </c>
      <c r="O310" s="43"/>
      <c r="P310" s="64">
        <v>1</v>
      </c>
      <c r="Q310" s="43"/>
      <c r="R310" s="168">
        <v>236.46</v>
      </c>
      <c r="X310" s="58"/>
      <c r="AC310" s="58">
        <f t="shared" si="4"/>
        <v>236.46</v>
      </c>
    </row>
    <row r="311" spans="1:29" x14ac:dyDescent="0.2">
      <c r="A311" s="104" t="s">
        <v>589</v>
      </c>
      <c r="B311" s="104"/>
      <c r="C311" s="73" t="s">
        <v>157</v>
      </c>
      <c r="D311" s="73" t="s">
        <v>158</v>
      </c>
      <c r="E311" s="73">
        <v>1290</v>
      </c>
      <c r="F311" s="73">
        <v>2360</v>
      </c>
      <c r="G311" s="359"/>
      <c r="I311" s="72"/>
      <c r="J311" s="72">
        <v>1</v>
      </c>
      <c r="M311" s="72">
        <v>1</v>
      </c>
      <c r="N311" s="73">
        <v>1</v>
      </c>
      <c r="O311" s="43"/>
      <c r="P311" s="64">
        <v>1</v>
      </c>
      <c r="Q311" s="43"/>
      <c r="R311" s="168">
        <v>761.47</v>
      </c>
      <c r="X311" s="58"/>
      <c r="AC311" s="58">
        <f t="shared" si="4"/>
        <v>761.47</v>
      </c>
    </row>
    <row r="312" spans="1:29" x14ac:dyDescent="0.2">
      <c r="A312" s="104" t="s">
        <v>591</v>
      </c>
      <c r="B312" s="104"/>
      <c r="C312" s="73" t="s">
        <v>157</v>
      </c>
      <c r="D312" s="73" t="s">
        <v>158</v>
      </c>
      <c r="E312" s="73">
        <v>1640</v>
      </c>
      <c r="F312" s="73">
        <v>2360</v>
      </c>
      <c r="G312" s="359"/>
      <c r="I312" s="72"/>
      <c r="J312" s="72">
        <v>1</v>
      </c>
      <c r="M312" s="72">
        <v>1</v>
      </c>
      <c r="N312" s="73">
        <v>1</v>
      </c>
      <c r="O312" s="43"/>
      <c r="P312" s="64">
        <v>1</v>
      </c>
      <c r="Q312" s="43"/>
      <c r="R312" s="168">
        <v>683.01</v>
      </c>
      <c r="X312" s="58"/>
      <c r="AC312" s="58">
        <f t="shared" si="4"/>
        <v>683.01</v>
      </c>
    </row>
    <row r="313" spans="1:29" x14ac:dyDescent="0.2">
      <c r="A313" s="104" t="s">
        <v>593</v>
      </c>
      <c r="B313" s="104"/>
      <c r="C313" s="73" t="s">
        <v>157</v>
      </c>
      <c r="D313" s="73" t="s">
        <v>158</v>
      </c>
      <c r="E313" s="73">
        <v>1290</v>
      </c>
      <c r="F313" s="73">
        <v>2360</v>
      </c>
      <c r="G313" s="359"/>
      <c r="I313" s="72"/>
      <c r="J313" s="72">
        <v>1</v>
      </c>
      <c r="M313" s="72">
        <v>1</v>
      </c>
      <c r="N313" s="73">
        <v>1</v>
      </c>
      <c r="O313" s="43"/>
      <c r="P313" s="64">
        <v>1</v>
      </c>
      <c r="Q313" s="43"/>
      <c r="R313" s="168">
        <v>731.44</v>
      </c>
      <c r="X313" s="58"/>
      <c r="AC313" s="58">
        <f t="shared" si="4"/>
        <v>731.44</v>
      </c>
    </row>
    <row r="314" spans="1:29" x14ac:dyDescent="0.2">
      <c r="A314" s="104" t="s">
        <v>595</v>
      </c>
      <c r="B314" s="104" t="s">
        <v>594</v>
      </c>
      <c r="C314" s="73" t="s">
        <v>251</v>
      </c>
      <c r="D314" s="73" t="s">
        <v>1162</v>
      </c>
      <c r="E314" s="73">
        <v>1955</v>
      </c>
      <c r="F314" s="73">
        <v>2395</v>
      </c>
      <c r="G314" s="359"/>
      <c r="I314" s="72"/>
      <c r="J314" s="72">
        <v>1</v>
      </c>
      <c r="M314" s="72"/>
      <c r="N314" s="73">
        <v>1</v>
      </c>
      <c r="O314" s="43"/>
      <c r="P314" s="64">
        <v>1</v>
      </c>
      <c r="Q314" s="43"/>
      <c r="R314" s="168">
        <v>224.95</v>
      </c>
      <c r="S314" s="58">
        <v>638</v>
      </c>
      <c r="T314" s="58">
        <v>43</v>
      </c>
      <c r="U314" s="58">
        <v>4.71</v>
      </c>
      <c r="X314" s="58"/>
      <c r="AC314" s="58">
        <f t="shared" si="4"/>
        <v>910.66</v>
      </c>
    </row>
    <row r="315" spans="1:29" x14ac:dyDescent="0.2">
      <c r="A315" s="104" t="s">
        <v>597</v>
      </c>
      <c r="B315" s="104"/>
      <c r="C315" s="73" t="s">
        <v>157</v>
      </c>
      <c r="D315" s="73" t="s">
        <v>158</v>
      </c>
      <c r="E315" s="73">
        <v>970</v>
      </c>
      <c r="F315" s="73">
        <v>2360</v>
      </c>
      <c r="G315" s="359"/>
      <c r="I315" s="72"/>
      <c r="J315" s="72">
        <v>1</v>
      </c>
      <c r="M315" s="72">
        <v>1</v>
      </c>
      <c r="N315" s="73">
        <v>1</v>
      </c>
      <c r="O315" s="43"/>
      <c r="P315" s="64">
        <v>1</v>
      </c>
      <c r="Q315" s="43"/>
      <c r="R315" s="168">
        <v>334.48</v>
      </c>
      <c r="X315" s="58"/>
      <c r="AC315" s="58">
        <f t="shared" si="4"/>
        <v>334.48</v>
      </c>
    </row>
    <row r="316" spans="1:29" x14ac:dyDescent="0.2">
      <c r="A316" s="104" t="s">
        <v>599</v>
      </c>
      <c r="B316" s="104"/>
      <c r="C316" s="73" t="s">
        <v>157</v>
      </c>
      <c r="D316" s="73" t="s">
        <v>158</v>
      </c>
      <c r="E316" s="73">
        <v>970</v>
      </c>
      <c r="F316" s="73">
        <v>2360</v>
      </c>
      <c r="G316" s="359"/>
      <c r="I316" s="72"/>
      <c r="J316" s="72">
        <v>1</v>
      </c>
      <c r="M316" s="72">
        <v>1</v>
      </c>
      <c r="N316" s="73">
        <v>1</v>
      </c>
      <c r="O316" s="43"/>
      <c r="P316" s="64">
        <v>1</v>
      </c>
      <c r="Q316" s="43"/>
      <c r="R316" s="168">
        <v>334.48</v>
      </c>
      <c r="X316" s="58"/>
      <c r="AC316" s="58">
        <f t="shared" si="4"/>
        <v>334.48</v>
      </c>
    </row>
    <row r="317" spans="1:29" x14ac:dyDescent="0.2">
      <c r="A317" s="376" t="s">
        <v>600</v>
      </c>
      <c r="B317" s="376"/>
      <c r="C317" s="377"/>
      <c r="D317" s="377"/>
      <c r="E317" s="377"/>
      <c r="F317" s="377"/>
      <c r="G317" s="383"/>
      <c r="H317" s="378"/>
      <c r="I317" s="379"/>
      <c r="J317" s="379"/>
      <c r="K317" s="378"/>
      <c r="L317" s="379"/>
      <c r="M317" s="379"/>
      <c r="N317" s="377"/>
      <c r="O317" s="380"/>
      <c r="P317" s="381"/>
      <c r="Q317" s="380"/>
      <c r="R317" s="382"/>
      <c r="S317" s="382"/>
      <c r="T317" s="382"/>
      <c r="U317" s="382"/>
      <c r="V317" s="382"/>
      <c r="W317" s="382"/>
      <c r="X317" s="382"/>
      <c r="Y317" s="382"/>
      <c r="Z317" s="382"/>
      <c r="AA317" s="382"/>
      <c r="AB317" s="382"/>
      <c r="AC317" s="382"/>
    </row>
    <row r="318" spans="1:29" x14ac:dyDescent="0.2">
      <c r="A318" s="104" t="s">
        <v>602</v>
      </c>
      <c r="B318" s="104"/>
      <c r="C318" s="73" t="s">
        <v>157</v>
      </c>
      <c r="D318" s="73" t="s">
        <v>158</v>
      </c>
      <c r="E318" s="73">
        <v>950</v>
      </c>
      <c r="F318" s="73">
        <v>2360</v>
      </c>
      <c r="G318" s="359"/>
      <c r="I318" s="72"/>
      <c r="J318" s="72">
        <v>1</v>
      </c>
      <c r="M318" s="72"/>
      <c r="N318" s="73">
        <v>1</v>
      </c>
      <c r="O318" s="43"/>
      <c r="P318" s="64">
        <v>1</v>
      </c>
      <c r="Q318" s="43"/>
      <c r="R318" s="168">
        <v>235.59</v>
      </c>
      <c r="X318" s="58"/>
      <c r="AC318" s="58">
        <f t="shared" si="4"/>
        <v>235.59</v>
      </c>
    </row>
    <row r="319" spans="1:29" x14ac:dyDescent="0.2">
      <c r="A319" s="104" t="s">
        <v>604</v>
      </c>
      <c r="B319" s="104"/>
      <c r="C319" s="73" t="s">
        <v>157</v>
      </c>
      <c r="D319" s="73" t="s">
        <v>158</v>
      </c>
      <c r="E319" s="73">
        <v>1290</v>
      </c>
      <c r="F319" s="73">
        <v>2360</v>
      </c>
      <c r="G319" s="359"/>
      <c r="I319" s="72"/>
      <c r="J319" s="72">
        <v>1</v>
      </c>
      <c r="M319" s="72">
        <v>1</v>
      </c>
      <c r="N319" s="73">
        <v>1</v>
      </c>
      <c r="O319" s="43"/>
      <c r="P319" s="64">
        <v>1</v>
      </c>
      <c r="Q319" s="43"/>
      <c r="R319" s="168">
        <v>731.44</v>
      </c>
      <c r="X319" s="58"/>
      <c r="AC319" s="58">
        <f t="shared" si="4"/>
        <v>731.44</v>
      </c>
    </row>
    <row r="320" spans="1:29" x14ac:dyDescent="0.2">
      <c r="A320" s="104" t="s">
        <v>606</v>
      </c>
      <c r="B320" s="104"/>
      <c r="C320" s="73" t="s">
        <v>157</v>
      </c>
      <c r="D320" s="73" t="s">
        <v>158</v>
      </c>
      <c r="E320" s="73">
        <v>830</v>
      </c>
      <c r="F320" s="73">
        <v>2360</v>
      </c>
      <c r="G320" s="359"/>
      <c r="I320" s="72"/>
      <c r="J320" s="72">
        <v>1</v>
      </c>
      <c r="L320" s="72">
        <v>1</v>
      </c>
      <c r="M320" s="72"/>
      <c r="N320" s="73">
        <v>1</v>
      </c>
      <c r="O320" s="43"/>
      <c r="P320" s="64">
        <v>1</v>
      </c>
      <c r="Q320" s="43"/>
      <c r="R320" s="168">
        <v>230.51</v>
      </c>
      <c r="X320" s="58"/>
      <c r="AC320" s="58">
        <f t="shared" si="4"/>
        <v>230.51</v>
      </c>
    </row>
    <row r="321" spans="1:29" x14ac:dyDescent="0.2">
      <c r="A321" s="104" t="s">
        <v>607</v>
      </c>
      <c r="B321" s="104"/>
      <c r="C321" s="73" t="s">
        <v>157</v>
      </c>
      <c r="D321" s="73" t="s">
        <v>158</v>
      </c>
      <c r="E321" s="73">
        <v>1010</v>
      </c>
      <c r="F321" s="73">
        <v>2360</v>
      </c>
      <c r="G321" s="359"/>
      <c r="I321" s="72"/>
      <c r="J321" s="72">
        <v>1</v>
      </c>
      <c r="M321" s="72"/>
      <c r="N321" s="73">
        <v>1</v>
      </c>
      <c r="O321" s="43"/>
      <c r="P321" s="64">
        <v>1</v>
      </c>
      <c r="Q321" s="43"/>
      <c r="R321" s="168">
        <v>238.22</v>
      </c>
      <c r="X321" s="58"/>
      <c r="AC321" s="58">
        <f t="shared" si="4"/>
        <v>238.22</v>
      </c>
    </row>
    <row r="322" spans="1:29" x14ac:dyDescent="0.2">
      <c r="A322" s="104" t="s">
        <v>609</v>
      </c>
      <c r="B322" s="104"/>
      <c r="C322" s="73" t="s">
        <v>157</v>
      </c>
      <c r="D322" s="73" t="s">
        <v>158</v>
      </c>
      <c r="E322" s="73">
        <v>970</v>
      </c>
      <c r="F322" s="73">
        <v>2360</v>
      </c>
      <c r="G322" s="359"/>
      <c r="I322" s="72"/>
      <c r="J322" s="72">
        <v>1</v>
      </c>
      <c r="M322" s="72">
        <v>1</v>
      </c>
      <c r="N322" s="73">
        <v>1</v>
      </c>
      <c r="O322" s="43"/>
      <c r="P322" s="64">
        <v>1</v>
      </c>
      <c r="Q322" s="43"/>
      <c r="R322" s="168">
        <v>334.48</v>
      </c>
      <c r="X322" s="58"/>
      <c r="AC322" s="58">
        <f t="shared" si="4"/>
        <v>334.48</v>
      </c>
    </row>
    <row r="323" spans="1:29" x14ac:dyDescent="0.2">
      <c r="A323" s="104" t="s">
        <v>611</v>
      </c>
      <c r="B323" s="104"/>
      <c r="C323" s="73" t="s">
        <v>157</v>
      </c>
      <c r="D323" s="73" t="s">
        <v>158</v>
      </c>
      <c r="E323" s="73">
        <v>1290</v>
      </c>
      <c r="F323" s="73">
        <v>2360</v>
      </c>
      <c r="G323" s="359"/>
      <c r="I323" s="72"/>
      <c r="J323" s="72">
        <v>1</v>
      </c>
      <c r="M323" s="72">
        <v>1</v>
      </c>
      <c r="N323" s="73">
        <v>1</v>
      </c>
      <c r="O323" s="43"/>
      <c r="P323" s="64">
        <v>1</v>
      </c>
      <c r="Q323" s="43"/>
      <c r="R323" s="168">
        <v>761.47</v>
      </c>
      <c r="X323" s="58"/>
      <c r="AC323" s="58">
        <f t="shared" si="4"/>
        <v>761.47</v>
      </c>
    </row>
    <row r="324" spans="1:29" x14ac:dyDescent="0.2">
      <c r="A324" s="104" t="s">
        <v>613</v>
      </c>
      <c r="B324" s="104"/>
      <c r="C324" s="73" t="s">
        <v>157</v>
      </c>
      <c r="D324" s="73" t="s">
        <v>158</v>
      </c>
      <c r="E324" s="73">
        <v>1020</v>
      </c>
      <c r="F324" s="73">
        <v>2360</v>
      </c>
      <c r="G324" s="359"/>
      <c r="I324" s="72"/>
      <c r="J324" s="72">
        <v>1</v>
      </c>
      <c r="M324" s="72">
        <v>1</v>
      </c>
      <c r="N324" s="73">
        <v>1</v>
      </c>
      <c r="O324" s="43"/>
      <c r="P324" s="64">
        <v>1</v>
      </c>
      <c r="Q324" s="43"/>
      <c r="R324" s="168">
        <v>504.11</v>
      </c>
      <c r="X324" s="58"/>
      <c r="AC324" s="58">
        <f t="shared" si="4"/>
        <v>504.11</v>
      </c>
    </row>
    <row r="325" spans="1:29" x14ac:dyDescent="0.2">
      <c r="A325" s="104" t="s">
        <v>615</v>
      </c>
      <c r="B325" s="104"/>
      <c r="C325" s="73" t="s">
        <v>157</v>
      </c>
      <c r="D325" s="73" t="s">
        <v>158</v>
      </c>
      <c r="E325" s="73">
        <v>1815</v>
      </c>
      <c r="F325" s="73">
        <v>2360</v>
      </c>
      <c r="G325" s="359"/>
      <c r="I325" s="72"/>
      <c r="J325" s="72">
        <v>1</v>
      </c>
      <c r="M325" s="72">
        <v>1</v>
      </c>
      <c r="N325" s="73">
        <v>1</v>
      </c>
      <c r="O325" s="43"/>
      <c r="P325" s="64">
        <v>1</v>
      </c>
      <c r="Q325" s="43"/>
      <c r="R325" s="168">
        <v>697.02</v>
      </c>
      <c r="X325" s="58"/>
      <c r="AC325" s="58">
        <f t="shared" si="4"/>
        <v>697.02</v>
      </c>
    </row>
    <row r="326" spans="1:29" x14ac:dyDescent="0.2">
      <c r="A326" s="104" t="s">
        <v>617</v>
      </c>
      <c r="B326" s="104"/>
      <c r="C326" s="73" t="s">
        <v>157</v>
      </c>
      <c r="D326" s="73" t="s">
        <v>158</v>
      </c>
      <c r="E326" s="73">
        <v>1290</v>
      </c>
      <c r="F326" s="73">
        <v>2360</v>
      </c>
      <c r="G326" s="359"/>
      <c r="I326" s="72"/>
      <c r="J326" s="72">
        <v>1</v>
      </c>
      <c r="M326" s="72">
        <v>1</v>
      </c>
      <c r="N326" s="73">
        <v>1</v>
      </c>
      <c r="O326" s="43"/>
      <c r="P326" s="64">
        <v>1</v>
      </c>
      <c r="Q326" s="43"/>
      <c r="R326" s="168">
        <v>761.47</v>
      </c>
      <c r="X326" s="58"/>
      <c r="AC326" s="58">
        <f t="shared" si="4"/>
        <v>761.47</v>
      </c>
    </row>
    <row r="327" spans="1:29" x14ac:dyDescent="0.2">
      <c r="A327" s="104" t="s">
        <v>618</v>
      </c>
      <c r="B327" s="104"/>
      <c r="C327" s="73" t="s">
        <v>333</v>
      </c>
      <c r="D327" s="73" t="s">
        <v>107</v>
      </c>
      <c r="E327" s="73">
        <v>950</v>
      </c>
      <c r="F327" s="73">
        <v>2300</v>
      </c>
      <c r="G327" s="359"/>
      <c r="I327" s="72"/>
      <c r="J327" s="72">
        <v>1</v>
      </c>
      <c r="M327" s="72">
        <v>1</v>
      </c>
      <c r="N327" s="73">
        <v>1</v>
      </c>
      <c r="O327" s="43"/>
      <c r="P327" s="64">
        <v>1</v>
      </c>
      <c r="Q327" s="43"/>
      <c r="R327" s="168">
        <v>1122</v>
      </c>
      <c r="X327" s="58"/>
      <c r="Y327" s="58">
        <v>55.31</v>
      </c>
      <c r="Z327" s="58">
        <v>104.59</v>
      </c>
      <c r="AA327" s="58">
        <v>32.65</v>
      </c>
      <c r="AB327" s="58">
        <v>90</v>
      </c>
      <c r="AC327" s="58">
        <f t="shared" si="4"/>
        <v>1404.55</v>
      </c>
    </row>
    <row r="328" spans="1:29" x14ac:dyDescent="0.2">
      <c r="A328" s="104" t="s">
        <v>620</v>
      </c>
      <c r="B328" s="104"/>
      <c r="C328" s="73" t="s">
        <v>157</v>
      </c>
      <c r="D328" s="73" t="s">
        <v>158</v>
      </c>
      <c r="E328" s="73">
        <v>1290</v>
      </c>
      <c r="F328" s="73">
        <v>2360</v>
      </c>
      <c r="G328" s="359"/>
      <c r="I328" s="72"/>
      <c r="J328" s="72">
        <v>1</v>
      </c>
      <c r="M328" s="72">
        <v>1</v>
      </c>
      <c r="N328" s="73">
        <v>1</v>
      </c>
      <c r="O328" s="43"/>
      <c r="P328" s="64">
        <v>1</v>
      </c>
      <c r="Q328" s="43"/>
      <c r="R328" s="168">
        <v>731.44</v>
      </c>
      <c r="X328" s="58"/>
      <c r="AC328" s="58">
        <f t="shared" si="4"/>
        <v>731.44</v>
      </c>
    </row>
    <row r="329" spans="1:29" x14ac:dyDescent="0.2">
      <c r="A329" s="104" t="s">
        <v>622</v>
      </c>
      <c r="B329" s="104"/>
      <c r="C329" s="73" t="s">
        <v>157</v>
      </c>
      <c r="D329" s="73" t="s">
        <v>158</v>
      </c>
      <c r="E329" s="73">
        <v>1290</v>
      </c>
      <c r="F329" s="73">
        <v>2360</v>
      </c>
      <c r="G329" s="359"/>
      <c r="I329" s="72"/>
      <c r="J329" s="72">
        <v>1</v>
      </c>
      <c r="M329" s="72">
        <v>1</v>
      </c>
      <c r="N329" s="73">
        <v>1</v>
      </c>
      <c r="O329" s="43"/>
      <c r="P329" s="64">
        <v>1</v>
      </c>
      <c r="Q329" s="43"/>
      <c r="R329" s="168">
        <v>761.47</v>
      </c>
      <c r="X329" s="58"/>
      <c r="AC329" s="58">
        <f t="shared" si="4"/>
        <v>761.47</v>
      </c>
    </row>
    <row r="330" spans="1:29" x14ac:dyDescent="0.2">
      <c r="A330" s="104" t="s">
        <v>623</v>
      </c>
      <c r="B330" s="104"/>
      <c r="C330" s="73" t="s">
        <v>333</v>
      </c>
      <c r="D330" s="73" t="s">
        <v>107</v>
      </c>
      <c r="E330" s="73">
        <v>950</v>
      </c>
      <c r="F330" s="73">
        <v>2300</v>
      </c>
      <c r="G330" s="359"/>
      <c r="I330" s="72"/>
      <c r="J330" s="72">
        <v>1</v>
      </c>
      <c r="M330" s="72">
        <v>1</v>
      </c>
      <c r="N330" s="73">
        <v>1</v>
      </c>
      <c r="O330" s="43"/>
      <c r="P330" s="64">
        <v>1</v>
      </c>
      <c r="Q330" s="43"/>
      <c r="R330" s="168">
        <v>1122</v>
      </c>
      <c r="X330" s="58"/>
      <c r="Y330" s="58">
        <v>55.31</v>
      </c>
      <c r="Z330" s="58">
        <v>104.59</v>
      </c>
      <c r="AA330" s="58">
        <v>32.65</v>
      </c>
      <c r="AB330" s="58">
        <v>90</v>
      </c>
      <c r="AC330" s="58">
        <f t="shared" ref="AC330:AC393" si="5">SUM(R330:AB330)</f>
        <v>1404.55</v>
      </c>
    </row>
    <row r="331" spans="1:29" x14ac:dyDescent="0.2">
      <c r="A331" s="104" t="s">
        <v>625</v>
      </c>
      <c r="B331" s="104"/>
      <c r="C331" s="73" t="s">
        <v>157</v>
      </c>
      <c r="D331" s="73" t="s">
        <v>158</v>
      </c>
      <c r="E331" s="73">
        <v>970</v>
      </c>
      <c r="F331" s="73">
        <v>2360</v>
      </c>
      <c r="G331" s="359"/>
      <c r="I331" s="72"/>
      <c r="J331" s="72">
        <v>1</v>
      </c>
      <c r="M331" s="72">
        <v>1</v>
      </c>
      <c r="N331" s="73">
        <v>1</v>
      </c>
      <c r="O331" s="43"/>
      <c r="P331" s="64">
        <v>1</v>
      </c>
      <c r="Q331" s="43"/>
      <c r="R331" s="168">
        <v>334.48</v>
      </c>
      <c r="X331" s="58"/>
      <c r="AC331" s="58">
        <f t="shared" si="5"/>
        <v>334.48</v>
      </c>
    </row>
    <row r="332" spans="1:29" x14ac:dyDescent="0.2">
      <c r="A332" s="104" t="s">
        <v>627</v>
      </c>
      <c r="B332" s="104"/>
      <c r="C332" s="73" t="s">
        <v>157</v>
      </c>
      <c r="D332" s="73" t="s">
        <v>158</v>
      </c>
      <c r="E332" s="73">
        <v>970</v>
      </c>
      <c r="F332" s="73">
        <v>2360</v>
      </c>
      <c r="G332" s="359"/>
      <c r="I332" s="72"/>
      <c r="J332" s="72">
        <v>1</v>
      </c>
      <c r="M332" s="72">
        <v>1</v>
      </c>
      <c r="N332" s="73">
        <v>1</v>
      </c>
      <c r="O332" s="43"/>
      <c r="P332" s="64">
        <v>1</v>
      </c>
      <c r="Q332" s="43"/>
      <c r="R332" s="168">
        <v>334.48</v>
      </c>
      <c r="X332" s="58"/>
      <c r="AC332" s="58">
        <f t="shared" si="5"/>
        <v>334.48</v>
      </c>
    </row>
    <row r="333" spans="1:29" x14ac:dyDescent="0.2">
      <c r="A333" s="104" t="s">
        <v>629</v>
      </c>
      <c r="B333" s="104"/>
      <c r="C333" s="73" t="s">
        <v>157</v>
      </c>
      <c r="D333" s="73" t="s">
        <v>158</v>
      </c>
      <c r="E333" s="73">
        <v>850</v>
      </c>
      <c r="F333" s="73">
        <v>2360</v>
      </c>
      <c r="G333" s="359"/>
      <c r="I333" s="72"/>
      <c r="J333" s="72">
        <v>1</v>
      </c>
      <c r="M333" s="72">
        <v>1</v>
      </c>
      <c r="N333" s="73">
        <v>1</v>
      </c>
      <c r="O333" s="43"/>
      <c r="P333" s="64">
        <v>1</v>
      </c>
      <c r="Q333" s="43"/>
      <c r="R333" s="168">
        <v>329.15</v>
      </c>
      <c r="X333" s="58"/>
      <c r="AC333" s="58">
        <f t="shared" si="5"/>
        <v>329.15</v>
      </c>
    </row>
    <row r="334" spans="1:29" x14ac:dyDescent="0.2">
      <c r="A334" s="104" t="s">
        <v>630</v>
      </c>
      <c r="B334" s="104"/>
      <c r="C334" s="73" t="s">
        <v>157</v>
      </c>
      <c r="D334" s="73" t="s">
        <v>158</v>
      </c>
      <c r="E334" s="73">
        <v>1040</v>
      </c>
      <c r="F334" s="73">
        <v>2360</v>
      </c>
      <c r="G334" s="359"/>
      <c r="I334" s="72"/>
      <c r="J334" s="72">
        <v>1</v>
      </c>
      <c r="M334" s="72">
        <v>1</v>
      </c>
      <c r="N334" s="73">
        <v>1</v>
      </c>
      <c r="O334" s="43"/>
      <c r="P334" s="64">
        <v>1</v>
      </c>
      <c r="Q334" s="43"/>
      <c r="R334" s="168">
        <v>337.58</v>
      </c>
      <c r="X334" s="58"/>
      <c r="AC334" s="58">
        <f t="shared" si="5"/>
        <v>337.58</v>
      </c>
    </row>
    <row r="335" spans="1:29" x14ac:dyDescent="0.2">
      <c r="A335" s="104" t="s">
        <v>631</v>
      </c>
      <c r="B335" s="104"/>
      <c r="C335" s="73" t="s">
        <v>157</v>
      </c>
      <c r="D335" s="73" t="s">
        <v>158</v>
      </c>
      <c r="E335" s="73">
        <v>1290</v>
      </c>
      <c r="F335" s="73">
        <v>2360</v>
      </c>
      <c r="G335" s="359"/>
      <c r="I335" s="72"/>
      <c r="J335" s="72">
        <v>1</v>
      </c>
      <c r="M335" s="72">
        <v>1</v>
      </c>
      <c r="N335" s="73">
        <v>1</v>
      </c>
      <c r="O335" s="43"/>
      <c r="P335" s="64">
        <v>1</v>
      </c>
      <c r="Q335" s="43"/>
      <c r="R335" s="168">
        <v>744.94</v>
      </c>
      <c r="X335" s="58"/>
      <c r="AC335" s="58">
        <f t="shared" si="5"/>
        <v>744.94</v>
      </c>
    </row>
    <row r="336" spans="1:29" x14ac:dyDescent="0.2">
      <c r="A336" s="104" t="s">
        <v>633</v>
      </c>
      <c r="B336" s="104"/>
      <c r="C336" s="73" t="s">
        <v>157</v>
      </c>
      <c r="D336" s="73" t="s">
        <v>158</v>
      </c>
      <c r="E336" s="73">
        <v>1290</v>
      </c>
      <c r="F336" s="73">
        <v>2360</v>
      </c>
      <c r="G336" s="359"/>
      <c r="I336" s="72"/>
      <c r="J336" s="72">
        <v>1</v>
      </c>
      <c r="M336" s="72">
        <v>1</v>
      </c>
      <c r="N336" s="73">
        <v>1</v>
      </c>
      <c r="O336" s="43"/>
      <c r="P336" s="64">
        <v>1</v>
      </c>
      <c r="Q336" s="43"/>
      <c r="R336" s="168">
        <v>731.44</v>
      </c>
      <c r="X336" s="58"/>
      <c r="AC336" s="58">
        <f t="shared" si="5"/>
        <v>731.44</v>
      </c>
    </row>
    <row r="337" spans="1:29" x14ac:dyDescent="0.2">
      <c r="A337" s="104" t="s">
        <v>635</v>
      </c>
      <c r="B337" s="104"/>
      <c r="C337" s="73" t="s">
        <v>157</v>
      </c>
      <c r="D337" s="73" t="s">
        <v>158</v>
      </c>
      <c r="E337" s="73">
        <v>1040</v>
      </c>
      <c r="F337" s="73">
        <v>2360</v>
      </c>
      <c r="G337" s="359"/>
      <c r="I337" s="72"/>
      <c r="J337" s="72">
        <v>1</v>
      </c>
      <c r="M337" s="72">
        <v>1</v>
      </c>
      <c r="N337" s="73">
        <v>1</v>
      </c>
      <c r="O337" s="43"/>
      <c r="P337" s="64">
        <v>1</v>
      </c>
      <c r="Q337" s="43"/>
      <c r="R337" s="168">
        <v>337.58</v>
      </c>
      <c r="X337" s="58"/>
      <c r="AC337" s="58">
        <f t="shared" si="5"/>
        <v>337.58</v>
      </c>
    </row>
    <row r="338" spans="1:29" x14ac:dyDescent="0.2">
      <c r="A338" s="104" t="s">
        <v>637</v>
      </c>
      <c r="B338" s="104"/>
      <c r="C338" s="73" t="s">
        <v>157</v>
      </c>
      <c r="D338" s="73" t="s">
        <v>158</v>
      </c>
      <c r="E338" s="73">
        <v>1290</v>
      </c>
      <c r="F338" s="73">
        <v>2360</v>
      </c>
      <c r="G338" s="359"/>
      <c r="I338" s="72"/>
      <c r="J338" s="72">
        <v>1</v>
      </c>
      <c r="M338" s="72">
        <v>1</v>
      </c>
      <c r="N338" s="73">
        <v>1</v>
      </c>
      <c r="O338" s="43"/>
      <c r="P338" s="64">
        <v>1</v>
      </c>
      <c r="Q338" s="43"/>
      <c r="R338" s="168">
        <v>761.47</v>
      </c>
      <c r="X338" s="58"/>
      <c r="AC338" s="58">
        <f t="shared" si="5"/>
        <v>761.47</v>
      </c>
    </row>
    <row r="339" spans="1:29" x14ac:dyDescent="0.2">
      <c r="A339" s="104" t="s">
        <v>639</v>
      </c>
      <c r="B339" s="104"/>
      <c r="C339" s="73" t="s">
        <v>157</v>
      </c>
      <c r="D339" s="73" t="s">
        <v>158</v>
      </c>
      <c r="E339" s="73">
        <v>1290</v>
      </c>
      <c r="F339" s="73">
        <v>2360</v>
      </c>
      <c r="G339" s="359"/>
      <c r="I339" s="72"/>
      <c r="J339" s="72">
        <v>1</v>
      </c>
      <c r="M339" s="72">
        <v>1</v>
      </c>
      <c r="N339" s="73">
        <v>1</v>
      </c>
      <c r="O339" s="43"/>
      <c r="P339" s="64">
        <v>1</v>
      </c>
      <c r="Q339" s="43"/>
      <c r="R339" s="168">
        <v>731.44</v>
      </c>
      <c r="X339" s="58"/>
      <c r="AC339" s="58">
        <f t="shared" si="5"/>
        <v>731.44</v>
      </c>
    </row>
    <row r="340" spans="1:29" x14ac:dyDescent="0.2">
      <c r="A340" s="104" t="s">
        <v>640</v>
      </c>
      <c r="B340" s="104"/>
      <c r="C340" s="73" t="s">
        <v>157</v>
      </c>
      <c r="D340" s="73" t="s">
        <v>158</v>
      </c>
      <c r="E340" s="73">
        <v>1040</v>
      </c>
      <c r="F340" s="73">
        <v>2360</v>
      </c>
      <c r="G340" s="359"/>
      <c r="I340" s="72"/>
      <c r="J340" s="72">
        <v>1</v>
      </c>
      <c r="M340" s="72">
        <v>1</v>
      </c>
      <c r="N340" s="73">
        <v>1</v>
      </c>
      <c r="O340" s="43"/>
      <c r="P340" s="64">
        <v>1</v>
      </c>
      <c r="Q340" s="43"/>
      <c r="R340" s="168">
        <v>505</v>
      </c>
      <c r="X340" s="58"/>
      <c r="AC340" s="58">
        <f t="shared" si="5"/>
        <v>505</v>
      </c>
    </row>
    <row r="341" spans="1:29" x14ac:dyDescent="0.2">
      <c r="A341" s="104" t="s">
        <v>642</v>
      </c>
      <c r="B341" s="104"/>
      <c r="C341" s="73" t="s">
        <v>157</v>
      </c>
      <c r="D341" s="73" t="s">
        <v>158</v>
      </c>
      <c r="E341" s="73">
        <v>1640</v>
      </c>
      <c r="F341" s="73">
        <v>2360</v>
      </c>
      <c r="G341" s="359"/>
      <c r="I341" s="72"/>
      <c r="J341" s="72">
        <v>1</v>
      </c>
      <c r="M341" s="72">
        <v>1</v>
      </c>
      <c r="N341" s="73">
        <v>1</v>
      </c>
      <c r="O341" s="43"/>
      <c r="P341" s="64">
        <v>1</v>
      </c>
      <c r="Q341" s="43"/>
      <c r="R341" s="168">
        <v>863.93</v>
      </c>
      <c r="X341" s="58"/>
      <c r="AC341" s="58">
        <f t="shared" si="5"/>
        <v>863.93</v>
      </c>
    </row>
    <row r="342" spans="1:29" x14ac:dyDescent="0.2">
      <c r="A342" s="104" t="s">
        <v>643</v>
      </c>
      <c r="B342" s="104" t="s">
        <v>646</v>
      </c>
      <c r="C342" s="73" t="s">
        <v>251</v>
      </c>
      <c r="D342" s="73" t="s">
        <v>1162</v>
      </c>
      <c r="E342" s="73">
        <v>1903</v>
      </c>
      <c r="F342" s="73">
        <v>2395</v>
      </c>
      <c r="G342" s="359"/>
      <c r="I342" s="72"/>
      <c r="J342" s="72">
        <v>1</v>
      </c>
      <c r="M342" s="72"/>
      <c r="N342" s="73">
        <v>1</v>
      </c>
      <c r="O342" s="43"/>
      <c r="P342" s="64">
        <v>1</v>
      </c>
      <c r="Q342" s="43"/>
      <c r="R342" s="168">
        <v>224.95</v>
      </c>
      <c r="S342" s="58">
        <v>638</v>
      </c>
      <c r="T342" s="58">
        <v>43</v>
      </c>
      <c r="U342" s="58">
        <v>4.71</v>
      </c>
      <c r="X342" s="58"/>
      <c r="AC342" s="58">
        <f t="shared" si="5"/>
        <v>910.66</v>
      </c>
    </row>
    <row r="343" spans="1:29" x14ac:dyDescent="0.2">
      <c r="A343" s="104" t="s">
        <v>645</v>
      </c>
      <c r="B343" s="104"/>
      <c r="C343" s="73" t="s">
        <v>157</v>
      </c>
      <c r="D343" s="73" t="s">
        <v>158</v>
      </c>
      <c r="E343" s="73">
        <v>970</v>
      </c>
      <c r="F343" s="73">
        <v>2360</v>
      </c>
      <c r="G343" s="359"/>
      <c r="I343" s="72"/>
      <c r="J343" s="72">
        <v>1</v>
      </c>
      <c r="M343" s="72"/>
      <c r="N343" s="73">
        <v>1</v>
      </c>
      <c r="O343" s="43"/>
      <c r="P343" s="64">
        <v>1</v>
      </c>
      <c r="Q343" s="43"/>
      <c r="R343" s="168">
        <v>236.46</v>
      </c>
      <c r="X343" s="58"/>
      <c r="AC343" s="58">
        <f t="shared" si="5"/>
        <v>236.46</v>
      </c>
    </row>
    <row r="344" spans="1:29" x14ac:dyDescent="0.2">
      <c r="A344" s="104" t="s">
        <v>647</v>
      </c>
      <c r="B344" s="104"/>
      <c r="C344" s="73" t="s">
        <v>157</v>
      </c>
      <c r="D344" s="73" t="s">
        <v>158</v>
      </c>
      <c r="E344" s="73">
        <v>830</v>
      </c>
      <c r="F344" s="73">
        <v>2360</v>
      </c>
      <c r="G344" s="359"/>
      <c r="I344" s="72"/>
      <c r="J344" s="72">
        <v>1</v>
      </c>
      <c r="L344" s="72">
        <v>1</v>
      </c>
      <c r="M344" s="72"/>
      <c r="N344" s="73">
        <v>1</v>
      </c>
      <c r="O344" s="43"/>
      <c r="P344" s="64">
        <v>1</v>
      </c>
      <c r="Q344" s="43"/>
      <c r="R344" s="168">
        <v>238.42</v>
      </c>
      <c r="X344" s="58"/>
      <c r="AC344" s="58">
        <f t="shared" si="5"/>
        <v>238.42</v>
      </c>
    </row>
    <row r="345" spans="1:29" x14ac:dyDescent="0.2">
      <c r="A345" s="104" t="s">
        <v>649</v>
      </c>
      <c r="B345" s="104"/>
      <c r="C345" s="73" t="s">
        <v>157</v>
      </c>
      <c r="D345" s="73" t="s">
        <v>158</v>
      </c>
      <c r="E345" s="73">
        <v>970</v>
      </c>
      <c r="F345" s="73">
        <v>2360</v>
      </c>
      <c r="G345" s="359"/>
      <c r="I345" s="72"/>
      <c r="J345" s="72">
        <v>1</v>
      </c>
      <c r="M345" s="72"/>
      <c r="N345" s="73">
        <v>1</v>
      </c>
      <c r="O345" s="43"/>
      <c r="P345" s="64">
        <v>1</v>
      </c>
      <c r="Q345" s="43"/>
      <c r="R345" s="168">
        <v>236.46</v>
      </c>
      <c r="X345" s="58"/>
      <c r="AC345" s="58">
        <f t="shared" si="5"/>
        <v>236.46</v>
      </c>
    </row>
    <row r="346" spans="1:29" x14ac:dyDescent="0.2">
      <c r="A346" s="104" t="s">
        <v>651</v>
      </c>
      <c r="B346" s="104"/>
      <c r="C346" s="73" t="s">
        <v>157</v>
      </c>
      <c r="D346" s="73" t="s">
        <v>158</v>
      </c>
      <c r="E346" s="73">
        <v>1290</v>
      </c>
      <c r="F346" s="73">
        <v>2360</v>
      </c>
      <c r="G346" s="359"/>
      <c r="I346" s="72"/>
      <c r="J346" s="72">
        <v>1</v>
      </c>
      <c r="M346" s="72">
        <v>1</v>
      </c>
      <c r="N346" s="73">
        <v>1</v>
      </c>
      <c r="O346" s="43"/>
      <c r="P346" s="64">
        <v>1</v>
      </c>
      <c r="Q346" s="43"/>
      <c r="R346" s="168">
        <v>761.47</v>
      </c>
      <c r="X346" s="58"/>
      <c r="AC346" s="58">
        <f t="shared" si="5"/>
        <v>761.47</v>
      </c>
    </row>
    <row r="347" spans="1:29" x14ac:dyDescent="0.2">
      <c r="A347" s="104" t="s">
        <v>653</v>
      </c>
      <c r="B347" s="104"/>
      <c r="C347" s="73" t="s">
        <v>157</v>
      </c>
      <c r="D347" s="73" t="s">
        <v>158</v>
      </c>
      <c r="E347" s="73">
        <v>1640</v>
      </c>
      <c r="F347" s="73">
        <v>2360</v>
      </c>
      <c r="G347" s="359"/>
      <c r="I347" s="72"/>
      <c r="J347" s="72">
        <v>1</v>
      </c>
      <c r="M347" s="72">
        <v>1</v>
      </c>
      <c r="N347" s="73">
        <v>1</v>
      </c>
      <c r="O347" s="43"/>
      <c r="P347" s="64">
        <v>1</v>
      </c>
      <c r="Q347" s="43"/>
      <c r="R347" s="168">
        <v>683.01</v>
      </c>
      <c r="X347" s="58"/>
      <c r="AC347" s="58">
        <f t="shared" si="5"/>
        <v>683.01</v>
      </c>
    </row>
    <row r="348" spans="1:29" x14ac:dyDescent="0.2">
      <c r="A348" s="104" t="s">
        <v>655</v>
      </c>
      <c r="B348" s="104"/>
      <c r="C348" s="73" t="s">
        <v>157</v>
      </c>
      <c r="D348" s="73" t="s">
        <v>158</v>
      </c>
      <c r="E348" s="73">
        <v>1290</v>
      </c>
      <c r="F348" s="73">
        <v>2360</v>
      </c>
      <c r="G348" s="359"/>
      <c r="I348" s="72"/>
      <c r="J348" s="72">
        <v>1</v>
      </c>
      <c r="M348" s="72">
        <v>1</v>
      </c>
      <c r="N348" s="73">
        <v>1</v>
      </c>
      <c r="O348" s="43"/>
      <c r="P348" s="64">
        <v>1</v>
      </c>
      <c r="Q348" s="43"/>
      <c r="R348" s="168">
        <v>731.44</v>
      </c>
      <c r="X348" s="58"/>
      <c r="AC348" s="58">
        <f t="shared" si="5"/>
        <v>731.44</v>
      </c>
    </row>
    <row r="349" spans="1:29" x14ac:dyDescent="0.2">
      <c r="A349" s="104" t="s">
        <v>657</v>
      </c>
      <c r="B349" s="104" t="s">
        <v>656</v>
      </c>
      <c r="C349" s="73" t="s">
        <v>251</v>
      </c>
      <c r="D349" s="73" t="s">
        <v>1162</v>
      </c>
      <c r="E349" s="73">
        <v>1955</v>
      </c>
      <c r="F349" s="73">
        <v>2395</v>
      </c>
      <c r="G349" s="359"/>
      <c r="I349" s="72"/>
      <c r="J349" s="72">
        <v>1</v>
      </c>
      <c r="M349" s="72"/>
      <c r="N349" s="73">
        <v>1</v>
      </c>
      <c r="O349" s="43"/>
      <c r="P349" s="64">
        <v>1</v>
      </c>
      <c r="Q349" s="43"/>
      <c r="R349" s="168">
        <v>224.95</v>
      </c>
      <c r="S349" s="58">
        <v>638</v>
      </c>
      <c r="T349" s="58">
        <v>43</v>
      </c>
      <c r="U349" s="58">
        <v>4.71</v>
      </c>
      <c r="X349" s="58"/>
      <c r="AC349" s="58">
        <f t="shared" si="5"/>
        <v>910.66</v>
      </c>
    </row>
    <row r="350" spans="1:29" x14ac:dyDescent="0.2">
      <c r="A350" s="104" t="s">
        <v>659</v>
      </c>
      <c r="B350" s="104"/>
      <c r="C350" s="73" t="s">
        <v>157</v>
      </c>
      <c r="D350" s="73" t="s">
        <v>158</v>
      </c>
      <c r="E350" s="73">
        <v>970</v>
      </c>
      <c r="F350" s="73">
        <v>2360</v>
      </c>
      <c r="G350" s="359"/>
      <c r="I350" s="72"/>
      <c r="J350" s="72">
        <v>1</v>
      </c>
      <c r="M350" s="72">
        <v>1</v>
      </c>
      <c r="N350" s="73">
        <v>1</v>
      </c>
      <c r="O350" s="43"/>
      <c r="P350" s="64">
        <v>1</v>
      </c>
      <c r="Q350" s="43"/>
      <c r="R350" s="168">
        <v>334.48</v>
      </c>
      <c r="X350" s="58"/>
      <c r="AC350" s="58">
        <f t="shared" si="5"/>
        <v>334.48</v>
      </c>
    </row>
    <row r="351" spans="1:29" x14ac:dyDescent="0.2">
      <c r="A351" s="104" t="s">
        <v>661</v>
      </c>
      <c r="B351" s="104"/>
      <c r="C351" s="73" t="s">
        <v>157</v>
      </c>
      <c r="D351" s="73" t="s">
        <v>158</v>
      </c>
      <c r="E351" s="73">
        <v>970</v>
      </c>
      <c r="F351" s="73">
        <v>2360</v>
      </c>
      <c r="G351" s="359"/>
      <c r="I351" s="72"/>
      <c r="J351" s="72">
        <v>1</v>
      </c>
      <c r="M351" s="72">
        <v>1</v>
      </c>
      <c r="N351" s="73">
        <v>1</v>
      </c>
      <c r="O351" s="43"/>
      <c r="P351" s="64">
        <v>1</v>
      </c>
      <c r="Q351" s="43"/>
      <c r="R351" s="168">
        <v>334.48</v>
      </c>
      <c r="X351" s="58"/>
      <c r="AC351" s="58">
        <f t="shared" si="5"/>
        <v>334.48</v>
      </c>
    </row>
    <row r="352" spans="1:29" x14ac:dyDescent="0.2">
      <c r="A352" s="376" t="s">
        <v>662</v>
      </c>
      <c r="B352" s="376"/>
      <c r="C352" s="377"/>
      <c r="D352" s="377"/>
      <c r="E352" s="377"/>
      <c r="F352" s="377"/>
      <c r="G352" s="383"/>
      <c r="H352" s="378"/>
      <c r="I352" s="379"/>
      <c r="J352" s="379"/>
      <c r="K352" s="378"/>
      <c r="L352" s="379"/>
      <c r="M352" s="379"/>
      <c r="N352" s="377"/>
      <c r="O352" s="380"/>
      <c r="P352" s="381"/>
      <c r="Q352" s="380"/>
      <c r="R352" s="382"/>
      <c r="S352" s="382"/>
      <c r="T352" s="382"/>
      <c r="U352" s="382"/>
      <c r="V352" s="382"/>
      <c r="W352" s="382"/>
      <c r="X352" s="382"/>
      <c r="Y352" s="382"/>
      <c r="Z352" s="382"/>
      <c r="AA352" s="382"/>
      <c r="AB352" s="382"/>
      <c r="AC352" s="382"/>
    </row>
    <row r="353" spans="1:29" x14ac:dyDescent="0.2">
      <c r="A353" s="104" t="s">
        <v>665</v>
      </c>
      <c r="B353" s="104"/>
      <c r="C353" s="73" t="s">
        <v>157</v>
      </c>
      <c r="D353" s="73" t="s">
        <v>158</v>
      </c>
      <c r="E353" s="73">
        <v>1290</v>
      </c>
      <c r="F353" s="73">
        <v>2360</v>
      </c>
      <c r="G353" s="359"/>
      <c r="I353" s="72"/>
      <c r="J353" s="72">
        <v>1</v>
      </c>
      <c r="M353" s="72">
        <v>1</v>
      </c>
      <c r="N353" s="73">
        <v>1</v>
      </c>
      <c r="O353" s="43"/>
      <c r="P353" s="64">
        <v>1</v>
      </c>
      <c r="Q353" s="43"/>
      <c r="R353" s="168">
        <v>731.44</v>
      </c>
      <c r="X353" s="58"/>
      <c r="AC353" s="58">
        <f t="shared" si="5"/>
        <v>731.44</v>
      </c>
    </row>
    <row r="354" spans="1:29" x14ac:dyDescent="0.2">
      <c r="A354" s="104" t="s">
        <v>667</v>
      </c>
      <c r="B354" s="104"/>
      <c r="C354" s="73" t="s">
        <v>157</v>
      </c>
      <c r="D354" s="73" t="s">
        <v>158</v>
      </c>
      <c r="E354" s="73">
        <v>830</v>
      </c>
      <c r="F354" s="73">
        <v>2360</v>
      </c>
      <c r="G354" s="359"/>
      <c r="I354" s="72"/>
      <c r="J354" s="72">
        <v>1</v>
      </c>
      <c r="L354" s="72">
        <v>1</v>
      </c>
      <c r="M354" s="72"/>
      <c r="N354" s="73">
        <v>1</v>
      </c>
      <c r="O354" s="43"/>
      <c r="P354" s="64">
        <v>1</v>
      </c>
      <c r="Q354" s="43"/>
      <c r="R354" s="168">
        <v>230.51</v>
      </c>
      <c r="X354" s="58"/>
      <c r="AC354" s="58">
        <f t="shared" si="5"/>
        <v>230.51</v>
      </c>
    </row>
    <row r="355" spans="1:29" x14ac:dyDescent="0.2">
      <c r="A355" s="104" t="s">
        <v>668</v>
      </c>
      <c r="B355" s="104"/>
      <c r="C355" s="73" t="s">
        <v>157</v>
      </c>
      <c r="D355" s="73" t="s">
        <v>158</v>
      </c>
      <c r="E355" s="73">
        <v>1010</v>
      </c>
      <c r="F355" s="73">
        <v>2360</v>
      </c>
      <c r="G355" s="359"/>
      <c r="I355" s="72"/>
      <c r="J355" s="72">
        <v>1</v>
      </c>
      <c r="M355" s="72"/>
      <c r="N355" s="73">
        <v>1</v>
      </c>
      <c r="O355" s="43"/>
      <c r="P355" s="64">
        <v>1</v>
      </c>
      <c r="Q355" s="43"/>
      <c r="R355" s="168">
        <v>238.22</v>
      </c>
      <c r="X355" s="58"/>
      <c r="AC355" s="58">
        <f t="shared" si="5"/>
        <v>238.22</v>
      </c>
    </row>
    <row r="356" spans="1:29" x14ac:dyDescent="0.2">
      <c r="A356" s="104" t="s">
        <v>670</v>
      </c>
      <c r="B356" s="104"/>
      <c r="C356" s="73" t="s">
        <v>157</v>
      </c>
      <c r="D356" s="73" t="s">
        <v>158</v>
      </c>
      <c r="E356" s="73">
        <v>970</v>
      </c>
      <c r="F356" s="73">
        <v>2360</v>
      </c>
      <c r="G356" s="359"/>
      <c r="I356" s="72"/>
      <c r="J356" s="72">
        <v>1</v>
      </c>
      <c r="M356" s="72">
        <v>1</v>
      </c>
      <c r="N356" s="73">
        <v>1</v>
      </c>
      <c r="O356" s="43"/>
      <c r="P356" s="64">
        <v>1</v>
      </c>
      <c r="Q356" s="43"/>
      <c r="R356" s="168">
        <v>334.48</v>
      </c>
      <c r="X356" s="58"/>
      <c r="AC356" s="58">
        <f t="shared" si="5"/>
        <v>334.48</v>
      </c>
    </row>
    <row r="357" spans="1:29" x14ac:dyDescent="0.2">
      <c r="A357" s="104" t="s">
        <v>672</v>
      </c>
      <c r="B357" s="104"/>
      <c r="C357" s="73" t="s">
        <v>157</v>
      </c>
      <c r="D357" s="73" t="s">
        <v>158</v>
      </c>
      <c r="E357" s="73">
        <v>1290</v>
      </c>
      <c r="F357" s="73">
        <v>2360</v>
      </c>
      <c r="G357" s="359"/>
      <c r="I357" s="72"/>
      <c r="J357" s="72">
        <v>1</v>
      </c>
      <c r="M357" s="72">
        <v>1</v>
      </c>
      <c r="N357" s="73">
        <v>1</v>
      </c>
      <c r="O357" s="43"/>
      <c r="P357" s="64">
        <v>1</v>
      </c>
      <c r="Q357" s="43"/>
      <c r="R357" s="168">
        <v>761.47</v>
      </c>
      <c r="X357" s="58"/>
      <c r="AC357" s="58">
        <f t="shared" si="5"/>
        <v>761.47</v>
      </c>
    </row>
    <row r="358" spans="1:29" x14ac:dyDescent="0.2">
      <c r="A358" s="104" t="s">
        <v>674</v>
      </c>
      <c r="B358" s="104"/>
      <c r="C358" s="73" t="s">
        <v>157</v>
      </c>
      <c r="D358" s="73" t="s">
        <v>158</v>
      </c>
      <c r="E358" s="73">
        <v>1020</v>
      </c>
      <c r="F358" s="73">
        <v>2360</v>
      </c>
      <c r="G358" s="359"/>
      <c r="I358" s="72"/>
      <c r="J358" s="72">
        <v>1</v>
      </c>
      <c r="M358" s="72">
        <v>1</v>
      </c>
      <c r="N358" s="73">
        <v>1</v>
      </c>
      <c r="O358" s="43"/>
      <c r="P358" s="64">
        <v>1</v>
      </c>
      <c r="Q358" s="43"/>
      <c r="R358" s="168">
        <v>504.11</v>
      </c>
      <c r="X358" s="58"/>
      <c r="AC358" s="58">
        <f t="shared" si="5"/>
        <v>504.11</v>
      </c>
    </row>
    <row r="359" spans="1:29" x14ac:dyDescent="0.2">
      <c r="A359" s="104" t="s">
        <v>676</v>
      </c>
      <c r="B359" s="104"/>
      <c r="C359" s="73" t="s">
        <v>157</v>
      </c>
      <c r="D359" s="73" t="s">
        <v>158</v>
      </c>
      <c r="E359" s="73">
        <v>1815</v>
      </c>
      <c r="F359" s="73">
        <v>2360</v>
      </c>
      <c r="G359" s="359"/>
      <c r="I359" s="72"/>
      <c r="J359" s="72">
        <v>1</v>
      </c>
      <c r="M359" s="72">
        <v>1</v>
      </c>
      <c r="N359" s="73">
        <v>1</v>
      </c>
      <c r="O359" s="43"/>
      <c r="P359" s="64">
        <v>1</v>
      </c>
      <c r="Q359" s="43"/>
      <c r="R359" s="168">
        <v>697.02</v>
      </c>
      <c r="X359" s="58"/>
      <c r="AC359" s="58">
        <f t="shared" si="5"/>
        <v>697.02</v>
      </c>
    </row>
    <row r="360" spans="1:29" x14ac:dyDescent="0.2">
      <c r="A360" s="104" t="s">
        <v>678</v>
      </c>
      <c r="B360" s="104"/>
      <c r="C360" s="73" t="s">
        <v>157</v>
      </c>
      <c r="D360" s="73" t="s">
        <v>158</v>
      </c>
      <c r="E360" s="73">
        <v>1290</v>
      </c>
      <c r="F360" s="73">
        <v>2360</v>
      </c>
      <c r="G360" s="359"/>
      <c r="I360" s="72"/>
      <c r="J360" s="72">
        <v>1</v>
      </c>
      <c r="M360" s="72">
        <v>1</v>
      </c>
      <c r="N360" s="73">
        <v>1</v>
      </c>
      <c r="O360" s="43"/>
      <c r="P360" s="64">
        <v>1</v>
      </c>
      <c r="Q360" s="43"/>
      <c r="R360" s="168">
        <v>761.47</v>
      </c>
      <c r="X360" s="58"/>
      <c r="AC360" s="58">
        <f t="shared" si="5"/>
        <v>761.47</v>
      </c>
    </row>
    <row r="361" spans="1:29" x14ac:dyDescent="0.2">
      <c r="A361" s="104" t="s">
        <v>679</v>
      </c>
      <c r="B361" s="104"/>
      <c r="C361" s="73" t="s">
        <v>333</v>
      </c>
      <c r="D361" s="73" t="s">
        <v>107</v>
      </c>
      <c r="E361" s="73">
        <v>950</v>
      </c>
      <c r="F361" s="73">
        <v>2300</v>
      </c>
      <c r="G361" s="359"/>
      <c r="I361" s="72"/>
      <c r="J361" s="72">
        <v>1</v>
      </c>
      <c r="M361" s="72">
        <v>1</v>
      </c>
      <c r="N361" s="73">
        <v>1</v>
      </c>
      <c r="O361" s="43"/>
      <c r="P361" s="64">
        <v>1</v>
      </c>
      <c r="Q361" s="43"/>
      <c r="R361" s="168">
        <v>1122</v>
      </c>
      <c r="X361" s="58"/>
      <c r="Y361" s="58">
        <v>55.31</v>
      </c>
      <c r="Z361" s="58">
        <v>104.59</v>
      </c>
      <c r="AA361" s="58">
        <v>32.65</v>
      </c>
      <c r="AB361" s="58">
        <v>90</v>
      </c>
      <c r="AC361" s="58">
        <f t="shared" si="5"/>
        <v>1404.55</v>
      </c>
    </row>
    <row r="362" spans="1:29" x14ac:dyDescent="0.2">
      <c r="A362" s="104" t="s">
        <v>681</v>
      </c>
      <c r="B362" s="104"/>
      <c r="C362" s="73" t="s">
        <v>157</v>
      </c>
      <c r="D362" s="73" t="s">
        <v>158</v>
      </c>
      <c r="E362" s="73">
        <v>1290</v>
      </c>
      <c r="F362" s="73">
        <v>2360</v>
      </c>
      <c r="G362" s="359"/>
      <c r="I362" s="72"/>
      <c r="J362" s="72">
        <v>1</v>
      </c>
      <c r="M362" s="72">
        <v>1</v>
      </c>
      <c r="N362" s="73">
        <v>1</v>
      </c>
      <c r="O362" s="43"/>
      <c r="P362" s="64">
        <v>1</v>
      </c>
      <c r="Q362" s="43"/>
      <c r="R362" s="168">
        <v>731.44</v>
      </c>
      <c r="X362" s="58"/>
      <c r="AC362" s="58">
        <f t="shared" si="5"/>
        <v>731.44</v>
      </c>
    </row>
    <row r="363" spans="1:29" x14ac:dyDescent="0.2">
      <c r="A363" s="104" t="s">
        <v>683</v>
      </c>
      <c r="B363" s="104"/>
      <c r="C363" s="73" t="s">
        <v>157</v>
      </c>
      <c r="D363" s="73" t="s">
        <v>158</v>
      </c>
      <c r="E363" s="73">
        <v>1290</v>
      </c>
      <c r="F363" s="73">
        <v>2360</v>
      </c>
      <c r="G363" s="359"/>
      <c r="I363" s="72"/>
      <c r="J363" s="72">
        <v>1</v>
      </c>
      <c r="M363" s="72">
        <v>1</v>
      </c>
      <c r="N363" s="73">
        <v>1</v>
      </c>
      <c r="O363" s="43"/>
      <c r="P363" s="64">
        <v>1</v>
      </c>
      <c r="Q363" s="43"/>
      <c r="R363" s="168">
        <v>761.47</v>
      </c>
      <c r="X363" s="58"/>
      <c r="AC363" s="58">
        <f t="shared" si="5"/>
        <v>761.47</v>
      </c>
    </row>
    <row r="364" spans="1:29" x14ac:dyDescent="0.2">
      <c r="A364" s="104" t="s">
        <v>684</v>
      </c>
      <c r="B364" s="104"/>
      <c r="C364" s="73" t="s">
        <v>333</v>
      </c>
      <c r="D364" s="73" t="s">
        <v>107</v>
      </c>
      <c r="E364" s="73">
        <v>950</v>
      </c>
      <c r="F364" s="73">
        <v>2300</v>
      </c>
      <c r="G364" s="359"/>
      <c r="I364" s="72"/>
      <c r="J364" s="72">
        <v>1</v>
      </c>
      <c r="M364" s="72">
        <v>1</v>
      </c>
      <c r="N364" s="73">
        <v>1</v>
      </c>
      <c r="O364" s="43"/>
      <c r="P364" s="64">
        <v>1</v>
      </c>
      <c r="Q364" s="43"/>
      <c r="R364" s="168">
        <v>1122</v>
      </c>
      <c r="X364" s="58"/>
      <c r="Y364" s="58">
        <v>55.31</v>
      </c>
      <c r="Z364" s="58">
        <v>104.59</v>
      </c>
      <c r="AA364" s="58">
        <v>32.65</v>
      </c>
      <c r="AB364" s="58">
        <v>90</v>
      </c>
      <c r="AC364" s="58">
        <f t="shared" si="5"/>
        <v>1404.55</v>
      </c>
    </row>
    <row r="365" spans="1:29" x14ac:dyDescent="0.2">
      <c r="A365" s="104" t="s">
        <v>686</v>
      </c>
      <c r="B365" s="104"/>
      <c r="C365" s="73" t="s">
        <v>157</v>
      </c>
      <c r="D365" s="73" t="s">
        <v>158</v>
      </c>
      <c r="E365" s="73">
        <v>970</v>
      </c>
      <c r="F365" s="73">
        <v>2360</v>
      </c>
      <c r="G365" s="359"/>
      <c r="I365" s="72"/>
      <c r="J365" s="72">
        <v>1</v>
      </c>
      <c r="M365" s="72">
        <v>1</v>
      </c>
      <c r="N365" s="73">
        <v>1</v>
      </c>
      <c r="O365" s="43"/>
      <c r="P365" s="64">
        <v>1</v>
      </c>
      <c r="Q365" s="43"/>
      <c r="R365" s="168">
        <v>334.48</v>
      </c>
      <c r="X365" s="58"/>
      <c r="AC365" s="58">
        <f t="shared" si="5"/>
        <v>334.48</v>
      </c>
    </row>
    <row r="366" spans="1:29" x14ac:dyDescent="0.2">
      <c r="A366" s="104" t="s">
        <v>688</v>
      </c>
      <c r="B366" s="104"/>
      <c r="C366" s="73" t="s">
        <v>157</v>
      </c>
      <c r="D366" s="73" t="s">
        <v>158</v>
      </c>
      <c r="E366" s="73">
        <v>970</v>
      </c>
      <c r="F366" s="73">
        <v>2360</v>
      </c>
      <c r="G366" s="359"/>
      <c r="I366" s="72"/>
      <c r="J366" s="72">
        <v>1</v>
      </c>
      <c r="M366" s="72">
        <v>1</v>
      </c>
      <c r="N366" s="73">
        <v>1</v>
      </c>
      <c r="O366" s="43"/>
      <c r="P366" s="64">
        <v>1</v>
      </c>
      <c r="Q366" s="43"/>
      <c r="R366" s="168">
        <v>334.48</v>
      </c>
      <c r="X366" s="58"/>
      <c r="AC366" s="58">
        <f t="shared" si="5"/>
        <v>334.48</v>
      </c>
    </row>
    <row r="367" spans="1:29" x14ac:dyDescent="0.2">
      <c r="A367" s="104" t="s">
        <v>690</v>
      </c>
      <c r="B367" s="104"/>
      <c r="C367" s="73" t="s">
        <v>157</v>
      </c>
      <c r="D367" s="73" t="s">
        <v>158</v>
      </c>
      <c r="E367" s="73">
        <v>850</v>
      </c>
      <c r="F367" s="73">
        <v>2360</v>
      </c>
      <c r="G367" s="359"/>
      <c r="I367" s="72"/>
      <c r="J367" s="72">
        <v>1</v>
      </c>
      <c r="M367" s="72">
        <v>1</v>
      </c>
      <c r="N367" s="73">
        <v>1</v>
      </c>
      <c r="O367" s="43"/>
      <c r="P367" s="64">
        <v>1</v>
      </c>
      <c r="Q367" s="43"/>
      <c r="R367" s="168">
        <v>329.15</v>
      </c>
      <c r="X367" s="58"/>
      <c r="AC367" s="58">
        <f t="shared" si="5"/>
        <v>329.15</v>
      </c>
    </row>
    <row r="368" spans="1:29" x14ac:dyDescent="0.2">
      <c r="A368" s="104" t="s">
        <v>691</v>
      </c>
      <c r="B368" s="104"/>
      <c r="C368" s="73" t="s">
        <v>157</v>
      </c>
      <c r="D368" s="73" t="s">
        <v>158</v>
      </c>
      <c r="E368" s="73">
        <v>1040</v>
      </c>
      <c r="F368" s="73">
        <v>2360</v>
      </c>
      <c r="G368" s="359"/>
      <c r="I368" s="72"/>
      <c r="J368" s="72">
        <v>1</v>
      </c>
      <c r="M368" s="72">
        <v>1</v>
      </c>
      <c r="N368" s="73">
        <v>1</v>
      </c>
      <c r="O368" s="43"/>
      <c r="P368" s="64">
        <v>1</v>
      </c>
      <c r="Q368" s="43"/>
      <c r="R368" s="168">
        <v>337.58</v>
      </c>
      <c r="X368" s="58"/>
      <c r="AC368" s="58">
        <f t="shared" si="5"/>
        <v>337.58</v>
      </c>
    </row>
    <row r="369" spans="1:29" x14ac:dyDescent="0.2">
      <c r="A369" s="104" t="s">
        <v>692</v>
      </c>
      <c r="B369" s="104"/>
      <c r="C369" s="73" t="s">
        <v>157</v>
      </c>
      <c r="D369" s="73" t="s">
        <v>158</v>
      </c>
      <c r="E369" s="73">
        <v>1290</v>
      </c>
      <c r="F369" s="73">
        <v>2360</v>
      </c>
      <c r="G369" s="359"/>
      <c r="I369" s="72"/>
      <c r="J369" s="72">
        <v>1</v>
      </c>
      <c r="M369" s="72">
        <v>1</v>
      </c>
      <c r="N369" s="73">
        <v>1</v>
      </c>
      <c r="O369" s="43"/>
      <c r="P369" s="64">
        <v>1</v>
      </c>
      <c r="Q369" s="43"/>
      <c r="R369" s="168">
        <v>744.94</v>
      </c>
      <c r="X369" s="58"/>
      <c r="AC369" s="58">
        <f t="shared" si="5"/>
        <v>744.94</v>
      </c>
    </row>
    <row r="370" spans="1:29" x14ac:dyDescent="0.2">
      <c r="A370" s="104" t="s">
        <v>694</v>
      </c>
      <c r="B370" s="104"/>
      <c r="C370" s="73" t="s">
        <v>157</v>
      </c>
      <c r="D370" s="73" t="s">
        <v>158</v>
      </c>
      <c r="E370" s="73">
        <v>1290</v>
      </c>
      <c r="F370" s="73">
        <v>2360</v>
      </c>
      <c r="G370" s="359"/>
      <c r="I370" s="72"/>
      <c r="J370" s="72">
        <v>1</v>
      </c>
      <c r="M370" s="72">
        <v>1</v>
      </c>
      <c r="N370" s="73">
        <v>1</v>
      </c>
      <c r="O370" s="43"/>
      <c r="P370" s="64">
        <v>1</v>
      </c>
      <c r="Q370" s="43"/>
      <c r="R370" s="168">
        <v>731.44</v>
      </c>
      <c r="X370" s="58"/>
      <c r="AC370" s="58">
        <f t="shared" si="5"/>
        <v>731.44</v>
      </c>
    </row>
    <row r="371" spans="1:29" x14ac:dyDescent="0.2">
      <c r="A371" s="104" t="s">
        <v>696</v>
      </c>
      <c r="B371" s="104"/>
      <c r="C371" s="73" t="s">
        <v>157</v>
      </c>
      <c r="D371" s="73" t="s">
        <v>158</v>
      </c>
      <c r="E371" s="73">
        <v>1040</v>
      </c>
      <c r="F371" s="73">
        <v>2360</v>
      </c>
      <c r="G371" s="359"/>
      <c r="I371" s="72"/>
      <c r="J371" s="72">
        <v>1</v>
      </c>
      <c r="M371" s="72">
        <v>1</v>
      </c>
      <c r="N371" s="73">
        <v>1</v>
      </c>
      <c r="O371" s="43"/>
      <c r="P371" s="64">
        <v>1</v>
      </c>
      <c r="Q371" s="43"/>
      <c r="R371" s="168">
        <v>337.58</v>
      </c>
      <c r="X371" s="58"/>
      <c r="AC371" s="58">
        <f t="shared" si="5"/>
        <v>337.58</v>
      </c>
    </row>
    <row r="372" spans="1:29" x14ac:dyDescent="0.2">
      <c r="A372" s="104" t="s">
        <v>698</v>
      </c>
      <c r="B372" s="104"/>
      <c r="C372" s="73" t="s">
        <v>157</v>
      </c>
      <c r="D372" s="73" t="s">
        <v>158</v>
      </c>
      <c r="E372" s="73">
        <v>1290</v>
      </c>
      <c r="F372" s="73">
        <v>2360</v>
      </c>
      <c r="G372" s="359"/>
      <c r="I372" s="72"/>
      <c r="J372" s="72">
        <v>1</v>
      </c>
      <c r="M372" s="72">
        <v>1</v>
      </c>
      <c r="N372" s="73">
        <v>1</v>
      </c>
      <c r="O372" s="43"/>
      <c r="P372" s="64">
        <v>1</v>
      </c>
      <c r="Q372" s="43"/>
      <c r="R372" s="168">
        <v>761.47</v>
      </c>
      <c r="X372" s="58"/>
      <c r="AC372" s="58">
        <f t="shared" si="5"/>
        <v>761.47</v>
      </c>
    </row>
    <row r="373" spans="1:29" x14ac:dyDescent="0.2">
      <c r="A373" s="104" t="s">
        <v>700</v>
      </c>
      <c r="B373" s="104"/>
      <c r="C373" s="73" t="s">
        <v>157</v>
      </c>
      <c r="D373" s="73" t="s">
        <v>158</v>
      </c>
      <c r="E373" s="73">
        <v>1290</v>
      </c>
      <c r="F373" s="73">
        <v>2360</v>
      </c>
      <c r="G373" s="359"/>
      <c r="I373" s="72"/>
      <c r="J373" s="72">
        <v>1</v>
      </c>
      <c r="M373" s="72">
        <v>1</v>
      </c>
      <c r="N373" s="73">
        <v>1</v>
      </c>
      <c r="O373" s="43"/>
      <c r="P373" s="64">
        <v>1</v>
      </c>
      <c r="Q373" s="43"/>
      <c r="R373" s="168">
        <v>731.44</v>
      </c>
      <c r="X373" s="58"/>
      <c r="AC373" s="58">
        <f t="shared" si="5"/>
        <v>731.44</v>
      </c>
    </row>
    <row r="374" spans="1:29" x14ac:dyDescent="0.2">
      <c r="A374" s="104" t="s">
        <v>701</v>
      </c>
      <c r="B374" s="104"/>
      <c r="C374" s="73" t="s">
        <v>157</v>
      </c>
      <c r="D374" s="73" t="s">
        <v>158</v>
      </c>
      <c r="E374" s="73">
        <v>1040</v>
      </c>
      <c r="F374" s="73">
        <v>2360</v>
      </c>
      <c r="G374" s="359"/>
      <c r="I374" s="72"/>
      <c r="J374" s="72">
        <v>1</v>
      </c>
      <c r="M374" s="72">
        <v>1</v>
      </c>
      <c r="N374" s="73">
        <v>1</v>
      </c>
      <c r="O374" s="43"/>
      <c r="P374" s="64">
        <v>1</v>
      </c>
      <c r="Q374" s="43"/>
      <c r="R374" s="168">
        <v>505</v>
      </c>
      <c r="X374" s="58"/>
      <c r="AC374" s="58">
        <f t="shared" si="5"/>
        <v>505</v>
      </c>
    </row>
    <row r="375" spans="1:29" x14ac:dyDescent="0.2">
      <c r="A375" s="104" t="s">
        <v>703</v>
      </c>
      <c r="B375" s="104"/>
      <c r="C375" s="73" t="s">
        <v>157</v>
      </c>
      <c r="D375" s="73" t="s">
        <v>158</v>
      </c>
      <c r="E375" s="73">
        <v>1640</v>
      </c>
      <c r="F375" s="73">
        <v>2360</v>
      </c>
      <c r="G375" s="359"/>
      <c r="I375" s="72"/>
      <c r="J375" s="72">
        <v>1</v>
      </c>
      <c r="M375" s="72">
        <v>1</v>
      </c>
      <c r="N375" s="73">
        <v>1</v>
      </c>
      <c r="O375" s="43"/>
      <c r="P375" s="64">
        <v>1</v>
      </c>
      <c r="Q375" s="43"/>
      <c r="R375" s="168">
        <v>683.01</v>
      </c>
      <c r="X375" s="58"/>
      <c r="AC375" s="58">
        <f t="shared" si="5"/>
        <v>683.01</v>
      </c>
    </row>
    <row r="376" spans="1:29" x14ac:dyDescent="0.2">
      <c r="A376" s="104" t="s">
        <v>704</v>
      </c>
      <c r="B376" s="104" t="s">
        <v>707</v>
      </c>
      <c r="C376" s="73" t="s">
        <v>251</v>
      </c>
      <c r="D376" s="73" t="s">
        <v>1162</v>
      </c>
      <c r="E376" s="73">
        <v>1903</v>
      </c>
      <c r="F376" s="73">
        <v>2395</v>
      </c>
      <c r="G376" s="359"/>
      <c r="I376" s="72"/>
      <c r="J376" s="72">
        <v>1</v>
      </c>
      <c r="M376" s="72"/>
      <c r="N376" s="73">
        <v>1</v>
      </c>
      <c r="O376" s="43"/>
      <c r="P376" s="64">
        <v>1</v>
      </c>
      <c r="Q376" s="43"/>
      <c r="R376" s="168">
        <v>224.95</v>
      </c>
      <c r="S376" s="58">
        <v>638</v>
      </c>
      <c r="T376" s="58">
        <v>43</v>
      </c>
      <c r="U376" s="58">
        <v>4.71</v>
      </c>
      <c r="X376" s="58"/>
      <c r="AC376" s="58">
        <f t="shared" si="5"/>
        <v>910.66</v>
      </c>
    </row>
    <row r="377" spans="1:29" x14ac:dyDescent="0.2">
      <c r="A377" s="104" t="s">
        <v>706</v>
      </c>
      <c r="B377" s="104"/>
      <c r="C377" s="73" t="s">
        <v>157</v>
      </c>
      <c r="D377" s="73" t="s">
        <v>158</v>
      </c>
      <c r="E377" s="73">
        <v>970</v>
      </c>
      <c r="F377" s="73">
        <v>2360</v>
      </c>
      <c r="G377" s="359"/>
      <c r="I377" s="72"/>
      <c r="J377" s="72">
        <v>1</v>
      </c>
      <c r="M377" s="72"/>
      <c r="N377" s="73">
        <v>1</v>
      </c>
      <c r="O377" s="43"/>
      <c r="P377" s="64">
        <v>1</v>
      </c>
      <c r="Q377" s="43"/>
      <c r="R377" s="168">
        <v>236.46</v>
      </c>
      <c r="X377" s="58"/>
      <c r="AC377" s="58">
        <f t="shared" si="5"/>
        <v>236.46</v>
      </c>
    </row>
    <row r="378" spans="1:29" x14ac:dyDescent="0.2">
      <c r="A378" s="104" t="s">
        <v>708</v>
      </c>
      <c r="B378" s="104"/>
      <c r="C378" s="73" t="s">
        <v>157</v>
      </c>
      <c r="D378" s="73" t="s">
        <v>158</v>
      </c>
      <c r="E378" s="73">
        <v>830</v>
      </c>
      <c r="F378" s="73">
        <v>2360</v>
      </c>
      <c r="G378" s="359"/>
      <c r="I378" s="72"/>
      <c r="J378" s="72">
        <v>1</v>
      </c>
      <c r="L378" s="72">
        <v>1</v>
      </c>
      <c r="M378" s="72"/>
      <c r="N378" s="73">
        <v>1</v>
      </c>
      <c r="O378" s="43"/>
      <c r="P378" s="64">
        <v>1</v>
      </c>
      <c r="Q378" s="43"/>
      <c r="R378" s="168">
        <v>254.51</v>
      </c>
      <c r="X378" s="58"/>
      <c r="AC378" s="58">
        <f t="shared" si="5"/>
        <v>254.51</v>
      </c>
    </row>
    <row r="379" spans="1:29" x14ac:dyDescent="0.2">
      <c r="A379" s="104" t="s">
        <v>710</v>
      </c>
      <c r="B379" s="104"/>
      <c r="C379" s="73" t="s">
        <v>157</v>
      </c>
      <c r="D379" s="73" t="s">
        <v>158</v>
      </c>
      <c r="E379" s="73">
        <v>970</v>
      </c>
      <c r="F379" s="73">
        <v>2360</v>
      </c>
      <c r="G379" s="359"/>
      <c r="I379" s="72"/>
      <c r="J379" s="72">
        <v>1</v>
      </c>
      <c r="M379" s="72"/>
      <c r="N379" s="73">
        <v>1</v>
      </c>
      <c r="O379" s="43"/>
      <c r="P379" s="64">
        <v>1</v>
      </c>
      <c r="Q379" s="43"/>
      <c r="R379" s="168">
        <v>236.46</v>
      </c>
      <c r="X379" s="58"/>
      <c r="AC379" s="58">
        <f t="shared" si="5"/>
        <v>236.46</v>
      </c>
    </row>
    <row r="380" spans="1:29" x14ac:dyDescent="0.2">
      <c r="A380" s="104" t="s">
        <v>712</v>
      </c>
      <c r="B380" s="104"/>
      <c r="C380" s="73" t="s">
        <v>157</v>
      </c>
      <c r="D380" s="73" t="s">
        <v>158</v>
      </c>
      <c r="E380" s="73">
        <v>1290</v>
      </c>
      <c r="F380" s="73">
        <v>2360</v>
      </c>
      <c r="G380" s="359"/>
      <c r="I380" s="72"/>
      <c r="J380" s="72">
        <v>1</v>
      </c>
      <c r="M380" s="72">
        <v>1</v>
      </c>
      <c r="N380" s="73">
        <v>1</v>
      </c>
      <c r="O380" s="43"/>
      <c r="P380" s="64">
        <v>1</v>
      </c>
      <c r="Q380" s="43"/>
      <c r="R380" s="168">
        <v>761.47</v>
      </c>
      <c r="X380" s="58"/>
      <c r="AC380" s="58">
        <f t="shared" si="5"/>
        <v>761.47</v>
      </c>
    </row>
    <row r="381" spans="1:29" x14ac:dyDescent="0.2">
      <c r="A381" s="104" t="s">
        <v>714</v>
      </c>
      <c r="B381" s="104"/>
      <c r="C381" s="73" t="s">
        <v>157</v>
      </c>
      <c r="D381" s="73" t="s">
        <v>158</v>
      </c>
      <c r="E381" s="73">
        <v>1640</v>
      </c>
      <c r="F381" s="73">
        <v>2360</v>
      </c>
      <c r="G381" s="359"/>
      <c r="I381" s="72"/>
      <c r="J381" s="72">
        <v>1</v>
      </c>
      <c r="M381" s="72">
        <v>1</v>
      </c>
      <c r="N381" s="73">
        <v>1</v>
      </c>
      <c r="O381" s="43"/>
      <c r="P381" s="64">
        <v>1</v>
      </c>
      <c r="Q381" s="43"/>
      <c r="R381" s="168">
        <v>683.01</v>
      </c>
      <c r="X381" s="58"/>
      <c r="AC381" s="58">
        <f t="shared" si="5"/>
        <v>683.01</v>
      </c>
    </row>
    <row r="382" spans="1:29" x14ac:dyDescent="0.2">
      <c r="A382" s="104" t="s">
        <v>716</v>
      </c>
      <c r="B382" s="104"/>
      <c r="C382" s="73" t="s">
        <v>157</v>
      </c>
      <c r="D382" s="73" t="s">
        <v>158</v>
      </c>
      <c r="E382" s="73">
        <v>1290</v>
      </c>
      <c r="F382" s="73">
        <v>2360</v>
      </c>
      <c r="G382" s="359"/>
      <c r="I382" s="72"/>
      <c r="J382" s="72">
        <v>1</v>
      </c>
      <c r="M382" s="72">
        <v>1</v>
      </c>
      <c r="N382" s="73">
        <v>1</v>
      </c>
      <c r="O382" s="43"/>
      <c r="P382" s="64">
        <v>1</v>
      </c>
      <c r="Q382" s="43"/>
      <c r="R382" s="168">
        <v>731.44</v>
      </c>
      <c r="X382" s="58"/>
      <c r="AC382" s="58">
        <f t="shared" si="5"/>
        <v>731.44</v>
      </c>
    </row>
    <row r="383" spans="1:29" x14ac:dyDescent="0.2">
      <c r="A383" s="104" t="s">
        <v>718</v>
      </c>
      <c r="B383" s="104" t="s">
        <v>717</v>
      </c>
      <c r="C383" s="73" t="s">
        <v>251</v>
      </c>
      <c r="D383" s="73" t="s">
        <v>1162</v>
      </c>
      <c r="E383" s="73">
        <v>1955</v>
      </c>
      <c r="F383" s="73">
        <v>2395</v>
      </c>
      <c r="G383" s="359"/>
      <c r="I383" s="72"/>
      <c r="J383" s="72">
        <v>1</v>
      </c>
      <c r="M383" s="72"/>
      <c r="N383" s="73">
        <v>1</v>
      </c>
      <c r="O383" s="43"/>
      <c r="P383" s="64">
        <v>1</v>
      </c>
      <c r="Q383" s="43"/>
      <c r="R383" s="168">
        <v>224.95</v>
      </c>
      <c r="S383" s="58">
        <v>638</v>
      </c>
      <c r="T383" s="58">
        <v>43</v>
      </c>
      <c r="U383" s="58">
        <v>4.71</v>
      </c>
      <c r="X383" s="58"/>
      <c r="AC383" s="58">
        <f t="shared" si="5"/>
        <v>910.66</v>
      </c>
    </row>
    <row r="384" spans="1:29" x14ac:dyDescent="0.2">
      <c r="A384" s="104" t="s">
        <v>720</v>
      </c>
      <c r="B384" s="104"/>
      <c r="C384" s="73" t="s">
        <v>157</v>
      </c>
      <c r="D384" s="73" t="s">
        <v>158</v>
      </c>
      <c r="E384" s="73">
        <v>970</v>
      </c>
      <c r="F384" s="73">
        <v>2360</v>
      </c>
      <c r="G384" s="359"/>
      <c r="I384" s="72"/>
      <c r="J384" s="72">
        <v>1</v>
      </c>
      <c r="M384" s="72">
        <v>1</v>
      </c>
      <c r="N384" s="73">
        <v>1</v>
      </c>
      <c r="O384" s="43"/>
      <c r="P384" s="64">
        <v>1</v>
      </c>
      <c r="Q384" s="43"/>
      <c r="R384" s="168">
        <v>334.48</v>
      </c>
      <c r="X384" s="58"/>
      <c r="AC384" s="58">
        <f t="shared" si="5"/>
        <v>334.48</v>
      </c>
    </row>
    <row r="385" spans="1:29" x14ac:dyDescent="0.2">
      <c r="A385" s="104" t="s">
        <v>722</v>
      </c>
      <c r="B385" s="104"/>
      <c r="C385" s="73" t="s">
        <v>157</v>
      </c>
      <c r="D385" s="73" t="s">
        <v>158</v>
      </c>
      <c r="E385" s="73">
        <v>970</v>
      </c>
      <c r="F385" s="73">
        <v>2360</v>
      </c>
      <c r="G385" s="359"/>
      <c r="I385" s="72"/>
      <c r="J385" s="72">
        <v>1</v>
      </c>
      <c r="M385" s="72">
        <v>1</v>
      </c>
      <c r="N385" s="73">
        <v>1</v>
      </c>
      <c r="O385" s="43"/>
      <c r="P385" s="64">
        <v>1</v>
      </c>
      <c r="Q385" s="43"/>
      <c r="R385" s="168">
        <v>334.48</v>
      </c>
      <c r="X385" s="58"/>
      <c r="AC385" s="58">
        <f t="shared" si="5"/>
        <v>334.48</v>
      </c>
    </row>
    <row r="386" spans="1:29" x14ac:dyDescent="0.2">
      <c r="A386" s="104" t="s">
        <v>1668</v>
      </c>
      <c r="B386" s="104"/>
      <c r="C386" s="73" t="s">
        <v>157</v>
      </c>
      <c r="D386" s="73" t="s">
        <v>158</v>
      </c>
      <c r="E386" s="73">
        <v>950</v>
      </c>
      <c r="F386" s="73">
        <v>2360</v>
      </c>
      <c r="G386" s="359"/>
      <c r="I386" s="72"/>
      <c r="J386" s="72">
        <v>1</v>
      </c>
      <c r="M386" s="72"/>
      <c r="N386" s="73">
        <v>1</v>
      </c>
      <c r="O386" s="43"/>
      <c r="P386" s="64">
        <v>1</v>
      </c>
      <c r="Q386" s="43"/>
      <c r="R386" s="168">
        <v>235.59</v>
      </c>
      <c r="X386" s="58"/>
      <c r="AC386" s="58">
        <f t="shared" si="5"/>
        <v>235.59</v>
      </c>
    </row>
    <row r="387" spans="1:29" x14ac:dyDescent="0.2">
      <c r="A387" s="376" t="s">
        <v>723</v>
      </c>
      <c r="B387" s="376"/>
      <c r="C387" s="377"/>
      <c r="D387" s="377"/>
      <c r="E387" s="377"/>
      <c r="F387" s="377"/>
      <c r="G387" s="383"/>
      <c r="H387" s="378"/>
      <c r="I387" s="379"/>
      <c r="J387" s="379"/>
      <c r="K387" s="378"/>
      <c r="L387" s="379"/>
      <c r="M387" s="379"/>
      <c r="N387" s="377"/>
      <c r="O387" s="380"/>
      <c r="P387" s="381"/>
      <c r="Q387" s="380"/>
      <c r="R387" s="382"/>
      <c r="S387" s="382"/>
      <c r="T387" s="382"/>
      <c r="U387" s="382"/>
      <c r="V387" s="382"/>
      <c r="W387" s="382"/>
      <c r="X387" s="382"/>
      <c r="Y387" s="382"/>
      <c r="Z387" s="382"/>
      <c r="AA387" s="382"/>
      <c r="AB387" s="382"/>
      <c r="AC387" s="382"/>
    </row>
    <row r="388" spans="1:29" x14ac:dyDescent="0.2">
      <c r="A388" s="104" t="s">
        <v>725</v>
      </c>
      <c r="B388" s="104"/>
      <c r="C388" s="73" t="s">
        <v>157</v>
      </c>
      <c r="D388" s="73" t="s">
        <v>158</v>
      </c>
      <c r="E388" s="73">
        <v>950</v>
      </c>
      <c r="F388" s="73">
        <v>2360</v>
      </c>
      <c r="G388" s="359"/>
      <c r="I388" s="72"/>
      <c r="J388" s="72">
        <v>1</v>
      </c>
      <c r="M388" s="72"/>
      <c r="N388" s="73">
        <v>1</v>
      </c>
      <c r="O388" s="43"/>
      <c r="P388" s="64">
        <v>1</v>
      </c>
      <c r="Q388" s="43"/>
      <c r="R388" s="168">
        <v>235.59</v>
      </c>
      <c r="X388" s="58"/>
      <c r="AC388" s="58">
        <f t="shared" si="5"/>
        <v>235.59</v>
      </c>
    </row>
    <row r="389" spans="1:29" x14ac:dyDescent="0.2">
      <c r="A389" s="104" t="s">
        <v>727</v>
      </c>
      <c r="B389" s="104"/>
      <c r="C389" s="73" t="s">
        <v>157</v>
      </c>
      <c r="D389" s="73" t="s">
        <v>158</v>
      </c>
      <c r="E389" s="73">
        <v>1290</v>
      </c>
      <c r="F389" s="73">
        <v>2360</v>
      </c>
      <c r="G389" s="359"/>
      <c r="I389" s="72"/>
      <c r="J389" s="72">
        <v>1</v>
      </c>
      <c r="M389" s="72">
        <v>1</v>
      </c>
      <c r="N389" s="73">
        <v>1</v>
      </c>
      <c r="O389" s="43"/>
      <c r="P389" s="64">
        <v>1</v>
      </c>
      <c r="Q389" s="43"/>
      <c r="R389" s="168">
        <v>731.44</v>
      </c>
      <c r="X389" s="58"/>
      <c r="AC389" s="58">
        <f t="shared" si="5"/>
        <v>731.44</v>
      </c>
    </row>
    <row r="390" spans="1:29" x14ac:dyDescent="0.2">
      <c r="A390" s="104" t="s">
        <v>729</v>
      </c>
      <c r="B390" s="104"/>
      <c r="C390" s="73" t="s">
        <v>157</v>
      </c>
      <c r="D390" s="73" t="s">
        <v>158</v>
      </c>
      <c r="E390" s="73">
        <v>830</v>
      </c>
      <c r="F390" s="73">
        <v>2360</v>
      </c>
      <c r="G390" s="359"/>
      <c r="I390" s="72"/>
      <c r="J390" s="72">
        <v>1</v>
      </c>
      <c r="L390" s="72">
        <v>1</v>
      </c>
      <c r="M390" s="72"/>
      <c r="N390" s="73">
        <v>1</v>
      </c>
      <c r="O390" s="43"/>
      <c r="P390" s="64">
        <v>1</v>
      </c>
      <c r="Q390" s="43"/>
      <c r="R390" s="168">
        <v>230.51</v>
      </c>
      <c r="X390" s="58"/>
      <c r="AC390" s="58">
        <f t="shared" si="5"/>
        <v>230.51</v>
      </c>
    </row>
    <row r="391" spans="1:29" x14ac:dyDescent="0.2">
      <c r="A391" s="104" t="s">
        <v>730</v>
      </c>
      <c r="B391" s="104"/>
      <c r="C391" s="73" t="s">
        <v>157</v>
      </c>
      <c r="D391" s="73" t="s">
        <v>158</v>
      </c>
      <c r="E391" s="73">
        <v>1010</v>
      </c>
      <c r="F391" s="73">
        <v>2360</v>
      </c>
      <c r="G391" s="359"/>
      <c r="I391" s="72"/>
      <c r="J391" s="72">
        <v>1</v>
      </c>
      <c r="M391" s="72"/>
      <c r="N391" s="73">
        <v>1</v>
      </c>
      <c r="O391" s="43"/>
      <c r="P391" s="64">
        <v>1</v>
      </c>
      <c r="Q391" s="43"/>
      <c r="R391" s="168">
        <v>235.59</v>
      </c>
      <c r="X391" s="58"/>
      <c r="AC391" s="58">
        <f t="shared" si="5"/>
        <v>235.59</v>
      </c>
    </row>
    <row r="392" spans="1:29" x14ac:dyDescent="0.2">
      <c r="A392" s="104" t="s">
        <v>732</v>
      </c>
      <c r="B392" s="104"/>
      <c r="C392" s="73" t="s">
        <v>157</v>
      </c>
      <c r="D392" s="73" t="s">
        <v>158</v>
      </c>
      <c r="E392" s="73">
        <v>970</v>
      </c>
      <c r="F392" s="73">
        <v>2360</v>
      </c>
      <c r="G392" s="359"/>
      <c r="I392" s="72"/>
      <c r="J392" s="72">
        <v>1</v>
      </c>
      <c r="M392" s="72">
        <v>1</v>
      </c>
      <c r="N392" s="73">
        <v>1</v>
      </c>
      <c r="O392" s="43"/>
      <c r="P392" s="64">
        <v>1</v>
      </c>
      <c r="Q392" s="43"/>
      <c r="R392" s="168">
        <v>334.48</v>
      </c>
      <c r="X392" s="58"/>
      <c r="AC392" s="58">
        <f t="shared" si="5"/>
        <v>334.48</v>
      </c>
    </row>
    <row r="393" spans="1:29" x14ac:dyDescent="0.2">
      <c r="A393" s="104" t="s">
        <v>734</v>
      </c>
      <c r="B393" s="104"/>
      <c r="C393" s="73" t="s">
        <v>157</v>
      </c>
      <c r="D393" s="73" t="s">
        <v>158</v>
      </c>
      <c r="E393" s="73">
        <v>1290</v>
      </c>
      <c r="F393" s="73">
        <v>2360</v>
      </c>
      <c r="G393" s="359"/>
      <c r="I393" s="72"/>
      <c r="J393" s="72">
        <v>1</v>
      </c>
      <c r="M393" s="72">
        <v>1</v>
      </c>
      <c r="N393" s="73">
        <v>1</v>
      </c>
      <c r="O393" s="43"/>
      <c r="P393" s="64">
        <v>1</v>
      </c>
      <c r="Q393" s="43"/>
      <c r="R393" s="168">
        <v>761.47</v>
      </c>
      <c r="X393" s="58"/>
      <c r="AC393" s="58">
        <f t="shared" si="5"/>
        <v>761.47</v>
      </c>
    </row>
    <row r="394" spans="1:29" x14ac:dyDescent="0.2">
      <c r="A394" s="104" t="s">
        <v>736</v>
      </c>
      <c r="B394" s="104"/>
      <c r="C394" s="73" t="s">
        <v>157</v>
      </c>
      <c r="D394" s="73" t="s">
        <v>158</v>
      </c>
      <c r="E394" s="73">
        <v>1020</v>
      </c>
      <c r="F394" s="73">
        <v>2360</v>
      </c>
      <c r="G394" s="359"/>
      <c r="I394" s="72"/>
      <c r="J394" s="72">
        <v>1</v>
      </c>
      <c r="M394" s="72">
        <v>1</v>
      </c>
      <c r="N394" s="73">
        <v>1</v>
      </c>
      <c r="O394" s="43"/>
      <c r="P394" s="64">
        <v>1</v>
      </c>
      <c r="Q394" s="43"/>
      <c r="R394" s="168">
        <v>504.11</v>
      </c>
      <c r="X394" s="58"/>
      <c r="AC394" s="58">
        <f t="shared" ref="AC394:AC457" si="6">SUM(R394:AB394)</f>
        <v>504.11</v>
      </c>
    </row>
    <row r="395" spans="1:29" x14ac:dyDescent="0.2">
      <c r="A395" s="104" t="s">
        <v>738</v>
      </c>
      <c r="B395" s="104"/>
      <c r="C395" s="73" t="s">
        <v>157</v>
      </c>
      <c r="D395" s="73" t="s">
        <v>158</v>
      </c>
      <c r="E395" s="73">
        <v>1815</v>
      </c>
      <c r="F395" s="73">
        <v>2360</v>
      </c>
      <c r="G395" s="359"/>
      <c r="I395" s="72"/>
      <c r="J395" s="72">
        <v>1</v>
      </c>
      <c r="M395" s="72">
        <v>1</v>
      </c>
      <c r="N395" s="73">
        <v>1</v>
      </c>
      <c r="O395" s="43"/>
      <c r="P395" s="64">
        <v>1</v>
      </c>
      <c r="Q395" s="43"/>
      <c r="R395" s="168">
        <v>697.02</v>
      </c>
      <c r="X395" s="58"/>
      <c r="AC395" s="58">
        <f t="shared" si="6"/>
        <v>697.02</v>
      </c>
    </row>
    <row r="396" spans="1:29" x14ac:dyDescent="0.2">
      <c r="A396" s="104" t="s">
        <v>740</v>
      </c>
      <c r="B396" s="104"/>
      <c r="C396" s="73" t="s">
        <v>157</v>
      </c>
      <c r="D396" s="73" t="s">
        <v>158</v>
      </c>
      <c r="E396" s="73">
        <v>1020</v>
      </c>
      <c r="F396" s="73">
        <v>2360</v>
      </c>
      <c r="G396" s="359"/>
      <c r="I396" s="72"/>
      <c r="J396" s="72">
        <v>1</v>
      </c>
      <c r="M396" s="72">
        <v>1</v>
      </c>
      <c r="N396" s="73">
        <v>1</v>
      </c>
      <c r="O396" s="43"/>
      <c r="P396" s="64">
        <v>1</v>
      </c>
      <c r="Q396" s="43"/>
      <c r="R396" s="168">
        <v>761.47</v>
      </c>
      <c r="X396" s="58"/>
      <c r="AC396" s="58">
        <f t="shared" si="6"/>
        <v>761.47</v>
      </c>
    </row>
    <row r="397" spans="1:29" x14ac:dyDescent="0.2">
      <c r="A397" s="104" t="s">
        <v>741</v>
      </c>
      <c r="B397" s="104"/>
      <c r="C397" s="73" t="s">
        <v>333</v>
      </c>
      <c r="D397" s="73" t="s">
        <v>107</v>
      </c>
      <c r="E397" s="73">
        <v>950</v>
      </c>
      <c r="F397" s="73">
        <v>2300</v>
      </c>
      <c r="G397" s="359"/>
      <c r="I397" s="72"/>
      <c r="J397" s="72">
        <v>1</v>
      </c>
      <c r="M397" s="72">
        <v>1</v>
      </c>
      <c r="N397" s="73">
        <v>1</v>
      </c>
      <c r="O397" s="43"/>
      <c r="P397" s="64">
        <v>1</v>
      </c>
      <c r="Q397" s="43"/>
      <c r="R397" s="168">
        <v>1122</v>
      </c>
      <c r="X397" s="58"/>
      <c r="Y397" s="58">
        <v>55.31</v>
      </c>
      <c r="Z397" s="58">
        <v>104.59</v>
      </c>
      <c r="AA397" s="58">
        <v>32.65</v>
      </c>
      <c r="AB397" s="58">
        <v>90</v>
      </c>
      <c r="AC397" s="58">
        <f t="shared" si="6"/>
        <v>1404.55</v>
      </c>
    </row>
    <row r="398" spans="1:29" x14ac:dyDescent="0.2">
      <c r="A398" s="104" t="s">
        <v>743</v>
      </c>
      <c r="B398" s="104"/>
      <c r="C398" s="73" t="s">
        <v>157</v>
      </c>
      <c r="D398" s="73" t="s">
        <v>158</v>
      </c>
      <c r="E398" s="73">
        <v>1290</v>
      </c>
      <c r="F398" s="73">
        <v>2360</v>
      </c>
      <c r="G398" s="359"/>
      <c r="I398" s="72"/>
      <c r="J398" s="72">
        <v>1</v>
      </c>
      <c r="M398" s="72">
        <v>1</v>
      </c>
      <c r="N398" s="73">
        <v>1</v>
      </c>
      <c r="O398" s="43"/>
      <c r="P398" s="64">
        <v>1</v>
      </c>
      <c r="Q398" s="43"/>
      <c r="R398" s="168">
        <v>731.44</v>
      </c>
      <c r="X398" s="58"/>
      <c r="AC398" s="58">
        <f t="shared" si="6"/>
        <v>731.44</v>
      </c>
    </row>
    <row r="399" spans="1:29" x14ac:dyDescent="0.2">
      <c r="A399" s="104" t="s">
        <v>745</v>
      </c>
      <c r="B399" s="104"/>
      <c r="C399" s="73" t="s">
        <v>157</v>
      </c>
      <c r="D399" s="73" t="s">
        <v>158</v>
      </c>
      <c r="E399" s="73">
        <v>1290</v>
      </c>
      <c r="F399" s="73">
        <v>2360</v>
      </c>
      <c r="G399" s="359"/>
      <c r="I399" s="72"/>
      <c r="J399" s="72">
        <v>1</v>
      </c>
      <c r="M399" s="72">
        <v>1</v>
      </c>
      <c r="N399" s="73">
        <v>1</v>
      </c>
      <c r="O399" s="43"/>
      <c r="P399" s="64">
        <v>1</v>
      </c>
      <c r="Q399" s="43"/>
      <c r="R399" s="168">
        <v>761.47</v>
      </c>
      <c r="X399" s="58"/>
      <c r="AC399" s="58">
        <f t="shared" si="6"/>
        <v>761.47</v>
      </c>
    </row>
    <row r="400" spans="1:29" x14ac:dyDescent="0.2">
      <c r="A400" s="104" t="s">
        <v>746</v>
      </c>
      <c r="B400" s="104"/>
      <c r="C400" s="73" t="s">
        <v>333</v>
      </c>
      <c r="D400" s="73" t="s">
        <v>107</v>
      </c>
      <c r="E400" s="73">
        <v>950</v>
      </c>
      <c r="F400" s="73">
        <v>2300</v>
      </c>
      <c r="G400" s="359"/>
      <c r="I400" s="72"/>
      <c r="J400" s="72">
        <v>1</v>
      </c>
      <c r="M400" s="72">
        <v>1</v>
      </c>
      <c r="N400" s="73">
        <v>1</v>
      </c>
      <c r="O400" s="43"/>
      <c r="P400" s="64">
        <v>1</v>
      </c>
      <c r="Q400" s="43"/>
      <c r="R400" s="168">
        <v>1122</v>
      </c>
      <c r="X400" s="58"/>
      <c r="Y400" s="58">
        <v>55.31</v>
      </c>
      <c r="Z400" s="58">
        <v>104.59</v>
      </c>
      <c r="AA400" s="58">
        <v>32.65</v>
      </c>
      <c r="AB400" s="58">
        <v>90</v>
      </c>
      <c r="AC400" s="58">
        <f t="shared" si="6"/>
        <v>1404.55</v>
      </c>
    </row>
    <row r="401" spans="1:29" x14ac:dyDescent="0.2">
      <c r="A401" s="104" t="s">
        <v>748</v>
      </c>
      <c r="B401" s="104"/>
      <c r="C401" s="73" t="s">
        <v>157</v>
      </c>
      <c r="D401" s="73" t="s">
        <v>158</v>
      </c>
      <c r="E401" s="73">
        <v>970</v>
      </c>
      <c r="F401" s="73">
        <v>2360</v>
      </c>
      <c r="G401" s="359"/>
      <c r="I401" s="72"/>
      <c r="J401" s="72">
        <v>1</v>
      </c>
      <c r="M401" s="72">
        <v>1</v>
      </c>
      <c r="N401" s="73">
        <v>1</v>
      </c>
      <c r="O401" s="43"/>
      <c r="P401" s="64">
        <v>1</v>
      </c>
      <c r="Q401" s="43"/>
      <c r="R401" s="168">
        <v>334.48</v>
      </c>
      <c r="X401" s="58"/>
      <c r="AC401" s="58">
        <f t="shared" si="6"/>
        <v>334.48</v>
      </c>
    </row>
    <row r="402" spans="1:29" x14ac:dyDescent="0.2">
      <c r="A402" s="104" t="s">
        <v>1507</v>
      </c>
      <c r="B402" s="104"/>
      <c r="C402" s="73" t="s">
        <v>157</v>
      </c>
      <c r="D402" s="73" t="s">
        <v>158</v>
      </c>
      <c r="E402" s="73">
        <v>830</v>
      </c>
      <c r="F402" s="73">
        <v>2360</v>
      </c>
      <c r="G402" s="359"/>
      <c r="I402" s="72"/>
      <c r="J402" s="72">
        <v>1</v>
      </c>
      <c r="L402" s="72">
        <v>1</v>
      </c>
      <c r="M402" s="72"/>
      <c r="N402" s="73">
        <v>1</v>
      </c>
      <c r="O402" s="43"/>
      <c r="P402" s="64">
        <v>1</v>
      </c>
      <c r="Q402" s="43"/>
      <c r="R402" s="168">
        <v>230.42</v>
      </c>
      <c r="X402" s="58"/>
      <c r="AC402" s="58">
        <f t="shared" si="6"/>
        <v>230.42</v>
      </c>
    </row>
    <row r="403" spans="1:29" x14ac:dyDescent="0.2">
      <c r="A403" s="104" t="s">
        <v>750</v>
      </c>
      <c r="B403" s="104"/>
      <c r="C403" s="73" t="s">
        <v>157</v>
      </c>
      <c r="D403" s="73" t="s">
        <v>158</v>
      </c>
      <c r="E403" s="73">
        <v>970</v>
      </c>
      <c r="F403" s="73">
        <v>2360</v>
      </c>
      <c r="G403" s="359"/>
      <c r="I403" s="72"/>
      <c r="J403" s="72">
        <v>1</v>
      </c>
      <c r="M403" s="72">
        <v>1</v>
      </c>
      <c r="N403" s="73">
        <v>1</v>
      </c>
      <c r="O403" s="43"/>
      <c r="P403" s="64">
        <v>1</v>
      </c>
      <c r="Q403" s="43"/>
      <c r="R403" s="168">
        <v>334.48</v>
      </c>
      <c r="X403" s="58"/>
      <c r="AC403" s="58">
        <f t="shared" si="6"/>
        <v>334.48</v>
      </c>
    </row>
    <row r="404" spans="1:29" x14ac:dyDescent="0.2">
      <c r="A404" s="104" t="s">
        <v>752</v>
      </c>
      <c r="B404" s="104"/>
      <c r="C404" s="73" t="s">
        <v>157</v>
      </c>
      <c r="D404" s="73" t="s">
        <v>158</v>
      </c>
      <c r="E404" s="73">
        <v>850</v>
      </c>
      <c r="F404" s="73">
        <v>2360</v>
      </c>
      <c r="G404" s="359"/>
      <c r="I404" s="72"/>
      <c r="J404" s="72">
        <v>1</v>
      </c>
      <c r="M404" s="72">
        <v>1</v>
      </c>
      <c r="N404" s="73">
        <v>1</v>
      </c>
      <c r="O404" s="43"/>
      <c r="P404" s="64">
        <v>1</v>
      </c>
      <c r="Q404" s="43"/>
      <c r="R404" s="168">
        <v>329.15</v>
      </c>
      <c r="X404" s="58"/>
      <c r="AC404" s="58">
        <f t="shared" si="6"/>
        <v>329.15</v>
      </c>
    </row>
    <row r="405" spans="1:29" x14ac:dyDescent="0.2">
      <c r="A405" s="104" t="s">
        <v>753</v>
      </c>
      <c r="B405" s="104"/>
      <c r="C405" s="73" t="s">
        <v>157</v>
      </c>
      <c r="D405" s="73" t="s">
        <v>158</v>
      </c>
      <c r="E405" s="73">
        <v>1040</v>
      </c>
      <c r="F405" s="73">
        <v>2360</v>
      </c>
      <c r="G405" s="359"/>
      <c r="I405" s="72"/>
      <c r="J405" s="72">
        <v>1</v>
      </c>
      <c r="M405" s="72">
        <v>1</v>
      </c>
      <c r="N405" s="73">
        <v>1</v>
      </c>
      <c r="O405" s="43"/>
      <c r="P405" s="64">
        <v>1</v>
      </c>
      <c r="Q405" s="43"/>
      <c r="R405" s="168">
        <v>337.58</v>
      </c>
      <c r="X405" s="58"/>
      <c r="AC405" s="58">
        <f t="shared" si="6"/>
        <v>337.58</v>
      </c>
    </row>
    <row r="406" spans="1:29" x14ac:dyDescent="0.2">
      <c r="A406" s="104" t="s">
        <v>1508</v>
      </c>
      <c r="B406" s="104"/>
      <c r="C406" s="73" t="s">
        <v>157</v>
      </c>
      <c r="D406" s="73" t="s">
        <v>158</v>
      </c>
      <c r="E406" s="73">
        <v>1290</v>
      </c>
      <c r="F406" s="73">
        <v>2360</v>
      </c>
      <c r="G406" s="359"/>
      <c r="I406" s="72"/>
      <c r="J406" s="72">
        <v>1</v>
      </c>
      <c r="M406" s="72">
        <v>1</v>
      </c>
      <c r="N406" s="73">
        <v>1</v>
      </c>
      <c r="O406" s="43"/>
      <c r="P406" s="64">
        <v>1</v>
      </c>
      <c r="Q406" s="43"/>
      <c r="R406" s="168">
        <v>744.94</v>
      </c>
      <c r="X406" s="58"/>
      <c r="AC406" s="58">
        <f t="shared" si="6"/>
        <v>744.94</v>
      </c>
    </row>
    <row r="407" spans="1:29" x14ac:dyDescent="0.2">
      <c r="A407" s="104" t="s">
        <v>755</v>
      </c>
      <c r="B407" s="104"/>
      <c r="C407" s="73" t="s">
        <v>157</v>
      </c>
      <c r="D407" s="73" t="s">
        <v>158</v>
      </c>
      <c r="E407" s="73">
        <v>1290</v>
      </c>
      <c r="F407" s="73">
        <v>2360</v>
      </c>
      <c r="G407" s="359"/>
      <c r="I407" s="72"/>
      <c r="J407" s="72">
        <v>1</v>
      </c>
      <c r="M407" s="72">
        <v>1</v>
      </c>
      <c r="N407" s="73">
        <v>1</v>
      </c>
      <c r="O407" s="43"/>
      <c r="P407" s="64">
        <v>1</v>
      </c>
      <c r="Q407" s="43"/>
      <c r="R407" s="168">
        <v>731.44</v>
      </c>
      <c r="X407" s="58"/>
      <c r="AC407" s="58">
        <f t="shared" si="6"/>
        <v>731.44</v>
      </c>
    </row>
    <row r="408" spans="1:29" x14ac:dyDescent="0.2">
      <c r="A408" s="104" t="s">
        <v>757</v>
      </c>
      <c r="B408" s="104"/>
      <c r="C408" s="73" t="s">
        <v>157</v>
      </c>
      <c r="D408" s="73" t="s">
        <v>158</v>
      </c>
      <c r="E408" s="73">
        <v>1040</v>
      </c>
      <c r="F408" s="73">
        <v>2360</v>
      </c>
      <c r="G408" s="359"/>
      <c r="I408" s="72"/>
      <c r="J408" s="72">
        <v>1</v>
      </c>
      <c r="M408" s="72">
        <v>1</v>
      </c>
      <c r="N408" s="73">
        <v>1</v>
      </c>
      <c r="O408" s="43"/>
      <c r="P408" s="64">
        <v>1</v>
      </c>
      <c r="Q408" s="43"/>
      <c r="R408" s="168">
        <v>337.58</v>
      </c>
      <c r="X408" s="58"/>
      <c r="AC408" s="58">
        <f t="shared" si="6"/>
        <v>337.58</v>
      </c>
    </row>
    <row r="409" spans="1:29" x14ac:dyDescent="0.2">
      <c r="A409" s="104" t="s">
        <v>759</v>
      </c>
      <c r="B409" s="104"/>
      <c r="C409" s="73" t="s">
        <v>157</v>
      </c>
      <c r="D409" s="73" t="s">
        <v>158</v>
      </c>
      <c r="E409" s="73">
        <v>1290</v>
      </c>
      <c r="F409" s="73">
        <v>2360</v>
      </c>
      <c r="G409" s="359"/>
      <c r="I409" s="72"/>
      <c r="J409" s="72">
        <v>1</v>
      </c>
      <c r="M409" s="72">
        <v>1</v>
      </c>
      <c r="N409" s="73">
        <v>1</v>
      </c>
      <c r="O409" s="43"/>
      <c r="P409" s="64">
        <v>1</v>
      </c>
      <c r="Q409" s="43"/>
      <c r="R409" s="168">
        <v>761.47</v>
      </c>
      <c r="X409" s="58"/>
      <c r="AC409" s="58">
        <f t="shared" si="6"/>
        <v>761.47</v>
      </c>
    </row>
    <row r="410" spans="1:29" x14ac:dyDescent="0.2">
      <c r="A410" s="104" t="s">
        <v>761</v>
      </c>
      <c r="B410" s="104"/>
      <c r="C410" s="73" t="s">
        <v>157</v>
      </c>
      <c r="D410" s="73" t="s">
        <v>158</v>
      </c>
      <c r="E410" s="73">
        <v>1290</v>
      </c>
      <c r="F410" s="73">
        <v>2360</v>
      </c>
      <c r="G410" s="359"/>
      <c r="I410" s="72"/>
      <c r="J410" s="72">
        <v>1</v>
      </c>
      <c r="M410" s="72">
        <v>1</v>
      </c>
      <c r="N410" s="73">
        <v>1</v>
      </c>
      <c r="O410" s="43"/>
      <c r="P410" s="64">
        <v>1</v>
      </c>
      <c r="Q410" s="43"/>
      <c r="R410" s="168">
        <v>731.44</v>
      </c>
      <c r="X410" s="58"/>
      <c r="AC410" s="58">
        <f t="shared" si="6"/>
        <v>731.44</v>
      </c>
    </row>
    <row r="411" spans="1:29" x14ac:dyDescent="0.2">
      <c r="A411" s="104" t="s">
        <v>762</v>
      </c>
      <c r="B411" s="104"/>
      <c r="C411" s="73" t="s">
        <v>157</v>
      </c>
      <c r="D411" s="73" t="s">
        <v>158</v>
      </c>
      <c r="E411" s="73">
        <v>1040</v>
      </c>
      <c r="F411" s="73">
        <v>2360</v>
      </c>
      <c r="G411" s="359"/>
      <c r="I411" s="72"/>
      <c r="J411" s="72">
        <v>1</v>
      </c>
      <c r="M411" s="72">
        <v>1</v>
      </c>
      <c r="N411" s="73">
        <v>1</v>
      </c>
      <c r="O411" s="43"/>
      <c r="P411" s="64">
        <v>1</v>
      </c>
      <c r="Q411" s="43"/>
      <c r="R411" s="168">
        <v>505</v>
      </c>
      <c r="X411" s="58"/>
      <c r="AC411" s="58">
        <f t="shared" si="6"/>
        <v>505</v>
      </c>
    </row>
    <row r="412" spans="1:29" x14ac:dyDescent="0.2">
      <c r="A412" s="104" t="s">
        <v>764</v>
      </c>
      <c r="B412" s="104"/>
      <c r="C412" s="73" t="s">
        <v>157</v>
      </c>
      <c r="D412" s="73" t="s">
        <v>158</v>
      </c>
      <c r="E412" s="73">
        <v>1640</v>
      </c>
      <c r="F412" s="73">
        <v>2360</v>
      </c>
      <c r="G412" s="359"/>
      <c r="I412" s="72"/>
      <c r="J412" s="72">
        <v>1</v>
      </c>
      <c r="M412" s="72">
        <v>1</v>
      </c>
      <c r="N412" s="73">
        <v>1</v>
      </c>
      <c r="O412" s="43"/>
      <c r="P412" s="64">
        <v>1</v>
      </c>
      <c r="Q412" s="43"/>
      <c r="R412" s="168">
        <v>683.01</v>
      </c>
      <c r="X412" s="58"/>
      <c r="AC412" s="58">
        <f t="shared" si="6"/>
        <v>683.01</v>
      </c>
    </row>
    <row r="413" spans="1:29" x14ac:dyDescent="0.2">
      <c r="A413" s="104" t="s">
        <v>765</v>
      </c>
      <c r="B413" s="104" t="s">
        <v>768</v>
      </c>
      <c r="C413" s="73" t="s">
        <v>251</v>
      </c>
      <c r="D413" s="73" t="s">
        <v>1162</v>
      </c>
      <c r="E413" s="73">
        <v>1903</v>
      </c>
      <c r="F413" s="73">
        <v>2395</v>
      </c>
      <c r="G413" s="359"/>
      <c r="I413" s="72"/>
      <c r="J413" s="72">
        <v>1</v>
      </c>
      <c r="M413" s="72"/>
      <c r="N413" s="73">
        <v>1</v>
      </c>
      <c r="O413" s="43"/>
      <c r="P413" s="64">
        <v>1</v>
      </c>
      <c r="Q413" s="43"/>
      <c r="R413" s="168">
        <v>224.95</v>
      </c>
      <c r="S413" s="58">
        <v>638</v>
      </c>
      <c r="T413" s="58">
        <v>43</v>
      </c>
      <c r="U413" s="58">
        <v>4.71</v>
      </c>
      <c r="X413" s="58"/>
      <c r="AC413" s="58">
        <f t="shared" si="6"/>
        <v>910.66</v>
      </c>
    </row>
    <row r="414" spans="1:29" x14ac:dyDescent="0.2">
      <c r="A414" s="104" t="s">
        <v>767</v>
      </c>
      <c r="B414" s="104"/>
      <c r="C414" s="73" t="s">
        <v>157</v>
      </c>
      <c r="D414" s="73" t="s">
        <v>158</v>
      </c>
      <c r="E414" s="73">
        <v>950</v>
      </c>
      <c r="F414" s="73">
        <v>2360</v>
      </c>
      <c r="G414" s="359"/>
      <c r="I414" s="72"/>
      <c r="J414" s="72">
        <v>1</v>
      </c>
      <c r="M414" s="72"/>
      <c r="N414" s="73">
        <v>1</v>
      </c>
      <c r="O414" s="43"/>
      <c r="P414" s="64">
        <v>1</v>
      </c>
      <c r="Q414" s="43"/>
      <c r="R414" s="168">
        <v>235.59</v>
      </c>
      <c r="X414" s="58"/>
      <c r="AC414" s="58">
        <f t="shared" si="6"/>
        <v>235.59</v>
      </c>
    </row>
    <row r="415" spans="1:29" x14ac:dyDescent="0.2">
      <c r="A415" s="104" t="s">
        <v>770</v>
      </c>
      <c r="B415" s="104"/>
      <c r="C415" s="73" t="s">
        <v>157</v>
      </c>
      <c r="D415" s="73" t="s">
        <v>158</v>
      </c>
      <c r="E415" s="73">
        <v>950</v>
      </c>
      <c r="F415" s="73">
        <v>2360</v>
      </c>
      <c r="G415" s="359"/>
      <c r="I415" s="72"/>
      <c r="J415" s="72">
        <v>1</v>
      </c>
      <c r="M415" s="72"/>
      <c r="N415" s="73">
        <v>1</v>
      </c>
      <c r="O415" s="43"/>
      <c r="P415" s="64">
        <v>1</v>
      </c>
      <c r="Q415" s="43"/>
      <c r="R415" s="168">
        <v>235.59</v>
      </c>
      <c r="X415" s="58"/>
      <c r="AC415" s="58">
        <f t="shared" si="6"/>
        <v>235.59</v>
      </c>
    </row>
    <row r="416" spans="1:29" x14ac:dyDescent="0.2">
      <c r="A416" s="104" t="s">
        <v>772</v>
      </c>
      <c r="B416" s="104"/>
      <c r="C416" s="73" t="s">
        <v>157</v>
      </c>
      <c r="D416" s="73" t="s">
        <v>158</v>
      </c>
      <c r="E416" s="73">
        <v>1290</v>
      </c>
      <c r="F416" s="73">
        <v>2360</v>
      </c>
      <c r="G416" s="359"/>
      <c r="I416" s="72"/>
      <c r="J416" s="72">
        <v>1</v>
      </c>
      <c r="M416" s="72">
        <v>1</v>
      </c>
      <c r="N416" s="73">
        <v>1</v>
      </c>
      <c r="O416" s="43"/>
      <c r="P416" s="64">
        <v>1</v>
      </c>
      <c r="Q416" s="43"/>
      <c r="R416" s="168">
        <v>761.47</v>
      </c>
      <c r="X416" s="58"/>
      <c r="AC416" s="58">
        <f t="shared" si="6"/>
        <v>761.47</v>
      </c>
    </row>
    <row r="417" spans="1:29" x14ac:dyDescent="0.2">
      <c r="A417" s="104" t="s">
        <v>774</v>
      </c>
      <c r="B417" s="104"/>
      <c r="C417" s="73" t="s">
        <v>157</v>
      </c>
      <c r="D417" s="73" t="s">
        <v>158</v>
      </c>
      <c r="E417" s="73">
        <v>1640</v>
      </c>
      <c r="F417" s="73">
        <v>2360</v>
      </c>
      <c r="G417" s="359"/>
      <c r="I417" s="72"/>
      <c r="J417" s="72">
        <v>1</v>
      </c>
      <c r="M417" s="72">
        <v>1</v>
      </c>
      <c r="N417" s="73">
        <v>1</v>
      </c>
      <c r="O417" s="43"/>
      <c r="P417" s="64">
        <v>1</v>
      </c>
      <c r="Q417" s="43"/>
      <c r="R417" s="168">
        <v>683.01</v>
      </c>
      <c r="X417" s="58"/>
      <c r="AC417" s="58">
        <f t="shared" si="6"/>
        <v>683.01</v>
      </c>
    </row>
    <row r="418" spans="1:29" x14ac:dyDescent="0.2">
      <c r="A418" s="104" t="s">
        <v>776</v>
      </c>
      <c r="B418" s="104"/>
      <c r="C418" s="73" t="s">
        <v>157</v>
      </c>
      <c r="D418" s="73" t="s">
        <v>158</v>
      </c>
      <c r="E418" s="73">
        <v>1290</v>
      </c>
      <c r="F418" s="73">
        <v>2360</v>
      </c>
      <c r="G418" s="359"/>
      <c r="I418" s="72"/>
      <c r="J418" s="72">
        <v>1</v>
      </c>
      <c r="M418" s="72">
        <v>1</v>
      </c>
      <c r="N418" s="73">
        <v>1</v>
      </c>
      <c r="O418" s="43"/>
      <c r="P418" s="64">
        <v>1</v>
      </c>
      <c r="Q418" s="43"/>
      <c r="R418" s="168">
        <v>731.44</v>
      </c>
      <c r="X418" s="58"/>
      <c r="AC418" s="58">
        <f t="shared" si="6"/>
        <v>731.44</v>
      </c>
    </row>
    <row r="419" spans="1:29" x14ac:dyDescent="0.2">
      <c r="A419" s="104" t="s">
        <v>778</v>
      </c>
      <c r="B419" s="104" t="s">
        <v>777</v>
      </c>
      <c r="C419" s="73" t="s">
        <v>251</v>
      </c>
      <c r="D419" s="73" t="s">
        <v>1162</v>
      </c>
      <c r="E419" s="73">
        <v>1955</v>
      </c>
      <c r="F419" s="73">
        <v>2395</v>
      </c>
      <c r="G419" s="359"/>
      <c r="I419" s="72"/>
      <c r="J419" s="72">
        <v>1</v>
      </c>
      <c r="M419" s="72"/>
      <c r="N419" s="73">
        <v>1</v>
      </c>
      <c r="O419" s="43"/>
      <c r="P419" s="64">
        <v>1</v>
      </c>
      <c r="Q419" s="43"/>
      <c r="R419" s="168">
        <v>224.95</v>
      </c>
      <c r="S419" s="58">
        <v>638</v>
      </c>
      <c r="T419" s="58">
        <v>43</v>
      </c>
      <c r="U419" s="58">
        <v>4.71</v>
      </c>
      <c r="X419" s="58"/>
      <c r="AC419" s="58">
        <f t="shared" si="6"/>
        <v>910.66</v>
      </c>
    </row>
    <row r="420" spans="1:29" x14ac:dyDescent="0.2">
      <c r="A420" s="104" t="s">
        <v>780</v>
      </c>
      <c r="B420" s="104"/>
      <c r="C420" s="73" t="s">
        <v>157</v>
      </c>
      <c r="D420" s="73" t="s">
        <v>158</v>
      </c>
      <c r="E420" s="73">
        <v>970</v>
      </c>
      <c r="F420" s="73">
        <v>2360</v>
      </c>
      <c r="G420" s="359"/>
      <c r="I420" s="72"/>
      <c r="J420" s="72">
        <v>1</v>
      </c>
      <c r="M420" s="72">
        <v>1</v>
      </c>
      <c r="N420" s="73">
        <v>1</v>
      </c>
      <c r="O420" s="43"/>
      <c r="P420" s="64">
        <v>1</v>
      </c>
      <c r="Q420" s="43"/>
      <c r="R420" s="168">
        <v>334.48</v>
      </c>
      <c r="X420" s="58"/>
      <c r="AC420" s="58">
        <f t="shared" si="6"/>
        <v>334.48</v>
      </c>
    </row>
    <row r="421" spans="1:29" x14ac:dyDescent="0.2">
      <c r="A421" s="104" t="s">
        <v>782</v>
      </c>
      <c r="B421" s="104"/>
      <c r="C421" s="73" t="s">
        <v>157</v>
      </c>
      <c r="D421" s="73" t="s">
        <v>158</v>
      </c>
      <c r="E421" s="73">
        <v>970</v>
      </c>
      <c r="F421" s="73">
        <v>2360</v>
      </c>
      <c r="G421" s="359"/>
      <c r="I421" s="72"/>
      <c r="J421" s="72">
        <v>1</v>
      </c>
      <c r="M421" s="72">
        <v>1</v>
      </c>
      <c r="N421" s="73">
        <v>1</v>
      </c>
      <c r="O421" s="43"/>
      <c r="P421" s="64">
        <v>1</v>
      </c>
      <c r="Q421" s="43"/>
      <c r="R421" s="168">
        <v>334.48</v>
      </c>
      <c r="X421" s="58"/>
      <c r="AC421" s="58">
        <f t="shared" si="6"/>
        <v>334.48</v>
      </c>
    </row>
    <row r="422" spans="1:29" x14ac:dyDescent="0.2">
      <c r="A422" s="376" t="s">
        <v>783</v>
      </c>
      <c r="B422" s="376"/>
      <c r="C422" s="377"/>
      <c r="D422" s="377"/>
      <c r="E422" s="377"/>
      <c r="F422" s="377"/>
      <c r="G422" s="383"/>
      <c r="H422" s="378"/>
      <c r="I422" s="379"/>
      <c r="J422" s="379"/>
      <c r="K422" s="378"/>
      <c r="L422" s="379"/>
      <c r="M422" s="379"/>
      <c r="N422" s="377"/>
      <c r="O422" s="380"/>
      <c r="P422" s="381"/>
      <c r="Q422" s="380"/>
      <c r="R422" s="382"/>
      <c r="S422" s="382"/>
      <c r="T422" s="382"/>
      <c r="U422" s="382"/>
      <c r="V422" s="382"/>
      <c r="W422" s="382"/>
      <c r="X422" s="382"/>
      <c r="Y422" s="382"/>
      <c r="Z422" s="382"/>
      <c r="AA422" s="382"/>
      <c r="AB422" s="382"/>
      <c r="AC422" s="382"/>
    </row>
    <row r="423" spans="1:29" x14ac:dyDescent="0.2">
      <c r="A423" s="104" t="s">
        <v>785</v>
      </c>
      <c r="B423" s="104"/>
      <c r="C423" s="73" t="s">
        <v>157</v>
      </c>
      <c r="D423" s="73" t="s">
        <v>158</v>
      </c>
      <c r="E423" s="73">
        <v>950</v>
      </c>
      <c r="F423" s="73">
        <v>2360</v>
      </c>
      <c r="G423" s="359"/>
      <c r="I423" s="72"/>
      <c r="J423" s="72">
        <v>1</v>
      </c>
      <c r="M423" s="72"/>
      <c r="N423" s="73">
        <v>1</v>
      </c>
      <c r="O423" s="43"/>
      <c r="P423" s="64">
        <v>1</v>
      </c>
      <c r="Q423" s="43"/>
      <c r="R423" s="168">
        <v>235.59</v>
      </c>
      <c r="X423" s="58"/>
      <c r="AC423" s="58">
        <f t="shared" si="6"/>
        <v>235.59</v>
      </c>
    </row>
    <row r="424" spans="1:29" x14ac:dyDescent="0.2">
      <c r="A424" s="104" t="s">
        <v>787</v>
      </c>
      <c r="B424" s="104"/>
      <c r="C424" s="73" t="s">
        <v>157</v>
      </c>
      <c r="D424" s="73" t="s">
        <v>158</v>
      </c>
      <c r="E424" s="73">
        <v>1290</v>
      </c>
      <c r="F424" s="73">
        <v>2360</v>
      </c>
      <c r="G424" s="359"/>
      <c r="I424" s="72"/>
      <c r="J424" s="72">
        <v>1</v>
      </c>
      <c r="M424" s="72">
        <v>1</v>
      </c>
      <c r="N424" s="73">
        <v>1</v>
      </c>
      <c r="O424" s="43"/>
      <c r="P424" s="64">
        <v>1</v>
      </c>
      <c r="Q424" s="43"/>
      <c r="R424" s="168">
        <v>731.44</v>
      </c>
      <c r="X424" s="58"/>
      <c r="AC424" s="58">
        <f t="shared" si="6"/>
        <v>731.44</v>
      </c>
    </row>
    <row r="425" spans="1:29" x14ac:dyDescent="0.2">
      <c r="A425" s="104" t="s">
        <v>789</v>
      </c>
      <c r="B425" s="104"/>
      <c r="C425" s="73" t="s">
        <v>157</v>
      </c>
      <c r="D425" s="73" t="s">
        <v>158</v>
      </c>
      <c r="E425" s="73">
        <v>830</v>
      </c>
      <c r="F425" s="73">
        <v>2360</v>
      </c>
      <c r="G425" s="359"/>
      <c r="I425" s="72"/>
      <c r="J425" s="72">
        <v>1</v>
      </c>
      <c r="L425" s="72">
        <v>1</v>
      </c>
      <c r="M425" s="72"/>
      <c r="N425" s="73">
        <v>1</v>
      </c>
      <c r="O425" s="43"/>
      <c r="P425" s="64">
        <v>1</v>
      </c>
      <c r="Q425" s="43"/>
      <c r="R425" s="168">
        <v>230.51</v>
      </c>
      <c r="X425" s="58"/>
      <c r="AC425" s="58">
        <f t="shared" si="6"/>
        <v>230.51</v>
      </c>
    </row>
    <row r="426" spans="1:29" x14ac:dyDescent="0.2">
      <c r="A426" s="104" t="s">
        <v>790</v>
      </c>
      <c r="B426" s="104"/>
      <c r="C426" s="73" t="s">
        <v>157</v>
      </c>
      <c r="D426" s="73" t="s">
        <v>158</v>
      </c>
      <c r="E426" s="73">
        <v>1010</v>
      </c>
      <c r="F426" s="73">
        <v>2360</v>
      </c>
      <c r="G426" s="359"/>
      <c r="I426" s="72"/>
      <c r="J426" s="72">
        <v>1</v>
      </c>
      <c r="M426" s="72"/>
      <c r="N426" s="73">
        <v>1</v>
      </c>
      <c r="O426" s="43"/>
      <c r="P426" s="64">
        <v>1</v>
      </c>
      <c r="Q426" s="43"/>
      <c r="R426" s="168">
        <v>238.22</v>
      </c>
      <c r="X426" s="58"/>
      <c r="AC426" s="58">
        <f t="shared" si="6"/>
        <v>238.22</v>
      </c>
    </row>
    <row r="427" spans="1:29" x14ac:dyDescent="0.2">
      <c r="A427" s="104" t="s">
        <v>792</v>
      </c>
      <c r="B427" s="104"/>
      <c r="C427" s="73" t="s">
        <v>157</v>
      </c>
      <c r="D427" s="73" t="s">
        <v>158</v>
      </c>
      <c r="E427" s="73">
        <v>970</v>
      </c>
      <c r="F427" s="73">
        <v>2360</v>
      </c>
      <c r="G427" s="359"/>
      <c r="I427" s="72"/>
      <c r="J427" s="72">
        <v>1</v>
      </c>
      <c r="M427" s="72">
        <v>1</v>
      </c>
      <c r="N427" s="73">
        <v>1</v>
      </c>
      <c r="O427" s="43"/>
      <c r="P427" s="64">
        <v>1</v>
      </c>
      <c r="Q427" s="43"/>
      <c r="R427" s="168">
        <v>334.48</v>
      </c>
      <c r="X427" s="58"/>
      <c r="AC427" s="58">
        <f t="shared" si="6"/>
        <v>334.48</v>
      </c>
    </row>
    <row r="428" spans="1:29" x14ac:dyDescent="0.2">
      <c r="A428" s="104" t="s">
        <v>794</v>
      </c>
      <c r="B428" s="104"/>
      <c r="C428" s="73" t="s">
        <v>157</v>
      </c>
      <c r="D428" s="73" t="s">
        <v>158</v>
      </c>
      <c r="E428" s="73">
        <v>1290</v>
      </c>
      <c r="F428" s="73">
        <v>2360</v>
      </c>
      <c r="G428" s="359"/>
      <c r="I428" s="72"/>
      <c r="J428" s="72">
        <v>1</v>
      </c>
      <c r="M428" s="72">
        <v>1</v>
      </c>
      <c r="N428" s="73">
        <v>1</v>
      </c>
      <c r="O428" s="43"/>
      <c r="P428" s="64">
        <v>1</v>
      </c>
      <c r="Q428" s="43"/>
      <c r="R428" s="168">
        <v>761.47</v>
      </c>
      <c r="X428" s="58"/>
      <c r="AC428" s="58">
        <f t="shared" si="6"/>
        <v>761.47</v>
      </c>
    </row>
    <row r="429" spans="1:29" x14ac:dyDescent="0.2">
      <c r="A429" s="104" t="s">
        <v>796</v>
      </c>
      <c r="B429" s="104"/>
      <c r="C429" s="73" t="s">
        <v>157</v>
      </c>
      <c r="D429" s="73" t="s">
        <v>158</v>
      </c>
      <c r="E429" s="73">
        <v>1020</v>
      </c>
      <c r="F429" s="73">
        <v>2360</v>
      </c>
      <c r="G429" s="359"/>
      <c r="I429" s="72"/>
      <c r="J429" s="72">
        <v>1</v>
      </c>
      <c r="M429" s="72">
        <v>1</v>
      </c>
      <c r="N429" s="73">
        <v>1</v>
      </c>
      <c r="O429" s="43"/>
      <c r="P429" s="64">
        <v>1</v>
      </c>
      <c r="Q429" s="43"/>
      <c r="R429" s="168">
        <v>504.11</v>
      </c>
      <c r="X429" s="58"/>
      <c r="AC429" s="58">
        <f t="shared" si="6"/>
        <v>504.11</v>
      </c>
    </row>
    <row r="430" spans="1:29" x14ac:dyDescent="0.2">
      <c r="A430" s="104" t="s">
        <v>798</v>
      </c>
      <c r="B430" s="104"/>
      <c r="C430" s="73" t="s">
        <v>157</v>
      </c>
      <c r="D430" s="73" t="s">
        <v>158</v>
      </c>
      <c r="E430" s="73">
        <v>1815</v>
      </c>
      <c r="F430" s="73">
        <v>2360</v>
      </c>
      <c r="G430" s="359"/>
      <c r="I430" s="72"/>
      <c r="J430" s="72">
        <v>1</v>
      </c>
      <c r="M430" s="72">
        <v>1</v>
      </c>
      <c r="N430" s="73">
        <v>1</v>
      </c>
      <c r="O430" s="43"/>
      <c r="P430" s="64">
        <v>1</v>
      </c>
      <c r="Q430" s="43"/>
      <c r="R430" s="168">
        <v>697.02</v>
      </c>
      <c r="X430" s="58"/>
      <c r="AC430" s="58">
        <f t="shared" si="6"/>
        <v>697.02</v>
      </c>
    </row>
    <row r="431" spans="1:29" x14ac:dyDescent="0.2">
      <c r="A431" s="104" t="s">
        <v>800</v>
      </c>
      <c r="B431" s="104"/>
      <c r="C431" s="73" t="s">
        <v>157</v>
      </c>
      <c r="D431" s="73" t="s">
        <v>158</v>
      </c>
      <c r="E431" s="73">
        <v>1290</v>
      </c>
      <c r="F431" s="73">
        <v>2360</v>
      </c>
      <c r="G431" s="359"/>
      <c r="I431" s="72"/>
      <c r="J431" s="72">
        <v>1</v>
      </c>
      <c r="M431" s="72">
        <v>1</v>
      </c>
      <c r="N431" s="73">
        <v>1</v>
      </c>
      <c r="O431" s="43"/>
      <c r="P431" s="64">
        <v>1</v>
      </c>
      <c r="Q431" s="43"/>
      <c r="R431" s="168">
        <v>761.47</v>
      </c>
      <c r="X431" s="58"/>
      <c r="AC431" s="58">
        <f t="shared" si="6"/>
        <v>761.47</v>
      </c>
    </row>
    <row r="432" spans="1:29" x14ac:dyDescent="0.2">
      <c r="A432" s="104" t="s">
        <v>801</v>
      </c>
      <c r="B432" s="104"/>
      <c r="C432" s="73" t="s">
        <v>333</v>
      </c>
      <c r="D432" s="73" t="s">
        <v>107</v>
      </c>
      <c r="E432" s="73">
        <v>950</v>
      </c>
      <c r="F432" s="73">
        <v>2300</v>
      </c>
      <c r="G432" s="359"/>
      <c r="I432" s="72"/>
      <c r="J432" s="72">
        <v>1</v>
      </c>
      <c r="M432" s="72">
        <v>1</v>
      </c>
      <c r="N432" s="73">
        <v>1</v>
      </c>
      <c r="O432" s="43"/>
      <c r="P432" s="64">
        <v>1</v>
      </c>
      <c r="Q432" s="43"/>
      <c r="R432" s="168">
        <v>1122</v>
      </c>
      <c r="X432" s="58"/>
      <c r="Y432" s="58">
        <v>55.31</v>
      </c>
      <c r="Z432" s="58">
        <v>104.59</v>
      </c>
      <c r="AA432" s="58">
        <v>32.65</v>
      </c>
      <c r="AB432" s="58">
        <v>90</v>
      </c>
      <c r="AC432" s="58">
        <f t="shared" si="6"/>
        <v>1404.55</v>
      </c>
    </row>
    <row r="433" spans="1:29" x14ac:dyDescent="0.2">
      <c r="A433" s="104" t="s">
        <v>803</v>
      </c>
      <c r="B433" s="104"/>
      <c r="C433" s="73" t="s">
        <v>157</v>
      </c>
      <c r="D433" s="73" t="s">
        <v>158</v>
      </c>
      <c r="E433" s="73">
        <v>1290</v>
      </c>
      <c r="F433" s="73">
        <v>2360</v>
      </c>
      <c r="G433" s="359"/>
      <c r="I433" s="72"/>
      <c r="J433" s="72">
        <v>1</v>
      </c>
      <c r="M433" s="72">
        <v>1</v>
      </c>
      <c r="N433" s="73">
        <v>1</v>
      </c>
      <c r="O433" s="43"/>
      <c r="P433" s="64">
        <v>1</v>
      </c>
      <c r="Q433" s="43"/>
      <c r="R433" s="168">
        <v>731.44</v>
      </c>
      <c r="X433" s="58"/>
      <c r="AC433" s="58">
        <f t="shared" si="6"/>
        <v>731.44</v>
      </c>
    </row>
    <row r="434" spans="1:29" x14ac:dyDescent="0.2">
      <c r="A434" s="104" t="s">
        <v>805</v>
      </c>
      <c r="B434" s="104"/>
      <c r="C434" s="73" t="s">
        <v>157</v>
      </c>
      <c r="D434" s="73" t="s">
        <v>158</v>
      </c>
      <c r="E434" s="73">
        <v>1290</v>
      </c>
      <c r="F434" s="73">
        <v>2360</v>
      </c>
      <c r="G434" s="359"/>
      <c r="I434" s="72"/>
      <c r="J434" s="72">
        <v>1</v>
      </c>
      <c r="M434" s="72">
        <v>1</v>
      </c>
      <c r="N434" s="73">
        <v>1</v>
      </c>
      <c r="O434" s="43"/>
      <c r="P434" s="64">
        <v>1</v>
      </c>
      <c r="Q434" s="43"/>
      <c r="R434" s="168">
        <v>761.47</v>
      </c>
      <c r="X434" s="58"/>
      <c r="AC434" s="58">
        <f t="shared" si="6"/>
        <v>761.47</v>
      </c>
    </row>
    <row r="435" spans="1:29" x14ac:dyDescent="0.2">
      <c r="A435" s="104" t="s">
        <v>806</v>
      </c>
      <c r="B435" s="104"/>
      <c r="C435" s="73" t="s">
        <v>333</v>
      </c>
      <c r="D435" s="73" t="s">
        <v>107</v>
      </c>
      <c r="E435" s="73">
        <v>950</v>
      </c>
      <c r="F435" s="73">
        <v>2300</v>
      </c>
      <c r="G435" s="359"/>
      <c r="I435" s="72"/>
      <c r="J435" s="72">
        <v>1</v>
      </c>
      <c r="M435" s="72">
        <v>1</v>
      </c>
      <c r="N435" s="73">
        <v>1</v>
      </c>
      <c r="O435" s="43"/>
      <c r="P435" s="64">
        <v>1</v>
      </c>
      <c r="Q435" s="43"/>
      <c r="R435" s="168">
        <v>1122</v>
      </c>
      <c r="X435" s="58"/>
      <c r="Y435" s="58">
        <v>55.31</v>
      </c>
      <c r="Z435" s="58">
        <v>104.59</v>
      </c>
      <c r="AA435" s="58">
        <v>32.65</v>
      </c>
      <c r="AB435" s="58">
        <v>90</v>
      </c>
      <c r="AC435" s="58">
        <f t="shared" si="6"/>
        <v>1404.55</v>
      </c>
    </row>
    <row r="436" spans="1:29" x14ac:dyDescent="0.2">
      <c r="A436" s="104" t="s">
        <v>808</v>
      </c>
      <c r="B436" s="104"/>
      <c r="C436" s="73" t="s">
        <v>157</v>
      </c>
      <c r="D436" s="73" t="s">
        <v>158</v>
      </c>
      <c r="E436" s="73">
        <v>970</v>
      </c>
      <c r="F436" s="73">
        <v>2360</v>
      </c>
      <c r="G436" s="359"/>
      <c r="I436" s="72"/>
      <c r="J436" s="72">
        <v>1</v>
      </c>
      <c r="M436" s="72">
        <v>1</v>
      </c>
      <c r="N436" s="73">
        <v>1</v>
      </c>
      <c r="O436" s="43"/>
      <c r="P436" s="64">
        <v>1</v>
      </c>
      <c r="Q436" s="43"/>
      <c r="R436" s="168">
        <v>334.48</v>
      </c>
      <c r="X436" s="58"/>
      <c r="AC436" s="58">
        <f t="shared" si="6"/>
        <v>334.48</v>
      </c>
    </row>
    <row r="437" spans="1:29" x14ac:dyDescent="0.2">
      <c r="A437" s="104" t="s">
        <v>809</v>
      </c>
      <c r="B437" s="104"/>
      <c r="C437" s="73" t="s">
        <v>157</v>
      </c>
      <c r="D437" s="73" t="s">
        <v>158</v>
      </c>
      <c r="E437" s="73">
        <v>970</v>
      </c>
      <c r="F437" s="73">
        <v>2360</v>
      </c>
      <c r="G437" s="359"/>
      <c r="I437" s="72"/>
      <c r="J437" s="72">
        <v>1</v>
      </c>
      <c r="M437" s="72">
        <v>1</v>
      </c>
      <c r="N437" s="73">
        <v>1</v>
      </c>
      <c r="O437" s="43"/>
      <c r="P437" s="64">
        <v>1</v>
      </c>
      <c r="Q437" s="43"/>
      <c r="R437" s="168">
        <v>334.48</v>
      </c>
      <c r="X437" s="58"/>
      <c r="AC437" s="58">
        <f t="shared" si="6"/>
        <v>334.48</v>
      </c>
    </row>
    <row r="438" spans="1:29" x14ac:dyDescent="0.2">
      <c r="A438" s="104" t="s">
        <v>811</v>
      </c>
      <c r="B438" s="104"/>
      <c r="C438" s="73" t="s">
        <v>157</v>
      </c>
      <c r="D438" s="73" t="s">
        <v>158</v>
      </c>
      <c r="E438" s="73">
        <v>850</v>
      </c>
      <c r="F438" s="73">
        <v>2360</v>
      </c>
      <c r="G438" s="359"/>
      <c r="I438" s="72"/>
      <c r="J438" s="72">
        <v>1</v>
      </c>
      <c r="M438" s="72">
        <v>1</v>
      </c>
      <c r="N438" s="73">
        <v>1</v>
      </c>
      <c r="O438" s="43"/>
      <c r="P438" s="64">
        <v>1</v>
      </c>
      <c r="Q438" s="43"/>
      <c r="R438" s="168">
        <v>329.15</v>
      </c>
      <c r="X438" s="58"/>
      <c r="AC438" s="58">
        <f t="shared" si="6"/>
        <v>329.15</v>
      </c>
    </row>
    <row r="439" spans="1:29" x14ac:dyDescent="0.2">
      <c r="A439" s="104" t="s">
        <v>812</v>
      </c>
      <c r="B439" s="104"/>
      <c r="C439" s="73" t="s">
        <v>157</v>
      </c>
      <c r="D439" s="73" t="s">
        <v>158</v>
      </c>
      <c r="E439" s="73">
        <v>1040</v>
      </c>
      <c r="F439" s="73">
        <v>2360</v>
      </c>
      <c r="G439" s="359"/>
      <c r="I439" s="72"/>
      <c r="J439" s="72">
        <v>1</v>
      </c>
      <c r="M439" s="72">
        <v>1</v>
      </c>
      <c r="N439" s="73">
        <v>1</v>
      </c>
      <c r="O439" s="43"/>
      <c r="P439" s="64">
        <v>1</v>
      </c>
      <c r="Q439" s="43"/>
      <c r="R439" s="168">
        <v>337.58</v>
      </c>
      <c r="X439" s="58"/>
      <c r="AC439" s="58">
        <f t="shared" si="6"/>
        <v>337.58</v>
      </c>
    </row>
    <row r="440" spans="1:29" x14ac:dyDescent="0.2">
      <c r="A440" s="104" t="s">
        <v>813</v>
      </c>
      <c r="B440" s="104"/>
      <c r="C440" s="73" t="s">
        <v>157</v>
      </c>
      <c r="D440" s="73" t="s">
        <v>158</v>
      </c>
      <c r="E440" s="73">
        <v>1290</v>
      </c>
      <c r="F440" s="73">
        <v>2360</v>
      </c>
      <c r="G440" s="359"/>
      <c r="I440" s="72"/>
      <c r="J440" s="72">
        <v>1</v>
      </c>
      <c r="M440" s="72">
        <v>1</v>
      </c>
      <c r="N440" s="73">
        <v>1</v>
      </c>
      <c r="O440" s="43"/>
      <c r="P440" s="64">
        <v>1</v>
      </c>
      <c r="Q440" s="43"/>
      <c r="R440" s="168">
        <v>744.94</v>
      </c>
      <c r="X440" s="58"/>
      <c r="AC440" s="58">
        <f t="shared" si="6"/>
        <v>744.94</v>
      </c>
    </row>
    <row r="441" spans="1:29" x14ac:dyDescent="0.2">
      <c r="A441" s="104" t="s">
        <v>815</v>
      </c>
      <c r="B441" s="104"/>
      <c r="C441" s="73" t="s">
        <v>157</v>
      </c>
      <c r="D441" s="73" t="s">
        <v>158</v>
      </c>
      <c r="E441" s="73">
        <v>1290</v>
      </c>
      <c r="F441" s="73">
        <v>2360</v>
      </c>
      <c r="G441" s="359"/>
      <c r="I441" s="72"/>
      <c r="J441" s="72">
        <v>1</v>
      </c>
      <c r="M441" s="72">
        <v>1</v>
      </c>
      <c r="N441" s="73">
        <v>1</v>
      </c>
      <c r="O441" s="43"/>
      <c r="P441" s="64">
        <v>1</v>
      </c>
      <c r="Q441" s="43"/>
      <c r="R441" s="168">
        <v>731.44</v>
      </c>
      <c r="X441" s="58"/>
      <c r="AC441" s="58">
        <f t="shared" si="6"/>
        <v>731.44</v>
      </c>
    </row>
    <row r="442" spans="1:29" x14ac:dyDescent="0.2">
      <c r="A442" s="104" t="s">
        <v>817</v>
      </c>
      <c r="B442" s="104"/>
      <c r="C442" s="73" t="s">
        <v>157</v>
      </c>
      <c r="D442" s="73" t="s">
        <v>158</v>
      </c>
      <c r="E442" s="73">
        <v>1040</v>
      </c>
      <c r="F442" s="73">
        <v>2360</v>
      </c>
      <c r="G442" s="359"/>
      <c r="I442" s="72"/>
      <c r="J442" s="72">
        <v>1</v>
      </c>
      <c r="M442" s="72">
        <v>1</v>
      </c>
      <c r="N442" s="73">
        <v>1</v>
      </c>
      <c r="O442" s="43"/>
      <c r="P442" s="64">
        <v>1</v>
      </c>
      <c r="Q442" s="43"/>
      <c r="R442" s="168">
        <v>337.58</v>
      </c>
      <c r="X442" s="58"/>
      <c r="AC442" s="58">
        <f t="shared" si="6"/>
        <v>337.58</v>
      </c>
    </row>
    <row r="443" spans="1:29" x14ac:dyDescent="0.2">
      <c r="A443" s="104" t="s">
        <v>819</v>
      </c>
      <c r="B443" s="104"/>
      <c r="C443" s="73" t="s">
        <v>157</v>
      </c>
      <c r="D443" s="73" t="s">
        <v>158</v>
      </c>
      <c r="E443" s="73">
        <v>1290</v>
      </c>
      <c r="F443" s="73">
        <v>2360</v>
      </c>
      <c r="G443" s="359"/>
      <c r="I443" s="72"/>
      <c r="J443" s="72">
        <v>1</v>
      </c>
      <c r="M443" s="72">
        <v>1</v>
      </c>
      <c r="N443" s="73">
        <v>1</v>
      </c>
      <c r="O443" s="43"/>
      <c r="P443" s="64">
        <v>1</v>
      </c>
      <c r="Q443" s="43"/>
      <c r="R443" s="168">
        <v>761.47</v>
      </c>
      <c r="X443" s="58"/>
      <c r="AC443" s="58">
        <f t="shared" si="6"/>
        <v>761.47</v>
      </c>
    </row>
    <row r="444" spans="1:29" x14ac:dyDescent="0.2">
      <c r="A444" s="104" t="s">
        <v>821</v>
      </c>
      <c r="B444" s="104"/>
      <c r="C444" s="73" t="s">
        <v>157</v>
      </c>
      <c r="D444" s="73" t="s">
        <v>158</v>
      </c>
      <c r="E444" s="73">
        <v>1290</v>
      </c>
      <c r="F444" s="73">
        <v>2360</v>
      </c>
      <c r="G444" s="359"/>
      <c r="I444" s="72"/>
      <c r="J444" s="72">
        <v>1</v>
      </c>
      <c r="M444" s="72">
        <v>1</v>
      </c>
      <c r="N444" s="73">
        <v>1</v>
      </c>
      <c r="O444" s="43"/>
      <c r="P444" s="64">
        <v>1</v>
      </c>
      <c r="Q444" s="43"/>
      <c r="R444" s="168">
        <v>731.44</v>
      </c>
      <c r="X444" s="58"/>
      <c r="AC444" s="58">
        <f t="shared" si="6"/>
        <v>731.44</v>
      </c>
    </row>
    <row r="445" spans="1:29" x14ac:dyDescent="0.2">
      <c r="A445" s="104" t="s">
        <v>822</v>
      </c>
      <c r="B445" s="104"/>
      <c r="C445" s="73" t="s">
        <v>157</v>
      </c>
      <c r="D445" s="73" t="s">
        <v>158</v>
      </c>
      <c r="E445" s="73">
        <v>1040</v>
      </c>
      <c r="F445" s="73">
        <v>2360</v>
      </c>
      <c r="G445" s="359"/>
      <c r="I445" s="72"/>
      <c r="J445" s="72">
        <v>1</v>
      </c>
      <c r="M445" s="72">
        <v>1</v>
      </c>
      <c r="N445" s="73">
        <v>1</v>
      </c>
      <c r="O445" s="43"/>
      <c r="P445" s="64">
        <v>1</v>
      </c>
      <c r="Q445" s="43"/>
      <c r="R445" s="168">
        <v>505</v>
      </c>
      <c r="X445" s="58"/>
      <c r="AC445" s="58">
        <f t="shared" si="6"/>
        <v>505</v>
      </c>
    </row>
    <row r="446" spans="1:29" x14ac:dyDescent="0.2">
      <c r="A446" s="104" t="s">
        <v>824</v>
      </c>
      <c r="B446" s="104"/>
      <c r="C446" s="73" t="s">
        <v>157</v>
      </c>
      <c r="D446" s="73" t="s">
        <v>158</v>
      </c>
      <c r="E446" s="73">
        <v>1640</v>
      </c>
      <c r="F446" s="73">
        <v>2360</v>
      </c>
      <c r="G446" s="359"/>
      <c r="I446" s="72"/>
      <c r="J446" s="72">
        <v>1</v>
      </c>
      <c r="M446" s="72">
        <v>1</v>
      </c>
      <c r="N446" s="73">
        <v>1</v>
      </c>
      <c r="O446" s="43"/>
      <c r="P446" s="64">
        <v>1</v>
      </c>
      <c r="Q446" s="43"/>
      <c r="R446" s="168">
        <v>683.01</v>
      </c>
      <c r="X446" s="58"/>
      <c r="AC446" s="58">
        <f t="shared" si="6"/>
        <v>683.01</v>
      </c>
    </row>
    <row r="447" spans="1:29" x14ac:dyDescent="0.2">
      <c r="A447" s="104" t="s">
        <v>825</v>
      </c>
      <c r="B447" s="104" t="s">
        <v>833</v>
      </c>
      <c r="C447" s="73" t="s">
        <v>251</v>
      </c>
      <c r="D447" s="73" t="s">
        <v>1162</v>
      </c>
      <c r="E447" s="73">
        <v>1903</v>
      </c>
      <c r="F447" s="73">
        <v>2395</v>
      </c>
      <c r="G447" s="359"/>
      <c r="I447" s="72"/>
      <c r="J447" s="72">
        <v>1</v>
      </c>
      <c r="M447" s="72"/>
      <c r="N447" s="73">
        <v>1</v>
      </c>
      <c r="O447" s="43"/>
      <c r="P447" s="64">
        <v>1</v>
      </c>
      <c r="Q447" s="43"/>
      <c r="R447" s="168">
        <v>224.95</v>
      </c>
      <c r="S447" s="58">
        <v>638</v>
      </c>
      <c r="T447" s="58">
        <v>43</v>
      </c>
      <c r="U447" s="58">
        <v>4.71</v>
      </c>
      <c r="X447" s="58"/>
      <c r="AC447" s="58">
        <f t="shared" si="6"/>
        <v>910.66</v>
      </c>
    </row>
    <row r="448" spans="1:29" x14ac:dyDescent="0.2">
      <c r="A448" s="104" t="s">
        <v>827</v>
      </c>
      <c r="B448" s="104"/>
      <c r="C448" s="73" t="s">
        <v>157</v>
      </c>
      <c r="D448" s="73" t="s">
        <v>158</v>
      </c>
      <c r="E448" s="73">
        <v>950</v>
      </c>
      <c r="F448" s="73">
        <v>2360</v>
      </c>
      <c r="G448" s="359"/>
      <c r="I448" s="72"/>
      <c r="J448" s="72">
        <v>1</v>
      </c>
      <c r="M448" s="72"/>
      <c r="N448" s="73">
        <v>1</v>
      </c>
      <c r="O448" s="43"/>
      <c r="P448" s="64">
        <v>1</v>
      </c>
      <c r="Q448" s="43"/>
      <c r="R448" s="168">
        <v>235.59</v>
      </c>
      <c r="X448" s="58"/>
      <c r="AC448" s="58">
        <f t="shared" si="6"/>
        <v>235.59</v>
      </c>
    </row>
    <row r="449" spans="1:29" x14ac:dyDescent="0.2">
      <c r="A449" s="104" t="s">
        <v>830</v>
      </c>
      <c r="B449" s="104"/>
      <c r="C449" s="73" t="s">
        <v>157</v>
      </c>
      <c r="D449" s="73" t="s">
        <v>158</v>
      </c>
      <c r="E449" s="73">
        <v>1010</v>
      </c>
      <c r="F449" s="73">
        <v>2360</v>
      </c>
      <c r="G449" s="359"/>
      <c r="I449" s="72"/>
      <c r="J449" s="72">
        <v>1</v>
      </c>
      <c r="L449" s="72">
        <v>1</v>
      </c>
      <c r="M449" s="72"/>
      <c r="N449" s="73">
        <v>1</v>
      </c>
      <c r="O449" s="43"/>
      <c r="P449" s="64">
        <v>1</v>
      </c>
      <c r="Q449" s="43"/>
      <c r="R449" s="168">
        <v>238.42</v>
      </c>
      <c r="X449" s="58"/>
      <c r="AC449" s="58">
        <f t="shared" si="6"/>
        <v>238.42</v>
      </c>
    </row>
    <row r="450" spans="1:29" x14ac:dyDescent="0.2">
      <c r="A450" s="104" t="s">
        <v>832</v>
      </c>
      <c r="B450" s="104"/>
      <c r="C450" s="73" t="s">
        <v>157</v>
      </c>
      <c r="D450" s="73" t="s">
        <v>158</v>
      </c>
      <c r="E450" s="73">
        <v>950</v>
      </c>
      <c r="F450" s="73">
        <v>2360</v>
      </c>
      <c r="G450" s="359"/>
      <c r="I450" s="72"/>
      <c r="J450" s="72">
        <v>1</v>
      </c>
      <c r="M450" s="72"/>
      <c r="N450" s="73">
        <v>1</v>
      </c>
      <c r="O450" s="43"/>
      <c r="P450" s="64">
        <v>1</v>
      </c>
      <c r="Q450" s="43"/>
      <c r="R450" s="168">
        <v>235.59</v>
      </c>
      <c r="X450" s="58"/>
      <c r="AC450" s="58">
        <f t="shared" si="6"/>
        <v>235.59</v>
      </c>
    </row>
    <row r="451" spans="1:29" x14ac:dyDescent="0.2">
      <c r="A451" s="104" t="s">
        <v>834</v>
      </c>
      <c r="B451" s="104"/>
      <c r="C451" s="73" t="s">
        <v>157</v>
      </c>
      <c r="D451" s="73" t="s">
        <v>158</v>
      </c>
      <c r="E451" s="73">
        <v>830</v>
      </c>
      <c r="F451" s="73">
        <v>2360</v>
      </c>
      <c r="G451" s="359"/>
      <c r="I451" s="72"/>
      <c r="J451" s="72">
        <v>1</v>
      </c>
      <c r="L451" s="72">
        <v>1</v>
      </c>
      <c r="M451" s="72"/>
      <c r="N451" s="73">
        <v>1</v>
      </c>
      <c r="O451" s="43"/>
      <c r="P451" s="64">
        <v>1</v>
      </c>
      <c r="Q451" s="43"/>
      <c r="R451" s="168">
        <v>230.51</v>
      </c>
      <c r="X451" s="58"/>
      <c r="AC451" s="58">
        <f t="shared" si="6"/>
        <v>230.51</v>
      </c>
    </row>
    <row r="452" spans="1:29" x14ac:dyDescent="0.2">
      <c r="A452" s="104" t="s">
        <v>836</v>
      </c>
      <c r="B452" s="104"/>
      <c r="C452" s="73" t="s">
        <v>157</v>
      </c>
      <c r="D452" s="73" t="s">
        <v>158</v>
      </c>
      <c r="E452" s="73">
        <v>1290</v>
      </c>
      <c r="F452" s="73">
        <v>2360</v>
      </c>
      <c r="G452" s="359"/>
      <c r="I452" s="72"/>
      <c r="J452" s="72">
        <v>1</v>
      </c>
      <c r="M452" s="72">
        <v>1</v>
      </c>
      <c r="N452" s="73">
        <v>1</v>
      </c>
      <c r="O452" s="43"/>
      <c r="P452" s="64">
        <v>1</v>
      </c>
      <c r="Q452" s="43"/>
      <c r="R452" s="168">
        <v>761.47</v>
      </c>
      <c r="X452" s="58"/>
      <c r="AC452" s="58">
        <f t="shared" si="6"/>
        <v>761.47</v>
      </c>
    </row>
    <row r="453" spans="1:29" x14ac:dyDescent="0.2">
      <c r="A453" s="104" t="s">
        <v>838</v>
      </c>
      <c r="B453" s="104"/>
      <c r="C453" s="73" t="s">
        <v>157</v>
      </c>
      <c r="D453" s="73" t="s">
        <v>158</v>
      </c>
      <c r="E453" s="73">
        <v>1640</v>
      </c>
      <c r="F453" s="73">
        <v>2360</v>
      </c>
      <c r="G453" s="359"/>
      <c r="I453" s="72"/>
      <c r="J453" s="72">
        <v>1</v>
      </c>
      <c r="M453" s="72">
        <v>1</v>
      </c>
      <c r="N453" s="73">
        <v>1</v>
      </c>
      <c r="O453" s="43"/>
      <c r="P453" s="64">
        <v>1</v>
      </c>
      <c r="Q453" s="43"/>
      <c r="R453" s="168">
        <v>683.01</v>
      </c>
      <c r="X453" s="58"/>
      <c r="AC453" s="58">
        <f t="shared" si="6"/>
        <v>683.01</v>
      </c>
    </row>
    <row r="454" spans="1:29" x14ac:dyDescent="0.2">
      <c r="A454" s="104" t="s">
        <v>840</v>
      </c>
      <c r="B454" s="104"/>
      <c r="C454" s="73" t="s">
        <v>157</v>
      </c>
      <c r="D454" s="73" t="s">
        <v>158</v>
      </c>
      <c r="E454" s="73">
        <v>1290</v>
      </c>
      <c r="F454" s="73">
        <v>2360</v>
      </c>
      <c r="G454" s="359"/>
      <c r="I454" s="72"/>
      <c r="J454" s="72">
        <v>1</v>
      </c>
      <c r="M454" s="72">
        <v>1</v>
      </c>
      <c r="N454" s="73">
        <v>1</v>
      </c>
      <c r="O454" s="43"/>
      <c r="P454" s="64">
        <v>1</v>
      </c>
      <c r="Q454" s="43"/>
      <c r="R454" s="168">
        <v>731.44</v>
      </c>
      <c r="X454" s="58"/>
      <c r="AC454" s="58">
        <f t="shared" si="6"/>
        <v>731.44</v>
      </c>
    </row>
    <row r="455" spans="1:29" x14ac:dyDescent="0.2">
      <c r="A455" s="104" t="s">
        <v>842</v>
      </c>
      <c r="B455" s="104" t="s">
        <v>841</v>
      </c>
      <c r="C455" s="73" t="s">
        <v>251</v>
      </c>
      <c r="D455" s="73" t="s">
        <v>1162</v>
      </c>
      <c r="E455" s="73">
        <v>1955</v>
      </c>
      <c r="F455" s="73">
        <v>2395</v>
      </c>
      <c r="G455" s="359"/>
      <c r="I455" s="72"/>
      <c r="J455" s="72">
        <v>1</v>
      </c>
      <c r="M455" s="72"/>
      <c r="N455" s="73">
        <v>1</v>
      </c>
      <c r="O455" s="43"/>
      <c r="P455" s="64">
        <v>1</v>
      </c>
      <c r="Q455" s="43"/>
      <c r="R455" s="168">
        <v>224.95</v>
      </c>
      <c r="S455" s="58">
        <v>638</v>
      </c>
      <c r="T455" s="58">
        <v>43</v>
      </c>
      <c r="U455" s="58">
        <v>4.71</v>
      </c>
      <c r="X455" s="58"/>
      <c r="AC455" s="58">
        <f t="shared" si="6"/>
        <v>910.66</v>
      </c>
    </row>
    <row r="456" spans="1:29" x14ac:dyDescent="0.2">
      <c r="A456" s="104" t="s">
        <v>844</v>
      </c>
      <c r="B456" s="104"/>
      <c r="C456" s="73" t="s">
        <v>157</v>
      </c>
      <c r="D456" s="73" t="s">
        <v>158</v>
      </c>
      <c r="E456" s="73">
        <v>1040</v>
      </c>
      <c r="F456" s="73">
        <v>2360</v>
      </c>
      <c r="G456" s="359"/>
      <c r="I456" s="72"/>
      <c r="J456" s="72">
        <v>1</v>
      </c>
      <c r="M456" s="72">
        <v>1</v>
      </c>
      <c r="N456" s="73">
        <v>1</v>
      </c>
      <c r="O456" s="43"/>
      <c r="P456" s="64">
        <v>1</v>
      </c>
      <c r="Q456" s="43"/>
      <c r="R456" s="168">
        <v>337.58</v>
      </c>
      <c r="X456" s="58"/>
      <c r="AC456" s="58">
        <f t="shared" si="6"/>
        <v>337.58</v>
      </c>
    </row>
    <row r="457" spans="1:29" x14ac:dyDescent="0.2">
      <c r="A457" s="104" t="s">
        <v>846</v>
      </c>
      <c r="B457" s="104"/>
      <c r="C457" s="73" t="s">
        <v>157</v>
      </c>
      <c r="D457" s="73" t="s">
        <v>158</v>
      </c>
      <c r="E457" s="73">
        <v>970</v>
      </c>
      <c r="F457" s="73">
        <v>2360</v>
      </c>
      <c r="G457" s="359"/>
      <c r="I457" s="72"/>
      <c r="J457" s="72">
        <v>1</v>
      </c>
      <c r="M457" s="72">
        <v>1</v>
      </c>
      <c r="N457" s="73">
        <v>1</v>
      </c>
      <c r="O457" s="43"/>
      <c r="P457" s="64">
        <v>1</v>
      </c>
      <c r="Q457" s="43"/>
      <c r="R457" s="168">
        <v>334.48</v>
      </c>
      <c r="X457" s="58"/>
      <c r="AC457" s="58">
        <f t="shared" si="6"/>
        <v>334.48</v>
      </c>
    </row>
    <row r="458" spans="1:29" x14ac:dyDescent="0.2">
      <c r="A458" s="376" t="s">
        <v>847</v>
      </c>
      <c r="B458" s="376"/>
      <c r="C458" s="377"/>
      <c r="D458" s="377"/>
      <c r="E458" s="377"/>
      <c r="F458" s="377"/>
      <c r="G458" s="383"/>
      <c r="H458" s="378"/>
      <c r="I458" s="379"/>
      <c r="J458" s="379"/>
      <c r="K458" s="378"/>
      <c r="L458" s="379"/>
      <c r="M458" s="379"/>
      <c r="N458" s="377"/>
      <c r="O458" s="380"/>
      <c r="P458" s="381"/>
      <c r="Q458" s="380"/>
      <c r="R458" s="382"/>
      <c r="S458" s="382"/>
      <c r="T458" s="382"/>
      <c r="U458" s="382"/>
      <c r="V458" s="382"/>
      <c r="W458" s="382"/>
      <c r="X458" s="382"/>
      <c r="Y458" s="382"/>
      <c r="Z458" s="382"/>
      <c r="AA458" s="382"/>
      <c r="AB458" s="382"/>
      <c r="AC458" s="382"/>
    </row>
    <row r="459" spans="1:29" x14ac:dyDescent="0.2">
      <c r="A459" s="104" t="s">
        <v>849</v>
      </c>
      <c r="B459" s="104"/>
      <c r="C459" s="73" t="s">
        <v>157</v>
      </c>
      <c r="D459" s="73" t="s">
        <v>158</v>
      </c>
      <c r="E459" s="73">
        <v>950</v>
      </c>
      <c r="F459" s="73">
        <v>2360</v>
      </c>
      <c r="G459" s="359"/>
      <c r="I459" s="72"/>
      <c r="J459" s="72">
        <v>1</v>
      </c>
      <c r="M459" s="72"/>
      <c r="N459" s="73">
        <v>1</v>
      </c>
      <c r="O459" s="43"/>
      <c r="P459" s="64">
        <v>1</v>
      </c>
      <c r="Q459" s="43"/>
      <c r="R459" s="168">
        <v>235.59</v>
      </c>
      <c r="X459" s="58"/>
      <c r="AC459" s="58">
        <f t="shared" ref="AC459:AC521" si="7">SUM(R459:AB459)</f>
        <v>235.59</v>
      </c>
    </row>
    <row r="460" spans="1:29" x14ac:dyDescent="0.2">
      <c r="A460" s="104" t="s">
        <v>851</v>
      </c>
      <c r="B460" s="104"/>
      <c r="C460" s="73" t="s">
        <v>157</v>
      </c>
      <c r="D460" s="73" t="s">
        <v>158</v>
      </c>
      <c r="E460" s="73">
        <v>1290</v>
      </c>
      <c r="F460" s="73">
        <v>2360</v>
      </c>
      <c r="G460" s="359"/>
      <c r="I460" s="72"/>
      <c r="J460" s="72">
        <v>1</v>
      </c>
      <c r="M460" s="72">
        <v>1</v>
      </c>
      <c r="N460" s="73">
        <v>1</v>
      </c>
      <c r="O460" s="43"/>
      <c r="P460" s="64">
        <v>1</v>
      </c>
      <c r="Q460" s="43"/>
      <c r="R460" s="168">
        <v>731.44</v>
      </c>
      <c r="X460" s="58"/>
      <c r="AC460" s="58">
        <f t="shared" si="7"/>
        <v>731.44</v>
      </c>
    </row>
    <row r="461" spans="1:29" x14ac:dyDescent="0.2">
      <c r="A461" s="104" t="s">
        <v>853</v>
      </c>
      <c r="B461" s="104"/>
      <c r="C461" s="73" t="s">
        <v>157</v>
      </c>
      <c r="D461" s="73" t="s">
        <v>158</v>
      </c>
      <c r="E461" s="73">
        <v>830</v>
      </c>
      <c r="F461" s="73">
        <v>2360</v>
      </c>
      <c r="G461" s="359"/>
      <c r="I461" s="72"/>
      <c r="J461" s="72">
        <v>1</v>
      </c>
      <c r="L461" s="72">
        <v>1</v>
      </c>
      <c r="M461" s="72"/>
      <c r="N461" s="73">
        <v>1</v>
      </c>
      <c r="O461" s="43"/>
      <c r="P461" s="64">
        <v>1</v>
      </c>
      <c r="Q461" s="43"/>
      <c r="R461" s="168">
        <v>230.51</v>
      </c>
      <c r="X461" s="58"/>
      <c r="AC461" s="58">
        <f t="shared" si="7"/>
        <v>230.51</v>
      </c>
    </row>
    <row r="462" spans="1:29" x14ac:dyDescent="0.2">
      <c r="A462" s="104" t="s">
        <v>854</v>
      </c>
      <c r="B462" s="104"/>
      <c r="C462" s="73" t="s">
        <v>157</v>
      </c>
      <c r="D462" s="73" t="s">
        <v>158</v>
      </c>
      <c r="E462" s="73">
        <v>1010</v>
      </c>
      <c r="F462" s="73">
        <v>2360</v>
      </c>
      <c r="G462" s="359"/>
      <c r="I462" s="72"/>
      <c r="J462" s="72">
        <v>1</v>
      </c>
      <c r="M462" s="72"/>
      <c r="N462" s="73">
        <v>1</v>
      </c>
      <c r="O462" s="43"/>
      <c r="P462" s="64">
        <v>1</v>
      </c>
      <c r="Q462" s="43"/>
      <c r="R462" s="168">
        <v>238.22</v>
      </c>
      <c r="X462" s="58"/>
      <c r="AC462" s="58">
        <f t="shared" si="7"/>
        <v>238.22</v>
      </c>
    </row>
    <row r="463" spans="1:29" x14ac:dyDescent="0.2">
      <c r="A463" s="104" t="s">
        <v>856</v>
      </c>
      <c r="B463" s="104"/>
      <c r="C463" s="73" t="s">
        <v>157</v>
      </c>
      <c r="D463" s="73" t="s">
        <v>158</v>
      </c>
      <c r="E463" s="73">
        <v>970</v>
      </c>
      <c r="F463" s="73">
        <v>2360</v>
      </c>
      <c r="G463" s="359"/>
      <c r="I463" s="72"/>
      <c r="J463" s="72">
        <v>1</v>
      </c>
      <c r="M463" s="72">
        <v>1</v>
      </c>
      <c r="N463" s="73">
        <v>1</v>
      </c>
      <c r="O463" s="43"/>
      <c r="P463" s="64">
        <v>1</v>
      </c>
      <c r="Q463" s="43"/>
      <c r="R463" s="168">
        <v>334.48</v>
      </c>
      <c r="X463" s="58"/>
      <c r="AC463" s="58">
        <f t="shared" si="7"/>
        <v>334.48</v>
      </c>
    </row>
    <row r="464" spans="1:29" x14ac:dyDescent="0.2">
      <c r="A464" s="104" t="s">
        <v>858</v>
      </c>
      <c r="B464" s="104"/>
      <c r="C464" s="73" t="s">
        <v>157</v>
      </c>
      <c r="D464" s="73" t="s">
        <v>158</v>
      </c>
      <c r="E464" s="73">
        <v>1290</v>
      </c>
      <c r="F464" s="73">
        <v>2360</v>
      </c>
      <c r="G464" s="359"/>
      <c r="I464" s="72"/>
      <c r="J464" s="72">
        <v>1</v>
      </c>
      <c r="M464" s="72">
        <v>1</v>
      </c>
      <c r="N464" s="73">
        <v>1</v>
      </c>
      <c r="O464" s="43"/>
      <c r="P464" s="64">
        <v>1</v>
      </c>
      <c r="Q464" s="43"/>
      <c r="R464" s="168">
        <v>761.47</v>
      </c>
      <c r="X464" s="58"/>
      <c r="AC464" s="58">
        <f t="shared" si="7"/>
        <v>761.47</v>
      </c>
    </row>
    <row r="465" spans="1:29" x14ac:dyDescent="0.2">
      <c r="A465" s="104" t="s">
        <v>860</v>
      </c>
      <c r="B465" s="104"/>
      <c r="C465" s="73" t="s">
        <v>157</v>
      </c>
      <c r="D465" s="73" t="s">
        <v>158</v>
      </c>
      <c r="E465" s="73">
        <v>1020</v>
      </c>
      <c r="F465" s="73">
        <v>2360</v>
      </c>
      <c r="G465" s="359"/>
      <c r="I465" s="72"/>
      <c r="J465" s="72">
        <v>1</v>
      </c>
      <c r="M465" s="72">
        <v>1</v>
      </c>
      <c r="N465" s="73">
        <v>1</v>
      </c>
      <c r="O465" s="43"/>
      <c r="P465" s="64">
        <v>1</v>
      </c>
      <c r="Q465" s="43"/>
      <c r="R465" s="168">
        <v>504.11</v>
      </c>
      <c r="X465" s="58"/>
      <c r="AC465" s="58">
        <f t="shared" si="7"/>
        <v>504.11</v>
      </c>
    </row>
    <row r="466" spans="1:29" x14ac:dyDescent="0.2">
      <c r="A466" s="104" t="s">
        <v>862</v>
      </c>
      <c r="B466" s="104"/>
      <c r="C466" s="73" t="s">
        <v>157</v>
      </c>
      <c r="D466" s="73" t="s">
        <v>158</v>
      </c>
      <c r="E466" s="73">
        <v>1815</v>
      </c>
      <c r="F466" s="73">
        <v>2360</v>
      </c>
      <c r="G466" s="359"/>
      <c r="I466" s="72"/>
      <c r="J466" s="72">
        <v>1</v>
      </c>
      <c r="M466" s="72">
        <v>1</v>
      </c>
      <c r="N466" s="73">
        <v>1</v>
      </c>
      <c r="O466" s="43"/>
      <c r="P466" s="64">
        <v>1</v>
      </c>
      <c r="Q466" s="43"/>
      <c r="R466" s="168">
        <v>697.02</v>
      </c>
      <c r="X466" s="58"/>
      <c r="AC466" s="58">
        <f t="shared" si="7"/>
        <v>697.02</v>
      </c>
    </row>
    <row r="467" spans="1:29" x14ac:dyDescent="0.2">
      <c r="A467" s="104" t="s">
        <v>864</v>
      </c>
      <c r="B467" s="104"/>
      <c r="C467" s="73" t="s">
        <v>157</v>
      </c>
      <c r="D467" s="73" t="s">
        <v>158</v>
      </c>
      <c r="E467" s="73">
        <v>1290</v>
      </c>
      <c r="F467" s="73">
        <v>2360</v>
      </c>
      <c r="G467" s="359"/>
      <c r="I467" s="72"/>
      <c r="J467" s="72">
        <v>1</v>
      </c>
      <c r="M467" s="72">
        <v>1</v>
      </c>
      <c r="N467" s="73">
        <v>1</v>
      </c>
      <c r="O467" s="43"/>
      <c r="P467" s="64">
        <v>1</v>
      </c>
      <c r="Q467" s="43"/>
      <c r="R467" s="168">
        <v>761.47</v>
      </c>
      <c r="X467" s="58"/>
      <c r="AC467" s="58">
        <f t="shared" si="7"/>
        <v>761.47</v>
      </c>
    </row>
    <row r="468" spans="1:29" x14ac:dyDescent="0.2">
      <c r="A468" s="104" t="s">
        <v>865</v>
      </c>
      <c r="B468" s="104"/>
      <c r="C468" s="73" t="s">
        <v>333</v>
      </c>
      <c r="D468" s="73" t="s">
        <v>107</v>
      </c>
      <c r="E468" s="73">
        <v>950</v>
      </c>
      <c r="F468" s="73">
        <v>2300</v>
      </c>
      <c r="G468" s="359"/>
      <c r="I468" s="72"/>
      <c r="J468" s="72">
        <v>1</v>
      </c>
      <c r="M468" s="72">
        <v>1</v>
      </c>
      <c r="N468" s="73">
        <v>1</v>
      </c>
      <c r="O468" s="43"/>
      <c r="P468" s="64">
        <v>1</v>
      </c>
      <c r="Q468" s="43"/>
      <c r="R468" s="168">
        <v>1122</v>
      </c>
      <c r="X468" s="58"/>
      <c r="Y468" s="58">
        <v>55.31</v>
      </c>
      <c r="Z468" s="58">
        <v>104.59</v>
      </c>
      <c r="AA468" s="58">
        <v>32.65</v>
      </c>
      <c r="AB468" s="58">
        <v>90</v>
      </c>
      <c r="AC468" s="58">
        <f t="shared" si="7"/>
        <v>1404.55</v>
      </c>
    </row>
    <row r="469" spans="1:29" x14ac:dyDescent="0.2">
      <c r="A469" s="104" t="s">
        <v>867</v>
      </c>
      <c r="B469" s="104"/>
      <c r="C469" s="73" t="s">
        <v>157</v>
      </c>
      <c r="D469" s="73" t="s">
        <v>158</v>
      </c>
      <c r="E469" s="73">
        <v>1290</v>
      </c>
      <c r="F469" s="73">
        <v>2360</v>
      </c>
      <c r="G469" s="359"/>
      <c r="I469" s="72"/>
      <c r="J469" s="72">
        <v>1</v>
      </c>
      <c r="M469" s="72">
        <v>1</v>
      </c>
      <c r="N469" s="73">
        <v>1</v>
      </c>
      <c r="O469" s="43"/>
      <c r="P469" s="64">
        <v>1</v>
      </c>
      <c r="Q469" s="43"/>
      <c r="R469" s="168">
        <v>731.44</v>
      </c>
      <c r="X469" s="58"/>
      <c r="AC469" s="58">
        <f t="shared" si="7"/>
        <v>731.44</v>
      </c>
    </row>
    <row r="470" spans="1:29" x14ac:dyDescent="0.2">
      <c r="A470" s="104" t="s">
        <v>869</v>
      </c>
      <c r="B470" s="104"/>
      <c r="C470" s="73" t="s">
        <v>157</v>
      </c>
      <c r="D470" s="73" t="s">
        <v>158</v>
      </c>
      <c r="E470" s="73">
        <v>1290</v>
      </c>
      <c r="F470" s="73">
        <v>2360</v>
      </c>
      <c r="G470" s="359"/>
      <c r="I470" s="72"/>
      <c r="J470" s="72">
        <v>1</v>
      </c>
      <c r="M470" s="72">
        <v>1</v>
      </c>
      <c r="N470" s="73">
        <v>1</v>
      </c>
      <c r="O470" s="43"/>
      <c r="P470" s="64">
        <v>1</v>
      </c>
      <c r="Q470" s="43"/>
      <c r="R470" s="168">
        <v>761.47</v>
      </c>
      <c r="X470" s="58"/>
      <c r="AC470" s="58">
        <f t="shared" si="7"/>
        <v>761.47</v>
      </c>
    </row>
    <row r="471" spans="1:29" x14ac:dyDescent="0.2">
      <c r="A471" s="104" t="s">
        <v>870</v>
      </c>
      <c r="B471" s="104"/>
      <c r="C471" s="73" t="s">
        <v>333</v>
      </c>
      <c r="D471" s="73" t="s">
        <v>107</v>
      </c>
      <c r="E471" s="73">
        <v>950</v>
      </c>
      <c r="F471" s="73">
        <v>2300</v>
      </c>
      <c r="G471" s="359"/>
      <c r="I471" s="72"/>
      <c r="J471" s="72">
        <v>1</v>
      </c>
      <c r="M471" s="72">
        <v>1</v>
      </c>
      <c r="N471" s="73">
        <v>1</v>
      </c>
      <c r="O471" s="43"/>
      <c r="P471" s="64">
        <v>1</v>
      </c>
      <c r="Q471" s="43"/>
      <c r="R471" s="168">
        <v>1122</v>
      </c>
      <c r="X471" s="58"/>
      <c r="Y471" s="58">
        <v>55.31</v>
      </c>
      <c r="Z471" s="58">
        <v>104.59</v>
      </c>
      <c r="AA471" s="58">
        <v>32.65</v>
      </c>
      <c r="AB471" s="58">
        <v>90</v>
      </c>
      <c r="AC471" s="58">
        <f t="shared" si="7"/>
        <v>1404.55</v>
      </c>
    </row>
    <row r="472" spans="1:29" x14ac:dyDescent="0.2">
      <c r="A472" s="104" t="s">
        <v>872</v>
      </c>
      <c r="B472" s="104"/>
      <c r="C472" s="73" t="s">
        <v>157</v>
      </c>
      <c r="D472" s="73" t="s">
        <v>158</v>
      </c>
      <c r="E472" s="73">
        <v>970</v>
      </c>
      <c r="F472" s="73">
        <v>2360</v>
      </c>
      <c r="G472" s="359"/>
      <c r="I472" s="72"/>
      <c r="J472" s="72">
        <v>1</v>
      </c>
      <c r="M472" s="72">
        <v>1</v>
      </c>
      <c r="N472" s="73">
        <v>1</v>
      </c>
      <c r="O472" s="43"/>
      <c r="P472" s="64">
        <v>1</v>
      </c>
      <c r="Q472" s="43"/>
      <c r="R472" s="168">
        <v>334.48</v>
      </c>
      <c r="X472" s="58"/>
      <c r="AC472" s="58">
        <f t="shared" si="7"/>
        <v>334.48</v>
      </c>
    </row>
    <row r="473" spans="1:29" x14ac:dyDescent="0.2">
      <c r="A473" s="104" t="s">
        <v>874</v>
      </c>
      <c r="B473" s="104"/>
      <c r="C473" s="73" t="s">
        <v>157</v>
      </c>
      <c r="D473" s="73" t="s">
        <v>158</v>
      </c>
      <c r="E473" s="73">
        <v>970</v>
      </c>
      <c r="F473" s="73">
        <v>2360</v>
      </c>
      <c r="G473" s="359"/>
      <c r="I473" s="72"/>
      <c r="J473" s="72">
        <v>1</v>
      </c>
      <c r="M473" s="72">
        <v>1</v>
      </c>
      <c r="N473" s="73">
        <v>1</v>
      </c>
      <c r="O473" s="43"/>
      <c r="P473" s="64">
        <v>1</v>
      </c>
      <c r="Q473" s="43"/>
      <c r="R473" s="168">
        <v>334.48</v>
      </c>
      <c r="X473" s="58"/>
      <c r="AC473" s="58">
        <f t="shared" si="7"/>
        <v>334.48</v>
      </c>
    </row>
    <row r="474" spans="1:29" x14ac:dyDescent="0.2">
      <c r="A474" s="104" t="s">
        <v>876</v>
      </c>
      <c r="B474" s="104"/>
      <c r="C474" s="73" t="s">
        <v>157</v>
      </c>
      <c r="D474" s="73" t="s">
        <v>158</v>
      </c>
      <c r="E474" s="73">
        <v>850</v>
      </c>
      <c r="F474" s="73">
        <v>2360</v>
      </c>
      <c r="G474" s="359"/>
      <c r="I474" s="72"/>
      <c r="J474" s="72">
        <v>1</v>
      </c>
      <c r="M474" s="72">
        <v>1</v>
      </c>
      <c r="N474" s="73">
        <v>1</v>
      </c>
      <c r="O474" s="43"/>
      <c r="P474" s="64">
        <v>1</v>
      </c>
      <c r="Q474" s="43"/>
      <c r="R474" s="168">
        <v>329.15</v>
      </c>
      <c r="X474" s="58"/>
      <c r="AC474" s="58">
        <f t="shared" si="7"/>
        <v>329.15</v>
      </c>
    </row>
    <row r="475" spans="1:29" x14ac:dyDescent="0.2">
      <c r="A475" s="104" t="s">
        <v>877</v>
      </c>
      <c r="B475" s="104"/>
      <c r="C475" s="73" t="s">
        <v>157</v>
      </c>
      <c r="D475" s="73" t="s">
        <v>158</v>
      </c>
      <c r="E475" s="73">
        <v>1040</v>
      </c>
      <c r="F475" s="73">
        <v>2360</v>
      </c>
      <c r="G475" s="359"/>
      <c r="I475" s="72"/>
      <c r="J475" s="72">
        <v>1</v>
      </c>
      <c r="M475" s="72">
        <v>1</v>
      </c>
      <c r="N475" s="73">
        <v>1</v>
      </c>
      <c r="O475" s="43"/>
      <c r="P475" s="64">
        <v>1</v>
      </c>
      <c r="Q475" s="43"/>
      <c r="R475" s="168">
        <v>337.58</v>
      </c>
      <c r="X475" s="58"/>
      <c r="AC475" s="58">
        <f t="shared" si="7"/>
        <v>337.58</v>
      </c>
    </row>
    <row r="476" spans="1:29" x14ac:dyDescent="0.2">
      <c r="A476" s="104" t="s">
        <v>878</v>
      </c>
      <c r="B476" s="104"/>
      <c r="C476" s="73" t="s">
        <v>157</v>
      </c>
      <c r="D476" s="73" t="s">
        <v>158</v>
      </c>
      <c r="E476" s="73">
        <v>1290</v>
      </c>
      <c r="F476" s="73">
        <v>2360</v>
      </c>
      <c r="G476" s="359"/>
      <c r="I476" s="72"/>
      <c r="J476" s="72">
        <v>1</v>
      </c>
      <c r="M476" s="72">
        <v>1</v>
      </c>
      <c r="N476" s="73">
        <v>1</v>
      </c>
      <c r="O476" s="43"/>
      <c r="P476" s="64">
        <v>1</v>
      </c>
      <c r="Q476" s="43"/>
      <c r="R476" s="168">
        <v>744.94</v>
      </c>
      <c r="X476" s="58"/>
      <c r="AC476" s="58">
        <f t="shared" si="7"/>
        <v>744.94</v>
      </c>
    </row>
    <row r="477" spans="1:29" x14ac:dyDescent="0.2">
      <c r="A477" s="104" t="s">
        <v>880</v>
      </c>
      <c r="B477" s="104"/>
      <c r="C477" s="73" t="s">
        <v>157</v>
      </c>
      <c r="D477" s="73" t="s">
        <v>158</v>
      </c>
      <c r="E477" s="73">
        <v>1290</v>
      </c>
      <c r="F477" s="73">
        <v>2360</v>
      </c>
      <c r="G477" s="359"/>
      <c r="I477" s="72"/>
      <c r="J477" s="72">
        <v>1</v>
      </c>
      <c r="M477" s="72">
        <v>1</v>
      </c>
      <c r="N477" s="73">
        <v>1</v>
      </c>
      <c r="O477" s="43"/>
      <c r="P477" s="64">
        <v>1</v>
      </c>
      <c r="Q477" s="43"/>
      <c r="R477" s="168">
        <v>731.44</v>
      </c>
      <c r="X477" s="58"/>
      <c r="AC477" s="58">
        <f t="shared" si="7"/>
        <v>731.44</v>
      </c>
    </row>
    <row r="478" spans="1:29" x14ac:dyDescent="0.2">
      <c r="A478" s="104" t="s">
        <v>882</v>
      </c>
      <c r="B478" s="104"/>
      <c r="C478" s="73" t="s">
        <v>157</v>
      </c>
      <c r="D478" s="73" t="s">
        <v>158</v>
      </c>
      <c r="E478" s="73">
        <v>1040</v>
      </c>
      <c r="F478" s="73">
        <v>2360</v>
      </c>
      <c r="G478" s="359"/>
      <c r="I478" s="72"/>
      <c r="J478" s="72">
        <v>1</v>
      </c>
      <c r="M478" s="72">
        <v>1</v>
      </c>
      <c r="N478" s="73">
        <v>1</v>
      </c>
      <c r="O478" s="43"/>
      <c r="P478" s="64">
        <v>1</v>
      </c>
      <c r="Q478" s="43"/>
      <c r="R478" s="168">
        <v>337.58</v>
      </c>
      <c r="X478" s="58"/>
      <c r="AC478" s="58">
        <f t="shared" si="7"/>
        <v>337.58</v>
      </c>
    </row>
    <row r="479" spans="1:29" x14ac:dyDescent="0.2">
      <c r="A479" s="104" t="s">
        <v>884</v>
      </c>
      <c r="B479" s="104"/>
      <c r="C479" s="73" t="s">
        <v>157</v>
      </c>
      <c r="D479" s="73" t="s">
        <v>158</v>
      </c>
      <c r="E479" s="73">
        <v>1290</v>
      </c>
      <c r="F479" s="73">
        <v>2360</v>
      </c>
      <c r="G479" s="359"/>
      <c r="I479" s="72"/>
      <c r="J479" s="72">
        <v>1</v>
      </c>
      <c r="M479" s="72">
        <v>1</v>
      </c>
      <c r="N479" s="73">
        <v>1</v>
      </c>
      <c r="O479" s="43"/>
      <c r="P479" s="64">
        <v>1</v>
      </c>
      <c r="Q479" s="43"/>
      <c r="R479" s="168">
        <v>761.47</v>
      </c>
      <c r="X479" s="58"/>
      <c r="AC479" s="58">
        <f t="shared" si="7"/>
        <v>761.47</v>
      </c>
    </row>
    <row r="480" spans="1:29" x14ac:dyDescent="0.2">
      <c r="A480" s="104" t="s">
        <v>886</v>
      </c>
      <c r="B480" s="104"/>
      <c r="C480" s="73" t="s">
        <v>157</v>
      </c>
      <c r="D480" s="73" t="s">
        <v>158</v>
      </c>
      <c r="E480" s="73">
        <v>1290</v>
      </c>
      <c r="F480" s="73">
        <v>2360</v>
      </c>
      <c r="G480" s="359"/>
      <c r="I480" s="72"/>
      <c r="J480" s="72">
        <v>1</v>
      </c>
      <c r="M480" s="72">
        <v>1</v>
      </c>
      <c r="N480" s="73">
        <v>1</v>
      </c>
      <c r="O480" s="43"/>
      <c r="P480" s="64">
        <v>1</v>
      </c>
      <c r="Q480" s="43"/>
      <c r="R480" s="168">
        <v>731.44</v>
      </c>
      <c r="X480" s="58"/>
      <c r="AC480" s="58">
        <f t="shared" si="7"/>
        <v>731.44</v>
      </c>
    </row>
    <row r="481" spans="1:29" x14ac:dyDescent="0.2">
      <c r="A481" s="104" t="s">
        <v>887</v>
      </c>
      <c r="B481" s="104"/>
      <c r="C481" s="73" t="s">
        <v>157</v>
      </c>
      <c r="D481" s="73" t="s">
        <v>158</v>
      </c>
      <c r="E481" s="73">
        <v>1040</v>
      </c>
      <c r="F481" s="73">
        <v>2360</v>
      </c>
      <c r="G481" s="359"/>
      <c r="I481" s="72"/>
      <c r="J481" s="72">
        <v>1</v>
      </c>
      <c r="M481" s="72">
        <v>1</v>
      </c>
      <c r="N481" s="73">
        <v>1</v>
      </c>
      <c r="O481" s="43"/>
      <c r="P481" s="64">
        <v>1</v>
      </c>
      <c r="Q481" s="43"/>
      <c r="R481" s="168">
        <v>505</v>
      </c>
      <c r="X481" s="58"/>
      <c r="AC481" s="58">
        <f t="shared" si="7"/>
        <v>505</v>
      </c>
    </row>
    <row r="482" spans="1:29" x14ac:dyDescent="0.2">
      <c r="A482" s="104" t="s">
        <v>889</v>
      </c>
      <c r="B482" s="104"/>
      <c r="C482" s="73" t="s">
        <v>157</v>
      </c>
      <c r="D482" s="73" t="s">
        <v>158</v>
      </c>
      <c r="E482" s="73">
        <v>1640</v>
      </c>
      <c r="F482" s="73">
        <v>2360</v>
      </c>
      <c r="G482" s="359"/>
      <c r="I482" s="72"/>
      <c r="J482" s="72">
        <v>1</v>
      </c>
      <c r="M482" s="72">
        <v>1</v>
      </c>
      <c r="N482" s="73">
        <v>1</v>
      </c>
      <c r="O482" s="43"/>
      <c r="P482" s="64">
        <v>1</v>
      </c>
      <c r="Q482" s="43"/>
      <c r="R482" s="168">
        <v>683.01</v>
      </c>
      <c r="X482" s="58"/>
      <c r="AC482" s="58">
        <f t="shared" si="7"/>
        <v>683.01</v>
      </c>
    </row>
    <row r="483" spans="1:29" x14ac:dyDescent="0.2">
      <c r="A483" s="104" t="s">
        <v>890</v>
      </c>
      <c r="B483" s="104" t="s">
        <v>893</v>
      </c>
      <c r="C483" s="73" t="s">
        <v>251</v>
      </c>
      <c r="D483" s="73" t="s">
        <v>1162</v>
      </c>
      <c r="E483" s="73">
        <v>1903</v>
      </c>
      <c r="F483" s="73">
        <v>2395</v>
      </c>
      <c r="G483" s="359"/>
      <c r="I483" s="72"/>
      <c r="J483" s="72">
        <v>1</v>
      </c>
      <c r="M483" s="72"/>
      <c r="N483" s="73">
        <v>1</v>
      </c>
      <c r="O483" s="43"/>
      <c r="P483" s="64">
        <v>1</v>
      </c>
      <c r="Q483" s="43"/>
      <c r="R483" s="168">
        <v>224.95</v>
      </c>
      <c r="S483" s="58">
        <v>638</v>
      </c>
      <c r="T483" s="58">
        <v>43</v>
      </c>
      <c r="U483" s="58">
        <v>4.71</v>
      </c>
      <c r="X483" s="58"/>
      <c r="AC483" s="58">
        <f t="shared" si="7"/>
        <v>910.66</v>
      </c>
    </row>
    <row r="484" spans="1:29" x14ac:dyDescent="0.2">
      <c r="A484" s="104" t="s">
        <v>892</v>
      </c>
      <c r="B484" s="104"/>
      <c r="C484" s="73" t="s">
        <v>157</v>
      </c>
      <c r="D484" s="73" t="s">
        <v>158</v>
      </c>
      <c r="E484" s="73">
        <v>950</v>
      </c>
      <c r="F484" s="73">
        <v>2360</v>
      </c>
      <c r="G484" s="359"/>
      <c r="I484" s="72"/>
      <c r="J484" s="72">
        <v>1</v>
      </c>
      <c r="M484" s="72"/>
      <c r="N484" s="73">
        <v>1</v>
      </c>
      <c r="O484" s="43"/>
      <c r="P484" s="64">
        <v>1</v>
      </c>
      <c r="Q484" s="43"/>
      <c r="R484" s="168">
        <v>235.59</v>
      </c>
      <c r="X484" s="58"/>
      <c r="AC484" s="58">
        <f t="shared" si="7"/>
        <v>235.59</v>
      </c>
    </row>
    <row r="485" spans="1:29" x14ac:dyDescent="0.2">
      <c r="A485" s="104" t="s">
        <v>894</v>
      </c>
      <c r="B485" s="104"/>
      <c r="C485" s="73" t="s">
        <v>157</v>
      </c>
      <c r="D485" s="73" t="s">
        <v>158</v>
      </c>
      <c r="E485" s="73">
        <v>830</v>
      </c>
      <c r="F485" s="73">
        <v>2360</v>
      </c>
      <c r="G485" s="359"/>
      <c r="I485" s="72"/>
      <c r="J485" s="72">
        <v>1</v>
      </c>
      <c r="L485" s="72">
        <v>1</v>
      </c>
      <c r="M485" s="72"/>
      <c r="N485" s="73">
        <v>1</v>
      </c>
      <c r="O485" s="43"/>
      <c r="P485" s="64">
        <v>1</v>
      </c>
      <c r="Q485" s="43"/>
      <c r="R485" s="168">
        <v>230.51</v>
      </c>
      <c r="X485" s="58"/>
      <c r="AC485" s="58">
        <f t="shared" si="7"/>
        <v>230.51</v>
      </c>
    </row>
    <row r="486" spans="1:29" x14ac:dyDescent="0.2">
      <c r="A486" s="104" t="s">
        <v>896</v>
      </c>
      <c r="B486" s="104"/>
      <c r="C486" s="73" t="s">
        <v>157</v>
      </c>
      <c r="D486" s="73" t="s">
        <v>158</v>
      </c>
      <c r="E486" s="73">
        <v>950</v>
      </c>
      <c r="F486" s="73">
        <v>2360</v>
      </c>
      <c r="G486" s="359"/>
      <c r="I486" s="72"/>
      <c r="J486" s="72">
        <v>1</v>
      </c>
      <c r="M486" s="72"/>
      <c r="N486" s="73">
        <v>1</v>
      </c>
      <c r="O486" s="43"/>
      <c r="P486" s="64">
        <v>1</v>
      </c>
      <c r="Q486" s="43"/>
      <c r="R486" s="168">
        <v>235.59</v>
      </c>
      <c r="X486" s="58"/>
      <c r="AC486" s="58">
        <f t="shared" si="7"/>
        <v>235.59</v>
      </c>
    </row>
    <row r="487" spans="1:29" x14ac:dyDescent="0.2">
      <c r="A487" s="104" t="s">
        <v>898</v>
      </c>
      <c r="B487" s="104"/>
      <c r="C487" s="73" t="s">
        <v>157</v>
      </c>
      <c r="D487" s="73" t="s">
        <v>158</v>
      </c>
      <c r="E487" s="73">
        <v>1010</v>
      </c>
      <c r="F487" s="73">
        <v>2360</v>
      </c>
      <c r="G487" s="359"/>
      <c r="I487" s="72"/>
      <c r="J487" s="72">
        <v>1</v>
      </c>
      <c r="L487" s="72">
        <v>1</v>
      </c>
      <c r="M487" s="72"/>
      <c r="N487" s="73">
        <v>1</v>
      </c>
      <c r="O487" s="43"/>
      <c r="P487" s="64">
        <v>1</v>
      </c>
      <c r="Q487" s="43"/>
      <c r="R487" s="168">
        <v>254.51</v>
      </c>
      <c r="X487" s="58"/>
      <c r="AC487" s="58">
        <f t="shared" si="7"/>
        <v>254.51</v>
      </c>
    </row>
    <row r="488" spans="1:29" x14ac:dyDescent="0.2">
      <c r="A488" s="104" t="s">
        <v>900</v>
      </c>
      <c r="B488" s="104"/>
      <c r="C488" s="73" t="s">
        <v>157</v>
      </c>
      <c r="D488" s="73" t="s">
        <v>158</v>
      </c>
      <c r="E488" s="73">
        <v>1290</v>
      </c>
      <c r="F488" s="73">
        <v>2360</v>
      </c>
      <c r="G488" s="359"/>
      <c r="I488" s="72"/>
      <c r="J488" s="72">
        <v>1</v>
      </c>
      <c r="M488" s="72">
        <v>1</v>
      </c>
      <c r="N488" s="73">
        <v>1</v>
      </c>
      <c r="O488" s="43"/>
      <c r="P488" s="64">
        <v>1</v>
      </c>
      <c r="Q488" s="43"/>
      <c r="R488" s="168">
        <v>761.47</v>
      </c>
      <c r="X488" s="58"/>
      <c r="AC488" s="58">
        <f t="shared" si="7"/>
        <v>761.47</v>
      </c>
    </row>
    <row r="489" spans="1:29" x14ac:dyDescent="0.2">
      <c r="A489" s="104" t="s">
        <v>902</v>
      </c>
      <c r="B489" s="104"/>
      <c r="C489" s="73" t="s">
        <v>157</v>
      </c>
      <c r="D489" s="73" t="s">
        <v>158</v>
      </c>
      <c r="E489" s="73">
        <v>1640</v>
      </c>
      <c r="F489" s="73">
        <v>2360</v>
      </c>
      <c r="G489" s="359"/>
      <c r="I489" s="72"/>
      <c r="J489" s="72">
        <v>1</v>
      </c>
      <c r="M489" s="72">
        <v>1</v>
      </c>
      <c r="N489" s="73">
        <v>1</v>
      </c>
      <c r="O489" s="43"/>
      <c r="P489" s="64">
        <v>1</v>
      </c>
      <c r="Q489" s="43"/>
      <c r="R489" s="168">
        <v>683.01</v>
      </c>
      <c r="X489" s="58"/>
      <c r="AC489" s="58">
        <f t="shared" si="7"/>
        <v>683.01</v>
      </c>
    </row>
    <row r="490" spans="1:29" x14ac:dyDescent="0.2">
      <c r="A490" s="104" t="s">
        <v>904</v>
      </c>
      <c r="B490" s="104"/>
      <c r="C490" s="73" t="s">
        <v>157</v>
      </c>
      <c r="D490" s="73" t="s">
        <v>158</v>
      </c>
      <c r="E490" s="73">
        <v>1290</v>
      </c>
      <c r="F490" s="73">
        <v>2360</v>
      </c>
      <c r="G490" s="359"/>
      <c r="I490" s="72"/>
      <c r="J490" s="72">
        <v>1</v>
      </c>
      <c r="M490" s="72">
        <v>1</v>
      </c>
      <c r="N490" s="73">
        <v>1</v>
      </c>
      <c r="O490" s="43"/>
      <c r="P490" s="64">
        <v>1</v>
      </c>
      <c r="Q490" s="43"/>
      <c r="R490" s="168">
        <v>731.44</v>
      </c>
      <c r="X490" s="58"/>
      <c r="AC490" s="58">
        <f t="shared" si="7"/>
        <v>731.44</v>
      </c>
    </row>
    <row r="491" spans="1:29" x14ac:dyDescent="0.2">
      <c r="A491" s="104" t="s">
        <v>906</v>
      </c>
      <c r="B491" s="104" t="s">
        <v>905</v>
      </c>
      <c r="C491" s="73" t="s">
        <v>251</v>
      </c>
      <c r="D491" s="73" t="s">
        <v>1162</v>
      </c>
      <c r="E491" s="73">
        <v>1955</v>
      </c>
      <c r="F491" s="73">
        <v>2395</v>
      </c>
      <c r="G491" s="359"/>
      <c r="I491" s="72"/>
      <c r="J491" s="72">
        <v>1</v>
      </c>
      <c r="M491" s="72"/>
      <c r="N491" s="73">
        <v>1</v>
      </c>
      <c r="O491" s="43"/>
      <c r="P491" s="64">
        <v>1</v>
      </c>
      <c r="Q491" s="43"/>
      <c r="R491" s="168">
        <v>224.95</v>
      </c>
      <c r="S491" s="58">
        <v>638</v>
      </c>
      <c r="T491" s="58">
        <v>43</v>
      </c>
      <c r="U491" s="58">
        <v>4.71</v>
      </c>
      <c r="X491" s="58"/>
      <c r="AC491" s="58">
        <f t="shared" si="7"/>
        <v>910.66</v>
      </c>
    </row>
    <row r="492" spans="1:29" x14ac:dyDescent="0.2">
      <c r="A492" s="104" t="s">
        <v>908</v>
      </c>
      <c r="B492" s="104"/>
      <c r="C492" s="73" t="s">
        <v>157</v>
      </c>
      <c r="D492" s="73" t="s">
        <v>158</v>
      </c>
      <c r="E492" s="73">
        <v>1040</v>
      </c>
      <c r="F492" s="73">
        <v>2360</v>
      </c>
      <c r="G492" s="359"/>
      <c r="I492" s="72"/>
      <c r="J492" s="72">
        <v>1</v>
      </c>
      <c r="M492" s="72">
        <v>1</v>
      </c>
      <c r="N492" s="73">
        <v>1</v>
      </c>
      <c r="O492" s="43"/>
      <c r="P492" s="64">
        <v>1</v>
      </c>
      <c r="Q492" s="43"/>
      <c r="R492" s="168">
        <v>337.58</v>
      </c>
      <c r="X492" s="58"/>
      <c r="AC492" s="58">
        <f t="shared" si="7"/>
        <v>337.58</v>
      </c>
    </row>
    <row r="493" spans="1:29" x14ac:dyDescent="0.2">
      <c r="A493" s="104" t="s">
        <v>910</v>
      </c>
      <c r="B493" s="104"/>
      <c r="C493" s="73" t="s">
        <v>157</v>
      </c>
      <c r="D493" s="73" t="s">
        <v>158</v>
      </c>
      <c r="E493" s="73">
        <v>970</v>
      </c>
      <c r="F493" s="73">
        <v>2360</v>
      </c>
      <c r="G493" s="359"/>
      <c r="I493" s="72"/>
      <c r="J493" s="72">
        <v>1</v>
      </c>
      <c r="M493" s="72">
        <v>1</v>
      </c>
      <c r="N493" s="73">
        <v>1</v>
      </c>
      <c r="O493" s="43"/>
      <c r="P493" s="64">
        <v>1</v>
      </c>
      <c r="Q493" s="43"/>
      <c r="R493" s="168">
        <v>334.48</v>
      </c>
      <c r="X493" s="58"/>
      <c r="AC493" s="58">
        <f t="shared" si="7"/>
        <v>334.48</v>
      </c>
    </row>
    <row r="494" spans="1:29" x14ac:dyDescent="0.2">
      <c r="A494" s="376" t="s">
        <v>911</v>
      </c>
      <c r="B494" s="376"/>
      <c r="C494" s="377"/>
      <c r="D494" s="377"/>
      <c r="E494" s="377"/>
      <c r="F494" s="377"/>
      <c r="G494" s="383"/>
      <c r="H494" s="378"/>
      <c r="I494" s="379"/>
      <c r="J494" s="379"/>
      <c r="K494" s="378"/>
      <c r="L494" s="379"/>
      <c r="M494" s="379"/>
      <c r="N494" s="377"/>
      <c r="O494" s="380"/>
      <c r="P494" s="381"/>
      <c r="Q494" s="380"/>
      <c r="R494" s="382"/>
      <c r="S494" s="382"/>
      <c r="T494" s="382"/>
      <c r="U494" s="382"/>
      <c r="V494" s="382"/>
      <c r="W494" s="382"/>
      <c r="X494" s="382"/>
      <c r="Y494" s="382"/>
      <c r="Z494" s="382"/>
      <c r="AA494" s="382"/>
      <c r="AB494" s="382"/>
      <c r="AC494" s="382"/>
    </row>
    <row r="495" spans="1:29" x14ac:dyDescent="0.2">
      <c r="A495" s="104" t="s">
        <v>913</v>
      </c>
      <c r="B495" s="104"/>
      <c r="C495" s="360" t="s">
        <v>1437</v>
      </c>
      <c r="D495" s="73" t="s">
        <v>158</v>
      </c>
      <c r="E495" s="73">
        <v>875</v>
      </c>
      <c r="F495" s="73">
        <v>2355</v>
      </c>
      <c r="G495" s="359"/>
      <c r="I495" s="72"/>
      <c r="J495" s="72">
        <v>1</v>
      </c>
      <c r="M495" s="72"/>
      <c r="N495" s="73"/>
      <c r="O495" s="43"/>
      <c r="P495" s="64">
        <v>1</v>
      </c>
      <c r="Q495" s="43"/>
      <c r="R495" s="168">
        <v>226.05</v>
      </c>
      <c r="X495" s="58"/>
      <c r="AC495" s="58">
        <f t="shared" si="7"/>
        <v>226.05</v>
      </c>
    </row>
    <row r="496" spans="1:29" x14ac:dyDescent="0.2">
      <c r="A496" s="104" t="s">
        <v>915</v>
      </c>
      <c r="B496" s="104"/>
      <c r="C496" s="360" t="s">
        <v>1437</v>
      </c>
      <c r="D496" s="73" t="s">
        <v>158</v>
      </c>
      <c r="E496" s="73">
        <v>875</v>
      </c>
      <c r="F496" s="73">
        <v>2355</v>
      </c>
      <c r="G496" s="359"/>
      <c r="I496" s="72"/>
      <c r="J496" s="72">
        <v>1</v>
      </c>
      <c r="M496" s="72"/>
      <c r="N496" s="73"/>
      <c r="O496" s="43"/>
      <c r="P496" s="64">
        <v>1</v>
      </c>
      <c r="Q496" s="43"/>
      <c r="R496" s="168">
        <v>226.05</v>
      </c>
      <c r="X496" s="58"/>
      <c r="AC496" s="58">
        <f t="shared" si="7"/>
        <v>226.05</v>
      </c>
    </row>
    <row r="497" spans="1:29" x14ac:dyDescent="0.2">
      <c r="A497" s="104" t="s">
        <v>917</v>
      </c>
      <c r="B497" s="104" t="s">
        <v>916</v>
      </c>
      <c r="C497" s="73" t="s">
        <v>251</v>
      </c>
      <c r="D497" s="73" t="s">
        <v>1162</v>
      </c>
      <c r="E497" s="73">
        <v>1903</v>
      </c>
      <c r="F497" s="73">
        <v>2395</v>
      </c>
      <c r="G497" s="359"/>
      <c r="I497" s="72"/>
      <c r="J497" s="72">
        <v>1</v>
      </c>
      <c r="M497" s="72"/>
      <c r="N497" s="73">
        <v>1</v>
      </c>
      <c r="O497" s="43"/>
      <c r="P497" s="64">
        <v>1</v>
      </c>
      <c r="Q497" s="43"/>
      <c r="R497" s="168">
        <v>251.07</v>
      </c>
      <c r="S497" s="58">
        <v>987.09</v>
      </c>
      <c r="T497" s="58">
        <v>43</v>
      </c>
      <c r="U497" s="58">
        <v>4.71</v>
      </c>
      <c r="X497" s="58"/>
      <c r="AC497" s="58">
        <f t="shared" si="7"/>
        <v>1285.8699999999999</v>
      </c>
    </row>
    <row r="498" spans="1:29" x14ac:dyDescent="0.2">
      <c r="A498" s="104" t="s">
        <v>919</v>
      </c>
      <c r="B498" s="104"/>
      <c r="C498" s="73" t="s">
        <v>157</v>
      </c>
      <c r="D498" s="73" t="s">
        <v>158</v>
      </c>
      <c r="E498" s="73">
        <v>1290</v>
      </c>
      <c r="F498" s="73">
        <v>2360</v>
      </c>
      <c r="G498" s="359"/>
      <c r="I498" s="72"/>
      <c r="J498" s="72">
        <v>1</v>
      </c>
      <c r="M498" s="72">
        <v>1</v>
      </c>
      <c r="N498" s="73">
        <v>1</v>
      </c>
      <c r="O498" s="43"/>
      <c r="P498" s="64">
        <v>1</v>
      </c>
      <c r="Q498" s="43"/>
      <c r="R498" s="168">
        <v>761.47</v>
      </c>
      <c r="X498" s="58"/>
      <c r="AC498" s="58">
        <f t="shared" si="7"/>
        <v>761.47</v>
      </c>
    </row>
    <row r="499" spans="1:29" x14ac:dyDescent="0.2">
      <c r="A499" s="104" t="s">
        <v>1509</v>
      </c>
      <c r="B499" s="104"/>
      <c r="C499" s="73" t="s">
        <v>157</v>
      </c>
      <c r="D499" s="73" t="s">
        <v>158</v>
      </c>
      <c r="E499" s="73">
        <v>1040</v>
      </c>
      <c r="F499" s="73">
        <v>2360</v>
      </c>
      <c r="G499" s="359"/>
      <c r="I499" s="72"/>
      <c r="J499" s="72">
        <v>1</v>
      </c>
      <c r="M499" s="72">
        <v>1</v>
      </c>
      <c r="N499" s="73">
        <v>1</v>
      </c>
      <c r="O499" s="43"/>
      <c r="P499" s="64">
        <v>1</v>
      </c>
      <c r="Q499" s="43"/>
      <c r="R499" s="168">
        <v>505</v>
      </c>
      <c r="X499" s="58"/>
      <c r="AC499" s="58">
        <f t="shared" si="7"/>
        <v>505</v>
      </c>
    </row>
    <row r="500" spans="1:29" x14ac:dyDescent="0.2">
      <c r="A500" s="104" t="s">
        <v>921</v>
      </c>
      <c r="B500" s="104"/>
      <c r="C500" s="73" t="s">
        <v>157</v>
      </c>
      <c r="D500" s="73" t="s">
        <v>158</v>
      </c>
      <c r="E500" s="73">
        <v>1020</v>
      </c>
      <c r="F500" s="73">
        <v>2360</v>
      </c>
      <c r="G500" s="359"/>
      <c r="I500" s="72"/>
      <c r="J500" s="72">
        <v>1</v>
      </c>
      <c r="M500" s="72">
        <v>1</v>
      </c>
      <c r="N500" s="73">
        <v>1</v>
      </c>
      <c r="O500" s="43"/>
      <c r="P500" s="64">
        <v>1</v>
      </c>
      <c r="Q500" s="43"/>
      <c r="R500" s="168">
        <v>504.14</v>
      </c>
      <c r="X500" s="58"/>
      <c r="AC500" s="58">
        <f t="shared" si="7"/>
        <v>504.14</v>
      </c>
    </row>
    <row r="501" spans="1:29" x14ac:dyDescent="0.2">
      <c r="A501" s="104" t="s">
        <v>923</v>
      </c>
      <c r="B501" s="104"/>
      <c r="C501" s="73" t="s">
        <v>157</v>
      </c>
      <c r="D501" s="73" t="s">
        <v>158</v>
      </c>
      <c r="E501" s="73">
        <v>1815</v>
      </c>
      <c r="F501" s="73">
        <v>2360</v>
      </c>
      <c r="G501" s="359"/>
      <c r="I501" s="72"/>
      <c r="J501" s="72">
        <v>1</v>
      </c>
      <c r="M501" s="72">
        <v>1</v>
      </c>
      <c r="N501" s="73">
        <v>1</v>
      </c>
      <c r="O501" s="43"/>
      <c r="P501" s="64">
        <v>1</v>
      </c>
      <c r="Q501" s="43"/>
      <c r="R501" s="168">
        <v>697.02</v>
      </c>
      <c r="X501" s="58"/>
      <c r="AC501" s="58">
        <f t="shared" si="7"/>
        <v>697.02</v>
      </c>
    </row>
    <row r="502" spans="1:29" x14ac:dyDescent="0.2">
      <c r="A502" s="104" t="s">
        <v>925</v>
      </c>
      <c r="B502" s="104"/>
      <c r="C502" s="73" t="s">
        <v>157</v>
      </c>
      <c r="D502" s="73" t="s">
        <v>158</v>
      </c>
      <c r="E502" s="73">
        <v>1290</v>
      </c>
      <c r="F502" s="73">
        <v>2360</v>
      </c>
      <c r="G502" s="359"/>
      <c r="I502" s="72"/>
      <c r="J502" s="72">
        <v>1</v>
      </c>
      <c r="M502" s="72">
        <v>1</v>
      </c>
      <c r="N502" s="73">
        <v>1</v>
      </c>
      <c r="O502" s="43"/>
      <c r="P502" s="64">
        <v>1</v>
      </c>
      <c r="Q502" s="43"/>
      <c r="R502" s="168">
        <v>761.47</v>
      </c>
      <c r="X502" s="58"/>
      <c r="AC502" s="58">
        <f t="shared" si="7"/>
        <v>761.47</v>
      </c>
    </row>
    <row r="503" spans="1:29" x14ac:dyDescent="0.2">
      <c r="A503" s="104" t="s">
        <v>926</v>
      </c>
      <c r="B503" s="104"/>
      <c r="C503" s="73" t="s">
        <v>333</v>
      </c>
      <c r="D503" s="73" t="s">
        <v>107</v>
      </c>
      <c r="E503" s="73">
        <v>950</v>
      </c>
      <c r="F503" s="73">
        <v>2300</v>
      </c>
      <c r="G503" s="359"/>
      <c r="I503" s="72"/>
      <c r="J503" s="72">
        <v>1</v>
      </c>
      <c r="M503" s="72">
        <v>1</v>
      </c>
      <c r="N503" s="73">
        <v>1</v>
      </c>
      <c r="O503" s="43"/>
      <c r="P503" s="64">
        <v>1</v>
      </c>
      <c r="Q503" s="43"/>
      <c r="R503" s="168">
        <v>1122</v>
      </c>
      <c r="X503" s="58"/>
      <c r="Y503" s="58">
        <v>55.31</v>
      </c>
      <c r="Z503" s="58">
        <v>104.59</v>
      </c>
      <c r="AA503" s="58">
        <v>32.65</v>
      </c>
      <c r="AB503" s="58">
        <v>90</v>
      </c>
      <c r="AC503" s="58">
        <f t="shared" si="7"/>
        <v>1404.55</v>
      </c>
    </row>
    <row r="504" spans="1:29" x14ac:dyDescent="0.2">
      <c r="A504" s="104" t="s">
        <v>928</v>
      </c>
      <c r="B504" s="104"/>
      <c r="C504" s="73" t="s">
        <v>157</v>
      </c>
      <c r="D504" s="73" t="s">
        <v>158</v>
      </c>
      <c r="E504" s="73">
        <v>1290</v>
      </c>
      <c r="F504" s="73">
        <v>2360</v>
      </c>
      <c r="G504" s="359"/>
      <c r="I504" s="72"/>
      <c r="J504" s="72">
        <v>1</v>
      </c>
      <c r="M504" s="72">
        <v>1</v>
      </c>
      <c r="N504" s="73">
        <v>1</v>
      </c>
      <c r="O504" s="43"/>
      <c r="P504" s="64">
        <v>1</v>
      </c>
      <c r="Q504" s="43"/>
      <c r="R504" s="168">
        <v>731.44</v>
      </c>
      <c r="X504" s="58"/>
      <c r="AC504" s="58">
        <f t="shared" si="7"/>
        <v>731.44</v>
      </c>
    </row>
    <row r="505" spans="1:29" x14ac:dyDescent="0.2">
      <c r="A505" s="104" t="s">
        <v>930</v>
      </c>
      <c r="B505" s="104"/>
      <c r="C505" s="73" t="s">
        <v>157</v>
      </c>
      <c r="D505" s="73" t="s">
        <v>158</v>
      </c>
      <c r="E505" s="73">
        <v>1290</v>
      </c>
      <c r="F505" s="73">
        <v>2360</v>
      </c>
      <c r="G505" s="359"/>
      <c r="I505" s="72"/>
      <c r="J505" s="72">
        <v>1</v>
      </c>
      <c r="M505" s="72">
        <v>1</v>
      </c>
      <c r="N505" s="73">
        <v>1</v>
      </c>
      <c r="O505" s="43"/>
      <c r="P505" s="64">
        <v>1</v>
      </c>
      <c r="Q505" s="43"/>
      <c r="R505" s="168">
        <v>761.47</v>
      </c>
      <c r="X505" s="58"/>
      <c r="AC505" s="58">
        <f t="shared" si="7"/>
        <v>761.47</v>
      </c>
    </row>
    <row r="506" spans="1:29" x14ac:dyDescent="0.2">
      <c r="A506" s="104" t="s">
        <v>931</v>
      </c>
      <c r="B506" s="104"/>
      <c r="C506" s="73" t="s">
        <v>333</v>
      </c>
      <c r="D506" s="73" t="s">
        <v>107</v>
      </c>
      <c r="E506" s="73">
        <v>950</v>
      </c>
      <c r="F506" s="73">
        <v>2300</v>
      </c>
      <c r="G506" s="359"/>
      <c r="I506" s="72"/>
      <c r="J506" s="72">
        <v>1</v>
      </c>
      <c r="M506" s="72">
        <v>1</v>
      </c>
      <c r="N506" s="73">
        <v>1</v>
      </c>
      <c r="O506" s="43"/>
      <c r="P506" s="64">
        <v>1</v>
      </c>
      <c r="Q506" s="43"/>
      <c r="R506" s="168">
        <v>1122</v>
      </c>
      <c r="X506" s="58"/>
      <c r="Y506" s="58">
        <v>55.31</v>
      </c>
      <c r="Z506" s="58">
        <v>104.59</v>
      </c>
      <c r="AA506" s="58">
        <v>32.65</v>
      </c>
      <c r="AB506" s="58">
        <v>90</v>
      </c>
      <c r="AC506" s="58">
        <f t="shared" si="7"/>
        <v>1404.55</v>
      </c>
    </row>
    <row r="507" spans="1:29" x14ac:dyDescent="0.2">
      <c r="A507" s="104" t="s">
        <v>933</v>
      </c>
      <c r="B507" s="104"/>
      <c r="C507" s="73" t="s">
        <v>157</v>
      </c>
      <c r="D507" s="73" t="s">
        <v>158</v>
      </c>
      <c r="E507" s="73">
        <v>970</v>
      </c>
      <c r="F507" s="73">
        <v>2360</v>
      </c>
      <c r="G507" s="359"/>
      <c r="I507" s="72"/>
      <c r="J507" s="72">
        <v>1</v>
      </c>
      <c r="M507" s="72">
        <v>1</v>
      </c>
      <c r="N507" s="73">
        <v>1</v>
      </c>
      <c r="O507" s="43"/>
      <c r="P507" s="64">
        <v>1</v>
      </c>
      <c r="Q507" s="43"/>
      <c r="R507" s="168">
        <v>334.48</v>
      </c>
      <c r="X507" s="58"/>
      <c r="AC507" s="58">
        <f t="shared" si="7"/>
        <v>334.48</v>
      </c>
    </row>
    <row r="508" spans="1:29" x14ac:dyDescent="0.2">
      <c r="A508" s="104" t="s">
        <v>1510</v>
      </c>
      <c r="B508" s="104"/>
      <c r="C508" s="73" t="s">
        <v>157</v>
      </c>
      <c r="D508" s="73" t="s">
        <v>158</v>
      </c>
      <c r="E508" s="73">
        <v>830</v>
      </c>
      <c r="F508" s="73">
        <v>2360</v>
      </c>
      <c r="G508" s="359"/>
      <c r="I508" s="72"/>
      <c r="J508" s="72">
        <v>1</v>
      </c>
      <c r="L508" s="72">
        <v>1</v>
      </c>
      <c r="M508" s="72"/>
      <c r="N508" s="73">
        <v>1</v>
      </c>
      <c r="O508" s="43"/>
      <c r="P508" s="64">
        <v>1</v>
      </c>
      <c r="Q508" s="43"/>
      <c r="R508" s="168">
        <v>230.42</v>
      </c>
      <c r="X508" s="58"/>
      <c r="AC508" s="58">
        <f t="shared" si="7"/>
        <v>230.42</v>
      </c>
    </row>
    <row r="509" spans="1:29" x14ac:dyDescent="0.2">
      <c r="A509" s="104" t="s">
        <v>934</v>
      </c>
      <c r="B509" s="104"/>
      <c r="C509" s="73" t="s">
        <v>157</v>
      </c>
      <c r="D509" s="73" t="s">
        <v>158</v>
      </c>
      <c r="E509" s="73">
        <v>970</v>
      </c>
      <c r="F509" s="73">
        <v>2360</v>
      </c>
      <c r="G509" s="359"/>
      <c r="I509" s="72"/>
      <c r="J509" s="72">
        <v>1</v>
      </c>
      <c r="M509" s="72">
        <v>1</v>
      </c>
      <c r="N509" s="73">
        <v>1</v>
      </c>
      <c r="O509" s="43"/>
      <c r="P509" s="64">
        <v>1</v>
      </c>
      <c r="Q509" s="43"/>
      <c r="R509" s="168">
        <v>334.48</v>
      </c>
      <c r="X509" s="58"/>
      <c r="AC509" s="58">
        <f t="shared" si="7"/>
        <v>334.48</v>
      </c>
    </row>
    <row r="510" spans="1:29" x14ac:dyDescent="0.2">
      <c r="A510" s="104" t="s">
        <v>936</v>
      </c>
      <c r="B510" s="104"/>
      <c r="C510" s="73" t="s">
        <v>157</v>
      </c>
      <c r="D510" s="73" t="s">
        <v>158</v>
      </c>
      <c r="E510" s="73">
        <v>850</v>
      </c>
      <c r="F510" s="73">
        <v>2360</v>
      </c>
      <c r="G510" s="359"/>
      <c r="I510" s="72"/>
      <c r="J510" s="72">
        <v>1</v>
      </c>
      <c r="M510" s="72">
        <v>1</v>
      </c>
      <c r="N510" s="73">
        <v>1</v>
      </c>
      <c r="O510" s="43"/>
      <c r="P510" s="64">
        <v>1</v>
      </c>
      <c r="Q510" s="43"/>
      <c r="R510" s="168">
        <v>329.15</v>
      </c>
      <c r="X510" s="58"/>
      <c r="AC510" s="58">
        <f t="shared" si="7"/>
        <v>329.15</v>
      </c>
    </row>
    <row r="511" spans="1:29" x14ac:dyDescent="0.2">
      <c r="A511" s="104" t="s">
        <v>937</v>
      </c>
      <c r="B511" s="104"/>
      <c r="C511" s="73" t="s">
        <v>157</v>
      </c>
      <c r="D511" s="73" t="s">
        <v>158</v>
      </c>
      <c r="E511" s="73">
        <v>1040</v>
      </c>
      <c r="F511" s="73">
        <v>2360</v>
      </c>
      <c r="G511" s="359"/>
      <c r="I511" s="72"/>
      <c r="J511" s="72">
        <v>1</v>
      </c>
      <c r="M511" s="72">
        <v>1</v>
      </c>
      <c r="N511" s="73">
        <v>1</v>
      </c>
      <c r="O511" s="43"/>
      <c r="P511" s="64">
        <v>1</v>
      </c>
      <c r="Q511" s="43"/>
      <c r="R511" s="168">
        <v>337.58</v>
      </c>
      <c r="X511" s="58"/>
      <c r="AC511" s="58">
        <f t="shared" si="7"/>
        <v>337.58</v>
      </c>
    </row>
    <row r="512" spans="1:29" x14ac:dyDescent="0.2">
      <c r="A512" s="104" t="s">
        <v>938</v>
      </c>
      <c r="B512" s="104"/>
      <c r="C512" s="73" t="s">
        <v>157</v>
      </c>
      <c r="D512" s="73" t="s">
        <v>158</v>
      </c>
      <c r="E512" s="73">
        <v>1290</v>
      </c>
      <c r="F512" s="73">
        <v>2360</v>
      </c>
      <c r="G512" s="359"/>
      <c r="I512" s="72"/>
      <c r="J512" s="72">
        <v>1</v>
      </c>
      <c r="M512" s="72">
        <v>1</v>
      </c>
      <c r="N512" s="73">
        <v>1</v>
      </c>
      <c r="O512" s="43"/>
      <c r="P512" s="64">
        <v>1</v>
      </c>
      <c r="Q512" s="43"/>
      <c r="R512" s="168">
        <v>744.94</v>
      </c>
      <c r="X512" s="58"/>
      <c r="AC512" s="58">
        <f t="shared" si="7"/>
        <v>744.94</v>
      </c>
    </row>
    <row r="513" spans="1:29" x14ac:dyDescent="0.2">
      <c r="A513" s="104" t="s">
        <v>940</v>
      </c>
      <c r="B513" s="104"/>
      <c r="C513" s="73" t="s">
        <v>157</v>
      </c>
      <c r="D513" s="73" t="s">
        <v>158</v>
      </c>
      <c r="E513" s="73">
        <v>1290</v>
      </c>
      <c r="F513" s="73">
        <v>2360</v>
      </c>
      <c r="G513" s="359"/>
      <c r="I513" s="72"/>
      <c r="J513" s="72">
        <v>1</v>
      </c>
      <c r="M513" s="72">
        <v>1</v>
      </c>
      <c r="N513" s="73">
        <v>1</v>
      </c>
      <c r="O513" s="43"/>
      <c r="P513" s="64">
        <v>1</v>
      </c>
      <c r="Q513" s="43"/>
      <c r="R513" s="168">
        <v>731.44</v>
      </c>
      <c r="X513" s="58"/>
      <c r="AC513" s="58">
        <f t="shared" si="7"/>
        <v>731.44</v>
      </c>
    </row>
    <row r="514" spans="1:29" x14ac:dyDescent="0.2">
      <c r="A514" s="104" t="s">
        <v>942</v>
      </c>
      <c r="B514" s="104"/>
      <c r="C514" s="73" t="s">
        <v>157</v>
      </c>
      <c r="D514" s="73" t="s">
        <v>158</v>
      </c>
      <c r="E514" s="73">
        <v>1040</v>
      </c>
      <c r="F514" s="73">
        <v>2360</v>
      </c>
      <c r="G514" s="359"/>
      <c r="I514" s="72"/>
      <c r="J514" s="72">
        <v>1</v>
      </c>
      <c r="M514" s="72">
        <v>1</v>
      </c>
      <c r="N514" s="73">
        <v>1</v>
      </c>
      <c r="O514" s="43"/>
      <c r="P514" s="64">
        <v>1</v>
      </c>
      <c r="Q514" s="43"/>
      <c r="R514" s="168">
        <v>337.58</v>
      </c>
      <c r="X514" s="58"/>
      <c r="AC514" s="58">
        <f t="shared" si="7"/>
        <v>337.58</v>
      </c>
    </row>
    <row r="515" spans="1:29" x14ac:dyDescent="0.2">
      <c r="A515" s="104" t="s">
        <v>944</v>
      </c>
      <c r="B515" s="104"/>
      <c r="C515" s="73" t="s">
        <v>157</v>
      </c>
      <c r="D515" s="73" t="s">
        <v>158</v>
      </c>
      <c r="E515" s="73">
        <v>1290</v>
      </c>
      <c r="F515" s="73">
        <v>2360</v>
      </c>
      <c r="G515" s="359"/>
      <c r="I515" s="72"/>
      <c r="J515" s="72">
        <v>1</v>
      </c>
      <c r="M515" s="72">
        <v>1</v>
      </c>
      <c r="N515" s="73">
        <v>1</v>
      </c>
      <c r="O515" s="43"/>
      <c r="P515" s="64">
        <v>1</v>
      </c>
      <c r="Q515" s="43"/>
      <c r="R515" s="168">
        <v>761.47</v>
      </c>
      <c r="X515" s="58"/>
      <c r="AC515" s="58">
        <f t="shared" si="7"/>
        <v>761.47</v>
      </c>
    </row>
    <row r="516" spans="1:29" x14ac:dyDescent="0.2">
      <c r="A516" s="104" t="s">
        <v>946</v>
      </c>
      <c r="B516" s="104"/>
      <c r="C516" s="73" t="s">
        <v>157</v>
      </c>
      <c r="D516" s="73" t="s">
        <v>158</v>
      </c>
      <c r="E516" s="73">
        <v>1290</v>
      </c>
      <c r="F516" s="73">
        <v>2360</v>
      </c>
      <c r="G516" s="359"/>
      <c r="I516" s="72"/>
      <c r="J516" s="72">
        <v>1</v>
      </c>
      <c r="M516" s="72">
        <v>1</v>
      </c>
      <c r="N516" s="73">
        <v>1</v>
      </c>
      <c r="O516" s="43"/>
      <c r="P516" s="64">
        <v>1</v>
      </c>
      <c r="Q516" s="43"/>
      <c r="R516" s="168">
        <v>731.44</v>
      </c>
      <c r="X516" s="58"/>
      <c r="AC516" s="58">
        <f t="shared" si="7"/>
        <v>731.44</v>
      </c>
    </row>
    <row r="517" spans="1:29" x14ac:dyDescent="0.2">
      <c r="A517" s="104" t="s">
        <v>947</v>
      </c>
      <c r="B517" s="104"/>
      <c r="C517" s="73" t="s">
        <v>157</v>
      </c>
      <c r="D517" s="73" t="s">
        <v>158</v>
      </c>
      <c r="E517" s="73">
        <v>1040</v>
      </c>
      <c r="F517" s="73">
        <v>2360</v>
      </c>
      <c r="G517" s="359"/>
      <c r="I517" s="72"/>
      <c r="J517" s="72">
        <v>1</v>
      </c>
      <c r="M517" s="72">
        <v>1</v>
      </c>
      <c r="N517" s="73">
        <v>1</v>
      </c>
      <c r="O517" s="43"/>
      <c r="P517" s="64">
        <v>1</v>
      </c>
      <c r="Q517" s="43"/>
      <c r="R517" s="168">
        <v>505</v>
      </c>
      <c r="X517" s="58"/>
      <c r="AC517" s="58">
        <f t="shared" si="7"/>
        <v>505</v>
      </c>
    </row>
    <row r="518" spans="1:29" x14ac:dyDescent="0.2">
      <c r="A518" s="104" t="s">
        <v>949</v>
      </c>
      <c r="B518" s="104"/>
      <c r="C518" s="73" t="s">
        <v>157</v>
      </c>
      <c r="D518" s="73" t="s">
        <v>158</v>
      </c>
      <c r="E518" s="73">
        <v>1640</v>
      </c>
      <c r="F518" s="73">
        <v>2360</v>
      </c>
      <c r="G518" s="359"/>
      <c r="I518" s="72"/>
      <c r="J518" s="72">
        <v>1</v>
      </c>
      <c r="M518" s="72">
        <v>1</v>
      </c>
      <c r="N518" s="73">
        <v>1</v>
      </c>
      <c r="O518" s="43"/>
      <c r="P518" s="64">
        <v>1</v>
      </c>
      <c r="Q518" s="43"/>
      <c r="R518" s="168">
        <v>683.01</v>
      </c>
      <c r="X518" s="58"/>
      <c r="AC518" s="58">
        <f t="shared" si="7"/>
        <v>683.01</v>
      </c>
    </row>
    <row r="519" spans="1:29" x14ac:dyDescent="0.2">
      <c r="A519" s="104" t="s">
        <v>950</v>
      </c>
      <c r="B519" s="104" t="s">
        <v>1511</v>
      </c>
      <c r="C519" s="73" t="s">
        <v>251</v>
      </c>
      <c r="D519" s="73" t="s">
        <v>1162</v>
      </c>
      <c r="E519" s="73">
        <v>1903</v>
      </c>
      <c r="F519" s="73">
        <v>2395</v>
      </c>
      <c r="G519" s="359"/>
      <c r="I519" s="72"/>
      <c r="J519" s="72">
        <v>1</v>
      </c>
      <c r="M519" s="72"/>
      <c r="N519" s="73">
        <v>1</v>
      </c>
      <c r="O519" s="43"/>
      <c r="P519" s="64">
        <v>1</v>
      </c>
      <c r="Q519" s="43"/>
      <c r="R519" s="168">
        <v>224.95</v>
      </c>
      <c r="S519" s="58">
        <v>638</v>
      </c>
      <c r="T519" s="58">
        <v>43</v>
      </c>
      <c r="U519" s="58">
        <v>4.71</v>
      </c>
      <c r="X519" s="58"/>
      <c r="AC519" s="58">
        <f t="shared" si="7"/>
        <v>910.66</v>
      </c>
    </row>
    <row r="520" spans="1:29" x14ac:dyDescent="0.2">
      <c r="A520" s="104" t="s">
        <v>952</v>
      </c>
      <c r="B520" s="104"/>
      <c r="C520" s="73" t="s">
        <v>157</v>
      </c>
      <c r="D520" s="73" t="s">
        <v>158</v>
      </c>
      <c r="E520" s="73">
        <v>950</v>
      </c>
      <c r="F520" s="73">
        <v>2360</v>
      </c>
      <c r="G520" s="359"/>
      <c r="I520" s="72"/>
      <c r="J520" s="72">
        <v>1</v>
      </c>
      <c r="M520" s="72"/>
      <c r="N520" s="73">
        <v>1</v>
      </c>
      <c r="O520" s="43"/>
      <c r="P520" s="64">
        <v>1</v>
      </c>
      <c r="Q520" s="43"/>
      <c r="R520" s="168">
        <v>235.59</v>
      </c>
      <c r="X520" s="58"/>
      <c r="AC520" s="58">
        <f t="shared" si="7"/>
        <v>235.59</v>
      </c>
    </row>
    <row r="521" spans="1:29" x14ac:dyDescent="0.2">
      <c r="A521" s="104" t="s">
        <v>954</v>
      </c>
      <c r="B521" s="104"/>
      <c r="C521" s="73" t="s">
        <v>157</v>
      </c>
      <c r="D521" s="73" t="s">
        <v>158</v>
      </c>
      <c r="E521" s="73">
        <v>1010</v>
      </c>
      <c r="F521" s="73">
        <v>2360</v>
      </c>
      <c r="G521" s="359"/>
      <c r="I521" s="72"/>
      <c r="J521" s="72">
        <v>1</v>
      </c>
      <c r="L521" s="72">
        <v>1</v>
      </c>
      <c r="M521" s="72"/>
      <c r="N521" s="73">
        <v>1</v>
      </c>
      <c r="O521" s="43"/>
      <c r="P521" s="64">
        <v>1</v>
      </c>
      <c r="Q521" s="43"/>
      <c r="R521" s="168">
        <v>238.42</v>
      </c>
      <c r="X521" s="58"/>
      <c r="AC521" s="58">
        <f t="shared" si="7"/>
        <v>238.42</v>
      </c>
    </row>
    <row r="522" spans="1:29" x14ac:dyDescent="0.2">
      <c r="A522" s="104" t="s">
        <v>956</v>
      </c>
      <c r="B522" s="104"/>
      <c r="C522" s="73" t="s">
        <v>157</v>
      </c>
      <c r="D522" s="73" t="s">
        <v>158</v>
      </c>
      <c r="E522" s="73">
        <v>950</v>
      </c>
      <c r="F522" s="73">
        <v>2360</v>
      </c>
      <c r="G522" s="359"/>
      <c r="I522" s="72"/>
      <c r="J522" s="72">
        <v>1</v>
      </c>
      <c r="M522" s="72"/>
      <c r="N522" s="73">
        <v>1</v>
      </c>
      <c r="O522" s="43"/>
      <c r="P522" s="64">
        <v>1</v>
      </c>
      <c r="Q522" s="43"/>
      <c r="R522" s="168">
        <v>235.59</v>
      </c>
      <c r="X522" s="58"/>
      <c r="AC522" s="58">
        <f t="shared" ref="AC522:AC585" si="8">SUM(R522:AB522)</f>
        <v>235.59</v>
      </c>
    </row>
    <row r="523" spans="1:29" x14ac:dyDescent="0.2">
      <c r="A523" s="104" t="s">
        <v>958</v>
      </c>
      <c r="B523" s="104"/>
      <c r="C523" s="73" t="s">
        <v>157</v>
      </c>
      <c r="D523" s="73" t="s">
        <v>158</v>
      </c>
      <c r="E523" s="73">
        <v>1290</v>
      </c>
      <c r="F523" s="73">
        <v>2360</v>
      </c>
      <c r="G523" s="359"/>
      <c r="I523" s="72"/>
      <c r="J523" s="72">
        <v>1</v>
      </c>
      <c r="M523" s="72">
        <v>1</v>
      </c>
      <c r="N523" s="73">
        <v>1</v>
      </c>
      <c r="O523" s="43"/>
      <c r="P523" s="64">
        <v>1</v>
      </c>
      <c r="Q523" s="43"/>
      <c r="R523" s="168">
        <v>761.47</v>
      </c>
      <c r="X523" s="58"/>
      <c r="AC523" s="58">
        <f t="shared" si="8"/>
        <v>761.47</v>
      </c>
    </row>
    <row r="524" spans="1:29" x14ac:dyDescent="0.2">
      <c r="A524" s="104" t="s">
        <v>960</v>
      </c>
      <c r="B524" s="104"/>
      <c r="C524" s="73" t="s">
        <v>157</v>
      </c>
      <c r="D524" s="73" t="s">
        <v>158</v>
      </c>
      <c r="E524" s="73">
        <v>1640</v>
      </c>
      <c r="F524" s="73">
        <v>2360</v>
      </c>
      <c r="G524" s="359"/>
      <c r="I524" s="72"/>
      <c r="J524" s="72">
        <v>1</v>
      </c>
      <c r="M524" s="72">
        <v>1</v>
      </c>
      <c r="N524" s="73">
        <v>1</v>
      </c>
      <c r="O524" s="43"/>
      <c r="P524" s="64">
        <v>1</v>
      </c>
      <c r="Q524" s="43"/>
      <c r="R524" s="168">
        <v>683.01</v>
      </c>
      <c r="X524" s="58"/>
      <c r="AC524" s="58">
        <f t="shared" si="8"/>
        <v>683.01</v>
      </c>
    </row>
    <row r="525" spans="1:29" x14ac:dyDescent="0.2">
      <c r="A525" s="104" t="s">
        <v>962</v>
      </c>
      <c r="B525" s="104"/>
      <c r="C525" s="73" t="s">
        <v>157</v>
      </c>
      <c r="D525" s="73" t="s">
        <v>158</v>
      </c>
      <c r="E525" s="73">
        <v>1290</v>
      </c>
      <c r="F525" s="73">
        <v>2360</v>
      </c>
      <c r="G525" s="359"/>
      <c r="I525" s="72"/>
      <c r="J525" s="72">
        <v>1</v>
      </c>
      <c r="M525" s="72">
        <v>1</v>
      </c>
      <c r="N525" s="73">
        <v>1</v>
      </c>
      <c r="O525" s="43"/>
      <c r="P525" s="64">
        <v>1</v>
      </c>
      <c r="Q525" s="43"/>
      <c r="R525" s="168">
        <v>731.44</v>
      </c>
      <c r="X525" s="58"/>
      <c r="AC525" s="58">
        <f t="shared" si="8"/>
        <v>731.44</v>
      </c>
    </row>
    <row r="526" spans="1:29" x14ac:dyDescent="0.2">
      <c r="A526" s="104" t="s">
        <v>964</v>
      </c>
      <c r="B526" s="104" t="s">
        <v>963</v>
      </c>
      <c r="C526" s="73" t="s">
        <v>251</v>
      </c>
      <c r="D526" s="73" t="s">
        <v>1162</v>
      </c>
      <c r="E526" s="73">
        <v>1955</v>
      </c>
      <c r="F526" s="73">
        <v>2395</v>
      </c>
      <c r="G526" s="359"/>
      <c r="I526" s="72"/>
      <c r="J526" s="72">
        <v>1</v>
      </c>
      <c r="M526" s="72"/>
      <c r="N526" s="73">
        <v>1</v>
      </c>
      <c r="O526" s="43"/>
      <c r="P526" s="64">
        <v>1</v>
      </c>
      <c r="Q526" s="43"/>
      <c r="R526" s="168">
        <v>224.95</v>
      </c>
      <c r="S526" s="361">
        <v>638</v>
      </c>
      <c r="T526" s="58">
        <v>43</v>
      </c>
      <c r="U526" s="58">
        <v>4.71</v>
      </c>
      <c r="X526" s="58"/>
      <c r="AC526" s="58">
        <f t="shared" si="8"/>
        <v>910.66</v>
      </c>
    </row>
    <row r="527" spans="1:29" x14ac:dyDescent="0.2">
      <c r="A527" s="104" t="s">
        <v>966</v>
      </c>
      <c r="B527" s="104"/>
      <c r="C527" s="73" t="s">
        <v>157</v>
      </c>
      <c r="D527" s="73" t="s">
        <v>158</v>
      </c>
      <c r="E527" s="73">
        <v>970</v>
      </c>
      <c r="F527" s="73">
        <v>2360</v>
      </c>
      <c r="G527" s="359"/>
      <c r="I527" s="72"/>
      <c r="J527" s="72">
        <v>1</v>
      </c>
      <c r="M527" s="72">
        <v>1</v>
      </c>
      <c r="N527" s="73">
        <v>1</v>
      </c>
      <c r="O527" s="43"/>
      <c r="P527" s="64">
        <v>1</v>
      </c>
      <c r="Q527" s="43"/>
      <c r="R527" s="168">
        <v>334.48</v>
      </c>
      <c r="X527" s="58"/>
      <c r="AC527" s="58">
        <f t="shared" si="8"/>
        <v>334.48</v>
      </c>
    </row>
    <row r="528" spans="1:29" x14ac:dyDescent="0.2">
      <c r="A528" s="104" t="s">
        <v>968</v>
      </c>
      <c r="B528" s="104"/>
      <c r="C528" s="73" t="s">
        <v>157</v>
      </c>
      <c r="D528" s="73" t="s">
        <v>158</v>
      </c>
      <c r="E528" s="73">
        <v>1040</v>
      </c>
      <c r="F528" s="73">
        <v>2360</v>
      </c>
      <c r="G528" s="359"/>
      <c r="I528" s="72"/>
      <c r="J528" s="72">
        <v>1</v>
      </c>
      <c r="M528" s="72">
        <v>1</v>
      </c>
      <c r="N528" s="73">
        <v>1</v>
      </c>
      <c r="O528" s="43"/>
      <c r="P528" s="64">
        <v>1</v>
      </c>
      <c r="Q528" s="43"/>
      <c r="R528" s="168">
        <v>337.58</v>
      </c>
      <c r="X528" s="58"/>
      <c r="AC528" s="58">
        <f t="shared" si="8"/>
        <v>337.58</v>
      </c>
    </row>
    <row r="529" spans="1:29" x14ac:dyDescent="0.2">
      <c r="A529" s="104" t="s">
        <v>1512</v>
      </c>
      <c r="B529" s="104"/>
      <c r="C529" s="73" t="s">
        <v>157</v>
      </c>
      <c r="D529" s="73" t="s">
        <v>158</v>
      </c>
      <c r="E529" s="73">
        <v>1040</v>
      </c>
      <c r="F529" s="73">
        <v>2360</v>
      </c>
      <c r="G529" s="359"/>
      <c r="I529" s="72"/>
      <c r="J529" s="72">
        <v>1</v>
      </c>
      <c r="M529" s="72">
        <v>1</v>
      </c>
      <c r="N529" s="73">
        <v>1</v>
      </c>
      <c r="O529" s="43"/>
      <c r="P529" s="64">
        <v>1</v>
      </c>
      <c r="Q529" s="43"/>
      <c r="R529" s="168">
        <v>505.03</v>
      </c>
      <c r="X529" s="58"/>
      <c r="AC529" s="58">
        <f t="shared" si="8"/>
        <v>505.03</v>
      </c>
    </row>
    <row r="530" spans="1:29" x14ac:dyDescent="0.2">
      <c r="A530" s="376" t="s">
        <v>969</v>
      </c>
      <c r="B530" s="376"/>
      <c r="C530" s="377"/>
      <c r="D530" s="377"/>
      <c r="E530" s="377"/>
      <c r="F530" s="377"/>
      <c r="G530" s="383"/>
      <c r="H530" s="378"/>
      <c r="I530" s="379"/>
      <c r="J530" s="379"/>
      <c r="K530" s="378"/>
      <c r="L530" s="379"/>
      <c r="M530" s="379"/>
      <c r="N530" s="377"/>
      <c r="O530" s="380"/>
      <c r="P530" s="381"/>
      <c r="Q530" s="380"/>
      <c r="R530" s="382"/>
      <c r="S530" s="382"/>
      <c r="T530" s="382"/>
      <c r="U530" s="382"/>
      <c r="V530" s="382"/>
      <c r="W530" s="382"/>
      <c r="X530" s="382"/>
      <c r="Y530" s="382"/>
      <c r="Z530" s="382"/>
      <c r="AA530" s="382"/>
      <c r="AB530" s="382"/>
      <c r="AC530" s="382"/>
    </row>
    <row r="531" spans="1:29" x14ac:dyDescent="0.2">
      <c r="A531" s="104" t="s">
        <v>970</v>
      </c>
      <c r="B531" s="104"/>
      <c r="C531" s="73" t="s">
        <v>157</v>
      </c>
      <c r="D531" s="73" t="s">
        <v>158</v>
      </c>
      <c r="E531" s="73">
        <v>1040</v>
      </c>
      <c r="F531" s="73">
        <v>2060</v>
      </c>
      <c r="G531" s="359"/>
      <c r="I531" s="72"/>
      <c r="J531" s="72">
        <v>1</v>
      </c>
      <c r="M531" s="72">
        <v>1</v>
      </c>
      <c r="N531" s="73">
        <v>1</v>
      </c>
      <c r="O531" s="43"/>
      <c r="P531" s="64">
        <v>1</v>
      </c>
      <c r="Q531" s="43"/>
      <c r="R531" s="168">
        <v>509.99</v>
      </c>
      <c r="X531" s="58"/>
      <c r="AC531" s="58">
        <f t="shared" si="8"/>
        <v>509.99</v>
      </c>
    </row>
    <row r="532" spans="1:29" x14ac:dyDescent="0.2">
      <c r="A532" s="104" t="s">
        <v>972</v>
      </c>
      <c r="B532" s="104"/>
      <c r="C532" s="360" t="s">
        <v>1437</v>
      </c>
      <c r="D532" s="73" t="s">
        <v>158</v>
      </c>
      <c r="E532" s="73">
        <v>875</v>
      </c>
      <c r="F532" s="73">
        <v>2355</v>
      </c>
      <c r="G532" s="359"/>
      <c r="I532" s="72"/>
      <c r="J532" s="72">
        <v>1</v>
      </c>
      <c r="M532" s="72"/>
      <c r="N532" s="73"/>
      <c r="O532" s="43"/>
      <c r="P532" s="64">
        <v>1</v>
      </c>
      <c r="Q532" s="43"/>
      <c r="R532" s="168">
        <v>203.37</v>
      </c>
      <c r="X532" s="58"/>
      <c r="AC532" s="58">
        <f t="shared" si="8"/>
        <v>203.37</v>
      </c>
    </row>
    <row r="533" spans="1:29" x14ac:dyDescent="0.2">
      <c r="A533" s="104" t="s">
        <v>974</v>
      </c>
      <c r="B533" s="104"/>
      <c r="C533" s="360" t="s">
        <v>1437</v>
      </c>
      <c r="D533" s="73" t="s">
        <v>158</v>
      </c>
      <c r="E533" s="73">
        <v>875</v>
      </c>
      <c r="F533" s="73">
        <v>2355</v>
      </c>
      <c r="G533" s="359"/>
      <c r="I533" s="72"/>
      <c r="J533" s="72">
        <v>1</v>
      </c>
      <c r="M533" s="72"/>
      <c r="N533" s="73"/>
      <c r="O533" s="43"/>
      <c r="P533" s="64">
        <v>1</v>
      </c>
      <c r="Q533" s="43"/>
      <c r="R533" s="168">
        <v>203.37</v>
      </c>
      <c r="X533" s="58"/>
      <c r="AC533" s="58">
        <f t="shared" si="8"/>
        <v>203.37</v>
      </c>
    </row>
    <row r="534" spans="1:29" x14ac:dyDescent="0.2">
      <c r="A534" s="104" t="s">
        <v>976</v>
      </c>
      <c r="B534" s="104"/>
      <c r="C534" s="73" t="s">
        <v>157</v>
      </c>
      <c r="D534" s="73" t="s">
        <v>158</v>
      </c>
      <c r="E534" s="73">
        <v>1290</v>
      </c>
      <c r="F534" s="73">
        <v>2060</v>
      </c>
      <c r="G534" s="359"/>
      <c r="I534" s="72"/>
      <c r="J534" s="72">
        <v>1</v>
      </c>
      <c r="M534" s="72">
        <v>1</v>
      </c>
      <c r="N534" s="73">
        <v>1</v>
      </c>
      <c r="O534" s="43"/>
      <c r="P534" s="64">
        <v>1</v>
      </c>
      <c r="Q534" s="43"/>
      <c r="R534" s="168">
        <v>761.47</v>
      </c>
      <c r="X534" s="58"/>
      <c r="AC534" s="58">
        <f t="shared" si="8"/>
        <v>761.47</v>
      </c>
    </row>
    <row r="535" spans="1:29" x14ac:dyDescent="0.2">
      <c r="A535" s="104" t="s">
        <v>978</v>
      </c>
      <c r="B535" s="104"/>
      <c r="C535" s="73" t="s">
        <v>157</v>
      </c>
      <c r="D535" s="73" t="s">
        <v>158</v>
      </c>
      <c r="E535" s="73">
        <v>1020</v>
      </c>
      <c r="F535" s="73">
        <v>2060</v>
      </c>
      <c r="G535" s="359"/>
      <c r="I535" s="72"/>
      <c r="J535" s="72">
        <v>1</v>
      </c>
      <c r="M535" s="72">
        <v>1</v>
      </c>
      <c r="N535" s="73">
        <v>1</v>
      </c>
      <c r="O535" s="43"/>
      <c r="P535" s="64">
        <v>1</v>
      </c>
      <c r="Q535" s="43"/>
      <c r="R535" s="168">
        <v>504.11</v>
      </c>
      <c r="X535" s="58"/>
      <c r="AC535" s="58">
        <f t="shared" si="8"/>
        <v>504.11</v>
      </c>
    </row>
    <row r="536" spans="1:29" x14ac:dyDescent="0.2">
      <c r="A536" s="104" t="s">
        <v>981</v>
      </c>
      <c r="B536" s="104"/>
      <c r="C536" s="73" t="s">
        <v>157</v>
      </c>
      <c r="D536" s="73" t="s">
        <v>158</v>
      </c>
      <c r="E536" s="73">
        <v>1040</v>
      </c>
      <c r="F536" s="73">
        <v>2060</v>
      </c>
      <c r="G536" s="359"/>
      <c r="I536" s="72"/>
      <c r="J536" s="72">
        <v>1</v>
      </c>
      <c r="M536" s="72">
        <v>1</v>
      </c>
      <c r="N536" s="73">
        <v>1</v>
      </c>
      <c r="O536" s="43"/>
      <c r="P536" s="64">
        <v>1</v>
      </c>
      <c r="Q536" s="43"/>
      <c r="R536" s="168">
        <v>339.85</v>
      </c>
      <c r="X536" s="58"/>
      <c r="AC536" s="58">
        <f t="shared" si="8"/>
        <v>339.85</v>
      </c>
    </row>
    <row r="537" spans="1:29" x14ac:dyDescent="0.2">
      <c r="A537" s="104" t="s">
        <v>983</v>
      </c>
      <c r="B537" s="104"/>
      <c r="C537" s="73" t="s">
        <v>157</v>
      </c>
      <c r="D537" s="73" t="s">
        <v>158</v>
      </c>
      <c r="E537" s="73">
        <v>1815</v>
      </c>
      <c r="F537" s="73">
        <v>2360</v>
      </c>
      <c r="G537" s="359"/>
      <c r="I537" s="72"/>
      <c r="J537" s="72">
        <v>1</v>
      </c>
      <c r="M537" s="72">
        <v>1</v>
      </c>
      <c r="N537" s="73">
        <v>1</v>
      </c>
      <c r="O537" s="43"/>
      <c r="P537" s="64">
        <v>1</v>
      </c>
      <c r="Q537" s="43"/>
      <c r="R537" s="168">
        <v>697.02</v>
      </c>
      <c r="X537" s="58"/>
      <c r="AC537" s="58">
        <f t="shared" si="8"/>
        <v>697.02</v>
      </c>
    </row>
    <row r="538" spans="1:29" x14ac:dyDescent="0.2">
      <c r="A538" s="104" t="s">
        <v>985</v>
      </c>
      <c r="B538" s="104"/>
      <c r="C538" s="73" t="s">
        <v>157</v>
      </c>
      <c r="D538" s="73" t="s">
        <v>158</v>
      </c>
      <c r="E538" s="73">
        <v>1290</v>
      </c>
      <c r="F538" s="73">
        <v>2360</v>
      </c>
      <c r="G538" s="359"/>
      <c r="I538" s="72"/>
      <c r="J538" s="72">
        <v>1</v>
      </c>
      <c r="M538" s="72">
        <v>1</v>
      </c>
      <c r="N538" s="73">
        <v>1</v>
      </c>
      <c r="O538" s="43"/>
      <c r="P538" s="64">
        <v>1</v>
      </c>
      <c r="Q538" s="43"/>
      <c r="R538" s="168">
        <v>761.47</v>
      </c>
      <c r="X538" s="58"/>
      <c r="AC538" s="58">
        <f t="shared" si="8"/>
        <v>761.47</v>
      </c>
    </row>
    <row r="539" spans="1:29" x14ac:dyDescent="0.2">
      <c r="A539" s="104" t="s">
        <v>986</v>
      </c>
      <c r="B539" s="104"/>
      <c r="C539" s="73" t="s">
        <v>333</v>
      </c>
      <c r="D539" s="73" t="s">
        <v>107</v>
      </c>
      <c r="E539" s="73">
        <v>950</v>
      </c>
      <c r="F539" s="73">
        <v>2300</v>
      </c>
      <c r="G539" s="359"/>
      <c r="I539" s="72"/>
      <c r="J539" s="72">
        <v>1</v>
      </c>
      <c r="M539" s="72">
        <v>1</v>
      </c>
      <c r="N539" s="73">
        <v>1</v>
      </c>
      <c r="O539" s="43"/>
      <c r="P539" s="64">
        <v>1</v>
      </c>
      <c r="Q539" s="43"/>
      <c r="R539" s="168">
        <v>1122</v>
      </c>
      <c r="X539" s="58"/>
      <c r="Y539" s="58">
        <v>55.31</v>
      </c>
      <c r="Z539" s="58">
        <v>104.59</v>
      </c>
      <c r="AA539" s="58">
        <v>32.65</v>
      </c>
      <c r="AB539" s="58">
        <v>90</v>
      </c>
      <c r="AC539" s="58">
        <f t="shared" si="8"/>
        <v>1404.55</v>
      </c>
    </row>
    <row r="540" spans="1:29" x14ac:dyDescent="0.2">
      <c r="A540" s="104" t="s">
        <v>988</v>
      </c>
      <c r="B540" s="104"/>
      <c r="C540" s="73" t="s">
        <v>157</v>
      </c>
      <c r="D540" s="73" t="s">
        <v>158</v>
      </c>
      <c r="E540" s="73">
        <v>1290</v>
      </c>
      <c r="F540" s="73">
        <v>2360</v>
      </c>
      <c r="G540" s="359"/>
      <c r="I540" s="72"/>
      <c r="J540" s="72">
        <v>1</v>
      </c>
      <c r="M540" s="72">
        <v>1</v>
      </c>
      <c r="N540" s="73">
        <v>1</v>
      </c>
      <c r="O540" s="43"/>
      <c r="P540" s="64">
        <v>1</v>
      </c>
      <c r="Q540" s="43"/>
      <c r="R540" s="168">
        <v>731.44</v>
      </c>
      <c r="X540" s="58"/>
      <c r="AC540" s="58">
        <f t="shared" si="8"/>
        <v>731.44</v>
      </c>
    </row>
    <row r="541" spans="1:29" x14ac:dyDescent="0.2">
      <c r="A541" s="104" t="s">
        <v>990</v>
      </c>
      <c r="B541" s="104"/>
      <c r="C541" s="73" t="s">
        <v>157</v>
      </c>
      <c r="D541" s="73" t="s">
        <v>158</v>
      </c>
      <c r="E541" s="73">
        <v>1290</v>
      </c>
      <c r="F541" s="73">
        <v>2360</v>
      </c>
      <c r="G541" s="359"/>
      <c r="I541" s="72"/>
      <c r="J541" s="72">
        <v>1</v>
      </c>
      <c r="M541" s="72">
        <v>1</v>
      </c>
      <c r="N541" s="73">
        <v>1</v>
      </c>
      <c r="O541" s="43"/>
      <c r="P541" s="64">
        <v>1</v>
      </c>
      <c r="Q541" s="43"/>
      <c r="R541" s="168">
        <v>761.47</v>
      </c>
      <c r="X541" s="58"/>
      <c r="AC541" s="58">
        <f t="shared" si="8"/>
        <v>761.47</v>
      </c>
    </row>
    <row r="542" spans="1:29" x14ac:dyDescent="0.2">
      <c r="A542" s="104" t="s">
        <v>991</v>
      </c>
      <c r="B542" s="104"/>
      <c r="C542" s="73" t="s">
        <v>333</v>
      </c>
      <c r="D542" s="73" t="s">
        <v>107</v>
      </c>
      <c r="E542" s="73">
        <v>950</v>
      </c>
      <c r="F542" s="73">
        <v>2300</v>
      </c>
      <c r="G542" s="359"/>
      <c r="I542" s="72"/>
      <c r="J542" s="72">
        <v>1</v>
      </c>
      <c r="M542" s="72">
        <v>1</v>
      </c>
      <c r="N542" s="73">
        <v>1</v>
      </c>
      <c r="O542" s="43"/>
      <c r="P542" s="64">
        <v>1</v>
      </c>
      <c r="Q542" s="43"/>
      <c r="R542" s="168">
        <v>1122</v>
      </c>
      <c r="X542" s="58"/>
      <c r="Y542" s="58">
        <v>55.31</v>
      </c>
      <c r="Z542" s="58">
        <v>104.59</v>
      </c>
      <c r="AA542" s="58">
        <v>32.65</v>
      </c>
      <c r="AB542" s="58">
        <v>90</v>
      </c>
      <c r="AC542" s="58">
        <f t="shared" si="8"/>
        <v>1404.55</v>
      </c>
    </row>
    <row r="543" spans="1:29" x14ac:dyDescent="0.2">
      <c r="A543" s="104" t="s">
        <v>993</v>
      </c>
      <c r="B543" s="104"/>
      <c r="C543" s="73" t="s">
        <v>157</v>
      </c>
      <c r="D543" s="73" t="s">
        <v>158</v>
      </c>
      <c r="E543" s="73">
        <v>970</v>
      </c>
      <c r="F543" s="73">
        <v>2360</v>
      </c>
      <c r="G543" s="359"/>
      <c r="I543" s="72"/>
      <c r="J543" s="72">
        <v>1</v>
      </c>
      <c r="M543" s="72">
        <v>1</v>
      </c>
      <c r="N543" s="73">
        <v>1</v>
      </c>
      <c r="O543" s="43"/>
      <c r="P543" s="64">
        <v>1</v>
      </c>
      <c r="Q543" s="43"/>
      <c r="R543" s="168">
        <v>334.48</v>
      </c>
      <c r="X543" s="58"/>
      <c r="AC543" s="58">
        <f t="shared" si="8"/>
        <v>334.48</v>
      </c>
    </row>
    <row r="544" spans="1:29" x14ac:dyDescent="0.2">
      <c r="A544" s="104" t="s">
        <v>994</v>
      </c>
      <c r="B544" s="104"/>
      <c r="C544" s="73" t="s">
        <v>157</v>
      </c>
      <c r="D544" s="73" t="s">
        <v>158</v>
      </c>
      <c r="E544" s="73">
        <v>970</v>
      </c>
      <c r="F544" s="73">
        <v>2360</v>
      </c>
      <c r="G544" s="359"/>
      <c r="I544" s="72"/>
      <c r="J544" s="72">
        <v>1</v>
      </c>
      <c r="M544" s="72">
        <v>1</v>
      </c>
      <c r="N544" s="73">
        <v>1</v>
      </c>
      <c r="O544" s="43"/>
      <c r="P544" s="64">
        <v>1</v>
      </c>
      <c r="Q544" s="43"/>
      <c r="R544" s="168">
        <v>334.48</v>
      </c>
      <c r="X544" s="58"/>
      <c r="AC544" s="58">
        <f t="shared" si="8"/>
        <v>334.48</v>
      </c>
    </row>
    <row r="545" spans="1:29" x14ac:dyDescent="0.2">
      <c r="A545" s="104" t="s">
        <v>996</v>
      </c>
      <c r="B545" s="104"/>
      <c r="C545" s="73" t="s">
        <v>157</v>
      </c>
      <c r="D545" s="73" t="s">
        <v>158</v>
      </c>
      <c r="E545" s="73">
        <v>850</v>
      </c>
      <c r="F545" s="73">
        <v>2360</v>
      </c>
      <c r="G545" s="359"/>
      <c r="I545" s="72"/>
      <c r="J545" s="72">
        <v>1</v>
      </c>
      <c r="M545" s="72">
        <v>1</v>
      </c>
      <c r="N545" s="73">
        <v>1</v>
      </c>
      <c r="O545" s="43"/>
      <c r="P545" s="64">
        <v>1</v>
      </c>
      <c r="Q545" s="43"/>
      <c r="R545" s="168">
        <v>329.15</v>
      </c>
      <c r="X545" s="58"/>
      <c r="AC545" s="58">
        <f t="shared" si="8"/>
        <v>329.15</v>
      </c>
    </row>
    <row r="546" spans="1:29" x14ac:dyDescent="0.2">
      <c r="A546" s="104" t="s">
        <v>997</v>
      </c>
      <c r="B546" s="104"/>
      <c r="C546" s="73" t="s">
        <v>157</v>
      </c>
      <c r="D546" s="73" t="s">
        <v>158</v>
      </c>
      <c r="E546" s="73">
        <v>1040</v>
      </c>
      <c r="F546" s="73">
        <v>2360</v>
      </c>
      <c r="G546" s="359"/>
      <c r="I546" s="72"/>
      <c r="J546" s="72">
        <v>1</v>
      </c>
      <c r="M546" s="72">
        <v>1</v>
      </c>
      <c r="N546" s="73">
        <v>1</v>
      </c>
      <c r="O546" s="43"/>
      <c r="P546" s="64">
        <v>1</v>
      </c>
      <c r="Q546" s="43"/>
      <c r="R546" s="168">
        <v>337.58</v>
      </c>
      <c r="X546" s="58"/>
      <c r="AC546" s="58">
        <f t="shared" si="8"/>
        <v>337.58</v>
      </c>
    </row>
    <row r="547" spans="1:29" x14ac:dyDescent="0.2">
      <c r="A547" s="104" t="s">
        <v>998</v>
      </c>
      <c r="B547" s="104"/>
      <c r="C547" s="73" t="s">
        <v>157</v>
      </c>
      <c r="D547" s="73" t="s">
        <v>158</v>
      </c>
      <c r="E547" s="73">
        <v>1290</v>
      </c>
      <c r="F547" s="73">
        <v>2360</v>
      </c>
      <c r="G547" s="359"/>
      <c r="I547" s="72"/>
      <c r="J547" s="72">
        <v>1</v>
      </c>
      <c r="M547" s="72">
        <v>1</v>
      </c>
      <c r="N547" s="73">
        <v>1</v>
      </c>
      <c r="O547" s="43"/>
      <c r="P547" s="64">
        <v>1</v>
      </c>
      <c r="Q547" s="43"/>
      <c r="R547" s="168">
        <v>744.94</v>
      </c>
      <c r="X547" s="58"/>
      <c r="AC547" s="58">
        <f t="shared" si="8"/>
        <v>744.94</v>
      </c>
    </row>
    <row r="548" spans="1:29" x14ac:dyDescent="0.2">
      <c r="A548" s="104" t="s">
        <v>1000</v>
      </c>
      <c r="B548" s="104"/>
      <c r="C548" s="73" t="s">
        <v>157</v>
      </c>
      <c r="D548" s="73" t="s">
        <v>158</v>
      </c>
      <c r="E548" s="73">
        <v>1290</v>
      </c>
      <c r="F548" s="73">
        <v>2360</v>
      </c>
      <c r="G548" s="359"/>
      <c r="I548" s="72"/>
      <c r="J548" s="72">
        <v>1</v>
      </c>
      <c r="M548" s="72">
        <v>1</v>
      </c>
      <c r="N548" s="73">
        <v>1</v>
      </c>
      <c r="O548" s="43"/>
      <c r="P548" s="64">
        <v>1</v>
      </c>
      <c r="Q548" s="43"/>
      <c r="R548" s="168">
        <v>731.44</v>
      </c>
      <c r="X548" s="58"/>
      <c r="AC548" s="58">
        <f t="shared" si="8"/>
        <v>731.44</v>
      </c>
    </row>
    <row r="549" spans="1:29" x14ac:dyDescent="0.2">
      <c r="A549" s="104" t="s">
        <v>1002</v>
      </c>
      <c r="B549" s="104"/>
      <c r="C549" s="73" t="s">
        <v>157</v>
      </c>
      <c r="D549" s="73" t="s">
        <v>158</v>
      </c>
      <c r="E549" s="73">
        <v>1040</v>
      </c>
      <c r="F549" s="73">
        <v>2360</v>
      </c>
      <c r="G549" s="359"/>
      <c r="I549" s="72"/>
      <c r="J549" s="72">
        <v>1</v>
      </c>
      <c r="M549" s="72">
        <v>1</v>
      </c>
      <c r="N549" s="73">
        <v>1</v>
      </c>
      <c r="O549" s="43"/>
      <c r="P549" s="64">
        <v>1</v>
      </c>
      <c r="Q549" s="43"/>
      <c r="R549" s="168">
        <v>337.58</v>
      </c>
      <c r="X549" s="58"/>
      <c r="AC549" s="58">
        <f t="shared" si="8"/>
        <v>337.58</v>
      </c>
    </row>
    <row r="550" spans="1:29" x14ac:dyDescent="0.2">
      <c r="A550" s="104" t="s">
        <v>1004</v>
      </c>
      <c r="B550" s="104"/>
      <c r="C550" s="73" t="s">
        <v>157</v>
      </c>
      <c r="D550" s="73" t="s">
        <v>158</v>
      </c>
      <c r="E550" s="73">
        <v>1290</v>
      </c>
      <c r="F550" s="73">
        <v>2360</v>
      </c>
      <c r="G550" s="359"/>
      <c r="I550" s="72"/>
      <c r="J550" s="72">
        <v>1</v>
      </c>
      <c r="M550" s="72">
        <v>1</v>
      </c>
      <c r="N550" s="73">
        <v>1</v>
      </c>
      <c r="O550" s="43"/>
      <c r="P550" s="64">
        <v>1</v>
      </c>
      <c r="Q550" s="43"/>
      <c r="R550" s="168">
        <v>731.44</v>
      </c>
      <c r="X550" s="58"/>
      <c r="AC550" s="58">
        <f t="shared" si="8"/>
        <v>731.44</v>
      </c>
    </row>
    <row r="551" spans="1:29" x14ac:dyDescent="0.2">
      <c r="A551" s="104" t="s">
        <v>1006</v>
      </c>
      <c r="B551" s="104"/>
      <c r="C551" s="73" t="s">
        <v>157</v>
      </c>
      <c r="D551" s="73" t="s">
        <v>158</v>
      </c>
      <c r="E551" s="73">
        <v>1290</v>
      </c>
      <c r="F551" s="73">
        <v>2360</v>
      </c>
      <c r="G551" s="359"/>
      <c r="I551" s="72"/>
      <c r="J551" s="72">
        <v>1</v>
      </c>
      <c r="M551" s="72">
        <v>1</v>
      </c>
      <c r="N551" s="73">
        <v>1</v>
      </c>
      <c r="O551" s="43"/>
      <c r="P551" s="64">
        <v>1</v>
      </c>
      <c r="Q551" s="43"/>
      <c r="R551" s="168">
        <v>731.44</v>
      </c>
      <c r="X551" s="58"/>
      <c r="AC551" s="58">
        <f t="shared" si="8"/>
        <v>731.44</v>
      </c>
    </row>
    <row r="552" spans="1:29" x14ac:dyDescent="0.2">
      <c r="A552" s="104" t="s">
        <v>1007</v>
      </c>
      <c r="B552" s="104"/>
      <c r="C552" s="73" t="s">
        <v>157</v>
      </c>
      <c r="D552" s="73" t="s">
        <v>158</v>
      </c>
      <c r="E552" s="73">
        <v>1040</v>
      </c>
      <c r="F552" s="73">
        <v>2360</v>
      </c>
      <c r="G552" s="359"/>
      <c r="I552" s="72"/>
      <c r="J552" s="72">
        <v>1</v>
      </c>
      <c r="M552" s="72">
        <v>1</v>
      </c>
      <c r="N552" s="73">
        <v>1</v>
      </c>
      <c r="O552" s="43"/>
      <c r="P552" s="64">
        <v>1</v>
      </c>
      <c r="Q552" s="43"/>
      <c r="R552" s="168">
        <v>505</v>
      </c>
      <c r="X552" s="58"/>
      <c r="AC552" s="58">
        <f t="shared" si="8"/>
        <v>505</v>
      </c>
    </row>
    <row r="553" spans="1:29" x14ac:dyDescent="0.2">
      <c r="A553" s="104" t="s">
        <v>1009</v>
      </c>
      <c r="B553" s="104"/>
      <c r="C553" s="73" t="s">
        <v>157</v>
      </c>
      <c r="D553" s="73" t="s">
        <v>158</v>
      </c>
      <c r="E553" s="73">
        <v>1640</v>
      </c>
      <c r="F553" s="73">
        <v>2360</v>
      </c>
      <c r="G553" s="359"/>
      <c r="I553" s="72"/>
      <c r="J553" s="72">
        <v>1</v>
      </c>
      <c r="M553" s="72">
        <v>1</v>
      </c>
      <c r="N553" s="73">
        <v>1</v>
      </c>
      <c r="O553" s="43"/>
      <c r="P553" s="64">
        <v>1</v>
      </c>
      <c r="Q553" s="43"/>
      <c r="R553" s="168">
        <v>683.01</v>
      </c>
      <c r="X553" s="58"/>
      <c r="AC553" s="58">
        <f t="shared" si="8"/>
        <v>683.01</v>
      </c>
    </row>
    <row r="554" spans="1:29" x14ac:dyDescent="0.2">
      <c r="A554" s="104" t="s">
        <v>1011</v>
      </c>
      <c r="B554" s="104" t="s">
        <v>1010</v>
      </c>
      <c r="C554" s="73" t="s">
        <v>251</v>
      </c>
      <c r="D554" s="73" t="s">
        <v>1162</v>
      </c>
      <c r="E554" s="73">
        <v>1903</v>
      </c>
      <c r="F554" s="73">
        <v>2395</v>
      </c>
      <c r="G554" s="359"/>
      <c r="I554" s="72"/>
      <c r="J554" s="72">
        <v>1</v>
      </c>
      <c r="M554" s="72"/>
      <c r="N554" s="73">
        <v>1</v>
      </c>
      <c r="O554" s="43"/>
      <c r="P554" s="64">
        <v>1</v>
      </c>
      <c r="Q554" s="43"/>
      <c r="R554" s="168">
        <v>224.94</v>
      </c>
      <c r="S554" s="58">
        <v>638</v>
      </c>
      <c r="T554" s="58">
        <v>43</v>
      </c>
      <c r="U554" s="58">
        <v>4.71</v>
      </c>
      <c r="X554" s="58"/>
      <c r="AC554" s="58">
        <f t="shared" si="8"/>
        <v>910.65</v>
      </c>
    </row>
    <row r="555" spans="1:29" x14ac:dyDescent="0.2">
      <c r="A555" s="104" t="s">
        <v>1013</v>
      </c>
      <c r="B555" s="104"/>
      <c r="C555" s="73" t="s">
        <v>157</v>
      </c>
      <c r="D555" s="73" t="s">
        <v>158</v>
      </c>
      <c r="E555" s="73">
        <v>950</v>
      </c>
      <c r="F555" s="73">
        <v>2360</v>
      </c>
      <c r="G555" s="359"/>
      <c r="I555" s="72"/>
      <c r="J555" s="72">
        <v>1</v>
      </c>
      <c r="M555" s="72"/>
      <c r="N555" s="73">
        <v>1</v>
      </c>
      <c r="O555" s="43"/>
      <c r="P555" s="64">
        <v>1</v>
      </c>
      <c r="Q555" s="43"/>
      <c r="R555" s="168">
        <v>235.59</v>
      </c>
      <c r="X555" s="58"/>
      <c r="AC555" s="58">
        <f t="shared" si="8"/>
        <v>235.59</v>
      </c>
    </row>
    <row r="556" spans="1:29" x14ac:dyDescent="0.2">
      <c r="A556" s="104" t="s">
        <v>1015</v>
      </c>
      <c r="B556" s="104"/>
      <c r="C556" s="73" t="s">
        <v>157</v>
      </c>
      <c r="D556" s="73" t="s">
        <v>158</v>
      </c>
      <c r="E556" s="73">
        <v>830</v>
      </c>
      <c r="F556" s="73">
        <v>2360</v>
      </c>
      <c r="G556" s="359"/>
      <c r="I556" s="72"/>
      <c r="J556" s="72">
        <v>1</v>
      </c>
      <c r="L556" s="72">
        <v>1</v>
      </c>
      <c r="M556" s="72"/>
      <c r="N556" s="73">
        <v>1</v>
      </c>
      <c r="O556" s="43"/>
      <c r="P556" s="64">
        <v>1</v>
      </c>
      <c r="Q556" s="43"/>
      <c r="R556" s="168">
        <v>230.51</v>
      </c>
      <c r="X556" s="58"/>
      <c r="AC556" s="58">
        <f t="shared" si="8"/>
        <v>230.51</v>
      </c>
    </row>
    <row r="557" spans="1:29" x14ac:dyDescent="0.2">
      <c r="A557" s="104" t="s">
        <v>1017</v>
      </c>
      <c r="B557" s="104"/>
      <c r="C557" s="73" t="s">
        <v>157</v>
      </c>
      <c r="D557" s="73" t="s">
        <v>158</v>
      </c>
      <c r="E557" s="73">
        <v>950</v>
      </c>
      <c r="F557" s="73">
        <v>2360</v>
      </c>
      <c r="G557" s="359"/>
      <c r="I557" s="72"/>
      <c r="J557" s="72">
        <v>1</v>
      </c>
      <c r="M557" s="72"/>
      <c r="N557" s="73">
        <v>1</v>
      </c>
      <c r="O557" s="43"/>
      <c r="P557" s="64">
        <v>1</v>
      </c>
      <c r="Q557" s="43"/>
      <c r="R557" s="168">
        <v>235.59</v>
      </c>
      <c r="X557" s="58"/>
      <c r="AC557" s="58">
        <f t="shared" si="8"/>
        <v>235.59</v>
      </c>
    </row>
    <row r="558" spans="1:29" x14ac:dyDescent="0.2">
      <c r="A558" s="104" t="s">
        <v>1019</v>
      </c>
      <c r="B558" s="104"/>
      <c r="C558" s="73" t="s">
        <v>157</v>
      </c>
      <c r="D558" s="73" t="s">
        <v>158</v>
      </c>
      <c r="E558" s="73">
        <v>1010</v>
      </c>
      <c r="F558" s="73">
        <v>2360</v>
      </c>
      <c r="G558" s="359"/>
      <c r="I558" s="72"/>
      <c r="J558" s="72">
        <v>1</v>
      </c>
      <c r="L558" s="72">
        <v>1</v>
      </c>
      <c r="M558" s="72"/>
      <c r="N558" s="73">
        <v>1</v>
      </c>
      <c r="O558" s="43"/>
      <c r="P558" s="64">
        <v>1</v>
      </c>
      <c r="Q558" s="43"/>
      <c r="R558" s="168">
        <v>238.42</v>
      </c>
      <c r="X558" s="58"/>
      <c r="AC558" s="58">
        <f t="shared" si="8"/>
        <v>238.42</v>
      </c>
    </row>
    <row r="559" spans="1:29" x14ac:dyDescent="0.2">
      <c r="A559" s="104" t="s">
        <v>1021</v>
      </c>
      <c r="B559" s="104"/>
      <c r="C559" s="73" t="s">
        <v>157</v>
      </c>
      <c r="D559" s="73" t="s">
        <v>158</v>
      </c>
      <c r="E559" s="73">
        <v>1290</v>
      </c>
      <c r="F559" s="73">
        <v>2360</v>
      </c>
      <c r="G559" s="359"/>
      <c r="I559" s="72"/>
      <c r="J559" s="72">
        <v>1</v>
      </c>
      <c r="M559" s="72">
        <v>1</v>
      </c>
      <c r="N559" s="73">
        <v>1</v>
      </c>
      <c r="O559" s="43"/>
      <c r="P559" s="64">
        <v>1</v>
      </c>
      <c r="Q559" s="43"/>
      <c r="R559" s="168">
        <v>761.47</v>
      </c>
      <c r="X559" s="58"/>
      <c r="AC559" s="58">
        <f t="shared" si="8"/>
        <v>761.47</v>
      </c>
    </row>
    <row r="560" spans="1:29" x14ac:dyDescent="0.2">
      <c r="A560" s="104" t="s">
        <v>1023</v>
      </c>
      <c r="B560" s="104"/>
      <c r="C560" s="73" t="s">
        <v>157</v>
      </c>
      <c r="D560" s="73" t="s">
        <v>158</v>
      </c>
      <c r="E560" s="73">
        <v>1640</v>
      </c>
      <c r="F560" s="73">
        <v>2360</v>
      </c>
      <c r="G560" s="359"/>
      <c r="I560" s="72"/>
      <c r="J560" s="72">
        <v>1</v>
      </c>
      <c r="M560" s="72">
        <v>1</v>
      </c>
      <c r="N560" s="73">
        <v>1</v>
      </c>
      <c r="O560" s="43"/>
      <c r="P560" s="64">
        <v>1</v>
      </c>
      <c r="Q560" s="43"/>
      <c r="R560" s="168">
        <v>683.01</v>
      </c>
      <c r="X560" s="58"/>
      <c r="AC560" s="58">
        <f t="shared" si="8"/>
        <v>683.01</v>
      </c>
    </row>
    <row r="561" spans="1:29" x14ac:dyDescent="0.2">
      <c r="A561" s="104" t="s">
        <v>1025</v>
      </c>
      <c r="B561" s="104"/>
      <c r="C561" s="73" t="s">
        <v>157</v>
      </c>
      <c r="D561" s="73" t="s">
        <v>158</v>
      </c>
      <c r="E561" s="73">
        <v>1290</v>
      </c>
      <c r="F561" s="73">
        <v>2360</v>
      </c>
      <c r="G561" s="359"/>
      <c r="I561" s="72"/>
      <c r="J561" s="72">
        <v>1</v>
      </c>
      <c r="M561" s="72">
        <v>1</v>
      </c>
      <c r="N561" s="73">
        <v>1</v>
      </c>
      <c r="O561" s="43"/>
      <c r="P561" s="64">
        <v>1</v>
      </c>
      <c r="Q561" s="43"/>
      <c r="R561" s="168">
        <v>731.44</v>
      </c>
      <c r="X561" s="58"/>
      <c r="AC561" s="58">
        <f t="shared" si="8"/>
        <v>731.44</v>
      </c>
    </row>
    <row r="562" spans="1:29" x14ac:dyDescent="0.2">
      <c r="A562" s="104" t="s">
        <v>1027</v>
      </c>
      <c r="B562" s="104" t="s">
        <v>1026</v>
      </c>
      <c r="C562" s="73" t="s">
        <v>251</v>
      </c>
      <c r="D562" s="73" t="s">
        <v>1162</v>
      </c>
      <c r="E562" s="73">
        <v>1955</v>
      </c>
      <c r="F562" s="73">
        <v>2395</v>
      </c>
      <c r="G562" s="359"/>
      <c r="I562" s="72"/>
      <c r="J562" s="72">
        <v>1</v>
      </c>
      <c r="M562" s="72"/>
      <c r="N562" s="73">
        <v>1</v>
      </c>
      <c r="O562" s="43"/>
      <c r="P562" s="64">
        <v>1</v>
      </c>
      <c r="Q562" s="43"/>
      <c r="R562" s="168">
        <v>224.74</v>
      </c>
      <c r="S562" s="58">
        <v>638</v>
      </c>
      <c r="T562" s="58">
        <v>43</v>
      </c>
      <c r="U562" s="58">
        <v>4.71</v>
      </c>
      <c r="X562" s="58"/>
      <c r="AC562" s="58">
        <f t="shared" si="8"/>
        <v>910.45</v>
      </c>
    </row>
    <row r="563" spans="1:29" x14ac:dyDescent="0.2">
      <c r="A563" s="104" t="s">
        <v>1029</v>
      </c>
      <c r="B563" s="104"/>
      <c r="C563" s="73" t="s">
        <v>157</v>
      </c>
      <c r="D563" s="73" t="s">
        <v>158</v>
      </c>
      <c r="E563" s="73">
        <v>970</v>
      </c>
      <c r="F563" s="73">
        <v>2360</v>
      </c>
      <c r="G563" s="359"/>
      <c r="I563" s="72"/>
      <c r="J563" s="72">
        <v>1</v>
      </c>
      <c r="M563" s="72">
        <v>1</v>
      </c>
      <c r="N563" s="73">
        <v>1</v>
      </c>
      <c r="O563" s="43"/>
      <c r="P563" s="64">
        <v>1</v>
      </c>
      <c r="Q563" s="43"/>
      <c r="R563" s="168">
        <v>334.48</v>
      </c>
      <c r="X563" s="58"/>
      <c r="AC563" s="58">
        <f t="shared" si="8"/>
        <v>334.48</v>
      </c>
    </row>
    <row r="564" spans="1:29" x14ac:dyDescent="0.2">
      <c r="A564" s="104" t="s">
        <v>1031</v>
      </c>
      <c r="B564" s="104"/>
      <c r="C564" s="73" t="s">
        <v>157</v>
      </c>
      <c r="D564" s="73" t="s">
        <v>158</v>
      </c>
      <c r="E564" s="73">
        <v>1040</v>
      </c>
      <c r="F564" s="73">
        <v>2360</v>
      </c>
      <c r="G564" s="359"/>
      <c r="I564" s="72"/>
      <c r="J564" s="72">
        <v>1</v>
      </c>
      <c r="M564" s="72">
        <v>1</v>
      </c>
      <c r="N564" s="73">
        <v>1</v>
      </c>
      <c r="O564" s="43"/>
      <c r="P564" s="64">
        <v>1</v>
      </c>
      <c r="Q564" s="43"/>
      <c r="R564" s="168">
        <v>337.58</v>
      </c>
      <c r="X564" s="58"/>
      <c r="AC564" s="58">
        <f t="shared" si="8"/>
        <v>337.58</v>
      </c>
    </row>
    <row r="565" spans="1:29" x14ac:dyDescent="0.2">
      <c r="A565" s="104" t="s">
        <v>1033</v>
      </c>
      <c r="B565" s="104"/>
      <c r="C565" s="73" t="s">
        <v>157</v>
      </c>
      <c r="D565" s="73" t="s">
        <v>158</v>
      </c>
      <c r="E565" s="73">
        <v>1040</v>
      </c>
      <c r="F565" s="73">
        <v>2360</v>
      </c>
      <c r="G565" s="359"/>
      <c r="I565" s="72"/>
      <c r="J565" s="72">
        <v>1</v>
      </c>
      <c r="M565" s="72">
        <v>1</v>
      </c>
      <c r="N565" s="73">
        <v>1</v>
      </c>
      <c r="O565" s="43"/>
      <c r="P565" s="64">
        <v>1</v>
      </c>
      <c r="Q565" s="43"/>
      <c r="R565" s="168">
        <v>505.03</v>
      </c>
      <c r="X565" s="58"/>
      <c r="AC565" s="58">
        <f t="shared" si="8"/>
        <v>505.03</v>
      </c>
    </row>
    <row r="566" spans="1:29" x14ac:dyDescent="0.2">
      <c r="A566" s="104" t="s">
        <v>1035</v>
      </c>
      <c r="B566" s="104" t="s">
        <v>1034</v>
      </c>
      <c r="C566" s="73" t="s">
        <v>251</v>
      </c>
      <c r="D566" s="73" t="s">
        <v>1162</v>
      </c>
      <c r="E566" s="73">
        <v>1903</v>
      </c>
      <c r="F566" s="73">
        <v>2095</v>
      </c>
      <c r="G566" s="359"/>
      <c r="I566" s="72"/>
      <c r="J566" s="72">
        <v>1</v>
      </c>
      <c r="M566" s="72"/>
      <c r="N566" s="73">
        <v>1</v>
      </c>
      <c r="O566" s="43"/>
      <c r="P566" s="64">
        <v>1</v>
      </c>
      <c r="Q566" s="43"/>
      <c r="R566" s="168">
        <v>218.79</v>
      </c>
      <c r="S566" s="58">
        <v>931.09</v>
      </c>
      <c r="T566" s="58">
        <v>43</v>
      </c>
      <c r="U566" s="58">
        <v>4.71</v>
      </c>
      <c r="X566" s="58"/>
      <c r="AC566" s="58">
        <f t="shared" si="8"/>
        <v>1197.5899999999999</v>
      </c>
    </row>
    <row r="567" spans="1:29" x14ac:dyDescent="0.2">
      <c r="A567" s="376" t="s">
        <v>1036</v>
      </c>
      <c r="B567" s="376"/>
      <c r="C567" s="377"/>
      <c r="D567" s="377"/>
      <c r="E567" s="377"/>
      <c r="F567" s="377"/>
      <c r="G567" s="383"/>
      <c r="H567" s="378"/>
      <c r="I567" s="379"/>
      <c r="J567" s="379"/>
      <c r="K567" s="378"/>
      <c r="L567" s="379"/>
      <c r="M567" s="379"/>
      <c r="N567" s="377"/>
      <c r="O567" s="380"/>
      <c r="P567" s="381"/>
      <c r="Q567" s="380"/>
      <c r="R567" s="382"/>
      <c r="S567" s="382"/>
      <c r="T567" s="382"/>
      <c r="U567" s="382"/>
      <c r="V567" s="382"/>
      <c r="W567" s="382"/>
      <c r="X567" s="382"/>
      <c r="Y567" s="382"/>
      <c r="Z567" s="382"/>
      <c r="AA567" s="382"/>
      <c r="AB567" s="382"/>
      <c r="AC567" s="382"/>
    </row>
    <row r="568" spans="1:29" x14ac:dyDescent="0.2">
      <c r="A568" s="104" t="s">
        <v>1038</v>
      </c>
      <c r="B568" s="104"/>
      <c r="C568" s="73" t="s">
        <v>157</v>
      </c>
      <c r="D568" s="73" t="s">
        <v>158</v>
      </c>
      <c r="E568" s="73">
        <v>1815</v>
      </c>
      <c r="F568" s="73">
        <v>2360</v>
      </c>
      <c r="G568" s="359"/>
      <c r="I568" s="72"/>
      <c r="J568" s="72">
        <v>1</v>
      </c>
      <c r="M568" s="72">
        <v>1</v>
      </c>
      <c r="N568" s="73">
        <v>1</v>
      </c>
      <c r="O568" s="43"/>
      <c r="P568" s="64">
        <v>1</v>
      </c>
      <c r="Q568" s="43"/>
      <c r="R568" s="168">
        <v>697.02</v>
      </c>
      <c r="X568" s="58"/>
      <c r="AC568" s="58">
        <f t="shared" si="8"/>
        <v>697.02</v>
      </c>
    </row>
    <row r="569" spans="1:29" x14ac:dyDescent="0.2">
      <c r="A569" s="104" t="s">
        <v>1040</v>
      </c>
      <c r="B569" s="104"/>
      <c r="C569" s="73" t="s">
        <v>157</v>
      </c>
      <c r="D569" s="73" t="s">
        <v>158</v>
      </c>
      <c r="E569" s="73">
        <v>1290</v>
      </c>
      <c r="F569" s="73">
        <v>2360</v>
      </c>
      <c r="G569" s="359"/>
      <c r="I569" s="72"/>
      <c r="J569" s="72">
        <v>1</v>
      </c>
      <c r="M569" s="72">
        <v>1</v>
      </c>
      <c r="N569" s="73">
        <v>1</v>
      </c>
      <c r="O569" s="43"/>
      <c r="P569" s="64">
        <v>1</v>
      </c>
      <c r="Q569" s="43"/>
      <c r="R569" s="168">
        <v>761.47</v>
      </c>
      <c r="X569" s="58"/>
      <c r="AC569" s="58">
        <f t="shared" si="8"/>
        <v>761.47</v>
      </c>
    </row>
    <row r="570" spans="1:29" x14ac:dyDescent="0.2">
      <c r="A570" s="104" t="s">
        <v>1041</v>
      </c>
      <c r="B570" s="104"/>
      <c r="C570" s="73" t="s">
        <v>333</v>
      </c>
      <c r="D570" s="73" t="s">
        <v>107</v>
      </c>
      <c r="E570" s="73">
        <v>950</v>
      </c>
      <c r="F570" s="73">
        <v>2300</v>
      </c>
      <c r="G570" s="359"/>
      <c r="I570" s="72"/>
      <c r="J570" s="72">
        <v>1</v>
      </c>
      <c r="M570" s="72">
        <v>1</v>
      </c>
      <c r="N570" s="73">
        <v>1</v>
      </c>
      <c r="O570" s="43"/>
      <c r="P570" s="64">
        <v>1</v>
      </c>
      <c r="Q570" s="43"/>
      <c r="R570" s="168">
        <v>1122</v>
      </c>
      <c r="X570" s="58"/>
      <c r="Y570" s="58">
        <v>55.31</v>
      </c>
      <c r="Z570" s="58">
        <v>104.59</v>
      </c>
      <c r="AA570" s="58">
        <v>32.65</v>
      </c>
      <c r="AB570" s="58">
        <v>90</v>
      </c>
      <c r="AC570" s="58">
        <f t="shared" si="8"/>
        <v>1404.55</v>
      </c>
    </row>
    <row r="571" spans="1:29" x14ac:dyDescent="0.2">
      <c r="A571" s="104" t="s">
        <v>1043</v>
      </c>
      <c r="B571" s="104"/>
      <c r="C571" s="73" t="s">
        <v>157</v>
      </c>
      <c r="D571" s="73" t="s">
        <v>158</v>
      </c>
      <c r="E571" s="73">
        <v>1290</v>
      </c>
      <c r="F571" s="73">
        <v>2360</v>
      </c>
      <c r="G571" s="359"/>
      <c r="I571" s="72"/>
      <c r="J571" s="72">
        <v>1</v>
      </c>
      <c r="M571" s="72">
        <v>1</v>
      </c>
      <c r="N571" s="73">
        <v>1</v>
      </c>
      <c r="O571" s="43"/>
      <c r="P571" s="64">
        <v>1</v>
      </c>
      <c r="Q571" s="43"/>
      <c r="R571" s="168">
        <v>731.44</v>
      </c>
      <c r="X571" s="58"/>
      <c r="AC571" s="58">
        <f t="shared" si="8"/>
        <v>731.44</v>
      </c>
    </row>
    <row r="572" spans="1:29" x14ac:dyDescent="0.2">
      <c r="A572" s="104" t="s">
        <v>1045</v>
      </c>
      <c r="B572" s="104"/>
      <c r="C572" s="73" t="s">
        <v>157</v>
      </c>
      <c r="D572" s="73" t="s">
        <v>158</v>
      </c>
      <c r="E572" s="73">
        <v>1290</v>
      </c>
      <c r="F572" s="73">
        <v>2360</v>
      </c>
      <c r="G572" s="359"/>
      <c r="I572" s="72"/>
      <c r="J572" s="72">
        <v>1</v>
      </c>
      <c r="M572" s="72">
        <v>1</v>
      </c>
      <c r="N572" s="73">
        <v>1</v>
      </c>
      <c r="O572" s="43"/>
      <c r="P572" s="64">
        <v>1</v>
      </c>
      <c r="Q572" s="43"/>
      <c r="R572" s="168">
        <v>761.47</v>
      </c>
      <c r="X572" s="58"/>
      <c r="AC572" s="58">
        <f t="shared" si="8"/>
        <v>761.47</v>
      </c>
    </row>
    <row r="573" spans="1:29" x14ac:dyDescent="0.2">
      <c r="A573" s="104" t="s">
        <v>1046</v>
      </c>
      <c r="B573" s="104"/>
      <c r="C573" s="73" t="s">
        <v>333</v>
      </c>
      <c r="D573" s="73" t="s">
        <v>107</v>
      </c>
      <c r="E573" s="73">
        <v>950</v>
      </c>
      <c r="F573" s="73">
        <v>2300</v>
      </c>
      <c r="G573" s="359"/>
      <c r="I573" s="72"/>
      <c r="J573" s="72">
        <v>1</v>
      </c>
      <c r="M573" s="72">
        <v>1</v>
      </c>
      <c r="N573" s="73">
        <v>1</v>
      </c>
      <c r="O573" s="43"/>
      <c r="P573" s="64">
        <v>1</v>
      </c>
      <c r="Q573" s="43"/>
      <c r="R573" s="168">
        <v>1122</v>
      </c>
      <c r="X573" s="58"/>
      <c r="Y573" s="58">
        <v>55.31</v>
      </c>
      <c r="Z573" s="58">
        <v>104.59</v>
      </c>
      <c r="AA573" s="58">
        <v>32.65</v>
      </c>
      <c r="AB573" s="58">
        <v>90</v>
      </c>
      <c r="AC573" s="58">
        <f t="shared" si="8"/>
        <v>1404.55</v>
      </c>
    </row>
    <row r="574" spans="1:29" x14ac:dyDescent="0.2">
      <c r="A574" s="104" t="s">
        <v>1048</v>
      </c>
      <c r="B574" s="104"/>
      <c r="C574" s="73" t="s">
        <v>157</v>
      </c>
      <c r="D574" s="73" t="s">
        <v>158</v>
      </c>
      <c r="E574" s="73">
        <v>970</v>
      </c>
      <c r="F574" s="73">
        <v>2360</v>
      </c>
      <c r="G574" s="359"/>
      <c r="I574" s="72"/>
      <c r="J574" s="72">
        <v>1</v>
      </c>
      <c r="M574" s="72">
        <v>1</v>
      </c>
      <c r="N574" s="73">
        <v>1</v>
      </c>
      <c r="O574" s="43"/>
      <c r="P574" s="64">
        <v>1</v>
      </c>
      <c r="Q574" s="43"/>
      <c r="R574" s="168">
        <v>334.48</v>
      </c>
      <c r="X574" s="58"/>
      <c r="AC574" s="58">
        <f t="shared" si="8"/>
        <v>334.48</v>
      </c>
    </row>
    <row r="575" spans="1:29" x14ac:dyDescent="0.2">
      <c r="A575" s="104" t="s">
        <v>1513</v>
      </c>
      <c r="B575" s="104"/>
      <c r="C575" s="73" t="s">
        <v>157</v>
      </c>
      <c r="D575" s="73" t="s">
        <v>158</v>
      </c>
      <c r="E575" s="73">
        <v>830</v>
      </c>
      <c r="F575" s="73">
        <v>2360</v>
      </c>
      <c r="G575" s="359"/>
      <c r="I575" s="72"/>
      <c r="J575" s="72">
        <v>1</v>
      </c>
      <c r="L575" s="72">
        <v>1</v>
      </c>
      <c r="M575" s="72"/>
      <c r="N575" s="73">
        <v>1</v>
      </c>
      <c r="O575" s="43"/>
      <c r="P575" s="64">
        <v>1</v>
      </c>
      <c r="Q575" s="43"/>
      <c r="R575" s="168">
        <v>230.42</v>
      </c>
      <c r="X575" s="58"/>
      <c r="AC575" s="58">
        <f t="shared" si="8"/>
        <v>230.42</v>
      </c>
    </row>
    <row r="576" spans="1:29" x14ac:dyDescent="0.2">
      <c r="A576" s="104" t="s">
        <v>1049</v>
      </c>
      <c r="B576" s="104"/>
      <c r="C576" s="73" t="s">
        <v>157</v>
      </c>
      <c r="D576" s="73" t="s">
        <v>158</v>
      </c>
      <c r="E576" s="73">
        <v>970</v>
      </c>
      <c r="F576" s="73">
        <v>2360</v>
      </c>
      <c r="G576" s="359"/>
      <c r="I576" s="72"/>
      <c r="J576" s="72">
        <v>1</v>
      </c>
      <c r="M576" s="72">
        <v>1</v>
      </c>
      <c r="N576" s="73">
        <v>1</v>
      </c>
      <c r="O576" s="43"/>
      <c r="P576" s="64">
        <v>1</v>
      </c>
      <c r="Q576" s="43"/>
      <c r="R576" s="168">
        <v>334.48</v>
      </c>
      <c r="X576" s="58"/>
      <c r="AC576" s="58">
        <f t="shared" si="8"/>
        <v>334.48</v>
      </c>
    </row>
    <row r="577" spans="1:30" x14ac:dyDescent="0.2">
      <c r="A577" s="104" t="s">
        <v>1051</v>
      </c>
      <c r="B577" s="104"/>
      <c r="C577" s="73" t="s">
        <v>157</v>
      </c>
      <c r="D577" s="73" t="s">
        <v>158</v>
      </c>
      <c r="E577" s="73">
        <v>850</v>
      </c>
      <c r="F577" s="73">
        <v>2360</v>
      </c>
      <c r="G577" s="359"/>
      <c r="I577" s="72"/>
      <c r="J577" s="72">
        <v>1</v>
      </c>
      <c r="M577" s="72">
        <v>1</v>
      </c>
      <c r="N577" s="73">
        <v>1</v>
      </c>
      <c r="O577" s="43"/>
      <c r="P577" s="64">
        <v>1</v>
      </c>
      <c r="Q577" s="43"/>
      <c r="R577" s="168">
        <v>329.15</v>
      </c>
      <c r="X577" s="58"/>
      <c r="AC577" s="58">
        <f t="shared" si="8"/>
        <v>329.15</v>
      </c>
    </row>
    <row r="578" spans="1:30" x14ac:dyDescent="0.2">
      <c r="A578" s="104" t="s">
        <v>1052</v>
      </c>
      <c r="B578" s="104"/>
      <c r="C578" s="73" t="s">
        <v>157</v>
      </c>
      <c r="D578" s="73" t="s">
        <v>158</v>
      </c>
      <c r="E578" s="73">
        <v>1040</v>
      </c>
      <c r="F578" s="73">
        <v>2360</v>
      </c>
      <c r="G578" s="359"/>
      <c r="I578" s="72"/>
      <c r="J578" s="72">
        <v>1</v>
      </c>
      <c r="M578" s="72">
        <v>1</v>
      </c>
      <c r="N578" s="73">
        <v>1</v>
      </c>
      <c r="O578" s="43"/>
      <c r="P578" s="64">
        <v>1</v>
      </c>
      <c r="Q578" s="43"/>
      <c r="R578" s="168">
        <v>337.58</v>
      </c>
      <c r="X578" s="58"/>
      <c r="AC578" s="58">
        <f t="shared" si="8"/>
        <v>337.58</v>
      </c>
    </row>
    <row r="579" spans="1:30" x14ac:dyDescent="0.2">
      <c r="A579" s="104" t="s">
        <v>1053</v>
      </c>
      <c r="B579" s="104"/>
      <c r="C579" s="73" t="s">
        <v>157</v>
      </c>
      <c r="D579" s="73" t="s">
        <v>158</v>
      </c>
      <c r="E579" s="73">
        <v>1290</v>
      </c>
      <c r="F579" s="73">
        <v>2360</v>
      </c>
      <c r="G579" s="359"/>
      <c r="I579" s="72"/>
      <c r="J579" s="72">
        <v>1</v>
      </c>
      <c r="M579" s="72">
        <v>1</v>
      </c>
      <c r="N579" s="73">
        <v>1</v>
      </c>
      <c r="O579" s="43"/>
      <c r="P579" s="64">
        <v>1</v>
      </c>
      <c r="Q579" s="43"/>
      <c r="R579" s="168">
        <v>744.94</v>
      </c>
      <c r="X579" s="58"/>
      <c r="AC579" s="58">
        <f t="shared" si="8"/>
        <v>744.94</v>
      </c>
    </row>
    <row r="580" spans="1:30" x14ac:dyDescent="0.2">
      <c r="A580" s="104" t="s">
        <v>1055</v>
      </c>
      <c r="B580" s="104"/>
      <c r="C580" s="73" t="s">
        <v>157</v>
      </c>
      <c r="D580" s="73" t="s">
        <v>158</v>
      </c>
      <c r="E580" s="73">
        <v>1290</v>
      </c>
      <c r="F580" s="73">
        <v>2360</v>
      </c>
      <c r="G580" s="359"/>
      <c r="I580" s="72"/>
      <c r="J580" s="72">
        <v>1</v>
      </c>
      <c r="M580" s="72">
        <v>1</v>
      </c>
      <c r="N580" s="73">
        <v>1</v>
      </c>
      <c r="O580" s="43"/>
      <c r="P580" s="64">
        <v>1</v>
      </c>
      <c r="Q580" s="43"/>
      <c r="R580" s="168">
        <v>731.44</v>
      </c>
      <c r="X580" s="58"/>
      <c r="AC580" s="58">
        <f t="shared" si="8"/>
        <v>731.44</v>
      </c>
    </row>
    <row r="581" spans="1:30" x14ac:dyDescent="0.2">
      <c r="A581" s="104" t="s">
        <v>1057</v>
      </c>
      <c r="B581" s="104"/>
      <c r="C581" s="73" t="s">
        <v>157</v>
      </c>
      <c r="D581" s="73" t="s">
        <v>158</v>
      </c>
      <c r="E581" s="73">
        <v>1040</v>
      </c>
      <c r="F581" s="73">
        <v>2360</v>
      </c>
      <c r="G581" s="359"/>
      <c r="I581" s="72"/>
      <c r="J581" s="72">
        <v>1</v>
      </c>
      <c r="M581" s="72">
        <v>1</v>
      </c>
      <c r="N581" s="73">
        <v>1</v>
      </c>
      <c r="O581" s="43"/>
      <c r="P581" s="64">
        <v>1</v>
      </c>
      <c r="Q581" s="43"/>
      <c r="R581" s="168">
        <v>337.58</v>
      </c>
      <c r="X581" s="58"/>
      <c r="AC581" s="58">
        <f t="shared" si="8"/>
        <v>337.58</v>
      </c>
    </row>
    <row r="582" spans="1:30" x14ac:dyDescent="0.2">
      <c r="A582" s="104" t="s">
        <v>1059</v>
      </c>
      <c r="B582" s="104"/>
      <c r="C582" s="73" t="s">
        <v>157</v>
      </c>
      <c r="D582" s="73" t="s">
        <v>158</v>
      </c>
      <c r="E582" s="73">
        <v>1290</v>
      </c>
      <c r="F582" s="73">
        <v>2360</v>
      </c>
      <c r="G582" s="359"/>
      <c r="I582" s="72"/>
      <c r="J582" s="72">
        <v>1</v>
      </c>
      <c r="M582" s="72">
        <v>1</v>
      </c>
      <c r="N582" s="73">
        <v>1</v>
      </c>
      <c r="O582" s="43"/>
      <c r="P582" s="64">
        <v>1</v>
      </c>
      <c r="Q582" s="43"/>
      <c r="R582" s="168">
        <v>731.44</v>
      </c>
      <c r="X582" s="58"/>
      <c r="AC582" s="58">
        <f t="shared" si="8"/>
        <v>731.44</v>
      </c>
    </row>
    <row r="583" spans="1:30" x14ac:dyDescent="0.2">
      <c r="A583" s="104" t="s">
        <v>1061</v>
      </c>
      <c r="B583" s="104"/>
      <c r="C583" s="73" t="s">
        <v>157</v>
      </c>
      <c r="D583" s="73" t="s">
        <v>158</v>
      </c>
      <c r="E583" s="73">
        <v>1290</v>
      </c>
      <c r="F583" s="73">
        <v>2360</v>
      </c>
      <c r="G583" s="359"/>
      <c r="I583" s="72"/>
      <c r="J583" s="72">
        <v>1</v>
      </c>
      <c r="M583" s="72">
        <v>1</v>
      </c>
      <c r="N583" s="73">
        <v>1</v>
      </c>
      <c r="O583" s="43"/>
      <c r="P583" s="64">
        <v>1</v>
      </c>
      <c r="Q583" s="43"/>
      <c r="R583" s="168">
        <v>731.44</v>
      </c>
      <c r="X583" s="58"/>
      <c r="AC583" s="58">
        <f t="shared" si="8"/>
        <v>731.44</v>
      </c>
    </row>
    <row r="584" spans="1:30" x14ac:dyDescent="0.2">
      <c r="A584" s="104" t="s">
        <v>1062</v>
      </c>
      <c r="B584" s="104"/>
      <c r="C584" s="73" t="s">
        <v>157</v>
      </c>
      <c r="D584" s="73" t="s">
        <v>158</v>
      </c>
      <c r="E584" s="73">
        <v>1040</v>
      </c>
      <c r="F584" s="73">
        <v>2360</v>
      </c>
      <c r="G584" s="359"/>
      <c r="I584" s="72"/>
      <c r="J584" s="72">
        <v>1</v>
      </c>
      <c r="M584" s="72">
        <v>1</v>
      </c>
      <c r="N584" s="73">
        <v>1</v>
      </c>
      <c r="O584" s="43"/>
      <c r="P584" s="64">
        <v>1</v>
      </c>
      <c r="Q584" s="43"/>
      <c r="R584" s="168">
        <v>505</v>
      </c>
      <c r="X584" s="58"/>
      <c r="AC584" s="58">
        <f t="shared" si="8"/>
        <v>505</v>
      </c>
    </row>
    <row r="585" spans="1:30" x14ac:dyDescent="0.2">
      <c r="A585" s="104" t="s">
        <v>1064</v>
      </c>
      <c r="B585" s="104"/>
      <c r="C585" s="73" t="s">
        <v>157</v>
      </c>
      <c r="D585" s="73" t="s">
        <v>158</v>
      </c>
      <c r="E585" s="73">
        <v>1640</v>
      </c>
      <c r="F585" s="73">
        <v>2360</v>
      </c>
      <c r="G585" s="359"/>
      <c r="I585" s="72"/>
      <c r="J585" s="72">
        <v>1</v>
      </c>
      <c r="M585" s="72">
        <v>1</v>
      </c>
      <c r="N585" s="73">
        <v>1</v>
      </c>
      <c r="O585" s="43"/>
      <c r="P585" s="64">
        <v>1</v>
      </c>
      <c r="Q585" s="43"/>
      <c r="R585" s="168">
        <v>683.01</v>
      </c>
      <c r="X585" s="58"/>
      <c r="AC585" s="58">
        <f t="shared" si="8"/>
        <v>683.01</v>
      </c>
    </row>
    <row r="586" spans="1:30" x14ac:dyDescent="0.2">
      <c r="A586" s="104" t="s">
        <v>1066</v>
      </c>
      <c r="B586" s="104" t="s">
        <v>1065</v>
      </c>
      <c r="C586" s="73" t="s">
        <v>251</v>
      </c>
      <c r="D586" s="73" t="s">
        <v>1162</v>
      </c>
      <c r="E586" s="73">
        <v>1903</v>
      </c>
      <c r="F586" s="73">
        <v>2395</v>
      </c>
      <c r="G586" s="359"/>
      <c r="I586" s="72"/>
      <c r="J586" s="72">
        <v>1</v>
      </c>
      <c r="M586" s="72"/>
      <c r="N586" s="73">
        <v>1</v>
      </c>
      <c r="O586" s="43"/>
      <c r="P586" s="64">
        <v>1</v>
      </c>
      <c r="Q586" s="43"/>
      <c r="R586" s="168">
        <v>224.95</v>
      </c>
      <c r="S586" s="58">
        <v>638</v>
      </c>
      <c r="T586" s="58">
        <v>43</v>
      </c>
      <c r="U586" s="58">
        <v>4.71</v>
      </c>
      <c r="X586" s="58"/>
      <c r="AC586" s="58">
        <f t="shared" ref="AC586:AC628" si="9">SUM(R586:AB586)</f>
        <v>910.66</v>
      </c>
    </row>
    <row r="587" spans="1:30" x14ac:dyDescent="0.2">
      <c r="A587" s="104" t="s">
        <v>1068</v>
      </c>
      <c r="B587" s="104"/>
      <c r="C587" s="73" t="s">
        <v>157</v>
      </c>
      <c r="D587" s="73" t="s">
        <v>158</v>
      </c>
      <c r="E587" s="73">
        <v>970</v>
      </c>
      <c r="F587" s="73">
        <v>2360</v>
      </c>
      <c r="G587" s="359"/>
      <c r="I587" s="72"/>
      <c r="J587" s="72">
        <v>1</v>
      </c>
      <c r="M587" s="72"/>
      <c r="N587" s="73">
        <v>1</v>
      </c>
      <c r="O587" s="43"/>
      <c r="P587" s="64">
        <v>1</v>
      </c>
      <c r="Q587" s="43"/>
      <c r="R587" s="168">
        <v>236.46</v>
      </c>
      <c r="X587" s="58"/>
      <c r="AC587" s="58">
        <f t="shared" si="9"/>
        <v>236.46</v>
      </c>
    </row>
    <row r="588" spans="1:30" x14ac:dyDescent="0.2">
      <c r="A588" s="104" t="s">
        <v>1070</v>
      </c>
      <c r="B588" s="104"/>
      <c r="C588" s="73" t="s">
        <v>157</v>
      </c>
      <c r="D588" s="73" t="s">
        <v>158</v>
      </c>
      <c r="E588" s="73">
        <v>950</v>
      </c>
      <c r="F588" s="73">
        <v>2360</v>
      </c>
      <c r="G588" s="359"/>
      <c r="I588" s="72"/>
      <c r="J588" s="72">
        <v>1</v>
      </c>
      <c r="M588" s="72"/>
      <c r="N588" s="73">
        <v>1</v>
      </c>
      <c r="O588" s="43"/>
      <c r="P588" s="64">
        <v>1</v>
      </c>
      <c r="Q588" s="43"/>
      <c r="R588" s="168">
        <v>235.59</v>
      </c>
      <c r="X588" s="58"/>
      <c r="AC588" s="58">
        <f t="shared" si="9"/>
        <v>235.59</v>
      </c>
    </row>
    <row r="589" spans="1:30" s="70" customFormat="1" ht="13.6" x14ac:dyDescent="0.25">
      <c r="A589" s="104" t="s">
        <v>1072</v>
      </c>
      <c r="B589" s="104"/>
      <c r="C589" s="73" t="s">
        <v>157</v>
      </c>
      <c r="D589" s="73" t="s">
        <v>158</v>
      </c>
      <c r="E589" s="73">
        <v>1250</v>
      </c>
      <c r="F589" s="73">
        <v>2352</v>
      </c>
      <c r="G589" s="359"/>
      <c r="H589" s="61"/>
      <c r="I589" s="72"/>
      <c r="J589" s="72">
        <v>1</v>
      </c>
      <c r="K589" s="61"/>
      <c r="L589" s="72">
        <v>1</v>
      </c>
      <c r="M589" s="72"/>
      <c r="N589" s="73">
        <v>1</v>
      </c>
      <c r="O589" s="43"/>
      <c r="P589" s="64">
        <v>1</v>
      </c>
      <c r="Q589" s="43"/>
      <c r="R589" s="168">
        <v>492.44</v>
      </c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>
        <f t="shared" si="9"/>
        <v>492.44</v>
      </c>
      <c r="AD589" s="65"/>
    </row>
    <row r="590" spans="1:30" x14ac:dyDescent="0.2">
      <c r="A590" s="104" t="s">
        <v>1073</v>
      </c>
      <c r="B590" s="104"/>
      <c r="C590" s="73" t="s">
        <v>157</v>
      </c>
      <c r="D590" s="73" t="s">
        <v>158</v>
      </c>
      <c r="E590" s="73">
        <v>1250</v>
      </c>
      <c r="F590" s="73">
        <v>2352</v>
      </c>
      <c r="G590" s="359"/>
      <c r="I590" s="72"/>
      <c r="J590" s="72">
        <v>1</v>
      </c>
      <c r="L590" s="72">
        <v>1</v>
      </c>
      <c r="M590" s="72"/>
      <c r="N590" s="73">
        <v>1</v>
      </c>
      <c r="O590" s="43"/>
      <c r="P590" s="64">
        <v>1</v>
      </c>
      <c r="Q590" s="43"/>
      <c r="R590" s="168">
        <v>389.34</v>
      </c>
      <c r="X590" s="58"/>
      <c r="AC590" s="58">
        <f t="shared" si="9"/>
        <v>389.34</v>
      </c>
    </row>
    <row r="591" spans="1:30" x14ac:dyDescent="0.2">
      <c r="A591" s="376" t="s">
        <v>1074</v>
      </c>
      <c r="B591" s="376"/>
      <c r="C591" s="377"/>
      <c r="D591" s="377"/>
      <c r="E591" s="377"/>
      <c r="F591" s="377"/>
      <c r="G591" s="383"/>
      <c r="H591" s="378"/>
      <c r="I591" s="379"/>
      <c r="J591" s="379"/>
      <c r="K591" s="378"/>
      <c r="L591" s="379"/>
      <c r="M591" s="379"/>
      <c r="N591" s="377"/>
      <c r="O591" s="380"/>
      <c r="P591" s="381"/>
      <c r="Q591" s="380"/>
      <c r="R591" s="382"/>
      <c r="S591" s="382"/>
      <c r="T591" s="382"/>
      <c r="U591" s="382"/>
      <c r="V591" s="382"/>
      <c r="W591" s="382"/>
      <c r="X591" s="382"/>
      <c r="Y591" s="382"/>
      <c r="Z591" s="382"/>
      <c r="AA591" s="382"/>
      <c r="AB591" s="382"/>
      <c r="AC591" s="382"/>
    </row>
    <row r="592" spans="1:30" x14ac:dyDescent="0.2">
      <c r="A592" s="104" t="s">
        <v>1076</v>
      </c>
      <c r="B592" s="104"/>
      <c r="C592" s="73" t="s">
        <v>157</v>
      </c>
      <c r="D592" s="73" t="s">
        <v>158</v>
      </c>
      <c r="E592" s="73">
        <v>1290</v>
      </c>
      <c r="F592" s="73">
        <v>2360</v>
      </c>
      <c r="G592" s="359"/>
      <c r="I592" s="72"/>
      <c r="J592" s="72">
        <v>1</v>
      </c>
      <c r="M592" s="72">
        <v>1</v>
      </c>
      <c r="N592" s="73">
        <v>1</v>
      </c>
      <c r="O592" s="43"/>
      <c r="P592" s="64">
        <v>1</v>
      </c>
      <c r="Q592" s="43"/>
      <c r="R592" s="168">
        <v>731.44</v>
      </c>
      <c r="X592" s="58"/>
      <c r="AC592" s="58">
        <f t="shared" si="9"/>
        <v>731.44</v>
      </c>
    </row>
    <row r="593" spans="1:29" x14ac:dyDescent="0.2">
      <c r="A593" s="104" t="s">
        <v>1077</v>
      </c>
      <c r="B593" s="104"/>
      <c r="C593" s="73" t="s">
        <v>157</v>
      </c>
      <c r="D593" s="73" t="s">
        <v>158</v>
      </c>
      <c r="E593" s="73">
        <v>970</v>
      </c>
      <c r="F593" s="73">
        <v>2360</v>
      </c>
      <c r="G593" s="359"/>
      <c r="I593" s="72"/>
      <c r="J593" s="72">
        <v>1</v>
      </c>
      <c r="M593" s="72">
        <v>1</v>
      </c>
      <c r="N593" s="73">
        <v>1</v>
      </c>
      <c r="O593" s="43"/>
      <c r="P593" s="64">
        <v>1</v>
      </c>
      <c r="Q593" s="43"/>
      <c r="R593" s="168">
        <v>501.9</v>
      </c>
      <c r="X593" s="58"/>
      <c r="AC593" s="58">
        <f t="shared" si="9"/>
        <v>501.9</v>
      </c>
    </row>
    <row r="594" spans="1:29" x14ac:dyDescent="0.2">
      <c r="A594" s="104" t="s">
        <v>1079</v>
      </c>
      <c r="B594" s="104"/>
      <c r="C594" s="73" t="s">
        <v>157</v>
      </c>
      <c r="D594" s="73" t="s">
        <v>158</v>
      </c>
      <c r="E594" s="73">
        <v>1290</v>
      </c>
      <c r="F594" s="73">
        <v>2360</v>
      </c>
      <c r="G594" s="359"/>
      <c r="I594" s="72"/>
      <c r="J594" s="72">
        <v>1</v>
      </c>
      <c r="M594" s="72">
        <v>1</v>
      </c>
      <c r="N594" s="73">
        <v>1</v>
      </c>
      <c r="O594" s="43"/>
      <c r="P594" s="64">
        <v>1</v>
      </c>
      <c r="Q594" s="43"/>
      <c r="R594" s="168">
        <v>761.47</v>
      </c>
      <c r="X594" s="58"/>
      <c r="AC594" s="58">
        <f t="shared" si="9"/>
        <v>761.47</v>
      </c>
    </row>
    <row r="595" spans="1:29" x14ac:dyDescent="0.2">
      <c r="A595" s="104" t="s">
        <v>1081</v>
      </c>
      <c r="B595" s="104"/>
      <c r="C595" s="360" t="s">
        <v>1437</v>
      </c>
      <c r="D595" s="73" t="s">
        <v>158</v>
      </c>
      <c r="E595" s="73">
        <v>875</v>
      </c>
      <c r="F595" s="73">
        <v>2355</v>
      </c>
      <c r="G595" s="359"/>
      <c r="I595" s="72"/>
      <c r="J595" s="72">
        <v>1</v>
      </c>
      <c r="M595" s="72"/>
      <c r="N595" s="73"/>
      <c r="O595" s="43"/>
      <c r="P595" s="64">
        <v>1</v>
      </c>
      <c r="Q595" s="43"/>
      <c r="R595" s="168">
        <v>226.05</v>
      </c>
      <c r="X595" s="58"/>
      <c r="AC595" s="58">
        <f t="shared" si="9"/>
        <v>226.05</v>
      </c>
    </row>
    <row r="596" spans="1:29" x14ac:dyDescent="0.2">
      <c r="A596" s="104" t="s">
        <v>1083</v>
      </c>
      <c r="B596" s="104"/>
      <c r="C596" s="360" t="s">
        <v>1437</v>
      </c>
      <c r="D596" s="73" t="s">
        <v>158</v>
      </c>
      <c r="E596" s="73">
        <v>875</v>
      </c>
      <c r="F596" s="73">
        <v>2355</v>
      </c>
      <c r="G596" s="359"/>
      <c r="I596" s="72"/>
      <c r="J596" s="72">
        <v>1</v>
      </c>
      <c r="M596" s="72"/>
      <c r="N596" s="73"/>
      <c r="O596" s="43"/>
      <c r="P596" s="64">
        <v>1</v>
      </c>
      <c r="Q596" s="43"/>
      <c r="R596" s="168">
        <v>226.05</v>
      </c>
      <c r="X596" s="58"/>
      <c r="AC596" s="58">
        <f t="shared" si="9"/>
        <v>226.05</v>
      </c>
    </row>
    <row r="597" spans="1:29" x14ac:dyDescent="0.2">
      <c r="A597" s="104" t="s">
        <v>1085</v>
      </c>
      <c r="B597" s="104"/>
      <c r="C597" s="360" t="s">
        <v>1437</v>
      </c>
      <c r="D597" s="73" t="s">
        <v>158</v>
      </c>
      <c r="E597" s="73">
        <v>875</v>
      </c>
      <c r="F597" s="73">
        <v>2355</v>
      </c>
      <c r="G597" s="359"/>
      <c r="I597" s="72"/>
      <c r="J597" s="72">
        <v>1</v>
      </c>
      <c r="M597" s="72"/>
      <c r="N597" s="73"/>
      <c r="O597" s="43"/>
      <c r="P597" s="64">
        <v>1</v>
      </c>
      <c r="Q597" s="43"/>
      <c r="R597" s="168">
        <v>226.05</v>
      </c>
      <c r="X597" s="58"/>
      <c r="AC597" s="58">
        <f t="shared" si="9"/>
        <v>226.05</v>
      </c>
    </row>
    <row r="598" spans="1:29" x14ac:dyDescent="0.2">
      <c r="A598" s="104" t="s">
        <v>1087</v>
      </c>
      <c r="B598" s="104"/>
      <c r="C598" s="73" t="s">
        <v>157</v>
      </c>
      <c r="D598" s="73" t="s">
        <v>158</v>
      </c>
      <c r="E598" s="73">
        <v>1290</v>
      </c>
      <c r="F598" s="73">
        <v>2360</v>
      </c>
      <c r="G598" s="359"/>
      <c r="I598" s="72"/>
      <c r="J598" s="72">
        <v>1</v>
      </c>
      <c r="M598" s="72">
        <v>1</v>
      </c>
      <c r="N598" s="73">
        <v>1</v>
      </c>
      <c r="O598" s="43"/>
      <c r="P598" s="64">
        <v>1</v>
      </c>
      <c r="Q598" s="43"/>
      <c r="R598" s="168">
        <v>761.47</v>
      </c>
      <c r="X598" s="58"/>
      <c r="AC598" s="58">
        <f t="shared" si="9"/>
        <v>761.47</v>
      </c>
    </row>
    <row r="599" spans="1:29" x14ac:dyDescent="0.2">
      <c r="A599" s="104" t="s">
        <v>1089</v>
      </c>
      <c r="B599" s="104"/>
      <c r="C599" s="73" t="s">
        <v>157</v>
      </c>
      <c r="D599" s="73" t="s">
        <v>158</v>
      </c>
      <c r="E599" s="73">
        <v>1290</v>
      </c>
      <c r="F599" s="73">
        <v>2360</v>
      </c>
      <c r="G599" s="359"/>
      <c r="I599" s="72"/>
      <c r="J599" s="72">
        <v>1</v>
      </c>
      <c r="M599" s="72">
        <v>1</v>
      </c>
      <c r="N599" s="73">
        <v>1</v>
      </c>
      <c r="O599" s="43"/>
      <c r="P599" s="64">
        <v>1</v>
      </c>
      <c r="Q599" s="43"/>
      <c r="R599" s="168">
        <v>731.44</v>
      </c>
      <c r="X599" s="58"/>
      <c r="AC599" s="58">
        <f t="shared" si="9"/>
        <v>731.44</v>
      </c>
    </row>
    <row r="600" spans="1:29" x14ac:dyDescent="0.2">
      <c r="A600" s="104" t="s">
        <v>1090</v>
      </c>
      <c r="B600" s="104"/>
      <c r="C600" s="73" t="s">
        <v>157</v>
      </c>
      <c r="D600" s="73" t="s">
        <v>158</v>
      </c>
      <c r="E600" s="73">
        <v>1040</v>
      </c>
      <c r="F600" s="73">
        <v>2360</v>
      </c>
      <c r="G600" s="359"/>
      <c r="I600" s="72"/>
      <c r="J600" s="72">
        <v>1</v>
      </c>
      <c r="M600" s="72">
        <v>1</v>
      </c>
      <c r="N600" s="73">
        <v>1</v>
      </c>
      <c r="O600" s="43"/>
      <c r="P600" s="64">
        <v>1</v>
      </c>
      <c r="Q600" s="43"/>
      <c r="R600" s="168">
        <v>505</v>
      </c>
      <c r="X600" s="58"/>
      <c r="AC600" s="58">
        <f t="shared" si="9"/>
        <v>505</v>
      </c>
    </row>
    <row r="601" spans="1:29" x14ac:dyDescent="0.2">
      <c r="A601" s="104" t="s">
        <v>1092</v>
      </c>
      <c r="B601" s="104"/>
      <c r="C601" s="73" t="s">
        <v>157</v>
      </c>
      <c r="D601" s="73" t="s">
        <v>158</v>
      </c>
      <c r="E601" s="73">
        <v>1640</v>
      </c>
      <c r="F601" s="73">
        <v>2360</v>
      </c>
      <c r="G601" s="359"/>
      <c r="I601" s="72"/>
      <c r="J601" s="72">
        <v>1</v>
      </c>
      <c r="M601" s="72">
        <v>1</v>
      </c>
      <c r="N601" s="73">
        <v>1</v>
      </c>
      <c r="O601" s="43"/>
      <c r="P601" s="64">
        <v>1</v>
      </c>
      <c r="Q601" s="43"/>
      <c r="R601" s="168">
        <v>683.01</v>
      </c>
      <c r="X601" s="58"/>
      <c r="AC601" s="58">
        <f t="shared" si="9"/>
        <v>683.01</v>
      </c>
    </row>
    <row r="602" spans="1:29" x14ac:dyDescent="0.2">
      <c r="A602" s="104" t="s">
        <v>1093</v>
      </c>
      <c r="B602" s="104" t="s">
        <v>1515</v>
      </c>
      <c r="C602" s="73" t="s">
        <v>251</v>
      </c>
      <c r="D602" s="73" t="s">
        <v>1162</v>
      </c>
      <c r="E602" s="73">
        <v>1903</v>
      </c>
      <c r="F602" s="73">
        <v>2395</v>
      </c>
      <c r="G602" s="359"/>
      <c r="I602" s="72"/>
      <c r="J602" s="72">
        <v>1</v>
      </c>
      <c r="M602" s="72"/>
      <c r="N602" s="73">
        <v>1</v>
      </c>
      <c r="O602" s="43"/>
      <c r="P602" s="64">
        <v>1</v>
      </c>
      <c r="Q602" s="43"/>
      <c r="R602" s="168">
        <v>224.95</v>
      </c>
      <c r="S602" s="58">
        <v>638</v>
      </c>
      <c r="T602" s="58">
        <v>43</v>
      </c>
      <c r="U602" s="58">
        <v>4.71</v>
      </c>
      <c r="X602" s="58"/>
      <c r="AC602" s="58">
        <f t="shared" si="9"/>
        <v>910.66</v>
      </c>
    </row>
    <row r="603" spans="1:29" x14ac:dyDescent="0.2">
      <c r="A603" s="104" t="s">
        <v>1095</v>
      </c>
      <c r="B603" s="104"/>
      <c r="C603" s="73" t="s">
        <v>157</v>
      </c>
      <c r="D603" s="73" t="s">
        <v>158</v>
      </c>
      <c r="E603" s="73">
        <v>950</v>
      </c>
      <c r="F603" s="73">
        <v>2360</v>
      </c>
      <c r="G603" s="359"/>
      <c r="I603" s="72"/>
      <c r="J603" s="72">
        <v>1</v>
      </c>
      <c r="M603" s="72"/>
      <c r="N603" s="73">
        <v>1</v>
      </c>
      <c r="O603" s="43"/>
      <c r="P603" s="64">
        <v>1</v>
      </c>
      <c r="Q603" s="43"/>
      <c r="R603" s="168">
        <v>235.59</v>
      </c>
      <c r="X603" s="58"/>
      <c r="AC603" s="58">
        <f t="shared" si="9"/>
        <v>235.59</v>
      </c>
    </row>
    <row r="604" spans="1:29" x14ac:dyDescent="0.2">
      <c r="A604" s="104" t="s">
        <v>1096</v>
      </c>
      <c r="B604" s="104"/>
      <c r="C604" s="73" t="s">
        <v>157</v>
      </c>
      <c r="D604" s="73" t="s">
        <v>158</v>
      </c>
      <c r="E604" s="73">
        <v>830</v>
      </c>
      <c r="F604" s="73">
        <v>2360</v>
      </c>
      <c r="G604" s="359"/>
      <c r="I604" s="72"/>
      <c r="J604" s="72">
        <v>1</v>
      </c>
      <c r="L604" s="72">
        <v>1</v>
      </c>
      <c r="M604" s="72"/>
      <c r="N604" s="73">
        <v>1</v>
      </c>
      <c r="O604" s="43"/>
      <c r="P604" s="64">
        <v>1</v>
      </c>
      <c r="Q604" s="43"/>
      <c r="R604" s="168">
        <v>230.51</v>
      </c>
      <c r="X604" s="58"/>
      <c r="AC604" s="58">
        <f t="shared" si="9"/>
        <v>230.51</v>
      </c>
    </row>
    <row r="605" spans="1:29" x14ac:dyDescent="0.2">
      <c r="A605" s="104" t="s">
        <v>1098</v>
      </c>
      <c r="B605" s="104"/>
      <c r="C605" s="73" t="s">
        <v>157</v>
      </c>
      <c r="D605" s="73" t="s">
        <v>158</v>
      </c>
      <c r="E605" s="73">
        <v>970</v>
      </c>
      <c r="F605" s="73">
        <v>2360</v>
      </c>
      <c r="G605" s="359"/>
      <c r="I605" s="72"/>
      <c r="J605" s="72">
        <v>1</v>
      </c>
      <c r="M605" s="72"/>
      <c r="N605" s="73">
        <v>1</v>
      </c>
      <c r="O605" s="43"/>
      <c r="P605" s="64">
        <v>1</v>
      </c>
      <c r="Q605" s="43"/>
      <c r="R605" s="168">
        <v>236.46</v>
      </c>
      <c r="X605" s="58"/>
      <c r="AC605" s="58">
        <f t="shared" si="9"/>
        <v>236.46</v>
      </c>
    </row>
    <row r="606" spans="1:29" x14ac:dyDescent="0.2">
      <c r="A606" s="104" t="s">
        <v>1100</v>
      </c>
      <c r="B606" s="104" t="s">
        <v>1099</v>
      </c>
      <c r="C606" s="73" t="s">
        <v>251</v>
      </c>
      <c r="D606" s="73" t="s">
        <v>1162</v>
      </c>
      <c r="E606" s="73">
        <v>1903</v>
      </c>
      <c r="F606" s="73">
        <v>2395</v>
      </c>
      <c r="G606" s="359"/>
      <c r="I606" s="72"/>
      <c r="J606" s="72">
        <v>1</v>
      </c>
      <c r="M606" s="72"/>
      <c r="N606" s="73">
        <v>1</v>
      </c>
      <c r="O606" s="43"/>
      <c r="P606" s="64">
        <v>1</v>
      </c>
      <c r="Q606" s="43"/>
      <c r="R606" s="168">
        <v>251.07</v>
      </c>
      <c r="S606" s="58">
        <v>987.09</v>
      </c>
      <c r="T606" s="58">
        <v>43</v>
      </c>
      <c r="U606" s="58">
        <v>4.71</v>
      </c>
      <c r="X606" s="58"/>
      <c r="AC606" s="58">
        <f t="shared" si="9"/>
        <v>1285.8699999999999</v>
      </c>
    </row>
    <row r="607" spans="1:29" x14ac:dyDescent="0.2">
      <c r="A607" s="376" t="s">
        <v>1160</v>
      </c>
      <c r="B607" s="376"/>
      <c r="C607" s="377"/>
      <c r="D607" s="377"/>
      <c r="E607" s="377"/>
      <c r="F607" s="377"/>
      <c r="G607" s="383"/>
      <c r="H607" s="378"/>
      <c r="I607" s="379"/>
      <c r="J607" s="379"/>
      <c r="K607" s="378"/>
      <c r="L607" s="379"/>
      <c r="M607" s="379"/>
      <c r="N607" s="377"/>
      <c r="O607" s="380"/>
      <c r="P607" s="381"/>
      <c r="Q607" s="380"/>
      <c r="R607" s="382"/>
      <c r="S607" s="382"/>
      <c r="T607" s="382"/>
      <c r="U607" s="382"/>
      <c r="V607" s="382"/>
      <c r="W607" s="382"/>
      <c r="X607" s="382"/>
      <c r="Y607" s="382"/>
      <c r="Z607" s="382"/>
      <c r="AA607" s="382"/>
      <c r="AB607" s="382"/>
      <c r="AC607" s="382"/>
    </row>
    <row r="608" spans="1:29" x14ac:dyDescent="0.2">
      <c r="A608" s="104" t="s">
        <v>1161</v>
      </c>
      <c r="B608" s="104"/>
      <c r="C608" s="73" t="s">
        <v>157</v>
      </c>
      <c r="D608" s="73" t="s">
        <v>158</v>
      </c>
      <c r="E608" s="73">
        <v>1020</v>
      </c>
      <c r="F608" s="73">
        <v>1860</v>
      </c>
      <c r="G608" s="359"/>
      <c r="I608" s="72"/>
      <c r="J608" s="72">
        <v>1</v>
      </c>
      <c r="M608" s="72">
        <v>1</v>
      </c>
      <c r="N608" s="73">
        <v>1</v>
      </c>
      <c r="O608" s="43"/>
      <c r="P608" s="64">
        <v>1</v>
      </c>
      <c r="Q608" s="43"/>
      <c r="R608" s="168">
        <v>497.28</v>
      </c>
      <c r="X608" s="58"/>
      <c r="AC608" s="58">
        <f t="shared" si="9"/>
        <v>497.28</v>
      </c>
    </row>
    <row r="609" spans="1:29" x14ac:dyDescent="0.2">
      <c r="A609" s="376" t="s">
        <v>1101</v>
      </c>
      <c r="B609" s="376"/>
      <c r="C609" s="377"/>
      <c r="D609" s="377"/>
      <c r="E609" s="377"/>
      <c r="F609" s="377"/>
      <c r="G609" s="383"/>
      <c r="H609" s="378"/>
      <c r="I609" s="379"/>
      <c r="J609" s="379"/>
      <c r="K609" s="378"/>
      <c r="L609" s="379"/>
      <c r="M609" s="379"/>
      <c r="N609" s="377"/>
      <c r="O609" s="380"/>
      <c r="P609" s="381"/>
      <c r="Q609" s="380"/>
      <c r="R609" s="382"/>
      <c r="S609" s="382"/>
      <c r="T609" s="382"/>
      <c r="U609" s="382"/>
      <c r="V609" s="382"/>
      <c r="W609" s="382"/>
      <c r="X609" s="382"/>
      <c r="Y609" s="382"/>
      <c r="Z609" s="382"/>
      <c r="AA609" s="382"/>
      <c r="AB609" s="382"/>
      <c r="AC609" s="382"/>
    </row>
    <row r="610" spans="1:29" x14ac:dyDescent="0.2">
      <c r="A610" s="104" t="s">
        <v>1103</v>
      </c>
      <c r="B610" s="104"/>
      <c r="C610" s="73" t="s">
        <v>157</v>
      </c>
      <c r="D610" s="73" t="s">
        <v>158</v>
      </c>
      <c r="E610" s="73">
        <v>830</v>
      </c>
      <c r="F610" s="73">
        <v>2360</v>
      </c>
      <c r="G610" s="359"/>
      <c r="I610" s="72"/>
      <c r="J610" s="72">
        <v>1</v>
      </c>
      <c r="L610" s="72">
        <v>1</v>
      </c>
      <c r="M610" s="72"/>
      <c r="N610" s="73">
        <v>1</v>
      </c>
      <c r="O610" s="43"/>
      <c r="P610" s="64">
        <v>1</v>
      </c>
      <c r="Q610" s="43"/>
      <c r="R610" s="168">
        <v>230.51</v>
      </c>
      <c r="X610" s="58"/>
      <c r="AC610" s="58">
        <f t="shared" si="9"/>
        <v>230.51</v>
      </c>
    </row>
    <row r="611" spans="1:29" x14ac:dyDescent="0.2">
      <c r="A611" s="104" t="s">
        <v>1104</v>
      </c>
      <c r="B611" s="104"/>
      <c r="C611" s="73" t="s">
        <v>157</v>
      </c>
      <c r="D611" s="73" t="s">
        <v>158</v>
      </c>
      <c r="E611" s="73">
        <v>970</v>
      </c>
      <c r="F611" s="73">
        <v>2360</v>
      </c>
      <c r="G611" s="359"/>
      <c r="I611" s="72"/>
      <c r="J611" s="72">
        <v>1</v>
      </c>
      <c r="M611" s="72">
        <v>1</v>
      </c>
      <c r="N611" s="73">
        <v>1</v>
      </c>
      <c r="O611" s="43"/>
      <c r="P611" s="64">
        <v>1</v>
      </c>
      <c r="Q611" s="43"/>
      <c r="R611" s="168">
        <v>334.48</v>
      </c>
      <c r="X611" s="58"/>
      <c r="AC611" s="58">
        <f t="shared" si="9"/>
        <v>334.48</v>
      </c>
    </row>
    <row r="612" spans="1:29" x14ac:dyDescent="0.2">
      <c r="A612" s="104" t="s">
        <v>1106</v>
      </c>
      <c r="B612" s="104" t="s">
        <v>1105</v>
      </c>
      <c r="C612" s="73" t="s">
        <v>251</v>
      </c>
      <c r="D612" s="73" t="s">
        <v>1162</v>
      </c>
      <c r="E612" s="73">
        <v>1903</v>
      </c>
      <c r="F612" s="73">
        <v>2395</v>
      </c>
      <c r="G612" s="359"/>
      <c r="I612" s="72"/>
      <c r="J612" s="72">
        <v>1</v>
      </c>
      <c r="M612" s="72"/>
      <c r="N612" s="73">
        <v>1</v>
      </c>
      <c r="O612" s="43"/>
      <c r="P612" s="64">
        <v>1</v>
      </c>
      <c r="Q612" s="43"/>
      <c r="R612" s="168">
        <v>251.07</v>
      </c>
      <c r="S612" s="58">
        <v>638</v>
      </c>
      <c r="T612" s="58">
        <v>43</v>
      </c>
      <c r="U612" s="58">
        <v>4.71</v>
      </c>
      <c r="X612" s="58"/>
      <c r="AC612" s="58">
        <f t="shared" si="9"/>
        <v>936.78</v>
      </c>
    </row>
    <row r="613" spans="1:29" x14ac:dyDescent="0.2">
      <c r="A613" s="104" t="s">
        <v>1108</v>
      </c>
      <c r="B613" s="104"/>
      <c r="C613" s="73" t="s">
        <v>157</v>
      </c>
      <c r="D613" s="73" t="s">
        <v>158</v>
      </c>
      <c r="E613" s="73">
        <v>1290</v>
      </c>
      <c r="F613" s="73">
        <v>2360</v>
      </c>
      <c r="G613" s="359"/>
      <c r="I613" s="72"/>
      <c r="J613" s="72">
        <v>1</v>
      </c>
      <c r="M613" s="72">
        <v>1</v>
      </c>
      <c r="N613" s="73">
        <v>1</v>
      </c>
      <c r="O613" s="43"/>
      <c r="P613" s="64">
        <v>1</v>
      </c>
      <c r="Q613" s="43"/>
      <c r="R613" s="168">
        <v>761.47</v>
      </c>
      <c r="X613" s="58"/>
      <c r="AC613" s="58">
        <f t="shared" si="9"/>
        <v>761.47</v>
      </c>
    </row>
    <row r="614" spans="1:29" x14ac:dyDescent="0.2">
      <c r="A614" s="104" t="s">
        <v>1109</v>
      </c>
      <c r="B614" s="104"/>
      <c r="C614" s="73" t="s">
        <v>157</v>
      </c>
      <c r="D614" s="73" t="s">
        <v>158</v>
      </c>
      <c r="E614" s="73">
        <v>1290</v>
      </c>
      <c r="F614" s="73">
        <v>2360</v>
      </c>
      <c r="G614" s="359"/>
      <c r="I614" s="72"/>
      <c r="J614" s="72">
        <v>1</v>
      </c>
      <c r="M614" s="72">
        <v>1</v>
      </c>
      <c r="N614" s="73">
        <v>1</v>
      </c>
      <c r="O614" s="43"/>
      <c r="P614" s="64">
        <v>1</v>
      </c>
      <c r="Q614" s="43"/>
      <c r="R614" s="168">
        <v>744.94</v>
      </c>
      <c r="X614" s="58"/>
      <c r="AC614" s="58">
        <f t="shared" si="9"/>
        <v>744.94</v>
      </c>
    </row>
    <row r="615" spans="1:29" x14ac:dyDescent="0.2">
      <c r="A615" s="104" t="s">
        <v>1111</v>
      </c>
      <c r="B615" s="104"/>
      <c r="C615" s="73" t="s">
        <v>157</v>
      </c>
      <c r="D615" s="73" t="s">
        <v>158</v>
      </c>
      <c r="E615" s="73">
        <v>970</v>
      </c>
      <c r="F615" s="73">
        <v>2360</v>
      </c>
      <c r="G615" s="359"/>
      <c r="I615" s="72"/>
      <c r="J615" s="72">
        <v>1</v>
      </c>
      <c r="M615" s="72">
        <v>1</v>
      </c>
      <c r="N615" s="73">
        <v>1</v>
      </c>
      <c r="O615" s="43"/>
      <c r="P615" s="64">
        <v>1</v>
      </c>
      <c r="Q615" s="43"/>
      <c r="R615" s="168">
        <v>334.48</v>
      </c>
      <c r="X615" s="58"/>
      <c r="AC615" s="58">
        <f t="shared" si="9"/>
        <v>334.48</v>
      </c>
    </row>
    <row r="616" spans="1:29" x14ac:dyDescent="0.2">
      <c r="A616" s="104" t="s">
        <v>1113</v>
      </c>
      <c r="B616" s="104"/>
      <c r="C616" s="73" t="s">
        <v>157</v>
      </c>
      <c r="D616" s="73" t="s">
        <v>158</v>
      </c>
      <c r="E616" s="73">
        <v>1290</v>
      </c>
      <c r="F616" s="73">
        <v>2360</v>
      </c>
      <c r="G616" s="359"/>
      <c r="I616" s="72"/>
      <c r="J616" s="72">
        <v>1</v>
      </c>
      <c r="M616" s="72">
        <v>1</v>
      </c>
      <c r="N616" s="73">
        <v>1</v>
      </c>
      <c r="O616" s="43"/>
      <c r="P616" s="64">
        <v>1</v>
      </c>
      <c r="Q616" s="43"/>
      <c r="R616" s="168">
        <v>731.44</v>
      </c>
      <c r="X616" s="58"/>
      <c r="AC616" s="58">
        <f t="shared" si="9"/>
        <v>731.44</v>
      </c>
    </row>
    <row r="617" spans="1:29" x14ac:dyDescent="0.2">
      <c r="A617" s="104" t="s">
        <v>1115</v>
      </c>
      <c r="B617" s="104"/>
      <c r="C617" s="73" t="s">
        <v>157</v>
      </c>
      <c r="D617" s="73" t="s">
        <v>158</v>
      </c>
      <c r="E617" s="73">
        <v>1290</v>
      </c>
      <c r="F617" s="73">
        <v>2360</v>
      </c>
      <c r="G617" s="359"/>
      <c r="I617" s="72"/>
      <c r="J617" s="72">
        <v>1</v>
      </c>
      <c r="M617" s="72">
        <v>1</v>
      </c>
      <c r="N617" s="73">
        <v>1</v>
      </c>
      <c r="O617" s="43"/>
      <c r="P617" s="64">
        <v>1</v>
      </c>
      <c r="Q617" s="43"/>
      <c r="R617" s="168">
        <v>731.44</v>
      </c>
      <c r="X617" s="58"/>
      <c r="AC617" s="58">
        <f t="shared" si="9"/>
        <v>731.44</v>
      </c>
    </row>
    <row r="618" spans="1:29" x14ac:dyDescent="0.2">
      <c r="A618" s="104" t="s">
        <v>1117</v>
      </c>
      <c r="B618" s="104"/>
      <c r="C618" s="73" t="s">
        <v>157</v>
      </c>
      <c r="D618" s="73" t="s">
        <v>158</v>
      </c>
      <c r="E618" s="73">
        <v>1290</v>
      </c>
      <c r="F618" s="73">
        <v>2360</v>
      </c>
      <c r="G618" s="359"/>
      <c r="I618" s="72"/>
      <c r="J618" s="72">
        <v>1</v>
      </c>
      <c r="M618" s="72">
        <v>1</v>
      </c>
      <c r="N618" s="73">
        <v>1</v>
      </c>
      <c r="O618" s="43"/>
      <c r="P618" s="64">
        <v>1</v>
      </c>
      <c r="Q618" s="43"/>
      <c r="R618" s="168">
        <v>731.44</v>
      </c>
      <c r="X618" s="58"/>
      <c r="AC618" s="58">
        <f t="shared" si="9"/>
        <v>731.44</v>
      </c>
    </row>
    <row r="619" spans="1:29" x14ac:dyDescent="0.2">
      <c r="A619" s="104" t="s">
        <v>1118</v>
      </c>
      <c r="B619" s="104"/>
      <c r="C619" s="73" t="s">
        <v>157</v>
      </c>
      <c r="D619" s="73" t="s">
        <v>158</v>
      </c>
      <c r="E619" s="73">
        <v>1040</v>
      </c>
      <c r="F619" s="73">
        <v>2360</v>
      </c>
      <c r="G619" s="359"/>
      <c r="I619" s="72"/>
      <c r="J619" s="72">
        <v>1</v>
      </c>
      <c r="M619" s="72">
        <v>1</v>
      </c>
      <c r="N619" s="73">
        <v>1</v>
      </c>
      <c r="O619" s="43"/>
      <c r="P619" s="64">
        <v>1</v>
      </c>
      <c r="Q619" s="43"/>
      <c r="R619" s="168">
        <v>505</v>
      </c>
      <c r="X619" s="58"/>
      <c r="AC619" s="58">
        <f t="shared" si="9"/>
        <v>505</v>
      </c>
    </row>
    <row r="620" spans="1:29" x14ac:dyDescent="0.2">
      <c r="A620" s="104" t="s">
        <v>1120</v>
      </c>
      <c r="B620" s="104"/>
      <c r="C620" s="73" t="s">
        <v>157</v>
      </c>
      <c r="D620" s="73" t="s">
        <v>158</v>
      </c>
      <c r="E620" s="73">
        <v>1640</v>
      </c>
      <c r="F620" s="73">
        <v>2360</v>
      </c>
      <c r="G620" s="359"/>
      <c r="I620" s="72"/>
      <c r="J620" s="72">
        <v>1</v>
      </c>
      <c r="M620" s="72">
        <v>1</v>
      </c>
      <c r="N620" s="73">
        <v>1</v>
      </c>
      <c r="O620" s="43"/>
      <c r="P620" s="64">
        <v>1</v>
      </c>
      <c r="Q620" s="43"/>
      <c r="R620" s="168">
        <v>683.01</v>
      </c>
      <c r="X620" s="58"/>
      <c r="AC620" s="58">
        <f t="shared" si="9"/>
        <v>683.01</v>
      </c>
    </row>
    <row r="621" spans="1:29" x14ac:dyDescent="0.2">
      <c r="A621" s="104" t="s">
        <v>1121</v>
      </c>
      <c r="B621" s="104" t="s">
        <v>1517</v>
      </c>
      <c r="C621" s="73" t="s">
        <v>251</v>
      </c>
      <c r="D621" s="73" t="s">
        <v>1162</v>
      </c>
      <c r="E621" s="73">
        <v>1903</v>
      </c>
      <c r="F621" s="73">
        <v>2395</v>
      </c>
      <c r="G621" s="359"/>
      <c r="I621" s="72"/>
      <c r="J621" s="72">
        <v>1</v>
      </c>
      <c r="M621" s="72"/>
      <c r="N621" s="73">
        <v>1</v>
      </c>
      <c r="O621" s="43"/>
      <c r="P621" s="64">
        <v>1</v>
      </c>
      <c r="Q621" s="43"/>
      <c r="R621" s="168">
        <v>224.95</v>
      </c>
      <c r="S621" s="58">
        <v>638</v>
      </c>
      <c r="T621" s="58">
        <v>43</v>
      </c>
      <c r="U621" s="58">
        <v>4.71</v>
      </c>
      <c r="X621" s="58"/>
      <c r="AC621" s="58">
        <f t="shared" si="9"/>
        <v>910.66</v>
      </c>
    </row>
    <row r="622" spans="1:29" x14ac:dyDescent="0.2">
      <c r="A622" s="104" t="s">
        <v>1123</v>
      </c>
      <c r="B622" s="104"/>
      <c r="C622" s="73" t="s">
        <v>157</v>
      </c>
      <c r="D622" s="73" t="s">
        <v>158</v>
      </c>
      <c r="E622" s="73">
        <v>830</v>
      </c>
      <c r="F622" s="73">
        <v>2360</v>
      </c>
      <c r="G622" s="359"/>
      <c r="I622" s="72"/>
      <c r="J622" s="72">
        <v>1</v>
      </c>
      <c r="L622" s="72">
        <v>1</v>
      </c>
      <c r="M622" s="72"/>
      <c r="N622" s="73">
        <v>1</v>
      </c>
      <c r="O622" s="43"/>
      <c r="P622" s="64">
        <v>1</v>
      </c>
      <c r="Q622" s="43"/>
      <c r="R622" s="168">
        <v>230.51</v>
      </c>
      <c r="X622" s="58"/>
      <c r="AC622" s="58">
        <f t="shared" si="9"/>
        <v>230.51</v>
      </c>
    </row>
    <row r="623" spans="1:29" x14ac:dyDescent="0.2">
      <c r="A623" s="104" t="s">
        <v>1124</v>
      </c>
      <c r="B623" s="104"/>
      <c r="C623" s="73" t="s">
        <v>157</v>
      </c>
      <c r="D623" s="73" t="s">
        <v>158</v>
      </c>
      <c r="E623" s="73">
        <v>950</v>
      </c>
      <c r="F623" s="73">
        <v>2360</v>
      </c>
      <c r="G623" s="359"/>
      <c r="I623" s="72"/>
      <c r="J623" s="72">
        <v>1</v>
      </c>
      <c r="M623" s="72"/>
      <c r="N623" s="73">
        <v>1</v>
      </c>
      <c r="O623" s="43"/>
      <c r="P623" s="64">
        <v>1</v>
      </c>
      <c r="Q623" s="43"/>
      <c r="R623" s="168">
        <v>402.25</v>
      </c>
      <c r="X623" s="58"/>
      <c r="AC623" s="58">
        <f t="shared" si="9"/>
        <v>402.25</v>
      </c>
    </row>
    <row r="624" spans="1:29" x14ac:dyDescent="0.2">
      <c r="A624" s="104" t="s">
        <v>1125</v>
      </c>
      <c r="B624" s="104"/>
      <c r="C624" s="73" t="s">
        <v>157</v>
      </c>
      <c r="D624" s="73" t="s">
        <v>158</v>
      </c>
      <c r="E624" s="73">
        <v>1040</v>
      </c>
      <c r="F624" s="73">
        <v>2360</v>
      </c>
      <c r="G624" s="359"/>
      <c r="I624" s="72"/>
      <c r="J624" s="72">
        <v>1</v>
      </c>
      <c r="M624" s="72">
        <v>1</v>
      </c>
      <c r="N624" s="73">
        <v>1</v>
      </c>
      <c r="O624" s="43"/>
      <c r="P624" s="64">
        <v>1</v>
      </c>
      <c r="Q624" s="43"/>
      <c r="R624" s="168">
        <v>337.58</v>
      </c>
      <c r="X624" s="58"/>
      <c r="AC624" s="58">
        <f t="shared" si="9"/>
        <v>337.58</v>
      </c>
    </row>
    <row r="625" spans="1:29" x14ac:dyDescent="0.2">
      <c r="A625" s="376" t="s">
        <v>1126</v>
      </c>
      <c r="B625" s="376"/>
      <c r="C625" s="377"/>
      <c r="D625" s="377"/>
      <c r="E625" s="377"/>
      <c r="F625" s="377"/>
      <c r="G625" s="383"/>
      <c r="H625" s="378"/>
      <c r="I625" s="379"/>
      <c r="J625" s="379"/>
      <c r="K625" s="378"/>
      <c r="L625" s="379"/>
      <c r="M625" s="379"/>
      <c r="N625" s="377"/>
      <c r="O625" s="380"/>
      <c r="P625" s="381"/>
      <c r="Q625" s="380"/>
      <c r="R625" s="382"/>
      <c r="S625" s="382"/>
      <c r="T625" s="382"/>
      <c r="U625" s="382"/>
      <c r="V625" s="382"/>
      <c r="W625" s="382"/>
      <c r="X625" s="382"/>
      <c r="Y625" s="382"/>
      <c r="Z625" s="382"/>
      <c r="AA625" s="382"/>
      <c r="AB625" s="382"/>
      <c r="AC625" s="382"/>
    </row>
    <row r="626" spans="1:29" x14ac:dyDescent="0.2">
      <c r="A626" s="104" t="s">
        <v>1128</v>
      </c>
      <c r="B626" s="104"/>
      <c r="C626" s="73" t="s">
        <v>157</v>
      </c>
      <c r="D626" s="73" t="s">
        <v>158</v>
      </c>
      <c r="E626" s="73">
        <v>1290</v>
      </c>
      <c r="F626" s="73">
        <v>2360</v>
      </c>
      <c r="G626" s="359"/>
      <c r="I626" s="72"/>
      <c r="J626" s="72">
        <v>1</v>
      </c>
      <c r="M626" s="72">
        <v>1</v>
      </c>
      <c r="N626" s="73">
        <v>1</v>
      </c>
      <c r="O626" s="43"/>
      <c r="P626" s="64">
        <v>1</v>
      </c>
      <c r="Q626" s="43"/>
      <c r="R626" s="168">
        <v>731.44</v>
      </c>
      <c r="X626" s="58"/>
      <c r="AC626" s="58">
        <f t="shared" si="9"/>
        <v>731.44</v>
      </c>
    </row>
    <row r="627" spans="1:29" x14ac:dyDescent="0.2">
      <c r="A627" s="104" t="s">
        <v>1130</v>
      </c>
      <c r="B627" s="104"/>
      <c r="C627" s="73" t="s">
        <v>157</v>
      </c>
      <c r="D627" s="73" t="s">
        <v>158</v>
      </c>
      <c r="E627" s="73">
        <v>1020</v>
      </c>
      <c r="F627" s="73">
        <v>2360</v>
      </c>
      <c r="G627" s="359"/>
      <c r="I627" s="72"/>
      <c r="J627" s="72">
        <v>1</v>
      </c>
      <c r="M627" s="72">
        <v>1</v>
      </c>
      <c r="N627" s="73">
        <v>1</v>
      </c>
      <c r="O627" s="43"/>
      <c r="P627" s="64">
        <v>1</v>
      </c>
      <c r="Q627" s="43"/>
      <c r="R627" s="168">
        <v>336.69</v>
      </c>
      <c r="X627" s="58"/>
      <c r="AC627" s="58">
        <f t="shared" si="9"/>
        <v>336.69</v>
      </c>
    </row>
    <row r="628" spans="1:29" x14ac:dyDescent="0.2">
      <c r="A628" s="104" t="s">
        <v>1132</v>
      </c>
      <c r="B628" s="104"/>
      <c r="C628" s="73" t="s">
        <v>157</v>
      </c>
      <c r="D628" s="73" t="s">
        <v>158</v>
      </c>
      <c r="E628" s="73">
        <v>1815</v>
      </c>
      <c r="F628" s="73">
        <v>2360</v>
      </c>
      <c r="G628" s="359"/>
      <c r="I628" s="72"/>
      <c r="J628" s="72">
        <v>1</v>
      </c>
      <c r="M628" s="72">
        <v>1</v>
      </c>
      <c r="N628" s="73">
        <v>1</v>
      </c>
      <c r="O628" s="43"/>
      <c r="P628" s="64">
        <v>1</v>
      </c>
      <c r="Q628" s="43"/>
      <c r="R628" s="168">
        <v>697.02</v>
      </c>
      <c r="X628" s="58"/>
      <c r="AC628" s="58">
        <f t="shared" si="9"/>
        <v>697.02</v>
      </c>
    </row>
    <row r="629" spans="1:29" x14ac:dyDescent="0.2">
      <c r="A629" s="104"/>
      <c r="B629" s="104"/>
      <c r="C629" s="73"/>
      <c r="D629" s="73"/>
      <c r="E629" s="73"/>
      <c r="F629" s="73"/>
      <c r="G629" s="73"/>
      <c r="I629" s="72"/>
      <c r="M629" s="72"/>
      <c r="N629" s="73"/>
      <c r="O629" s="43"/>
      <c r="Q629" s="43"/>
      <c r="R629" s="168"/>
      <c r="X629" s="58"/>
    </row>
    <row r="630" spans="1:29" x14ac:dyDescent="0.2">
      <c r="A630" s="104"/>
      <c r="B630" s="104"/>
      <c r="R630" s="168"/>
      <c r="S630" s="168"/>
      <c r="T630" s="168"/>
    </row>
    <row r="631" spans="1:29" ht="13.6" thickBot="1" x14ac:dyDescent="0.25">
      <c r="A631" s="104"/>
      <c r="B631" s="104"/>
      <c r="P631" s="79">
        <f>SUM(P9:P629)</f>
        <v>579</v>
      </c>
      <c r="R631" s="153">
        <f t="shared" ref="R631:AC631" si="10">SUM(R9:R629)</f>
        <v>646415.62</v>
      </c>
      <c r="S631" s="153">
        <f t="shared" si="10"/>
        <v>24225</v>
      </c>
      <c r="T631" s="153">
        <f t="shared" si="10"/>
        <v>1677</v>
      </c>
      <c r="U631" s="153">
        <f t="shared" si="10"/>
        <v>160.13999999999999</v>
      </c>
      <c r="V631" s="153"/>
      <c r="W631" s="153">
        <f t="shared" si="10"/>
        <v>850</v>
      </c>
      <c r="X631" s="153">
        <f t="shared" si="10"/>
        <v>2057</v>
      </c>
      <c r="Y631" s="153">
        <f t="shared" si="10"/>
        <v>5420.38</v>
      </c>
      <c r="Z631" s="153">
        <f t="shared" si="10"/>
        <v>10249.82</v>
      </c>
      <c r="AA631" s="153">
        <f t="shared" si="10"/>
        <v>3199.7</v>
      </c>
      <c r="AB631" s="153">
        <f t="shared" si="10"/>
        <v>8820</v>
      </c>
      <c r="AC631" s="153">
        <f t="shared" si="10"/>
        <v>706032.66</v>
      </c>
    </row>
    <row r="632" spans="1:29" ht="13.6" thickTop="1" x14ac:dyDescent="0.2">
      <c r="A632" s="104"/>
      <c r="B632" s="104"/>
      <c r="R632" s="168"/>
    </row>
    <row r="633" spans="1:29" x14ac:dyDescent="0.2">
      <c r="A633" s="104"/>
      <c r="B633" s="104"/>
      <c r="R633" s="169"/>
    </row>
    <row r="634" spans="1:29" x14ac:dyDescent="0.2">
      <c r="A634" s="104"/>
      <c r="B634" s="104"/>
      <c r="R634" s="169"/>
    </row>
    <row r="635" spans="1:29" x14ac:dyDescent="0.2">
      <c r="A635" s="104"/>
      <c r="B635" s="104"/>
      <c r="R635" s="169"/>
    </row>
    <row r="636" spans="1:29" x14ac:dyDescent="0.2">
      <c r="A636" s="104"/>
      <c r="B636" s="104"/>
      <c r="R636" s="169"/>
    </row>
    <row r="637" spans="1:29" x14ac:dyDescent="0.2">
      <c r="A637" s="104"/>
      <c r="B637" s="104"/>
    </row>
    <row r="638" spans="1:29" x14ac:dyDescent="0.2">
      <c r="A638" s="104"/>
      <c r="B638" s="104"/>
    </row>
    <row r="639" spans="1:29" x14ac:dyDescent="0.2">
      <c r="A639" s="104"/>
      <c r="B639" s="104"/>
    </row>
    <row r="640" spans="1:29" x14ac:dyDescent="0.2">
      <c r="A640" s="104"/>
      <c r="B640" s="104"/>
    </row>
    <row r="641" spans="1:2" x14ac:dyDescent="0.2">
      <c r="A641" s="104"/>
      <c r="B641" s="104"/>
    </row>
    <row r="642" spans="1:2" x14ac:dyDescent="0.2">
      <c r="A642" s="104"/>
      <c r="B642" s="104"/>
    </row>
    <row r="643" spans="1:2" x14ac:dyDescent="0.2">
      <c r="A643" s="104"/>
      <c r="B643" s="104"/>
    </row>
    <row r="644" spans="1:2" x14ac:dyDescent="0.2">
      <c r="A644" s="104"/>
      <c r="B644" s="104"/>
    </row>
    <row r="645" spans="1:2" x14ac:dyDescent="0.2">
      <c r="A645" s="104"/>
      <c r="B645" s="104"/>
    </row>
    <row r="646" spans="1:2" x14ac:dyDescent="0.2">
      <c r="A646" s="104"/>
      <c r="B646" s="104"/>
    </row>
    <row r="647" spans="1:2" x14ac:dyDescent="0.2">
      <c r="A647" s="104"/>
      <c r="B647" s="104"/>
    </row>
    <row r="648" spans="1:2" x14ac:dyDescent="0.2">
      <c r="A648" s="104"/>
      <c r="B648" s="104"/>
    </row>
    <row r="649" spans="1:2" x14ac:dyDescent="0.2">
      <c r="A649" s="104"/>
      <c r="B649" s="104"/>
    </row>
    <row r="650" spans="1:2" x14ac:dyDescent="0.2">
      <c r="A650" s="104"/>
      <c r="B650" s="104"/>
    </row>
    <row r="651" spans="1:2" x14ac:dyDescent="0.2">
      <c r="A651" s="104"/>
      <c r="B651" s="104"/>
    </row>
    <row r="652" spans="1:2" x14ac:dyDescent="0.2">
      <c r="A652" s="104"/>
      <c r="B652" s="104"/>
    </row>
    <row r="653" spans="1:2" x14ac:dyDescent="0.2">
      <c r="A653" s="104"/>
      <c r="B653" s="104"/>
    </row>
    <row r="654" spans="1:2" x14ac:dyDescent="0.2">
      <c r="A654" s="104"/>
      <c r="B654" s="104"/>
    </row>
    <row r="655" spans="1:2" x14ac:dyDescent="0.2">
      <c r="A655" s="104"/>
      <c r="B655" s="104"/>
    </row>
    <row r="656" spans="1:2" x14ac:dyDescent="0.2">
      <c r="A656" s="104"/>
      <c r="B656" s="104"/>
    </row>
    <row r="657" spans="1:2" x14ac:dyDescent="0.2">
      <c r="A657" s="104"/>
      <c r="B657" s="104"/>
    </row>
    <row r="658" spans="1:2" x14ac:dyDescent="0.2">
      <c r="A658" s="104"/>
      <c r="B658" s="104"/>
    </row>
    <row r="659" spans="1:2" x14ac:dyDescent="0.2">
      <c r="A659" s="104"/>
      <c r="B659" s="104"/>
    </row>
  </sheetData>
  <autoFilter ref="A8:AD631" xr:uid="{236E81DC-CB8B-4EAD-A7DE-B54EFD92E74E}"/>
  <phoneticPr fontId="0" type="noConversion"/>
  <pageMargins left="0.47244094488188981" right="0" top="0.51181102362204722" bottom="0.47244094488188981" header="0" footer="0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646"/>
  <sheetViews>
    <sheetView zoomScaleNormal="100" workbookViewId="0">
      <selection activeCell="N6" sqref="N6"/>
    </sheetView>
  </sheetViews>
  <sheetFormatPr defaultColWidth="10" defaultRowHeight="13.6" x14ac:dyDescent="0.25"/>
  <cols>
    <col min="1" max="1" width="12.5" style="19" customWidth="1"/>
    <col min="2" max="2" width="8.5" style="12" bestFit="1" customWidth="1"/>
    <col min="3" max="3" width="7.625" style="12" bestFit="1" customWidth="1"/>
    <col min="4" max="5" width="7" style="11" customWidth="1"/>
    <col min="6" max="6" width="1" style="12" customWidth="1"/>
    <col min="7" max="7" width="4.625" style="12" customWidth="1"/>
    <col min="8" max="8" width="6.125" style="12" customWidth="1"/>
    <col min="9" max="9" width="1" style="12" customWidth="1"/>
    <col min="10" max="10" width="5.875" style="12" customWidth="1"/>
    <col min="11" max="11" width="6.375" style="12" customWidth="1"/>
    <col min="12" max="12" width="5.5" style="12" customWidth="1"/>
    <col min="13" max="13" width="0.875" style="157" customWidth="1"/>
    <col min="14" max="14" width="8.5" style="14" bestFit="1" customWidth="1"/>
    <col min="15" max="15" width="1" style="13" customWidth="1"/>
    <col min="16" max="16" width="7" style="13" customWidth="1"/>
    <col min="17" max="17" width="8.5" style="91" customWidth="1"/>
    <col min="18" max="18" width="8.125" style="28" hidden="1" customWidth="1"/>
    <col min="19" max="19" width="9" style="52" hidden="1" customWidth="1"/>
    <col min="20" max="20" width="8" style="15" customWidth="1"/>
    <col min="21" max="21" width="10" style="15" customWidth="1"/>
    <col min="22" max="23" width="7" style="13" customWidth="1"/>
    <col min="24" max="24" width="7" style="31" customWidth="1"/>
    <col min="25" max="25" width="9" style="16" customWidth="1"/>
    <col min="26" max="26" width="40" style="13" bestFit="1" customWidth="1"/>
    <col min="27" max="16384" width="10" style="13"/>
  </cols>
  <sheetData>
    <row r="1" spans="1:34" x14ac:dyDescent="0.25">
      <c r="A1" s="80" t="str">
        <f>'Door Comparison'!A1</f>
        <v>SRM - 21 MOORFIELDS - ADDENDUM 6 - INTERNAL DOORS</v>
      </c>
      <c r="B1" s="10"/>
      <c r="C1" s="10"/>
      <c r="J1" s="18"/>
    </row>
    <row r="3" spans="1:34" x14ac:dyDescent="0.25">
      <c r="A3" s="81" t="s">
        <v>12</v>
      </c>
      <c r="B3" s="18"/>
      <c r="C3" s="118"/>
      <c r="D3" s="30"/>
      <c r="E3" s="97" t="s">
        <v>73</v>
      </c>
      <c r="G3" s="120"/>
      <c r="K3" s="121">
        <v>135</v>
      </c>
      <c r="L3" s="97" t="s">
        <v>74</v>
      </c>
      <c r="N3" s="13"/>
      <c r="S3" s="122"/>
      <c r="T3" s="28"/>
    </row>
    <row r="5" spans="1:34" x14ac:dyDescent="0.25">
      <c r="A5" s="64"/>
      <c r="B5" s="27" t="str">
        <f>'Door Comparison'!C5</f>
        <v>Door</v>
      </c>
      <c r="C5" s="27" t="str">
        <f>'Door Comparison'!D5</f>
        <v>Door</v>
      </c>
      <c r="D5" s="19" t="s">
        <v>0</v>
      </c>
      <c r="E5" s="19" t="s">
        <v>0</v>
      </c>
    </row>
    <row r="6" spans="1:34" x14ac:dyDescent="0.25">
      <c r="A6" s="43"/>
      <c r="B6" s="27" t="str">
        <f>'Door Comparison'!C6</f>
        <v>Type</v>
      </c>
      <c r="C6" s="27" t="str">
        <f>'Door Comparison'!D6</f>
        <v>Material</v>
      </c>
      <c r="D6" s="19" t="s">
        <v>1</v>
      </c>
      <c r="E6" s="19" t="s">
        <v>2</v>
      </c>
      <c r="G6" s="19" t="s">
        <v>3</v>
      </c>
      <c r="H6" s="19" t="s">
        <v>4</v>
      </c>
      <c r="J6" s="19" t="s">
        <v>5</v>
      </c>
      <c r="K6" s="19" t="s">
        <v>6</v>
      </c>
      <c r="L6" s="19" t="str">
        <f>'Door Comparison'!N6</f>
        <v>dB</v>
      </c>
      <c r="M6" s="158"/>
      <c r="N6" s="413" t="s">
        <v>13</v>
      </c>
      <c r="P6" s="17" t="s">
        <v>14</v>
      </c>
      <c r="Q6" s="92" t="s">
        <v>0</v>
      </c>
      <c r="R6" s="96"/>
      <c r="S6" s="53"/>
      <c r="T6" s="414" t="s">
        <v>30</v>
      </c>
      <c r="U6" s="413" t="s">
        <v>26</v>
      </c>
      <c r="V6" s="17" t="s">
        <v>10</v>
      </c>
      <c r="W6" s="17" t="s">
        <v>9</v>
      </c>
      <c r="X6" s="31" t="s">
        <v>29</v>
      </c>
      <c r="Y6" s="21" t="s">
        <v>15</v>
      </c>
    </row>
    <row r="7" spans="1:34" ht="13.75" customHeight="1" x14ac:dyDescent="0.25">
      <c r="A7" s="70"/>
      <c r="D7" s="19"/>
      <c r="E7" s="19"/>
      <c r="G7" s="19"/>
      <c r="H7" s="19"/>
      <c r="J7" s="19"/>
      <c r="K7" s="19"/>
      <c r="L7" s="19"/>
      <c r="M7" s="158"/>
      <c r="N7" s="20"/>
      <c r="P7" s="17"/>
      <c r="Q7" s="92"/>
      <c r="R7" s="29"/>
      <c r="S7" s="53"/>
      <c r="T7" s="20"/>
      <c r="U7" s="20"/>
      <c r="V7" s="17"/>
      <c r="W7" s="17"/>
      <c r="X7" s="32"/>
      <c r="Y7" s="21"/>
    </row>
    <row r="8" spans="1:34" ht="10.199999999999999" customHeight="1" x14ac:dyDescent="0.25">
      <c r="A8" s="65"/>
      <c r="M8" s="13"/>
    </row>
    <row r="9" spans="1:34" ht="13.75" customHeight="1" x14ac:dyDescent="0.25">
      <c r="A9" s="384" t="str">
        <f>'Door Comparison'!A9</f>
        <v>Level B01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N9" s="59"/>
      <c r="O9" s="52"/>
      <c r="P9" s="15"/>
      <c r="R9" s="57"/>
      <c r="S9" s="51"/>
      <c r="T9" s="57"/>
      <c r="V9" s="22"/>
      <c r="W9" s="15"/>
      <c r="X9" s="57"/>
      <c r="Y9" s="23"/>
      <c r="AA9" s="52"/>
      <c r="AB9" s="15"/>
      <c r="AC9" s="91"/>
      <c r="AD9" s="57"/>
      <c r="AE9" s="22"/>
      <c r="AG9" s="57"/>
      <c r="AH9" s="23"/>
    </row>
    <row r="10" spans="1:34" ht="13.25" customHeight="1" x14ac:dyDescent="0.25">
      <c r="A10" s="384">
        <f>'Door Comparison'!A10</f>
        <v>60</v>
      </c>
      <c r="B10" s="19" t="str">
        <f>'Door Comparison'!C10</f>
        <v>DRS-301</v>
      </c>
      <c r="C10" s="19" t="str">
        <f>'Door Comparison'!D10</f>
        <v>Metal</v>
      </c>
      <c r="D10" s="19">
        <f>'Door Comparison'!E10</f>
        <v>0</v>
      </c>
      <c r="E10" s="19">
        <f>'Door Comparison'!F10</f>
        <v>0</v>
      </c>
      <c r="F10" s="19" t="e">
        <f>'Door Comparison'!#REF!</f>
        <v>#REF!</v>
      </c>
      <c r="G10" s="19">
        <f>'Door Comparison'!I10</f>
        <v>0</v>
      </c>
      <c r="H10" s="19">
        <f>'Door Comparison'!J10</f>
        <v>0</v>
      </c>
      <c r="I10" s="19" t="e">
        <f>'Door Comparison'!#REF!</f>
        <v>#REF!</v>
      </c>
      <c r="J10" s="19">
        <f>'Door Comparison'!L10</f>
        <v>0</v>
      </c>
      <c r="K10" s="19">
        <f>'Door Comparison'!M10</f>
        <v>0</v>
      </c>
      <c r="L10" s="19">
        <f>'Door Comparison'!N10</f>
        <v>0</v>
      </c>
      <c r="N10" s="59"/>
      <c r="O10" s="52"/>
      <c r="P10" s="15"/>
      <c r="R10" s="57"/>
      <c r="S10" s="51"/>
      <c r="T10" s="57"/>
      <c r="V10" s="22"/>
      <c r="W10" s="15"/>
      <c r="X10" s="57"/>
      <c r="Y10" s="23">
        <f t="shared" ref="Y10" si="0">SUM(N10:X10)</f>
        <v>0</v>
      </c>
      <c r="Z10" s="49"/>
    </row>
    <row r="11" spans="1:34" ht="13.25" customHeight="1" x14ac:dyDescent="0.25">
      <c r="A11" s="384" t="str">
        <f>'Door Comparison'!A11</f>
        <v>By TFL 59</v>
      </c>
      <c r="B11" s="19" t="str">
        <f>'Door Comparison'!C11</f>
        <v>DRS-301</v>
      </c>
      <c r="C11" s="19" t="str">
        <f>'Door Comparison'!D11</f>
        <v>Metal</v>
      </c>
      <c r="D11" s="19">
        <f>'Door Comparison'!E11</f>
        <v>0</v>
      </c>
      <c r="E11" s="19">
        <f>'Door Comparison'!F11</f>
        <v>0</v>
      </c>
      <c r="F11" s="19" t="e">
        <f>'Door Comparison'!#REF!</f>
        <v>#REF!</v>
      </c>
      <c r="G11" s="19">
        <f>'Door Comparison'!I11</f>
        <v>0</v>
      </c>
      <c r="H11" s="19">
        <f>'Door Comparison'!J11</f>
        <v>0</v>
      </c>
      <c r="I11" s="19" t="e">
        <f>'Door Comparison'!#REF!</f>
        <v>#REF!</v>
      </c>
      <c r="J11" s="19">
        <f>'Door Comparison'!L11</f>
        <v>0</v>
      </c>
      <c r="K11" s="19">
        <f>'Door Comparison'!M11</f>
        <v>0</v>
      </c>
      <c r="L11" s="19">
        <f>'Door Comparison'!N11</f>
        <v>0</v>
      </c>
      <c r="N11" s="59"/>
      <c r="O11" s="52"/>
      <c r="P11" s="15"/>
      <c r="R11" s="57"/>
      <c r="S11" s="51"/>
      <c r="T11" s="57"/>
      <c r="V11" s="22"/>
      <c r="W11" s="15"/>
      <c r="X11" s="57"/>
      <c r="Y11" s="23">
        <f t="shared" ref="Y11:Y76" si="1">SUM(N11:X11)</f>
        <v>0</v>
      </c>
      <c r="Z11" s="49"/>
    </row>
    <row r="12" spans="1:34" ht="13.25" customHeight="1" x14ac:dyDescent="0.25">
      <c r="A12" s="384" t="str">
        <f>'Door Comparison'!A12</f>
        <v>Level 00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N12" s="59"/>
      <c r="O12" s="52"/>
      <c r="P12" s="15"/>
      <c r="R12" s="57"/>
      <c r="S12" s="51"/>
      <c r="T12" s="57"/>
      <c r="V12" s="22"/>
      <c r="W12" s="15"/>
      <c r="X12" s="57"/>
      <c r="Y12" s="23"/>
      <c r="Z12" s="49"/>
    </row>
    <row r="13" spans="1:34" ht="13.25" customHeight="1" x14ac:dyDescent="0.25">
      <c r="A13" s="384" t="str">
        <f>'Door Comparison'!A13</f>
        <v>By TFL 36</v>
      </c>
      <c r="B13" s="19" t="str">
        <f>'Door Comparison'!C13</f>
        <v>DRS-301</v>
      </c>
      <c r="C13" s="19" t="str">
        <f>'Door Comparison'!D13</f>
        <v>Metal</v>
      </c>
      <c r="D13" s="19">
        <f>'Door Comparison'!E13</f>
        <v>0</v>
      </c>
      <c r="E13" s="19">
        <f>'Door Comparison'!F13</f>
        <v>0</v>
      </c>
      <c r="F13" s="19" t="e">
        <f>'Door Comparison'!#REF!</f>
        <v>#REF!</v>
      </c>
      <c r="G13" s="19">
        <f>'Door Comparison'!I13</f>
        <v>0</v>
      </c>
      <c r="H13" s="19">
        <f>'Door Comparison'!J13</f>
        <v>0</v>
      </c>
      <c r="I13" s="19" t="e">
        <f>'Door Comparison'!#REF!</f>
        <v>#REF!</v>
      </c>
      <c r="J13" s="19">
        <f>'Door Comparison'!L13</f>
        <v>0</v>
      </c>
      <c r="K13" s="19">
        <f>'Door Comparison'!M13</f>
        <v>0</v>
      </c>
      <c r="L13" s="19">
        <f>'Door Comparison'!N13</f>
        <v>0</v>
      </c>
      <c r="N13" s="59"/>
      <c r="O13" s="52"/>
      <c r="P13" s="15"/>
      <c r="R13" s="57"/>
      <c r="S13" s="51"/>
      <c r="T13" s="57"/>
      <c r="V13" s="22"/>
      <c r="W13" s="15"/>
      <c r="X13" s="57"/>
      <c r="Y13" s="23">
        <f t="shared" si="1"/>
        <v>0</v>
      </c>
      <c r="Z13" s="49"/>
    </row>
    <row r="14" spans="1:34" ht="13.25" customHeight="1" x14ac:dyDescent="0.25">
      <c r="A14" s="384" t="str">
        <f>'Door Comparison'!A14</f>
        <v>D00.00.03A</v>
      </c>
      <c r="B14" s="19" t="str">
        <f>'Door Comparison'!C14</f>
        <v>DRS-301</v>
      </c>
      <c r="C14" s="19" t="str">
        <f>'Door Comparison'!D14</f>
        <v>Metal</v>
      </c>
      <c r="D14" s="19">
        <f>'Door Comparison'!E14</f>
        <v>1910</v>
      </c>
      <c r="E14" s="19">
        <f>'Door Comparison'!F14</f>
        <v>2150</v>
      </c>
      <c r="F14" s="19" t="e">
        <f>'Door Comparison'!#REF!</f>
        <v>#REF!</v>
      </c>
      <c r="G14" s="19">
        <f>'Door Comparison'!I14</f>
        <v>0</v>
      </c>
      <c r="H14" s="19">
        <f>'Door Comparison'!J14</f>
        <v>1</v>
      </c>
      <c r="I14" s="19" t="e">
        <f>'Door Comparison'!#REF!</f>
        <v>#REF!</v>
      </c>
      <c r="J14" s="19">
        <f>'Door Comparison'!L14</f>
        <v>0</v>
      </c>
      <c r="K14" s="19">
        <f>'Door Comparison'!M14</f>
        <v>1</v>
      </c>
      <c r="L14" s="19">
        <f>'Door Comparison'!N14</f>
        <v>1</v>
      </c>
      <c r="N14" s="59">
        <v>459.69</v>
      </c>
      <c r="O14" s="52"/>
      <c r="P14" s="15"/>
      <c r="R14" s="57"/>
      <c r="S14" s="51"/>
      <c r="T14" s="57"/>
      <c r="V14" s="22"/>
      <c r="W14" s="15"/>
      <c r="X14" s="57"/>
      <c r="Y14" s="23">
        <f t="shared" si="1"/>
        <v>459.69</v>
      </c>
      <c r="Z14" s="49"/>
    </row>
    <row r="15" spans="1:34" ht="13.25" customHeight="1" x14ac:dyDescent="0.25">
      <c r="A15" s="384" t="str">
        <f>'Door Comparison'!A15</f>
        <v>D00.00.04A</v>
      </c>
      <c r="B15" s="19" t="str">
        <f>'Door Comparison'!C15</f>
        <v>DRS-301</v>
      </c>
      <c r="C15" s="19" t="str">
        <f>'Door Comparison'!D15</f>
        <v>Metal</v>
      </c>
      <c r="D15" s="19">
        <f>'Door Comparison'!E15</f>
        <v>1230</v>
      </c>
      <c r="E15" s="19">
        <f>'Door Comparison'!F15</f>
        <v>2150</v>
      </c>
      <c r="F15" s="19" t="e">
        <f>'Door Comparison'!#REF!</f>
        <v>#REF!</v>
      </c>
      <c r="G15" s="19">
        <f>'Door Comparison'!I15</f>
        <v>0</v>
      </c>
      <c r="H15" s="19">
        <f>'Door Comparison'!J15</f>
        <v>1</v>
      </c>
      <c r="I15" s="19" t="e">
        <f>'Door Comparison'!#REF!</f>
        <v>#REF!</v>
      </c>
      <c r="J15" s="19">
        <f>'Door Comparison'!L15</f>
        <v>0</v>
      </c>
      <c r="K15" s="19">
        <f>'Door Comparison'!M15</f>
        <v>1</v>
      </c>
      <c r="L15" s="19">
        <f>'Door Comparison'!N15</f>
        <v>1</v>
      </c>
      <c r="N15" s="59">
        <v>459.69</v>
      </c>
      <c r="O15" s="52"/>
      <c r="P15" s="15"/>
      <c r="R15" s="57"/>
      <c r="S15" s="51"/>
      <c r="T15" s="57"/>
      <c r="V15" s="22"/>
      <c r="W15" s="15"/>
      <c r="X15" s="57"/>
      <c r="Y15" s="23">
        <f t="shared" si="1"/>
        <v>459.69</v>
      </c>
      <c r="Z15" s="49"/>
    </row>
    <row r="16" spans="1:34" ht="13.25" customHeight="1" x14ac:dyDescent="0.25">
      <c r="A16" s="384" t="str">
        <f>'Door Comparison'!A16</f>
        <v>D00.00.05A</v>
      </c>
      <c r="B16" s="19" t="str">
        <f>'Door Comparison'!C16</f>
        <v>DRS-301</v>
      </c>
      <c r="C16" s="19" t="str">
        <f>'Door Comparison'!D16</f>
        <v>Metal</v>
      </c>
      <c r="D16" s="19">
        <f>'Door Comparison'!E16</f>
        <v>1640</v>
      </c>
      <c r="E16" s="19">
        <f>'Door Comparison'!F16</f>
        <v>2150</v>
      </c>
      <c r="F16" s="19" t="e">
        <f>'Door Comparison'!#REF!</f>
        <v>#REF!</v>
      </c>
      <c r="G16" s="19">
        <f>'Door Comparison'!I16</f>
        <v>0</v>
      </c>
      <c r="H16" s="19">
        <f>'Door Comparison'!J16</f>
        <v>1</v>
      </c>
      <c r="I16" s="19" t="e">
        <f>'Door Comparison'!#REF!</f>
        <v>#REF!</v>
      </c>
      <c r="J16" s="19">
        <f>'Door Comparison'!L16</f>
        <v>0</v>
      </c>
      <c r="K16" s="19">
        <f>'Door Comparison'!M16</f>
        <v>1</v>
      </c>
      <c r="L16" s="19">
        <f>'Door Comparison'!N16</f>
        <v>1</v>
      </c>
      <c r="N16" s="59">
        <v>459.69</v>
      </c>
      <c r="O16" s="52"/>
      <c r="P16" s="15"/>
      <c r="R16" s="57"/>
      <c r="S16" s="51"/>
      <c r="T16" s="57"/>
      <c r="V16" s="22"/>
      <c r="W16" s="15"/>
      <c r="X16" s="57"/>
      <c r="Y16" s="23">
        <f t="shared" si="1"/>
        <v>459.69</v>
      </c>
      <c r="Z16" s="49"/>
    </row>
    <row r="17" spans="1:28" ht="13.25" customHeight="1" x14ac:dyDescent="0.25">
      <c r="A17" s="384" t="str">
        <f>'Door Comparison'!A17</f>
        <v>D00.00.07A</v>
      </c>
      <c r="B17" s="19" t="str">
        <f>'Door Comparison'!C17</f>
        <v>DRS-301</v>
      </c>
      <c r="C17" s="19" t="str">
        <f>'Door Comparison'!D17</f>
        <v>Metal</v>
      </c>
      <c r="D17" s="19">
        <f>'Door Comparison'!E17</f>
        <v>1640</v>
      </c>
      <c r="E17" s="19">
        <f>'Door Comparison'!F17</f>
        <v>2150</v>
      </c>
      <c r="F17" s="19" t="e">
        <f>'Door Comparison'!#REF!</f>
        <v>#REF!</v>
      </c>
      <c r="G17" s="19">
        <f>'Door Comparison'!I17</f>
        <v>0</v>
      </c>
      <c r="H17" s="19">
        <f>'Door Comparison'!J17</f>
        <v>1</v>
      </c>
      <c r="I17" s="19" t="e">
        <f>'Door Comparison'!#REF!</f>
        <v>#REF!</v>
      </c>
      <c r="J17" s="19">
        <f>'Door Comparison'!L17</f>
        <v>0</v>
      </c>
      <c r="K17" s="19">
        <f>'Door Comparison'!M17</f>
        <v>1</v>
      </c>
      <c r="L17" s="19">
        <f>'Door Comparison'!N17</f>
        <v>1</v>
      </c>
      <c r="N17" s="59">
        <v>459.69</v>
      </c>
      <c r="O17" s="52"/>
      <c r="P17" s="15"/>
      <c r="R17" s="57"/>
      <c r="S17" s="51"/>
      <c r="T17" s="57"/>
      <c r="V17" s="22"/>
      <c r="W17" s="15"/>
      <c r="X17" s="57"/>
      <c r="Y17" s="23">
        <f t="shared" si="1"/>
        <v>459.69</v>
      </c>
      <c r="Z17" s="49"/>
    </row>
    <row r="18" spans="1:28" ht="13.25" customHeight="1" x14ac:dyDescent="0.25">
      <c r="A18" s="384" t="str">
        <f>'Door Comparison'!A18</f>
        <v>D00.00.08A</v>
      </c>
      <c r="B18" s="19" t="str">
        <f>'Door Comparison'!C18</f>
        <v>DRS-301</v>
      </c>
      <c r="C18" s="19" t="str">
        <f>'Door Comparison'!D18</f>
        <v>Metal</v>
      </c>
      <c r="D18" s="19">
        <f>'Door Comparison'!E18</f>
        <v>1295</v>
      </c>
      <c r="E18" s="19">
        <f>'Door Comparison'!F18</f>
        <v>2150</v>
      </c>
      <c r="F18" s="19" t="e">
        <f>'Door Comparison'!#REF!</f>
        <v>#REF!</v>
      </c>
      <c r="G18" s="19">
        <f>'Door Comparison'!I18</f>
        <v>0</v>
      </c>
      <c r="H18" s="19">
        <f>'Door Comparison'!J18</f>
        <v>1</v>
      </c>
      <c r="I18" s="19" t="e">
        <f>'Door Comparison'!#REF!</f>
        <v>#REF!</v>
      </c>
      <c r="J18" s="19">
        <f>'Door Comparison'!L18</f>
        <v>0</v>
      </c>
      <c r="K18" s="19">
        <f>'Door Comparison'!M18</f>
        <v>1</v>
      </c>
      <c r="L18" s="19">
        <f>'Door Comparison'!N18</f>
        <v>1</v>
      </c>
      <c r="N18" s="59">
        <v>459.69</v>
      </c>
      <c r="O18" s="52"/>
      <c r="P18" s="15"/>
      <c r="R18" s="57"/>
      <c r="S18" s="51"/>
      <c r="T18" s="57"/>
      <c r="V18" s="22"/>
      <c r="W18" s="15"/>
      <c r="X18" s="57"/>
      <c r="Y18" s="23">
        <f t="shared" si="1"/>
        <v>459.69</v>
      </c>
      <c r="Z18" s="49"/>
      <c r="AA18" s="91"/>
      <c r="AB18" s="57"/>
    </row>
    <row r="19" spans="1:28" ht="13.25" customHeight="1" x14ac:dyDescent="0.25">
      <c r="A19" s="384" t="str">
        <f>'Door Comparison'!A19</f>
        <v>D00.00.10A</v>
      </c>
      <c r="B19" s="19" t="str">
        <f>'Door Comparison'!C19</f>
        <v>DRS-301</v>
      </c>
      <c r="C19" s="19" t="str">
        <f>'Door Comparison'!D19</f>
        <v>Metal</v>
      </c>
      <c r="D19" s="19">
        <f>'Door Comparison'!E19</f>
        <v>1910</v>
      </c>
      <c r="E19" s="19">
        <f>'Door Comparison'!F19</f>
        <v>2150</v>
      </c>
      <c r="F19" s="19" t="e">
        <f>'Door Comparison'!#REF!</f>
        <v>#REF!</v>
      </c>
      <c r="G19" s="19">
        <f>'Door Comparison'!I19</f>
        <v>0</v>
      </c>
      <c r="H19" s="19">
        <f>'Door Comparison'!J19</f>
        <v>1</v>
      </c>
      <c r="I19" s="19" t="e">
        <f>'Door Comparison'!#REF!</f>
        <v>#REF!</v>
      </c>
      <c r="J19" s="19">
        <f>'Door Comparison'!L19</f>
        <v>0</v>
      </c>
      <c r="K19" s="19">
        <f>'Door Comparison'!M19</f>
        <v>1</v>
      </c>
      <c r="L19" s="19">
        <f>'Door Comparison'!N19</f>
        <v>1</v>
      </c>
      <c r="N19" s="59">
        <v>459.69</v>
      </c>
      <c r="O19" s="52"/>
      <c r="P19" s="15"/>
      <c r="R19" s="57"/>
      <c r="S19" s="51"/>
      <c r="T19" s="57"/>
      <c r="V19" s="22"/>
      <c r="W19" s="15"/>
      <c r="X19" s="57"/>
      <c r="Y19" s="23">
        <f t="shared" si="1"/>
        <v>459.69</v>
      </c>
      <c r="Z19" s="49"/>
    </row>
    <row r="20" spans="1:28" ht="13.25" customHeight="1" x14ac:dyDescent="0.25">
      <c r="A20" s="384" t="str">
        <f>'Door Comparison'!A20</f>
        <v>D00.00.15A</v>
      </c>
      <c r="B20" s="19" t="str">
        <f>'Door Comparison'!C20</f>
        <v>DRS-302</v>
      </c>
      <c r="C20" s="19" t="str">
        <f>'Door Comparison'!D20</f>
        <v>Metal</v>
      </c>
      <c r="D20" s="19">
        <f>'Door Comparison'!E20</f>
        <v>1295</v>
      </c>
      <c r="E20" s="19">
        <f>'Door Comparison'!F20</f>
        <v>2150</v>
      </c>
      <c r="F20" s="19" t="e">
        <f>'Door Comparison'!#REF!</f>
        <v>#REF!</v>
      </c>
      <c r="G20" s="19">
        <f>'Door Comparison'!I20</f>
        <v>0</v>
      </c>
      <c r="H20" s="19">
        <f>'Door Comparison'!J20</f>
        <v>1</v>
      </c>
      <c r="I20" s="19" t="e">
        <f>'Door Comparison'!#REF!</f>
        <v>#REF!</v>
      </c>
      <c r="J20" s="19">
        <f>'Door Comparison'!L20</f>
        <v>0</v>
      </c>
      <c r="K20" s="19">
        <f>'Door Comparison'!M20</f>
        <v>1</v>
      </c>
      <c r="L20" s="19">
        <f>'Door Comparison'!N20</f>
        <v>1</v>
      </c>
      <c r="N20" s="59">
        <v>459.69</v>
      </c>
      <c r="O20" s="52"/>
      <c r="P20" s="15"/>
      <c r="R20" s="57"/>
      <c r="S20" s="51"/>
      <c r="T20" s="57"/>
      <c r="V20" s="22"/>
      <c r="W20" s="15"/>
      <c r="X20" s="57"/>
      <c r="Y20" s="23">
        <f t="shared" si="1"/>
        <v>459.69</v>
      </c>
      <c r="Z20" s="49"/>
    </row>
    <row r="21" spans="1:28" ht="13.25" customHeight="1" x14ac:dyDescent="0.25">
      <c r="A21" s="384" t="str">
        <f>'Door Comparison'!A21</f>
        <v>D00.00.23A</v>
      </c>
      <c r="B21" s="19" t="str">
        <f>'Door Comparison'!C21</f>
        <v>DRS-301</v>
      </c>
      <c r="C21" s="19" t="str">
        <f>'Door Comparison'!D21</f>
        <v>Metal</v>
      </c>
      <c r="D21" s="19">
        <f>'Door Comparison'!E21</f>
        <v>1295</v>
      </c>
      <c r="E21" s="19">
        <f>'Door Comparison'!F21</f>
        <v>2150</v>
      </c>
      <c r="F21" s="19" t="e">
        <f>'Door Comparison'!#REF!</f>
        <v>#REF!</v>
      </c>
      <c r="G21" s="19">
        <f>'Door Comparison'!I21</f>
        <v>0</v>
      </c>
      <c r="H21" s="19">
        <f>'Door Comparison'!J21</f>
        <v>1</v>
      </c>
      <c r="I21" s="19" t="e">
        <f>'Door Comparison'!#REF!</f>
        <v>#REF!</v>
      </c>
      <c r="J21" s="19">
        <f>'Door Comparison'!L21</f>
        <v>0</v>
      </c>
      <c r="K21" s="19">
        <f>'Door Comparison'!M21</f>
        <v>1</v>
      </c>
      <c r="L21" s="19">
        <f>'Door Comparison'!N21</f>
        <v>1</v>
      </c>
      <c r="N21" s="59">
        <v>459.69</v>
      </c>
      <c r="O21" s="52"/>
      <c r="P21" s="15"/>
      <c r="R21" s="57"/>
      <c r="S21" s="51"/>
      <c r="T21" s="57"/>
      <c r="V21" s="22"/>
      <c r="W21" s="15"/>
      <c r="X21" s="57"/>
      <c r="Y21" s="23">
        <f t="shared" si="1"/>
        <v>459.69</v>
      </c>
      <c r="Z21" s="49"/>
    </row>
    <row r="22" spans="1:28" ht="13.25" customHeight="1" x14ac:dyDescent="0.25">
      <c r="A22" s="384" t="str">
        <f>'Door Comparison'!A22</f>
        <v>D00.00.24A</v>
      </c>
      <c r="B22" s="19" t="str">
        <f>'Door Comparison'!C22</f>
        <v>DRS-301</v>
      </c>
      <c r="C22" s="19" t="str">
        <f>'Door Comparison'!D22</f>
        <v>Metal</v>
      </c>
      <c r="D22" s="19">
        <f>'Door Comparison'!E22</f>
        <v>1910</v>
      </c>
      <c r="E22" s="19">
        <f>'Door Comparison'!F22</f>
        <v>2050</v>
      </c>
      <c r="F22" s="19" t="e">
        <f>'Door Comparison'!#REF!</f>
        <v>#REF!</v>
      </c>
      <c r="G22" s="19">
        <f>'Door Comparison'!I22</f>
        <v>0</v>
      </c>
      <c r="H22" s="19">
        <f>'Door Comparison'!J22</f>
        <v>1</v>
      </c>
      <c r="I22" s="19" t="e">
        <f>'Door Comparison'!#REF!</f>
        <v>#REF!</v>
      </c>
      <c r="J22" s="19">
        <f>'Door Comparison'!L22</f>
        <v>0</v>
      </c>
      <c r="K22" s="19">
        <f>'Door Comparison'!M22</f>
        <v>1</v>
      </c>
      <c r="L22" s="19">
        <f>'Door Comparison'!N22</f>
        <v>1</v>
      </c>
      <c r="N22" s="59">
        <v>459.69</v>
      </c>
      <c r="O22" s="52"/>
      <c r="P22" s="15"/>
      <c r="R22" s="57"/>
      <c r="S22" s="51"/>
      <c r="T22" s="57"/>
      <c r="V22" s="22"/>
      <c r="W22" s="15"/>
      <c r="X22" s="57"/>
      <c r="Y22" s="23">
        <f t="shared" si="1"/>
        <v>459.69</v>
      </c>
      <c r="Z22" s="49"/>
    </row>
    <row r="23" spans="1:28" ht="13.25" customHeight="1" x14ac:dyDescent="0.25">
      <c r="A23" s="384" t="str">
        <f>'Door Comparison'!A23</f>
        <v>D00.00.25A</v>
      </c>
      <c r="B23" s="19" t="str">
        <f>'Door Comparison'!C23</f>
        <v>DRS-301</v>
      </c>
      <c r="C23" s="19" t="str">
        <f>'Door Comparison'!D23</f>
        <v>Metal</v>
      </c>
      <c r="D23" s="19">
        <f>'Door Comparison'!E23</f>
        <v>1910</v>
      </c>
      <c r="E23" s="19">
        <f>'Door Comparison'!F23</f>
        <v>2150</v>
      </c>
      <c r="F23" s="19" t="e">
        <f>'Door Comparison'!#REF!</f>
        <v>#REF!</v>
      </c>
      <c r="G23" s="19">
        <f>'Door Comparison'!I23</f>
        <v>0</v>
      </c>
      <c r="H23" s="19">
        <f>'Door Comparison'!J23</f>
        <v>1</v>
      </c>
      <c r="I23" s="19" t="e">
        <f>'Door Comparison'!#REF!</f>
        <v>#REF!</v>
      </c>
      <c r="J23" s="19">
        <f>'Door Comparison'!L23</f>
        <v>0</v>
      </c>
      <c r="K23" s="19">
        <f>'Door Comparison'!M23</f>
        <v>1</v>
      </c>
      <c r="L23" s="19">
        <f>'Door Comparison'!N23</f>
        <v>1</v>
      </c>
      <c r="N23" s="59">
        <v>459.69</v>
      </c>
      <c r="O23" s="52"/>
      <c r="P23" s="15"/>
      <c r="R23" s="57"/>
      <c r="S23" s="51"/>
      <c r="T23" s="57"/>
      <c r="V23" s="22"/>
      <c r="W23" s="15"/>
      <c r="X23" s="57"/>
      <c r="Y23" s="23">
        <f t="shared" si="1"/>
        <v>459.69</v>
      </c>
      <c r="Z23" s="49"/>
    </row>
    <row r="24" spans="1:28" ht="13.25" customHeight="1" x14ac:dyDescent="0.25">
      <c r="A24" s="384" t="str">
        <f>'Door Comparison'!A24</f>
        <v>D00.00.26A</v>
      </c>
      <c r="B24" s="19" t="str">
        <f>'Door Comparison'!C24</f>
        <v>DRS-301</v>
      </c>
      <c r="C24" s="19" t="str">
        <f>'Door Comparison'!D24</f>
        <v>Metal</v>
      </c>
      <c r="D24" s="19">
        <f>'Door Comparison'!E24</f>
        <v>1295</v>
      </c>
      <c r="E24" s="19">
        <f>'Door Comparison'!F24</f>
        <v>2150</v>
      </c>
      <c r="F24" s="19" t="e">
        <f>'Door Comparison'!#REF!</f>
        <v>#REF!</v>
      </c>
      <c r="G24" s="19">
        <f>'Door Comparison'!I24</f>
        <v>0</v>
      </c>
      <c r="H24" s="19">
        <f>'Door Comparison'!J24</f>
        <v>1</v>
      </c>
      <c r="I24" s="19" t="e">
        <f>'Door Comparison'!#REF!</f>
        <v>#REF!</v>
      </c>
      <c r="J24" s="19">
        <f>'Door Comparison'!L24</f>
        <v>0</v>
      </c>
      <c r="K24" s="19">
        <f>'Door Comparison'!M24</f>
        <v>1</v>
      </c>
      <c r="L24" s="19">
        <f>'Door Comparison'!N24</f>
        <v>1</v>
      </c>
      <c r="N24" s="59">
        <v>459.69</v>
      </c>
      <c r="O24" s="52"/>
      <c r="P24" s="15"/>
      <c r="R24" s="57"/>
      <c r="S24" s="51"/>
      <c r="T24" s="57"/>
      <c r="V24" s="22"/>
      <c r="W24" s="15"/>
      <c r="X24" s="57"/>
      <c r="Y24" s="23">
        <f t="shared" si="1"/>
        <v>459.69</v>
      </c>
      <c r="Z24" s="49"/>
    </row>
    <row r="25" spans="1:28" ht="13.25" customHeight="1" x14ac:dyDescent="0.25">
      <c r="A25" s="384" t="str">
        <f>'Door Comparison'!A25</f>
        <v>D00.00.26B</v>
      </c>
      <c r="B25" s="19" t="str">
        <f>'Door Comparison'!C25</f>
        <v>DRS-301</v>
      </c>
      <c r="C25" s="19" t="str">
        <f>'Door Comparison'!D25</f>
        <v>Metal</v>
      </c>
      <c r="D25" s="19">
        <f>'Door Comparison'!E25</f>
        <v>1295</v>
      </c>
      <c r="E25" s="19">
        <f>'Door Comparison'!F25</f>
        <v>2150</v>
      </c>
      <c r="F25" s="19" t="e">
        <f>'Door Comparison'!#REF!</f>
        <v>#REF!</v>
      </c>
      <c r="G25" s="19">
        <f>'Door Comparison'!I25</f>
        <v>0</v>
      </c>
      <c r="H25" s="19">
        <f>'Door Comparison'!J25</f>
        <v>1</v>
      </c>
      <c r="I25" s="19" t="e">
        <f>'Door Comparison'!#REF!</f>
        <v>#REF!</v>
      </c>
      <c r="J25" s="19">
        <f>'Door Comparison'!L25</f>
        <v>0</v>
      </c>
      <c r="K25" s="19">
        <f>'Door Comparison'!M25</f>
        <v>1</v>
      </c>
      <c r="L25" s="19">
        <f>'Door Comparison'!N25</f>
        <v>1</v>
      </c>
      <c r="N25" s="59">
        <v>459.69</v>
      </c>
      <c r="O25" s="52"/>
      <c r="P25" s="15"/>
      <c r="R25" s="57"/>
      <c r="S25" s="51"/>
      <c r="T25" s="57"/>
      <c r="V25" s="22"/>
      <c r="W25" s="15"/>
      <c r="X25" s="57"/>
      <c r="Y25" s="23">
        <f t="shared" si="1"/>
        <v>459.69</v>
      </c>
      <c r="Z25" s="49"/>
    </row>
    <row r="26" spans="1:28" ht="13.25" customHeight="1" x14ac:dyDescent="0.25">
      <c r="A26" s="384" t="str">
        <f>'Door Comparison'!A26</f>
        <v>D00.00.27AB</v>
      </c>
      <c r="B26" s="19" t="str">
        <f>'Door Comparison'!C26</f>
        <v>DRS-301</v>
      </c>
      <c r="C26" s="19" t="str">
        <f>'Door Comparison'!D26</f>
        <v>Metal</v>
      </c>
      <c r="D26" s="19">
        <f>'Door Comparison'!E26</f>
        <v>1295</v>
      </c>
      <c r="E26" s="19">
        <f>'Door Comparison'!F26</f>
        <v>2150</v>
      </c>
      <c r="F26" s="19" t="e">
        <f>'Door Comparison'!#REF!</f>
        <v>#REF!</v>
      </c>
      <c r="G26" s="19">
        <f>'Door Comparison'!I26</f>
        <v>0</v>
      </c>
      <c r="H26" s="19">
        <f>'Door Comparison'!J26</f>
        <v>1</v>
      </c>
      <c r="I26" s="19" t="e">
        <f>'Door Comparison'!#REF!</f>
        <v>#REF!</v>
      </c>
      <c r="J26" s="19">
        <f>'Door Comparison'!L26</f>
        <v>0</v>
      </c>
      <c r="K26" s="19">
        <f>'Door Comparison'!M26</f>
        <v>1</v>
      </c>
      <c r="L26" s="19">
        <f>'Door Comparison'!N26</f>
        <v>1</v>
      </c>
      <c r="N26" s="59">
        <v>459.69</v>
      </c>
      <c r="O26" s="52"/>
      <c r="P26" s="15"/>
      <c r="R26" s="57"/>
      <c r="S26" s="51"/>
      <c r="T26" s="57"/>
      <c r="V26" s="22"/>
      <c r="W26" s="15"/>
      <c r="X26" s="57"/>
      <c r="Y26" s="23">
        <f t="shared" si="1"/>
        <v>459.69</v>
      </c>
      <c r="Z26" s="49"/>
    </row>
    <row r="27" spans="1:28" ht="13.25" customHeight="1" x14ac:dyDescent="0.25">
      <c r="A27" s="384" t="str">
        <f>'Door Comparison'!A27</f>
        <v>D00.00.28A</v>
      </c>
      <c r="B27" s="19" t="str">
        <f>'Door Comparison'!C27</f>
        <v>DRS-301</v>
      </c>
      <c r="C27" s="19" t="str">
        <f>'Door Comparison'!D27</f>
        <v>Metal</v>
      </c>
      <c r="D27" s="19">
        <f>'Door Comparison'!E27</f>
        <v>1295</v>
      </c>
      <c r="E27" s="19">
        <f>'Door Comparison'!F27</f>
        <v>2150</v>
      </c>
      <c r="F27" s="19" t="e">
        <f>'Door Comparison'!#REF!</f>
        <v>#REF!</v>
      </c>
      <c r="G27" s="19">
        <f>'Door Comparison'!I27</f>
        <v>0</v>
      </c>
      <c r="H27" s="19">
        <f>'Door Comparison'!J27</f>
        <v>1</v>
      </c>
      <c r="I27" s="19" t="e">
        <f>'Door Comparison'!#REF!</f>
        <v>#REF!</v>
      </c>
      <c r="J27" s="19">
        <f>'Door Comparison'!L27</f>
        <v>0</v>
      </c>
      <c r="K27" s="19">
        <f>'Door Comparison'!M27</f>
        <v>1</v>
      </c>
      <c r="L27" s="19">
        <f>'Door Comparison'!N27</f>
        <v>1</v>
      </c>
      <c r="N27" s="59">
        <v>459.69</v>
      </c>
      <c r="O27" s="52"/>
      <c r="P27" s="15"/>
      <c r="R27" s="57"/>
      <c r="S27" s="51"/>
      <c r="T27" s="57"/>
      <c r="V27" s="22"/>
      <c r="W27" s="15"/>
      <c r="X27" s="57"/>
      <c r="Y27" s="23">
        <f t="shared" si="1"/>
        <v>459.69</v>
      </c>
      <c r="Z27" s="49"/>
    </row>
    <row r="28" spans="1:28" ht="13.25" customHeight="1" x14ac:dyDescent="0.25">
      <c r="A28" s="384" t="str">
        <f>'Door Comparison'!A28</f>
        <v>D00.00.29A</v>
      </c>
      <c r="B28" s="19" t="str">
        <f>'Door Comparison'!C28</f>
        <v>DRS-301</v>
      </c>
      <c r="C28" s="19" t="str">
        <f>'Door Comparison'!D28</f>
        <v>Metal</v>
      </c>
      <c r="D28" s="19">
        <f>'Door Comparison'!E28</f>
        <v>1806</v>
      </c>
      <c r="E28" s="19">
        <f>'Door Comparison'!F28</f>
        <v>2150</v>
      </c>
      <c r="F28" s="19" t="e">
        <f>'Door Comparison'!#REF!</f>
        <v>#REF!</v>
      </c>
      <c r="G28" s="19">
        <f>'Door Comparison'!I28</f>
        <v>0</v>
      </c>
      <c r="H28" s="19">
        <f>'Door Comparison'!J28</f>
        <v>1</v>
      </c>
      <c r="I28" s="19" t="e">
        <f>'Door Comparison'!#REF!</f>
        <v>#REF!</v>
      </c>
      <c r="J28" s="19">
        <f>'Door Comparison'!L28</f>
        <v>0</v>
      </c>
      <c r="K28" s="19">
        <f>'Door Comparison'!M28</f>
        <v>1</v>
      </c>
      <c r="L28" s="19">
        <f>'Door Comparison'!N28</f>
        <v>1</v>
      </c>
      <c r="N28" s="59">
        <v>459.69</v>
      </c>
      <c r="O28" s="52"/>
      <c r="P28" s="15"/>
      <c r="R28" s="57"/>
      <c r="S28" s="51"/>
      <c r="T28" s="57"/>
      <c r="V28" s="22"/>
      <c r="W28" s="15"/>
      <c r="X28" s="57"/>
      <c r="Y28" s="23">
        <f t="shared" si="1"/>
        <v>459.69</v>
      </c>
      <c r="Z28" s="49"/>
    </row>
    <row r="29" spans="1:28" ht="13.25" customHeight="1" x14ac:dyDescent="0.25">
      <c r="A29" s="384" t="str">
        <f>'Door Comparison'!A29</f>
        <v>D00.00.33B</v>
      </c>
      <c r="B29" s="19" t="str">
        <f>'Door Comparison'!C29</f>
        <v>DRS-301</v>
      </c>
      <c r="C29" s="19" t="str">
        <f>'Door Comparison'!D29</f>
        <v>Metal</v>
      </c>
      <c r="D29" s="19">
        <f>'Door Comparison'!E29</f>
        <v>995</v>
      </c>
      <c r="E29" s="19">
        <f>'Door Comparison'!F29</f>
        <v>2150</v>
      </c>
      <c r="F29" s="19" t="e">
        <f>'Door Comparison'!#REF!</f>
        <v>#REF!</v>
      </c>
      <c r="G29" s="19">
        <f>'Door Comparison'!I29</f>
        <v>0</v>
      </c>
      <c r="H29" s="19">
        <f>'Door Comparison'!J29</f>
        <v>1</v>
      </c>
      <c r="I29" s="19" t="e">
        <f>'Door Comparison'!#REF!</f>
        <v>#REF!</v>
      </c>
      <c r="J29" s="19">
        <f>'Door Comparison'!L29</f>
        <v>0</v>
      </c>
      <c r="K29" s="19">
        <f>'Door Comparison'!M29</f>
        <v>1</v>
      </c>
      <c r="L29" s="19">
        <f>'Door Comparison'!N29</f>
        <v>1</v>
      </c>
      <c r="N29" s="59">
        <v>459.69</v>
      </c>
      <c r="O29" s="52"/>
      <c r="P29" s="15"/>
      <c r="R29" s="57"/>
      <c r="S29" s="51"/>
      <c r="T29" s="57"/>
      <c r="V29" s="22"/>
      <c r="W29" s="15"/>
      <c r="X29" s="57"/>
      <c r="Y29" s="23">
        <f t="shared" si="1"/>
        <v>459.69</v>
      </c>
      <c r="Z29" s="49"/>
    </row>
    <row r="30" spans="1:28" ht="13.25" customHeight="1" x14ac:dyDescent="0.25">
      <c r="A30" s="384" t="str">
        <f>'Door Comparison'!A30</f>
        <v>D00.00.35A</v>
      </c>
      <c r="B30" s="19" t="str">
        <f>'Door Comparison'!C30</f>
        <v>DRS-301</v>
      </c>
      <c r="C30" s="19" t="str">
        <f>'Door Comparison'!D30</f>
        <v>Metal</v>
      </c>
      <c r="D30" s="19">
        <f>'Door Comparison'!E30</f>
        <v>1295</v>
      </c>
      <c r="E30" s="19">
        <f>'Door Comparison'!F30</f>
        <v>2150</v>
      </c>
      <c r="F30" s="19" t="e">
        <f>'Door Comparison'!#REF!</f>
        <v>#REF!</v>
      </c>
      <c r="G30" s="19">
        <f>'Door Comparison'!I30</f>
        <v>0</v>
      </c>
      <c r="H30" s="19">
        <f>'Door Comparison'!J30</f>
        <v>1</v>
      </c>
      <c r="I30" s="19" t="e">
        <f>'Door Comparison'!#REF!</f>
        <v>#REF!</v>
      </c>
      <c r="J30" s="19">
        <f>'Door Comparison'!L30</f>
        <v>0</v>
      </c>
      <c r="K30" s="19">
        <f>'Door Comparison'!M30</f>
        <v>1</v>
      </c>
      <c r="L30" s="19">
        <f>'Door Comparison'!N30</f>
        <v>1</v>
      </c>
      <c r="N30" s="59">
        <v>459.69</v>
      </c>
      <c r="O30" s="52"/>
      <c r="P30" s="15"/>
      <c r="R30" s="57"/>
      <c r="S30" s="51"/>
      <c r="T30" s="57"/>
      <c r="V30" s="22"/>
      <c r="W30" s="15"/>
      <c r="X30" s="57"/>
      <c r="Y30" s="23">
        <f t="shared" si="1"/>
        <v>459.69</v>
      </c>
      <c r="Z30" s="49"/>
    </row>
    <row r="31" spans="1:28" ht="13.25" customHeight="1" x14ac:dyDescent="0.25">
      <c r="A31" s="384" t="str">
        <f>'Door Comparison'!A31</f>
        <v>D00.00.35B</v>
      </c>
      <c r="B31" s="19" t="str">
        <f>'Door Comparison'!C31</f>
        <v>DRS-301</v>
      </c>
      <c r="C31" s="19" t="str">
        <f>'Door Comparison'!D31</f>
        <v>Metal</v>
      </c>
      <c r="D31" s="19">
        <f>'Door Comparison'!E31</f>
        <v>1295</v>
      </c>
      <c r="E31" s="19">
        <f>'Door Comparison'!F31</f>
        <v>2150</v>
      </c>
      <c r="F31" s="19" t="e">
        <f>'Door Comparison'!#REF!</f>
        <v>#REF!</v>
      </c>
      <c r="G31" s="19">
        <f>'Door Comparison'!I31</f>
        <v>0</v>
      </c>
      <c r="H31" s="19">
        <f>'Door Comparison'!J31</f>
        <v>1</v>
      </c>
      <c r="I31" s="19" t="e">
        <f>'Door Comparison'!#REF!</f>
        <v>#REF!</v>
      </c>
      <c r="J31" s="19">
        <f>'Door Comparison'!L31</f>
        <v>0</v>
      </c>
      <c r="K31" s="19">
        <f>'Door Comparison'!M31</f>
        <v>1</v>
      </c>
      <c r="L31" s="19">
        <f>'Door Comparison'!N31</f>
        <v>1</v>
      </c>
      <c r="N31" s="59">
        <v>459.69</v>
      </c>
      <c r="O31" s="52"/>
      <c r="P31" s="15"/>
      <c r="R31" s="57"/>
      <c r="S31" s="51"/>
      <c r="T31" s="57"/>
      <c r="V31" s="22"/>
      <c r="W31" s="15"/>
      <c r="X31" s="57"/>
      <c r="Y31" s="23">
        <f t="shared" si="1"/>
        <v>459.69</v>
      </c>
      <c r="Z31" s="49"/>
    </row>
    <row r="32" spans="1:28" ht="13.25" customHeight="1" x14ac:dyDescent="0.25">
      <c r="A32" s="384" t="str">
        <f>'Door Comparison'!A32</f>
        <v>D00.00.36A</v>
      </c>
      <c r="B32" s="19" t="str">
        <f>'Door Comparison'!C32</f>
        <v>DRS-301</v>
      </c>
      <c r="C32" s="19" t="str">
        <f>'Door Comparison'!D32</f>
        <v>Metal</v>
      </c>
      <c r="D32" s="19">
        <f>'Door Comparison'!E32</f>
        <v>1295</v>
      </c>
      <c r="E32" s="19">
        <f>'Door Comparison'!F32</f>
        <v>2150</v>
      </c>
      <c r="F32" s="19" t="e">
        <f>'Door Comparison'!#REF!</f>
        <v>#REF!</v>
      </c>
      <c r="G32" s="19">
        <f>'Door Comparison'!I32</f>
        <v>0</v>
      </c>
      <c r="H32" s="19">
        <f>'Door Comparison'!J32</f>
        <v>1</v>
      </c>
      <c r="I32" s="19" t="e">
        <f>'Door Comparison'!#REF!</f>
        <v>#REF!</v>
      </c>
      <c r="J32" s="19">
        <f>'Door Comparison'!L32</f>
        <v>0</v>
      </c>
      <c r="K32" s="19">
        <f>'Door Comparison'!M32</f>
        <v>1</v>
      </c>
      <c r="L32" s="19">
        <f>'Door Comparison'!N32</f>
        <v>1</v>
      </c>
      <c r="N32" s="59">
        <v>459.69</v>
      </c>
      <c r="O32" s="52"/>
      <c r="P32" s="15"/>
      <c r="R32" s="57"/>
      <c r="S32" s="51"/>
      <c r="T32" s="57"/>
      <c r="V32" s="22"/>
      <c r="W32" s="15"/>
      <c r="X32" s="57"/>
      <c r="Y32" s="23">
        <f t="shared" si="1"/>
        <v>459.69</v>
      </c>
      <c r="Z32" s="49"/>
    </row>
    <row r="33" spans="1:26" ht="13.25" customHeight="1" x14ac:dyDescent="0.25">
      <c r="A33" s="384" t="str">
        <f>'Door Comparison'!A33</f>
        <v>D00.00.36C</v>
      </c>
      <c r="B33" s="19" t="str">
        <f>'Door Comparison'!C33</f>
        <v>DRS-309</v>
      </c>
      <c r="C33" s="19" t="str">
        <f>'Door Comparison'!D33</f>
        <v>Stafford</v>
      </c>
      <c r="D33" s="19">
        <f>'Door Comparison'!E33</f>
        <v>1490</v>
      </c>
      <c r="E33" s="19">
        <f>'Door Comparison'!F33</f>
        <v>2160</v>
      </c>
      <c r="F33" s="19" t="e">
        <f>'Door Comparison'!#REF!</f>
        <v>#REF!</v>
      </c>
      <c r="G33" s="19">
        <f>'Door Comparison'!I33</f>
        <v>0</v>
      </c>
      <c r="H33" s="19">
        <f>'Door Comparison'!J33</f>
        <v>1</v>
      </c>
      <c r="I33" s="19" t="e">
        <f>'Door Comparison'!#REF!</f>
        <v>#REF!</v>
      </c>
      <c r="J33" s="19">
        <f>'Door Comparison'!L33</f>
        <v>0</v>
      </c>
      <c r="K33" s="19">
        <f>'Door Comparison'!M33</f>
        <v>1</v>
      </c>
      <c r="L33" s="19">
        <f>'Door Comparison'!N33</f>
        <v>1</v>
      </c>
      <c r="N33" s="385">
        <v>1828</v>
      </c>
      <c r="O33" s="52"/>
      <c r="P33" s="15"/>
      <c r="R33" s="57"/>
      <c r="S33" s="51"/>
      <c r="T33" s="57"/>
      <c r="V33" s="22"/>
      <c r="W33" s="15">
        <f t="shared" ref="W33" si="2">(J33+K33+L33)*((D33+2*E33)*1.04/1000)</f>
        <v>12.08</v>
      </c>
      <c r="X33" s="57">
        <v>0</v>
      </c>
      <c r="Y33" s="23">
        <f t="shared" si="1"/>
        <v>1840.08</v>
      </c>
      <c r="Z33" s="49"/>
    </row>
    <row r="34" spans="1:26" ht="13.25" customHeight="1" x14ac:dyDescent="0.25">
      <c r="A34" s="384" t="str">
        <f>'Door Comparison'!A34</f>
        <v>D00.00.37A</v>
      </c>
      <c r="B34" s="19" t="str">
        <f>'Door Comparison'!C34</f>
        <v>DRS-301</v>
      </c>
      <c r="C34" s="19" t="str">
        <f>'Door Comparison'!D34</f>
        <v>Metal</v>
      </c>
      <c r="D34" s="19">
        <f>'Door Comparison'!E34</f>
        <v>1230</v>
      </c>
      <c r="E34" s="19">
        <f>'Door Comparison'!F34</f>
        <v>2150</v>
      </c>
      <c r="F34" s="19" t="e">
        <f>'Door Comparison'!#REF!</f>
        <v>#REF!</v>
      </c>
      <c r="G34" s="19">
        <f>'Door Comparison'!I34</f>
        <v>0</v>
      </c>
      <c r="H34" s="19">
        <f>'Door Comparison'!J34</f>
        <v>1</v>
      </c>
      <c r="I34" s="19" t="e">
        <f>'Door Comparison'!#REF!</f>
        <v>#REF!</v>
      </c>
      <c r="J34" s="19">
        <f>'Door Comparison'!L34</f>
        <v>0</v>
      </c>
      <c r="K34" s="19">
        <f>'Door Comparison'!M34</f>
        <v>1</v>
      </c>
      <c r="L34" s="19">
        <f>'Door Comparison'!N34</f>
        <v>1</v>
      </c>
      <c r="N34" s="59">
        <v>459.69</v>
      </c>
      <c r="O34" s="52"/>
      <c r="P34" s="15"/>
      <c r="R34" s="57"/>
      <c r="S34" s="51"/>
      <c r="T34" s="57"/>
      <c r="V34" s="22"/>
      <c r="W34" s="15"/>
      <c r="X34" s="57"/>
      <c r="Y34" s="23">
        <f t="shared" si="1"/>
        <v>459.69</v>
      </c>
      <c r="Z34" s="49"/>
    </row>
    <row r="35" spans="1:26" ht="13.25" customHeight="1" x14ac:dyDescent="0.25">
      <c r="A35" s="384" t="str">
        <f>'Door Comparison'!A35</f>
        <v>D00.00.38A</v>
      </c>
      <c r="B35" s="19" t="str">
        <f>'Door Comparison'!C35</f>
        <v>DRS-312</v>
      </c>
      <c r="C35" s="19" t="str">
        <f>'Door Comparison'!D35</f>
        <v>Stafford</v>
      </c>
      <c r="D35" s="19">
        <f>'Door Comparison'!E35</f>
        <v>0</v>
      </c>
      <c r="E35" s="19">
        <f>'Door Comparison'!F35</f>
        <v>0</v>
      </c>
      <c r="F35" s="19" t="e">
        <f>'Door Comparison'!#REF!</f>
        <v>#REF!</v>
      </c>
      <c r="G35" s="19">
        <f>'Door Comparison'!I35</f>
        <v>0</v>
      </c>
      <c r="H35" s="19">
        <f>'Door Comparison'!J35</f>
        <v>0</v>
      </c>
      <c r="I35" s="19" t="e">
        <f>'Door Comparison'!#REF!</f>
        <v>#REF!</v>
      </c>
      <c r="J35" s="19">
        <f>'Door Comparison'!L35</f>
        <v>0</v>
      </c>
      <c r="K35" s="19">
        <f>'Door Comparison'!M35</f>
        <v>0</v>
      </c>
      <c r="L35" s="19">
        <f>'Door Comparison'!N35</f>
        <v>0</v>
      </c>
      <c r="N35" s="385"/>
      <c r="O35" s="391"/>
      <c r="P35" s="392"/>
      <c r="Q35" s="393"/>
      <c r="R35" s="394"/>
      <c r="S35" s="395"/>
      <c r="T35" s="394"/>
      <c r="U35" s="392"/>
      <c r="V35" s="396"/>
      <c r="W35" s="392"/>
      <c r="X35" s="394"/>
      <c r="Y35" s="404"/>
      <c r="Z35" s="49" t="str">
        <f>'Door Comparison'!AD35</f>
        <v>OMITTED</v>
      </c>
    </row>
    <row r="36" spans="1:26" ht="13.25" customHeight="1" x14ac:dyDescent="0.25">
      <c r="A36" s="384" t="str">
        <f>'Door Comparison'!A36</f>
        <v>D00.00.39A</v>
      </c>
      <c r="B36" s="19" t="str">
        <f>'Door Comparison'!C36</f>
        <v>DRS-309</v>
      </c>
      <c r="C36" s="19" t="str">
        <f>'Door Comparison'!D36</f>
        <v>Stafford</v>
      </c>
      <c r="D36" s="19">
        <f>'Door Comparison'!E36</f>
        <v>1065</v>
      </c>
      <c r="E36" s="19">
        <f>'Door Comparison'!F36</f>
        <v>2150</v>
      </c>
      <c r="F36" s="19" t="e">
        <f>'Door Comparison'!#REF!</f>
        <v>#REF!</v>
      </c>
      <c r="G36" s="19">
        <f>'Door Comparison'!I36</f>
        <v>0</v>
      </c>
      <c r="H36" s="19">
        <f>'Door Comparison'!J36</f>
        <v>1</v>
      </c>
      <c r="I36" s="19" t="e">
        <f>'Door Comparison'!#REF!</f>
        <v>#REF!</v>
      </c>
      <c r="J36" s="19">
        <f>'Door Comparison'!L36</f>
        <v>0</v>
      </c>
      <c r="K36" s="19">
        <f>'Door Comparison'!M36</f>
        <v>1</v>
      </c>
      <c r="L36" s="19">
        <f>'Door Comparison'!N36</f>
        <v>1</v>
      </c>
      <c r="N36" s="385">
        <v>1828</v>
      </c>
      <c r="O36" s="52"/>
      <c r="P36" s="15"/>
      <c r="R36" s="57"/>
      <c r="S36" s="51"/>
      <c r="T36" s="57"/>
      <c r="V36" s="22"/>
      <c r="W36" s="15">
        <f t="shared" ref="W36:W37" si="3">(J36+K36+L36)*((D36+2*E36)*1.04/1000)</f>
        <v>11.16</v>
      </c>
      <c r="X36" s="57">
        <v>0</v>
      </c>
      <c r="Y36" s="23">
        <f t="shared" ref="Y36:Y37" si="4">SUM(N36:X36)</f>
        <v>1839.16</v>
      </c>
      <c r="Z36" s="49"/>
    </row>
    <row r="37" spans="1:26" ht="13.25" customHeight="1" x14ac:dyDescent="0.25">
      <c r="A37" s="384" t="str">
        <f>'Door Comparison'!A37</f>
        <v>D00.00.41A</v>
      </c>
      <c r="B37" s="19" t="str">
        <f>'Door Comparison'!C37</f>
        <v>DRS-309</v>
      </c>
      <c r="C37" s="19" t="str">
        <f>'Door Comparison'!D37</f>
        <v>Stafford</v>
      </c>
      <c r="D37" s="19">
        <f>'Door Comparison'!E37</f>
        <v>1065</v>
      </c>
      <c r="E37" s="19">
        <f>'Door Comparison'!F37</f>
        <v>2150</v>
      </c>
      <c r="F37" s="19" t="e">
        <f>'Door Comparison'!#REF!</f>
        <v>#REF!</v>
      </c>
      <c r="G37" s="19">
        <f>'Door Comparison'!I37</f>
        <v>0</v>
      </c>
      <c r="H37" s="19">
        <f>'Door Comparison'!J37</f>
        <v>1</v>
      </c>
      <c r="I37" s="19" t="e">
        <f>'Door Comparison'!#REF!</f>
        <v>#REF!</v>
      </c>
      <c r="J37" s="19">
        <f>'Door Comparison'!L37</f>
        <v>0</v>
      </c>
      <c r="K37" s="19">
        <f>'Door Comparison'!M37</f>
        <v>1</v>
      </c>
      <c r="L37" s="19">
        <f>'Door Comparison'!N37</f>
        <v>1</v>
      </c>
      <c r="N37" s="385">
        <v>1828</v>
      </c>
      <c r="O37" s="52"/>
      <c r="P37" s="15"/>
      <c r="R37" s="57"/>
      <c r="S37" s="51"/>
      <c r="T37" s="57"/>
      <c r="V37" s="22"/>
      <c r="W37" s="15">
        <f t="shared" si="3"/>
        <v>11.16</v>
      </c>
      <c r="X37" s="57">
        <v>0</v>
      </c>
      <c r="Y37" s="23">
        <f t="shared" si="4"/>
        <v>1839.16</v>
      </c>
      <c r="Z37" s="49"/>
    </row>
    <row r="38" spans="1:26" ht="13.25" customHeight="1" x14ac:dyDescent="0.25">
      <c r="A38" s="384" t="str">
        <f>'Door Comparison'!A38</f>
        <v>D00.00.52A</v>
      </c>
      <c r="B38" s="19" t="str">
        <f>'Door Comparison'!C38</f>
        <v>DRS-301</v>
      </c>
      <c r="C38" s="19" t="str">
        <f>'Door Comparison'!D38</f>
        <v>Metal</v>
      </c>
      <c r="D38" s="19">
        <f>'Door Comparison'!E38</f>
        <v>995</v>
      </c>
      <c r="E38" s="19">
        <f>'Door Comparison'!F38</f>
        <v>2150</v>
      </c>
      <c r="F38" s="19" t="e">
        <f>'Door Comparison'!#REF!</f>
        <v>#REF!</v>
      </c>
      <c r="G38" s="19">
        <f>'Door Comparison'!I38</f>
        <v>0</v>
      </c>
      <c r="H38" s="19">
        <f>'Door Comparison'!J38</f>
        <v>1</v>
      </c>
      <c r="I38" s="19" t="e">
        <f>'Door Comparison'!#REF!</f>
        <v>#REF!</v>
      </c>
      <c r="J38" s="19">
        <f>'Door Comparison'!L38</f>
        <v>0</v>
      </c>
      <c r="K38" s="19">
        <f>'Door Comparison'!M38</f>
        <v>1</v>
      </c>
      <c r="L38" s="19">
        <f>'Door Comparison'!N38</f>
        <v>1</v>
      </c>
      <c r="N38" s="59">
        <v>459.69</v>
      </c>
      <c r="O38" s="52"/>
      <c r="P38" s="15"/>
      <c r="R38" s="57"/>
      <c r="S38" s="51"/>
      <c r="T38" s="57"/>
      <c r="V38" s="22"/>
      <c r="W38" s="15"/>
      <c r="X38" s="57"/>
      <c r="Y38" s="23">
        <f t="shared" si="1"/>
        <v>459.69</v>
      </c>
      <c r="Z38" s="49"/>
    </row>
    <row r="39" spans="1:26" ht="13.25" customHeight="1" x14ac:dyDescent="0.25">
      <c r="A39" s="384" t="str">
        <f>'Door Comparison'!A39</f>
        <v>D00.00.54A</v>
      </c>
      <c r="B39" s="19" t="str">
        <f>'Door Comparison'!C39</f>
        <v>DRS-301</v>
      </c>
      <c r="C39" s="19" t="str">
        <f>'Door Comparison'!D39</f>
        <v>Metal</v>
      </c>
      <c r="D39" s="19">
        <f>'Door Comparison'!E39</f>
        <v>1295</v>
      </c>
      <c r="E39" s="19">
        <f>'Door Comparison'!F39</f>
        <v>2150</v>
      </c>
      <c r="F39" s="19" t="e">
        <f>'Door Comparison'!#REF!</f>
        <v>#REF!</v>
      </c>
      <c r="G39" s="19">
        <f>'Door Comparison'!I39</f>
        <v>0</v>
      </c>
      <c r="H39" s="19">
        <f>'Door Comparison'!J39</f>
        <v>1</v>
      </c>
      <c r="I39" s="19" t="e">
        <f>'Door Comparison'!#REF!</f>
        <v>#REF!</v>
      </c>
      <c r="J39" s="19">
        <f>'Door Comparison'!L39</f>
        <v>0</v>
      </c>
      <c r="K39" s="19">
        <f>'Door Comparison'!M39</f>
        <v>1</v>
      </c>
      <c r="L39" s="19">
        <f>'Door Comparison'!N39</f>
        <v>1</v>
      </c>
      <c r="N39" s="59">
        <v>459.69</v>
      </c>
      <c r="O39" s="52"/>
      <c r="P39" s="15"/>
      <c r="R39" s="57"/>
      <c r="S39" s="51"/>
      <c r="T39" s="57"/>
      <c r="V39" s="22"/>
      <c r="W39" s="15"/>
      <c r="X39" s="57"/>
      <c r="Y39" s="23">
        <f t="shared" si="1"/>
        <v>459.69</v>
      </c>
      <c r="Z39" s="49"/>
    </row>
    <row r="40" spans="1:26" ht="13.25" customHeight="1" x14ac:dyDescent="0.25">
      <c r="A40" s="384" t="str">
        <f>'Door Comparison'!A40</f>
        <v>D00.00.56A</v>
      </c>
      <c r="B40" s="19" t="str">
        <f>'Door Comparison'!C40</f>
        <v>DRS-301</v>
      </c>
      <c r="C40" s="19" t="str">
        <f>'Door Comparison'!D40</f>
        <v>Metal</v>
      </c>
      <c r="D40" s="19">
        <f>'Door Comparison'!E40</f>
        <v>1230</v>
      </c>
      <c r="E40" s="19">
        <f>'Door Comparison'!F40</f>
        <v>2150</v>
      </c>
      <c r="F40" s="19" t="e">
        <f>'Door Comparison'!#REF!</f>
        <v>#REF!</v>
      </c>
      <c r="G40" s="19">
        <f>'Door Comparison'!I40</f>
        <v>0</v>
      </c>
      <c r="H40" s="19">
        <f>'Door Comparison'!J40</f>
        <v>1</v>
      </c>
      <c r="I40" s="19" t="e">
        <f>'Door Comparison'!#REF!</f>
        <v>#REF!</v>
      </c>
      <c r="J40" s="19">
        <f>'Door Comparison'!L40</f>
        <v>0</v>
      </c>
      <c r="K40" s="19">
        <f>'Door Comparison'!M40</f>
        <v>1</v>
      </c>
      <c r="L40" s="19">
        <f>'Door Comparison'!N40</f>
        <v>1</v>
      </c>
      <c r="N40" s="59">
        <v>459.69</v>
      </c>
      <c r="O40" s="52"/>
      <c r="P40" s="15"/>
      <c r="R40" s="57"/>
      <c r="S40" s="51"/>
      <c r="T40" s="57"/>
      <c r="V40" s="22"/>
      <c r="W40" s="15"/>
      <c r="X40" s="57"/>
      <c r="Y40" s="23">
        <f t="shared" si="1"/>
        <v>459.69</v>
      </c>
      <c r="Z40" s="49"/>
    </row>
    <row r="41" spans="1:26" ht="13.25" customHeight="1" x14ac:dyDescent="0.25">
      <c r="A41" s="384" t="str">
        <f>'Door Comparison'!A41</f>
        <v>D00.00.44B</v>
      </c>
      <c r="B41" s="19" t="str">
        <f>'Door Comparison'!C41</f>
        <v>DRS-301</v>
      </c>
      <c r="C41" s="19" t="str">
        <f>'Door Comparison'!D41</f>
        <v>Metal</v>
      </c>
      <c r="D41" s="19">
        <f>'Door Comparison'!E41</f>
        <v>0</v>
      </c>
      <c r="E41" s="19">
        <f>'Door Comparison'!F41</f>
        <v>0</v>
      </c>
      <c r="F41" s="19" t="e">
        <f>'Door Comparison'!#REF!</f>
        <v>#REF!</v>
      </c>
      <c r="G41" s="19">
        <f>'Door Comparison'!I41</f>
        <v>0</v>
      </c>
      <c r="H41" s="19">
        <f>'Door Comparison'!J41</f>
        <v>0</v>
      </c>
      <c r="I41" s="19" t="e">
        <f>'Door Comparison'!#REF!</f>
        <v>#REF!</v>
      </c>
      <c r="J41" s="19">
        <f>'Door Comparison'!L41</f>
        <v>0</v>
      </c>
      <c r="K41" s="19">
        <f>'Door Comparison'!M41</f>
        <v>0</v>
      </c>
      <c r="L41" s="19">
        <f>'Door Comparison'!N41</f>
        <v>0</v>
      </c>
      <c r="N41" s="385"/>
      <c r="O41" s="391"/>
      <c r="P41" s="392"/>
      <c r="Q41" s="393"/>
      <c r="R41" s="394"/>
      <c r="S41" s="395"/>
      <c r="T41" s="394"/>
      <c r="U41" s="392"/>
      <c r="V41" s="396"/>
      <c r="W41" s="392"/>
      <c r="X41" s="394"/>
      <c r="Y41" s="404"/>
      <c r="Z41" s="49" t="str">
        <f>'Door Comparison'!AD41</f>
        <v>OMITTED</v>
      </c>
    </row>
    <row r="42" spans="1:26" ht="13.25" customHeight="1" x14ac:dyDescent="0.25">
      <c r="A42" s="384" t="str">
        <f>'Door Comparison'!A42</f>
        <v>D00.00.62A</v>
      </c>
      <c r="B42" s="19" t="str">
        <f>'Door Comparison'!C42</f>
        <v>DRS-301</v>
      </c>
      <c r="C42" s="19" t="str">
        <f>'Door Comparison'!D42</f>
        <v>Metal</v>
      </c>
      <c r="D42" s="19">
        <f>'Door Comparison'!E42</f>
        <v>1230</v>
      </c>
      <c r="E42" s="19">
        <f>'Door Comparison'!F42</f>
        <v>2150</v>
      </c>
      <c r="F42" s="19" t="e">
        <f>'Door Comparison'!#REF!</f>
        <v>#REF!</v>
      </c>
      <c r="G42" s="19">
        <f>'Door Comparison'!I42</f>
        <v>0</v>
      </c>
      <c r="H42" s="19">
        <f>'Door Comparison'!J42</f>
        <v>1</v>
      </c>
      <c r="I42" s="19" t="e">
        <f>'Door Comparison'!#REF!</f>
        <v>#REF!</v>
      </c>
      <c r="J42" s="19">
        <f>'Door Comparison'!L42</f>
        <v>0</v>
      </c>
      <c r="K42" s="19">
        <f>'Door Comparison'!M42</f>
        <v>1</v>
      </c>
      <c r="L42" s="19">
        <f>'Door Comparison'!N42</f>
        <v>1</v>
      </c>
      <c r="N42" s="59">
        <v>459.69</v>
      </c>
      <c r="O42" s="52"/>
      <c r="P42" s="15"/>
      <c r="R42" s="57"/>
      <c r="S42" s="51"/>
      <c r="T42" s="57"/>
      <c r="V42" s="22"/>
      <c r="W42" s="15"/>
      <c r="X42" s="57"/>
      <c r="Y42" s="23">
        <f t="shared" si="1"/>
        <v>459.69</v>
      </c>
      <c r="Z42" s="49"/>
    </row>
    <row r="43" spans="1:26" ht="13.25" customHeight="1" x14ac:dyDescent="0.25">
      <c r="A43" s="384" t="str">
        <f>'Door Comparison'!A43</f>
        <v>D00.00.63CA</v>
      </c>
      <c r="B43" s="19" t="str">
        <f>'Door Comparison'!C43</f>
        <v>DRS-301</v>
      </c>
      <c r="C43" s="19" t="str">
        <f>'Door Comparison'!D43</f>
        <v>Metal</v>
      </c>
      <c r="D43" s="19">
        <f>'Door Comparison'!E43</f>
        <v>1230</v>
      </c>
      <c r="E43" s="19">
        <f>'Door Comparison'!F43</f>
        <v>2150</v>
      </c>
      <c r="F43" s="19" t="e">
        <f>'Door Comparison'!#REF!</f>
        <v>#REF!</v>
      </c>
      <c r="G43" s="19">
        <f>'Door Comparison'!I43</f>
        <v>0</v>
      </c>
      <c r="H43" s="19">
        <f>'Door Comparison'!J43</f>
        <v>1</v>
      </c>
      <c r="I43" s="19" t="e">
        <f>'Door Comparison'!#REF!</f>
        <v>#REF!</v>
      </c>
      <c r="J43" s="19">
        <f>'Door Comparison'!L43</f>
        <v>0</v>
      </c>
      <c r="K43" s="19">
        <f>'Door Comparison'!M43</f>
        <v>1</v>
      </c>
      <c r="L43" s="19">
        <f>'Door Comparison'!N43</f>
        <v>1</v>
      </c>
      <c r="N43" s="59">
        <v>459.69</v>
      </c>
      <c r="O43" s="52"/>
      <c r="P43" s="15"/>
      <c r="R43" s="57"/>
      <c r="S43" s="51"/>
      <c r="T43" s="57"/>
      <c r="V43" s="22"/>
      <c r="W43" s="15"/>
      <c r="X43" s="57"/>
      <c r="Y43" s="23">
        <f t="shared" si="1"/>
        <v>459.69</v>
      </c>
      <c r="Z43" s="49"/>
    </row>
    <row r="44" spans="1:26" ht="13.25" customHeight="1" x14ac:dyDescent="0.25">
      <c r="A44" s="384" t="str">
        <f>'Door Comparison'!A44</f>
        <v>D00.00.70B</v>
      </c>
      <c r="B44" s="19" t="str">
        <f>'Door Comparison'!C44</f>
        <v>DRS-309</v>
      </c>
      <c r="C44" s="19" t="str">
        <f>'Door Comparison'!D44</f>
        <v>Stafford</v>
      </c>
      <c r="D44" s="19">
        <f>'Door Comparison'!E44</f>
        <v>1490</v>
      </c>
      <c r="E44" s="19">
        <f>'Door Comparison'!F44</f>
        <v>2160</v>
      </c>
      <c r="F44" s="19" t="e">
        <f>'Door Comparison'!#REF!</f>
        <v>#REF!</v>
      </c>
      <c r="G44" s="19">
        <f>'Door Comparison'!I44</f>
        <v>0</v>
      </c>
      <c r="H44" s="19">
        <f>'Door Comparison'!J44</f>
        <v>1</v>
      </c>
      <c r="I44" s="19" t="e">
        <f>'Door Comparison'!#REF!</f>
        <v>#REF!</v>
      </c>
      <c r="J44" s="19">
        <f>'Door Comparison'!L44</f>
        <v>0</v>
      </c>
      <c r="K44" s="19">
        <f>'Door Comparison'!M44</f>
        <v>1</v>
      </c>
      <c r="L44" s="19">
        <f>'Door Comparison'!N44</f>
        <v>1</v>
      </c>
      <c r="N44" s="385">
        <v>1828</v>
      </c>
      <c r="O44" s="52"/>
      <c r="P44" s="15"/>
      <c r="R44" s="57"/>
      <c r="S44" s="51"/>
      <c r="T44" s="57"/>
      <c r="V44" s="22"/>
      <c r="W44" s="15">
        <f t="shared" ref="W44" si="5">(J44+K44+L44)*((D44+2*E44)*1.04/1000)</f>
        <v>12.08</v>
      </c>
      <c r="X44" s="57">
        <v>0</v>
      </c>
      <c r="Y44" s="23">
        <f t="shared" ref="Y44" si="6">SUM(N44:X44)</f>
        <v>1840.08</v>
      </c>
      <c r="Z44" s="49"/>
    </row>
    <row r="45" spans="1:26" ht="13.25" customHeight="1" x14ac:dyDescent="0.25">
      <c r="A45" s="384" t="str">
        <f>'Door Comparison'!A45</f>
        <v>D00.00.73A</v>
      </c>
      <c r="B45" s="19" t="str">
        <f>'Door Comparison'!C45</f>
        <v>DRS-301</v>
      </c>
      <c r="C45" s="19" t="str">
        <f>'Door Comparison'!D45</f>
        <v>Metal</v>
      </c>
      <c r="D45" s="19">
        <f>'Door Comparison'!E45</f>
        <v>1230</v>
      </c>
      <c r="E45" s="19">
        <f>'Door Comparison'!F45</f>
        <v>2150</v>
      </c>
      <c r="F45" s="19" t="e">
        <f>'Door Comparison'!#REF!</f>
        <v>#REF!</v>
      </c>
      <c r="G45" s="19">
        <f>'Door Comparison'!I45</f>
        <v>0</v>
      </c>
      <c r="H45" s="19">
        <f>'Door Comparison'!J45</f>
        <v>1</v>
      </c>
      <c r="I45" s="19" t="e">
        <f>'Door Comparison'!#REF!</f>
        <v>#REF!</v>
      </c>
      <c r="J45" s="19">
        <f>'Door Comparison'!L45</f>
        <v>0</v>
      </c>
      <c r="K45" s="19">
        <f>'Door Comparison'!M45</f>
        <v>1</v>
      </c>
      <c r="L45" s="19">
        <f>'Door Comparison'!N45</f>
        <v>1</v>
      </c>
      <c r="N45" s="59">
        <v>459.69</v>
      </c>
      <c r="O45" s="52"/>
      <c r="P45" s="15"/>
      <c r="R45" s="57"/>
      <c r="S45" s="51"/>
      <c r="T45" s="57"/>
      <c r="V45" s="22"/>
      <c r="W45" s="15"/>
      <c r="X45" s="57"/>
      <c r="Y45" s="23">
        <f t="shared" si="1"/>
        <v>459.69</v>
      </c>
      <c r="Z45" s="49"/>
    </row>
    <row r="46" spans="1:26" ht="13.25" customHeight="1" x14ac:dyDescent="0.25">
      <c r="A46" s="384" t="str">
        <f>'Door Comparison'!A46</f>
        <v>D00.00.73B</v>
      </c>
      <c r="B46" s="19" t="str">
        <f>'Door Comparison'!C46</f>
        <v>DRS-301</v>
      </c>
      <c r="C46" s="19" t="str">
        <f>'Door Comparison'!D46</f>
        <v>Metal</v>
      </c>
      <c r="D46" s="19">
        <f>'Door Comparison'!E46</f>
        <v>1230</v>
      </c>
      <c r="E46" s="19">
        <f>'Door Comparison'!F46</f>
        <v>2150</v>
      </c>
      <c r="F46" s="19" t="e">
        <f>'Door Comparison'!#REF!</f>
        <v>#REF!</v>
      </c>
      <c r="G46" s="19">
        <f>'Door Comparison'!I46</f>
        <v>0</v>
      </c>
      <c r="H46" s="19">
        <f>'Door Comparison'!J46</f>
        <v>1</v>
      </c>
      <c r="I46" s="19" t="e">
        <f>'Door Comparison'!#REF!</f>
        <v>#REF!</v>
      </c>
      <c r="J46" s="19">
        <f>'Door Comparison'!L46</f>
        <v>0</v>
      </c>
      <c r="K46" s="19">
        <f>'Door Comparison'!M46</f>
        <v>1</v>
      </c>
      <c r="L46" s="19">
        <f>'Door Comparison'!N46</f>
        <v>1</v>
      </c>
      <c r="N46" s="59">
        <v>459.69</v>
      </c>
      <c r="O46" s="52"/>
      <c r="P46" s="15"/>
      <c r="R46" s="57"/>
      <c r="S46" s="51"/>
      <c r="T46" s="57"/>
      <c r="V46" s="22"/>
      <c r="W46" s="15"/>
      <c r="X46" s="57"/>
      <c r="Y46" s="23">
        <f t="shared" si="1"/>
        <v>459.69</v>
      </c>
      <c r="Z46" s="49"/>
    </row>
    <row r="47" spans="1:26" ht="13.25" customHeight="1" x14ac:dyDescent="0.25">
      <c r="A47" s="384" t="str">
        <f>'Door Comparison'!A47</f>
        <v>D00.00.74A</v>
      </c>
      <c r="B47" s="19" t="str">
        <f>'Door Comparison'!C47</f>
        <v>DRS-309</v>
      </c>
      <c r="C47" s="19" t="str">
        <f>'Door Comparison'!D47</f>
        <v>Stafford</v>
      </c>
      <c r="D47" s="19">
        <f>'Door Comparison'!E47</f>
        <v>1875</v>
      </c>
      <c r="E47" s="19">
        <f>'Door Comparison'!F47</f>
        <v>2160</v>
      </c>
      <c r="F47" s="19" t="e">
        <f>'Door Comparison'!#REF!</f>
        <v>#REF!</v>
      </c>
      <c r="G47" s="19">
        <f>'Door Comparison'!I47</f>
        <v>0</v>
      </c>
      <c r="H47" s="19">
        <f>'Door Comparison'!J47</f>
        <v>1</v>
      </c>
      <c r="I47" s="19" t="e">
        <f>'Door Comparison'!#REF!</f>
        <v>#REF!</v>
      </c>
      <c r="J47" s="19">
        <f>'Door Comparison'!L47</f>
        <v>0</v>
      </c>
      <c r="K47" s="19">
        <f>'Door Comparison'!M47</f>
        <v>1</v>
      </c>
      <c r="L47" s="19">
        <f>'Door Comparison'!N47</f>
        <v>1</v>
      </c>
      <c r="N47" s="385">
        <v>1828</v>
      </c>
      <c r="O47" s="52"/>
      <c r="P47" s="15"/>
      <c r="R47" s="57"/>
      <c r="S47" s="51"/>
      <c r="T47" s="57"/>
      <c r="V47" s="22"/>
      <c r="W47" s="15">
        <f t="shared" ref="W47" si="7">(J47+K47+L47)*((D47+2*E47)*1.04/1000)</f>
        <v>12.89</v>
      </c>
      <c r="X47" s="57">
        <v>0</v>
      </c>
      <c r="Y47" s="23">
        <f t="shared" ref="Y47" si="8">SUM(N47:X47)</f>
        <v>1840.89</v>
      </c>
      <c r="Z47" s="49"/>
    </row>
    <row r="48" spans="1:26" ht="13.25" customHeight="1" x14ac:dyDescent="0.25">
      <c r="A48" s="384" t="str">
        <f>'Door Comparison'!A48</f>
        <v>D00.00.76A</v>
      </c>
      <c r="B48" s="19" t="str">
        <f>'Door Comparison'!C48</f>
        <v>DRS-301</v>
      </c>
      <c r="C48" s="19" t="str">
        <f>'Door Comparison'!D48</f>
        <v>Metal</v>
      </c>
      <c r="D48" s="19">
        <f>'Door Comparison'!E48</f>
        <v>1640</v>
      </c>
      <c r="E48" s="19">
        <f>'Door Comparison'!F48</f>
        <v>2150</v>
      </c>
      <c r="F48" s="19" t="e">
        <f>'Door Comparison'!#REF!</f>
        <v>#REF!</v>
      </c>
      <c r="G48" s="19">
        <f>'Door Comparison'!I48</f>
        <v>0</v>
      </c>
      <c r="H48" s="19">
        <f>'Door Comparison'!J48</f>
        <v>1</v>
      </c>
      <c r="I48" s="19" t="e">
        <f>'Door Comparison'!#REF!</f>
        <v>#REF!</v>
      </c>
      <c r="J48" s="19">
        <f>'Door Comparison'!L48</f>
        <v>0</v>
      </c>
      <c r="K48" s="19">
        <f>'Door Comparison'!M48</f>
        <v>1</v>
      </c>
      <c r="L48" s="19">
        <f>'Door Comparison'!N48</f>
        <v>1</v>
      </c>
      <c r="N48" s="59">
        <v>459.69</v>
      </c>
      <c r="O48" s="52"/>
      <c r="P48" s="15"/>
      <c r="R48" s="57"/>
      <c r="S48" s="51"/>
      <c r="T48" s="57"/>
      <c r="V48" s="22"/>
      <c r="W48" s="15"/>
      <c r="X48" s="57"/>
      <c r="Y48" s="23">
        <f t="shared" si="1"/>
        <v>459.69</v>
      </c>
      <c r="Z48" s="49"/>
    </row>
    <row r="49" spans="1:28" ht="13.25" customHeight="1" x14ac:dyDescent="0.25">
      <c r="A49" s="384" t="str">
        <f>'Door Comparison'!A49</f>
        <v>D00.00.78B</v>
      </c>
      <c r="B49" s="19" t="str">
        <f>'Door Comparison'!C49</f>
        <v>DRS-301</v>
      </c>
      <c r="C49" s="19" t="str">
        <f>'Door Comparison'!D49</f>
        <v>Metal</v>
      </c>
      <c r="D49" s="19">
        <f>'Door Comparison'!E49</f>
        <v>1295</v>
      </c>
      <c r="E49" s="19">
        <f>'Door Comparison'!F49</f>
        <v>2150</v>
      </c>
      <c r="F49" s="19" t="e">
        <f>'Door Comparison'!#REF!</f>
        <v>#REF!</v>
      </c>
      <c r="G49" s="19">
        <f>'Door Comparison'!I49</f>
        <v>0</v>
      </c>
      <c r="H49" s="19">
        <f>'Door Comparison'!J49</f>
        <v>1</v>
      </c>
      <c r="I49" s="19" t="e">
        <f>'Door Comparison'!#REF!</f>
        <v>#REF!</v>
      </c>
      <c r="J49" s="19">
        <f>'Door Comparison'!L49</f>
        <v>0</v>
      </c>
      <c r="K49" s="19">
        <f>'Door Comparison'!M49</f>
        <v>1</v>
      </c>
      <c r="L49" s="19">
        <f>'Door Comparison'!N49</f>
        <v>1</v>
      </c>
      <c r="N49" s="59">
        <v>459.69</v>
      </c>
      <c r="O49" s="52"/>
      <c r="P49" s="15"/>
      <c r="R49" s="57"/>
      <c r="S49" s="51"/>
      <c r="T49" s="57"/>
      <c r="V49" s="22"/>
      <c r="W49" s="15"/>
      <c r="X49" s="57"/>
      <c r="Y49" s="23">
        <f t="shared" si="1"/>
        <v>459.69</v>
      </c>
      <c r="Z49" s="49"/>
    </row>
    <row r="50" spans="1:28" ht="13.25" customHeight="1" x14ac:dyDescent="0.25">
      <c r="A50" s="384" t="str">
        <f>'Door Comparison'!A50</f>
        <v>D00.00.82A</v>
      </c>
      <c r="B50" s="19" t="str">
        <f>'Door Comparison'!C50</f>
        <v>DRS-301</v>
      </c>
      <c r="C50" s="19" t="str">
        <f>'Door Comparison'!D50</f>
        <v>Metal</v>
      </c>
      <c r="D50" s="19">
        <f>'Door Comparison'!E50</f>
        <v>1806</v>
      </c>
      <c r="E50" s="19">
        <f>'Door Comparison'!F50</f>
        <v>2150</v>
      </c>
      <c r="F50" s="19" t="e">
        <f>'Door Comparison'!#REF!</f>
        <v>#REF!</v>
      </c>
      <c r="G50" s="19">
        <f>'Door Comparison'!I50</f>
        <v>0</v>
      </c>
      <c r="H50" s="19">
        <f>'Door Comparison'!J50</f>
        <v>1</v>
      </c>
      <c r="I50" s="19" t="e">
        <f>'Door Comparison'!#REF!</f>
        <v>#REF!</v>
      </c>
      <c r="J50" s="19">
        <f>'Door Comparison'!L50</f>
        <v>0</v>
      </c>
      <c r="K50" s="19">
        <f>'Door Comparison'!M50</f>
        <v>1</v>
      </c>
      <c r="L50" s="19">
        <f>'Door Comparison'!N50</f>
        <v>1</v>
      </c>
      <c r="N50" s="59">
        <v>459.69</v>
      </c>
      <c r="O50" s="52"/>
      <c r="P50" s="15"/>
      <c r="R50" s="57"/>
      <c r="S50" s="51"/>
      <c r="T50" s="57"/>
      <c r="V50" s="22"/>
      <c r="W50" s="15"/>
      <c r="X50" s="57"/>
      <c r="Y50" s="23">
        <f t="shared" si="1"/>
        <v>459.69</v>
      </c>
      <c r="Z50" s="49"/>
    </row>
    <row r="51" spans="1:28" ht="13.25" customHeight="1" x14ac:dyDescent="0.25">
      <c r="A51" s="384" t="str">
        <f>'Door Comparison'!A51</f>
        <v>D00.00.83A</v>
      </c>
      <c r="B51" s="19" t="str">
        <f>'Door Comparison'!C51</f>
        <v>DRS-301</v>
      </c>
      <c r="C51" s="19" t="str">
        <f>'Door Comparison'!D51</f>
        <v>Metal</v>
      </c>
      <c r="D51" s="19">
        <f>'Door Comparison'!E51</f>
        <v>1230</v>
      </c>
      <c r="E51" s="19">
        <f>'Door Comparison'!F51</f>
        <v>2150</v>
      </c>
      <c r="F51" s="19" t="e">
        <f>'Door Comparison'!#REF!</f>
        <v>#REF!</v>
      </c>
      <c r="G51" s="19">
        <f>'Door Comparison'!I51</f>
        <v>0</v>
      </c>
      <c r="H51" s="19">
        <f>'Door Comparison'!J51</f>
        <v>1</v>
      </c>
      <c r="I51" s="19" t="e">
        <f>'Door Comparison'!#REF!</f>
        <v>#REF!</v>
      </c>
      <c r="J51" s="19">
        <f>'Door Comparison'!L51</f>
        <v>0</v>
      </c>
      <c r="K51" s="19">
        <f>'Door Comparison'!M51</f>
        <v>1</v>
      </c>
      <c r="L51" s="19">
        <f>'Door Comparison'!N51</f>
        <v>1</v>
      </c>
      <c r="N51" s="59">
        <v>459.69</v>
      </c>
      <c r="O51" s="52"/>
      <c r="P51" s="15"/>
      <c r="R51" s="57"/>
      <c r="S51" s="51"/>
      <c r="T51" s="57"/>
      <c r="V51" s="22"/>
      <c r="W51" s="15"/>
      <c r="X51" s="57"/>
      <c r="Y51" s="23">
        <f t="shared" si="1"/>
        <v>459.69</v>
      </c>
      <c r="Z51" s="49"/>
    </row>
    <row r="52" spans="1:28" ht="13.25" customHeight="1" x14ac:dyDescent="0.25">
      <c r="A52" s="384" t="str">
        <f>'Door Comparison'!A52</f>
        <v>D00.00.86B</v>
      </c>
      <c r="B52" s="19" t="str">
        <f>'Door Comparison'!C52</f>
        <v>DRS-301</v>
      </c>
      <c r="C52" s="19" t="str">
        <f>'Door Comparison'!D52</f>
        <v>Metal</v>
      </c>
      <c r="D52" s="19">
        <f>'Door Comparison'!E52</f>
        <v>1230</v>
      </c>
      <c r="E52" s="19">
        <f>'Door Comparison'!F52</f>
        <v>2150</v>
      </c>
      <c r="F52" s="19" t="e">
        <f>'Door Comparison'!#REF!</f>
        <v>#REF!</v>
      </c>
      <c r="G52" s="19">
        <f>'Door Comparison'!I52</f>
        <v>0</v>
      </c>
      <c r="H52" s="19">
        <f>'Door Comparison'!J52</f>
        <v>1</v>
      </c>
      <c r="I52" s="19" t="e">
        <f>'Door Comparison'!#REF!</f>
        <v>#REF!</v>
      </c>
      <c r="J52" s="19">
        <f>'Door Comparison'!L52</f>
        <v>0</v>
      </c>
      <c r="K52" s="19">
        <f>'Door Comparison'!M52</f>
        <v>1</v>
      </c>
      <c r="L52" s="19">
        <f>'Door Comparison'!N52</f>
        <v>1</v>
      </c>
      <c r="N52" s="59">
        <v>459.69</v>
      </c>
      <c r="O52" s="52"/>
      <c r="P52" s="15"/>
      <c r="R52" s="57"/>
      <c r="S52" s="51"/>
      <c r="T52" s="57"/>
      <c r="V52" s="22"/>
      <c r="W52" s="15"/>
      <c r="X52" s="57"/>
      <c r="Y52" s="23">
        <f t="shared" si="1"/>
        <v>459.69</v>
      </c>
      <c r="Z52" s="49"/>
    </row>
    <row r="53" spans="1:28" ht="13.25" customHeight="1" x14ac:dyDescent="0.25">
      <c r="A53" s="384" t="str">
        <f>'Door Comparison'!A53</f>
        <v>D00.00.87A</v>
      </c>
      <c r="B53" s="19" t="str">
        <f>'Door Comparison'!C53</f>
        <v>DRS-301</v>
      </c>
      <c r="C53" s="19" t="str">
        <f>'Door Comparison'!D53</f>
        <v>Metal</v>
      </c>
      <c r="D53" s="19">
        <f>'Door Comparison'!E53</f>
        <v>960</v>
      </c>
      <c r="E53" s="19">
        <f>'Door Comparison'!F53</f>
        <v>2150</v>
      </c>
      <c r="F53" s="19" t="e">
        <f>'Door Comparison'!#REF!</f>
        <v>#REF!</v>
      </c>
      <c r="G53" s="19">
        <f>'Door Comparison'!I53</f>
        <v>0</v>
      </c>
      <c r="H53" s="19">
        <f>'Door Comparison'!J53</f>
        <v>1</v>
      </c>
      <c r="I53" s="19" t="e">
        <f>'Door Comparison'!#REF!</f>
        <v>#REF!</v>
      </c>
      <c r="J53" s="19">
        <f>'Door Comparison'!L53</f>
        <v>0</v>
      </c>
      <c r="K53" s="19">
        <f>'Door Comparison'!M53</f>
        <v>1</v>
      </c>
      <c r="L53" s="19">
        <f>'Door Comparison'!N53</f>
        <v>1</v>
      </c>
      <c r="N53" s="59">
        <v>459.69</v>
      </c>
      <c r="O53" s="52"/>
      <c r="P53" s="15"/>
      <c r="R53" s="57"/>
      <c r="S53" s="51"/>
      <c r="T53" s="57"/>
      <c r="V53" s="22"/>
      <c r="W53" s="15"/>
      <c r="X53" s="57"/>
      <c r="Y53" s="23">
        <f t="shared" si="1"/>
        <v>459.69</v>
      </c>
      <c r="Z53" s="49"/>
    </row>
    <row r="54" spans="1:28" ht="13.25" customHeight="1" x14ac:dyDescent="0.25">
      <c r="A54" s="384" t="str">
        <f>'Door Comparison'!A54</f>
        <v>D00.00.89A</v>
      </c>
      <c r="B54" s="19" t="str">
        <f>'Door Comparison'!C54</f>
        <v>DRS-301</v>
      </c>
      <c r="C54" s="19" t="str">
        <f>'Door Comparison'!D54</f>
        <v>Metal</v>
      </c>
      <c r="D54" s="19">
        <f>'Door Comparison'!E54</f>
        <v>1806</v>
      </c>
      <c r="E54" s="19">
        <f>'Door Comparison'!F54</f>
        <v>2150</v>
      </c>
      <c r="F54" s="19" t="e">
        <f>'Door Comparison'!#REF!</f>
        <v>#REF!</v>
      </c>
      <c r="G54" s="19">
        <f>'Door Comparison'!I54</f>
        <v>0</v>
      </c>
      <c r="H54" s="19">
        <f>'Door Comparison'!J54</f>
        <v>1</v>
      </c>
      <c r="I54" s="19" t="e">
        <f>'Door Comparison'!#REF!</f>
        <v>#REF!</v>
      </c>
      <c r="J54" s="19">
        <f>'Door Comparison'!L54</f>
        <v>0</v>
      </c>
      <c r="K54" s="19">
        <f>'Door Comparison'!M54</f>
        <v>1</v>
      </c>
      <c r="L54" s="19">
        <f>'Door Comparison'!N54</f>
        <v>1</v>
      </c>
      <c r="N54" s="59">
        <v>459.69</v>
      </c>
      <c r="O54" s="52"/>
      <c r="P54" s="15"/>
      <c r="R54" s="57"/>
      <c r="S54" s="51"/>
      <c r="T54" s="57"/>
      <c r="V54" s="22"/>
      <c r="W54" s="15"/>
      <c r="X54" s="57"/>
      <c r="Y54" s="23">
        <f t="shared" si="1"/>
        <v>459.69</v>
      </c>
      <c r="Z54" s="49"/>
    </row>
    <row r="55" spans="1:28" ht="13.25" customHeight="1" x14ac:dyDescent="0.25">
      <c r="A55" s="384" t="str">
        <f>'Door Comparison'!A55</f>
        <v>D00.00.89B</v>
      </c>
      <c r="B55" s="19" t="str">
        <f>'Door Comparison'!C55</f>
        <v>DRS-309</v>
      </c>
      <c r="C55" s="19" t="str">
        <f>'Door Comparison'!D55</f>
        <v>Stafford</v>
      </c>
      <c r="D55" s="19">
        <f>'Door Comparison'!E55</f>
        <v>1875</v>
      </c>
      <c r="E55" s="19">
        <f>'Door Comparison'!F55</f>
        <v>2160</v>
      </c>
      <c r="F55" s="19" t="e">
        <f>'Door Comparison'!#REF!</f>
        <v>#REF!</v>
      </c>
      <c r="G55" s="19">
        <f>'Door Comparison'!I55</f>
        <v>0</v>
      </c>
      <c r="H55" s="19">
        <f>'Door Comparison'!J55</f>
        <v>1</v>
      </c>
      <c r="I55" s="19" t="e">
        <f>'Door Comparison'!#REF!</f>
        <v>#REF!</v>
      </c>
      <c r="J55" s="19">
        <f>'Door Comparison'!L55</f>
        <v>0</v>
      </c>
      <c r="K55" s="19">
        <f>'Door Comparison'!M55</f>
        <v>1</v>
      </c>
      <c r="L55" s="19">
        <f>'Door Comparison'!N55</f>
        <v>1</v>
      </c>
      <c r="N55" s="385">
        <v>1828</v>
      </c>
      <c r="O55" s="52"/>
      <c r="P55" s="15"/>
      <c r="R55" s="57"/>
      <c r="S55" s="51"/>
      <c r="T55" s="57"/>
      <c r="V55" s="22"/>
      <c r="W55" s="15">
        <f t="shared" ref="W55:W56" si="9">(J55+K55+L55)*((D55+2*E55)*1.04/1000)</f>
        <v>12.89</v>
      </c>
      <c r="X55" s="57">
        <v>0</v>
      </c>
      <c r="Y55" s="23">
        <f t="shared" ref="Y55:Y56" si="10">SUM(N55:X55)</f>
        <v>1840.89</v>
      </c>
      <c r="Z55" s="49"/>
    </row>
    <row r="56" spans="1:28" ht="13.25" customHeight="1" x14ac:dyDescent="0.25">
      <c r="A56" s="384" t="str">
        <f>'Door Comparison'!A56</f>
        <v>D00.01.01A</v>
      </c>
      <c r="B56" s="19" t="str">
        <f>'Door Comparison'!C56</f>
        <v>DRS-506</v>
      </c>
      <c r="C56" s="19" t="str">
        <f>'Door Comparison'!D56</f>
        <v>Timber</v>
      </c>
      <c r="D56" s="19">
        <f>'Door Comparison'!E56</f>
        <v>875</v>
      </c>
      <c r="E56" s="19">
        <f>'Door Comparison'!F56</f>
        <v>2156</v>
      </c>
      <c r="F56" s="19" t="e">
        <f>'Door Comparison'!#REF!</f>
        <v>#REF!</v>
      </c>
      <c r="G56" s="19">
        <f>'Door Comparison'!I56</f>
        <v>0</v>
      </c>
      <c r="H56" s="19">
        <f>'Door Comparison'!J56</f>
        <v>1</v>
      </c>
      <c r="I56" s="19" t="e">
        <f>'Door Comparison'!#REF!</f>
        <v>#REF!</v>
      </c>
      <c r="J56" s="19">
        <f>'Door Comparison'!L56</f>
        <v>0</v>
      </c>
      <c r="K56" s="19">
        <f>'Door Comparison'!M56</f>
        <v>0</v>
      </c>
      <c r="L56" s="19">
        <f>'Door Comparison'!N56</f>
        <v>0</v>
      </c>
      <c r="N56" s="59">
        <v>44</v>
      </c>
      <c r="O56" s="52"/>
      <c r="P56" s="15">
        <f t="shared" ref="P56:P58" si="11">(D56+2*E56)*3.1/1000</f>
        <v>16.079999999999998</v>
      </c>
      <c r="Q56" s="91">
        <f t="shared" ref="Q56:Q58" si="12">(((D56+2*E56)*((G56*2.9)+(H56*3.77))/1000))*2</f>
        <v>39.11</v>
      </c>
      <c r="R56" s="57"/>
      <c r="S56" s="51"/>
      <c r="T56" s="57">
        <v>0</v>
      </c>
      <c r="U56" s="15">
        <v>83.38</v>
      </c>
      <c r="V56" s="22">
        <f t="shared" ref="V56" si="13">(J56*((D56+2*E56)*1.11/1000))+(K56*((D56+2*E56)*2.22/1000))+(L56*((D56+2*E56)*1.11/1000))</f>
        <v>0</v>
      </c>
      <c r="W56" s="15">
        <f t="shared" si="9"/>
        <v>0</v>
      </c>
      <c r="X56" s="57">
        <v>0</v>
      </c>
      <c r="Y56" s="23">
        <f t="shared" si="10"/>
        <v>182.57</v>
      </c>
      <c r="Z56" s="49"/>
    </row>
    <row r="57" spans="1:28" ht="13.25" customHeight="1" x14ac:dyDescent="0.25">
      <c r="A57" s="384" t="str">
        <f>'Door Comparison'!A57</f>
        <v>D00.01.02A</v>
      </c>
      <c r="B57" s="19" t="str">
        <f>'Door Comparison'!C57</f>
        <v>DRS-506</v>
      </c>
      <c r="C57" s="19" t="str">
        <f>'Door Comparison'!D57</f>
        <v>Timber</v>
      </c>
      <c r="D57" s="19">
        <f>'Door Comparison'!E57</f>
        <v>875</v>
      </c>
      <c r="E57" s="19">
        <f>'Door Comparison'!F57</f>
        <v>2156</v>
      </c>
      <c r="F57" s="19" t="e">
        <f>'Door Comparison'!#REF!</f>
        <v>#REF!</v>
      </c>
      <c r="G57" s="19">
        <f>'Door Comparison'!I57</f>
        <v>0</v>
      </c>
      <c r="H57" s="19">
        <f>'Door Comparison'!J57</f>
        <v>1</v>
      </c>
      <c r="I57" s="19" t="e">
        <f>'Door Comparison'!#REF!</f>
        <v>#REF!</v>
      </c>
      <c r="J57" s="19">
        <f>'Door Comparison'!L57</f>
        <v>0</v>
      </c>
      <c r="K57" s="19">
        <f>'Door Comparison'!M57</f>
        <v>0</v>
      </c>
      <c r="L57" s="19">
        <f>'Door Comparison'!N57</f>
        <v>0</v>
      </c>
      <c r="N57" s="59">
        <v>44</v>
      </c>
      <c r="O57" s="52"/>
      <c r="P57" s="15">
        <f t="shared" si="11"/>
        <v>16.079999999999998</v>
      </c>
      <c r="Q57" s="91">
        <f t="shared" si="12"/>
        <v>39.11</v>
      </c>
      <c r="R57" s="57"/>
      <c r="S57" s="51"/>
      <c r="T57" s="57">
        <v>0</v>
      </c>
      <c r="U57" s="15">
        <v>83.38</v>
      </c>
      <c r="V57" s="22">
        <f t="shared" ref="V57:V58" si="14">(J57*((D57+2*E57)*1.11/1000))+(K57*((D57+2*E57)*2.22/1000))+(L57*((D57+2*E57)*1.11/1000))</f>
        <v>0</v>
      </c>
      <c r="W57" s="15">
        <f t="shared" ref="W57:W58" si="15">(J57+K57+L57)*((D57+2*E57)*1.04/1000)</f>
        <v>0</v>
      </c>
      <c r="X57" s="57">
        <v>0</v>
      </c>
      <c r="Y57" s="23">
        <f t="shared" ref="Y57:Y58" si="16">SUM(N57:X57)</f>
        <v>182.57</v>
      </c>
      <c r="Z57" s="49"/>
    </row>
    <row r="58" spans="1:28" ht="13.25" customHeight="1" x14ac:dyDescent="0.25">
      <c r="A58" s="384" t="str">
        <f>'Door Comparison'!A58</f>
        <v>D00.01.03A</v>
      </c>
      <c r="B58" s="19" t="str">
        <f>'Door Comparison'!C58</f>
        <v>DRS-506</v>
      </c>
      <c r="C58" s="19" t="str">
        <f>'Door Comparison'!D58</f>
        <v>Timber</v>
      </c>
      <c r="D58" s="19">
        <f>'Door Comparison'!E58</f>
        <v>875</v>
      </c>
      <c r="E58" s="19">
        <f>'Door Comparison'!F58</f>
        <v>2156</v>
      </c>
      <c r="F58" s="19" t="e">
        <f>'Door Comparison'!#REF!</f>
        <v>#REF!</v>
      </c>
      <c r="G58" s="19">
        <f>'Door Comparison'!I58</f>
        <v>0</v>
      </c>
      <c r="H58" s="19">
        <f>'Door Comparison'!J58</f>
        <v>1</v>
      </c>
      <c r="I58" s="19" t="e">
        <f>'Door Comparison'!#REF!</f>
        <v>#REF!</v>
      </c>
      <c r="J58" s="19">
        <f>'Door Comparison'!L58</f>
        <v>0</v>
      </c>
      <c r="K58" s="19">
        <f>'Door Comparison'!M58</f>
        <v>0</v>
      </c>
      <c r="L58" s="19">
        <f>'Door Comparison'!N58</f>
        <v>0</v>
      </c>
      <c r="N58" s="59">
        <v>44</v>
      </c>
      <c r="O58" s="52"/>
      <c r="P58" s="15">
        <f t="shared" si="11"/>
        <v>16.079999999999998</v>
      </c>
      <c r="Q58" s="91">
        <f t="shared" si="12"/>
        <v>39.11</v>
      </c>
      <c r="R58" s="57"/>
      <c r="S58" s="51"/>
      <c r="T58" s="57">
        <v>0</v>
      </c>
      <c r="U58" s="15">
        <v>83.38</v>
      </c>
      <c r="V58" s="22">
        <f t="shared" si="14"/>
        <v>0</v>
      </c>
      <c r="W58" s="15">
        <f t="shared" si="15"/>
        <v>0</v>
      </c>
      <c r="X58" s="57">
        <v>0</v>
      </c>
      <c r="Y58" s="23">
        <f t="shared" si="16"/>
        <v>182.57</v>
      </c>
      <c r="Z58" s="49"/>
    </row>
    <row r="59" spans="1:28" ht="13.25" customHeight="1" x14ac:dyDescent="0.25">
      <c r="A59" s="384" t="str">
        <f>'Door Comparison'!A59</f>
        <v>D00.01.05A</v>
      </c>
      <c r="B59" s="19" t="str">
        <f>'Door Comparison'!C59</f>
        <v>DRS-301</v>
      </c>
      <c r="C59" s="19" t="str">
        <f>'Door Comparison'!D59</f>
        <v>Metal</v>
      </c>
      <c r="D59" s="19">
        <f>'Door Comparison'!E59</f>
        <v>995</v>
      </c>
      <c r="E59" s="19">
        <f>'Door Comparison'!F59</f>
        <v>2150</v>
      </c>
      <c r="F59" s="19" t="e">
        <f>'Door Comparison'!#REF!</f>
        <v>#REF!</v>
      </c>
      <c r="G59" s="19">
        <f>'Door Comparison'!I59</f>
        <v>0</v>
      </c>
      <c r="H59" s="19">
        <f>'Door Comparison'!J59</f>
        <v>1</v>
      </c>
      <c r="I59" s="19" t="e">
        <f>'Door Comparison'!#REF!</f>
        <v>#REF!</v>
      </c>
      <c r="J59" s="19">
        <f>'Door Comparison'!L59</f>
        <v>0</v>
      </c>
      <c r="K59" s="19">
        <f>'Door Comparison'!M59</f>
        <v>1</v>
      </c>
      <c r="L59" s="19">
        <f>'Door Comparison'!N59</f>
        <v>1</v>
      </c>
      <c r="N59" s="59">
        <v>459.69</v>
      </c>
      <c r="O59" s="52"/>
      <c r="P59" s="15"/>
      <c r="R59" s="57"/>
      <c r="S59" s="51"/>
      <c r="T59" s="57"/>
      <c r="V59" s="22"/>
      <c r="W59" s="15"/>
      <c r="X59" s="57"/>
      <c r="Y59" s="23">
        <f t="shared" si="1"/>
        <v>459.69</v>
      </c>
      <c r="Z59" s="49"/>
      <c r="AA59" s="19"/>
      <c r="AB59" s="23"/>
    </row>
    <row r="60" spans="1:28" ht="13.25" customHeight="1" x14ac:dyDescent="0.25">
      <c r="A60" s="384" t="str">
        <f>'Door Comparison'!A60</f>
        <v>D00.01.06A</v>
      </c>
      <c r="B60" s="19" t="str">
        <f>'Door Comparison'!C60</f>
        <v>DRS-301</v>
      </c>
      <c r="C60" s="19" t="str">
        <f>'Door Comparison'!D60</f>
        <v>Metal</v>
      </c>
      <c r="D60" s="19">
        <f>'Door Comparison'!E60</f>
        <v>1295</v>
      </c>
      <c r="E60" s="19">
        <f>'Door Comparison'!F60</f>
        <v>2150</v>
      </c>
      <c r="F60" s="19" t="e">
        <f>'Door Comparison'!#REF!</f>
        <v>#REF!</v>
      </c>
      <c r="G60" s="19">
        <f>'Door Comparison'!I60</f>
        <v>0</v>
      </c>
      <c r="H60" s="19">
        <f>'Door Comparison'!J60</f>
        <v>1</v>
      </c>
      <c r="I60" s="19" t="e">
        <f>'Door Comparison'!#REF!</f>
        <v>#REF!</v>
      </c>
      <c r="J60" s="19">
        <f>'Door Comparison'!L60</f>
        <v>0</v>
      </c>
      <c r="K60" s="19">
        <f>'Door Comparison'!M60</f>
        <v>1</v>
      </c>
      <c r="L60" s="19">
        <f>'Door Comparison'!N60</f>
        <v>1</v>
      </c>
      <c r="N60" s="59">
        <v>459.69</v>
      </c>
      <c r="O60" s="52"/>
      <c r="P60" s="15"/>
      <c r="R60" s="57"/>
      <c r="S60" s="51"/>
      <c r="T60" s="57"/>
      <c r="V60" s="22"/>
      <c r="W60" s="15"/>
      <c r="X60" s="57"/>
      <c r="Y60" s="23">
        <f t="shared" si="1"/>
        <v>459.69</v>
      </c>
      <c r="Z60" s="49"/>
    </row>
    <row r="61" spans="1:28" ht="13.25" customHeight="1" x14ac:dyDescent="0.25">
      <c r="A61" s="384" t="str">
        <f>'Door Comparison'!A61</f>
        <v>D00.01.07A</v>
      </c>
      <c r="B61" s="19" t="str">
        <f>'Door Comparison'!C61</f>
        <v>DRS-501</v>
      </c>
      <c r="C61" s="19" t="str">
        <f>'Door Comparison'!D61</f>
        <v>Timber</v>
      </c>
      <c r="D61" s="19">
        <f>'Door Comparison'!E61</f>
        <v>0</v>
      </c>
      <c r="E61" s="19">
        <f>'Door Comparison'!F61</f>
        <v>0</v>
      </c>
      <c r="F61" s="19" t="e">
        <f>'Door Comparison'!#REF!</f>
        <v>#REF!</v>
      </c>
      <c r="G61" s="19">
        <f>'Door Comparison'!I61</f>
        <v>0</v>
      </c>
      <c r="H61" s="19">
        <f>'Door Comparison'!J61</f>
        <v>0</v>
      </c>
      <c r="I61" s="19" t="e">
        <f>'Door Comparison'!#REF!</f>
        <v>#REF!</v>
      </c>
      <c r="J61" s="19">
        <f>'Door Comparison'!L61</f>
        <v>0</v>
      </c>
      <c r="K61" s="19">
        <f>'Door Comparison'!M61</f>
        <v>0</v>
      </c>
      <c r="L61" s="19">
        <f>'Door Comparison'!N61</f>
        <v>0</v>
      </c>
      <c r="N61" s="385"/>
      <c r="O61" s="391"/>
      <c r="P61" s="392"/>
      <c r="Q61" s="393"/>
      <c r="R61" s="394"/>
      <c r="S61" s="395"/>
      <c r="T61" s="394"/>
      <c r="U61" s="392"/>
      <c r="V61" s="396"/>
      <c r="W61" s="392"/>
      <c r="X61" s="394"/>
      <c r="Y61" s="404"/>
      <c r="Z61" s="49" t="str">
        <f>'Door Comparison'!AD61</f>
        <v>OMITTED</v>
      </c>
    </row>
    <row r="62" spans="1:28" ht="13.25" customHeight="1" x14ac:dyDescent="0.25">
      <c r="A62" s="384" t="str">
        <f>'Door Comparison'!A62</f>
        <v>D00.01.08A</v>
      </c>
      <c r="B62" s="19" t="str">
        <f>'Door Comparison'!C62</f>
        <v>DRS-301</v>
      </c>
      <c r="C62" s="19" t="str">
        <f>'Door Comparison'!D62</f>
        <v>Metal</v>
      </c>
      <c r="D62" s="19">
        <f>'Door Comparison'!E62</f>
        <v>995</v>
      </c>
      <c r="E62" s="19">
        <f>'Door Comparison'!F62</f>
        <v>2150</v>
      </c>
      <c r="F62" s="19" t="e">
        <f>'Door Comparison'!#REF!</f>
        <v>#REF!</v>
      </c>
      <c r="G62" s="19">
        <f>'Door Comparison'!I62</f>
        <v>0</v>
      </c>
      <c r="H62" s="19">
        <f>'Door Comparison'!J62</f>
        <v>1</v>
      </c>
      <c r="I62" s="19" t="e">
        <f>'Door Comparison'!#REF!</f>
        <v>#REF!</v>
      </c>
      <c r="J62" s="19">
        <f>'Door Comparison'!L62</f>
        <v>0</v>
      </c>
      <c r="K62" s="19">
        <f>'Door Comparison'!M62</f>
        <v>1</v>
      </c>
      <c r="L62" s="19">
        <f>'Door Comparison'!N62</f>
        <v>1</v>
      </c>
      <c r="N62" s="59">
        <v>459.69</v>
      </c>
      <c r="O62" s="52"/>
      <c r="P62" s="15"/>
      <c r="R62" s="57"/>
      <c r="S62" s="51"/>
      <c r="T62" s="57"/>
      <c r="V62" s="22"/>
      <c r="W62" s="15"/>
      <c r="X62" s="57"/>
      <c r="Y62" s="23">
        <f t="shared" si="1"/>
        <v>459.69</v>
      </c>
      <c r="Z62" s="49"/>
    </row>
    <row r="63" spans="1:28" ht="13.25" customHeight="1" x14ac:dyDescent="0.25">
      <c r="A63" s="384" t="str">
        <f>'Door Comparison'!A63</f>
        <v>D00.01.09A</v>
      </c>
      <c r="B63" s="19" t="str">
        <f>'Door Comparison'!C63</f>
        <v>DRS-501</v>
      </c>
      <c r="C63" s="19" t="str">
        <f>'Door Comparison'!D63</f>
        <v>Timber</v>
      </c>
      <c r="D63" s="19">
        <f>'Door Comparison'!E63</f>
        <v>970</v>
      </c>
      <c r="E63" s="19">
        <f>'Door Comparison'!F63</f>
        <v>2160</v>
      </c>
      <c r="F63" s="19" t="e">
        <f>'Door Comparison'!#REF!</f>
        <v>#REF!</v>
      </c>
      <c r="G63" s="19">
        <f>'Door Comparison'!I63</f>
        <v>0</v>
      </c>
      <c r="H63" s="19">
        <f>'Door Comparison'!J63</f>
        <v>1</v>
      </c>
      <c r="I63" s="19" t="e">
        <f>'Door Comparison'!#REF!</f>
        <v>#REF!</v>
      </c>
      <c r="J63" s="19">
        <f>'Door Comparison'!L63</f>
        <v>0</v>
      </c>
      <c r="K63" s="19">
        <f>'Door Comparison'!M63</f>
        <v>1</v>
      </c>
      <c r="L63" s="19">
        <f>'Door Comparison'!N63</f>
        <v>1</v>
      </c>
      <c r="N63" s="59">
        <v>88</v>
      </c>
      <c r="O63" s="52"/>
      <c r="P63" s="15">
        <f t="shared" ref="P63" si="17">(D63+2*E63)*3.1/1000</f>
        <v>16.399999999999999</v>
      </c>
      <c r="Q63" s="91">
        <f t="shared" ref="Q63" si="18">(((D63+2*E63)*((G63*2.9)+(H63*3.77))/1000))*2</f>
        <v>39.89</v>
      </c>
      <c r="R63" s="57"/>
      <c r="S63" s="51"/>
      <c r="T63" s="57">
        <v>0</v>
      </c>
      <c r="U63" s="15">
        <v>63.41</v>
      </c>
      <c r="V63" s="22">
        <f t="shared" ref="V63" si="19">(J63*((D63+2*E63)*1.11/1000))+(K63*((D63+2*E63)*2.22/1000))+(L63*((D63+2*E63)*1.11/1000))</f>
        <v>17.62</v>
      </c>
      <c r="W63" s="15">
        <f t="shared" ref="W63" si="20">(J63+K63+L63)*((D63+2*E63)*1.04/1000)</f>
        <v>11</v>
      </c>
      <c r="X63" s="57">
        <v>0</v>
      </c>
      <c r="Y63" s="23">
        <f t="shared" si="1"/>
        <v>236.32</v>
      </c>
      <c r="Z63" s="49"/>
    </row>
    <row r="64" spans="1:28" ht="13.25" customHeight="1" x14ac:dyDescent="0.25">
      <c r="A64" s="384" t="str">
        <f>'Door Comparison'!A64</f>
        <v>D00.01.10A</v>
      </c>
      <c r="B64" s="19" t="str">
        <f>'Door Comparison'!C64</f>
        <v>DRS-301</v>
      </c>
      <c r="C64" s="19" t="str">
        <f>'Door Comparison'!D64</f>
        <v>Metal</v>
      </c>
      <c r="D64" s="19">
        <f>'Door Comparison'!E64</f>
        <v>1230</v>
      </c>
      <c r="E64" s="19">
        <f>'Door Comparison'!F64</f>
        <v>2150</v>
      </c>
      <c r="F64" s="19" t="e">
        <f>'Door Comparison'!#REF!</f>
        <v>#REF!</v>
      </c>
      <c r="G64" s="19">
        <f>'Door Comparison'!I64</f>
        <v>0</v>
      </c>
      <c r="H64" s="19">
        <f>'Door Comparison'!J64</f>
        <v>1</v>
      </c>
      <c r="I64" s="19" t="e">
        <f>'Door Comparison'!#REF!</f>
        <v>#REF!</v>
      </c>
      <c r="J64" s="19">
        <f>'Door Comparison'!L64</f>
        <v>0</v>
      </c>
      <c r="K64" s="19">
        <f>'Door Comparison'!M64</f>
        <v>1</v>
      </c>
      <c r="L64" s="19">
        <f>'Door Comparison'!N64</f>
        <v>1</v>
      </c>
      <c r="N64" s="59">
        <v>459.69</v>
      </c>
      <c r="O64" s="52"/>
      <c r="P64" s="15"/>
      <c r="R64" s="57"/>
      <c r="S64" s="51"/>
      <c r="T64" s="57"/>
      <c r="V64" s="22"/>
      <c r="W64" s="15"/>
      <c r="X64" s="57"/>
      <c r="Y64" s="23">
        <f t="shared" si="1"/>
        <v>459.69</v>
      </c>
      <c r="Z64" s="49"/>
    </row>
    <row r="65" spans="1:26" ht="13.25" customHeight="1" x14ac:dyDescent="0.25">
      <c r="A65" s="384" t="str">
        <f>'Door Comparison'!A65</f>
        <v>D00.01.12A</v>
      </c>
      <c r="B65" s="19" t="str">
        <f>'Door Comparison'!C65</f>
        <v>DRS-301</v>
      </c>
      <c r="C65" s="19" t="str">
        <f>'Door Comparison'!D65</f>
        <v>Metal</v>
      </c>
      <c r="D65" s="19">
        <f>'Door Comparison'!E65</f>
        <v>995</v>
      </c>
      <c r="E65" s="19">
        <f>'Door Comparison'!F65</f>
        <v>2150</v>
      </c>
      <c r="F65" s="19" t="e">
        <f>'Door Comparison'!#REF!</f>
        <v>#REF!</v>
      </c>
      <c r="G65" s="19">
        <f>'Door Comparison'!I65</f>
        <v>0</v>
      </c>
      <c r="H65" s="19">
        <f>'Door Comparison'!J65</f>
        <v>1</v>
      </c>
      <c r="I65" s="19" t="e">
        <f>'Door Comparison'!#REF!</f>
        <v>#REF!</v>
      </c>
      <c r="J65" s="19">
        <f>'Door Comparison'!L65</f>
        <v>0</v>
      </c>
      <c r="K65" s="19">
        <f>'Door Comparison'!M65</f>
        <v>1</v>
      </c>
      <c r="L65" s="19">
        <f>'Door Comparison'!N65</f>
        <v>1</v>
      </c>
      <c r="N65" s="59">
        <v>459.69</v>
      </c>
      <c r="O65" s="52"/>
      <c r="P65" s="15"/>
      <c r="R65" s="57"/>
      <c r="S65" s="51"/>
      <c r="T65" s="57"/>
      <c r="V65" s="22"/>
      <c r="W65" s="15"/>
      <c r="X65" s="57"/>
      <c r="Y65" s="23">
        <f t="shared" si="1"/>
        <v>459.69</v>
      </c>
      <c r="Z65" s="49"/>
    </row>
    <row r="66" spans="1:26" ht="13.25" customHeight="1" x14ac:dyDescent="0.25">
      <c r="A66" s="384" t="str">
        <f>'Door Comparison'!A66</f>
        <v>D00.01.15A</v>
      </c>
      <c r="B66" s="19" t="str">
        <f>'Door Comparison'!C66</f>
        <v>DRS-301</v>
      </c>
      <c r="C66" s="19" t="str">
        <f>'Door Comparison'!D66</f>
        <v>Metal</v>
      </c>
      <c r="D66" s="19">
        <f>'Door Comparison'!E66</f>
        <v>1230</v>
      </c>
      <c r="E66" s="19">
        <f>'Door Comparison'!F66</f>
        <v>2150</v>
      </c>
      <c r="F66" s="19" t="e">
        <f>'Door Comparison'!#REF!</f>
        <v>#REF!</v>
      </c>
      <c r="G66" s="19">
        <f>'Door Comparison'!I66</f>
        <v>0</v>
      </c>
      <c r="H66" s="19">
        <f>'Door Comparison'!J66</f>
        <v>1</v>
      </c>
      <c r="I66" s="19" t="e">
        <f>'Door Comparison'!#REF!</f>
        <v>#REF!</v>
      </c>
      <c r="J66" s="19">
        <f>'Door Comparison'!L66</f>
        <v>0</v>
      </c>
      <c r="K66" s="19">
        <f>'Door Comparison'!M66</f>
        <v>1</v>
      </c>
      <c r="L66" s="19">
        <f>'Door Comparison'!N66</f>
        <v>1</v>
      </c>
      <c r="N66" s="59">
        <v>459.69</v>
      </c>
      <c r="O66" s="52"/>
      <c r="P66" s="15"/>
      <c r="R66" s="57"/>
      <c r="S66" s="51"/>
      <c r="T66" s="57"/>
      <c r="V66" s="22"/>
      <c r="W66" s="15"/>
      <c r="X66" s="57"/>
      <c r="Y66" s="23">
        <f t="shared" si="1"/>
        <v>459.69</v>
      </c>
      <c r="Z66" s="49"/>
    </row>
    <row r="67" spans="1:26" ht="13.25" customHeight="1" x14ac:dyDescent="0.25">
      <c r="A67" s="384" t="str">
        <f>'Door Comparison'!A67</f>
        <v>D00.02.01A</v>
      </c>
      <c r="B67" s="19" t="str">
        <f>'Door Comparison'!C67</f>
        <v>DRS-301</v>
      </c>
      <c r="C67" s="19" t="str">
        <f>'Door Comparison'!D67</f>
        <v>Metal</v>
      </c>
      <c r="D67" s="19">
        <f>'Door Comparison'!E67</f>
        <v>0</v>
      </c>
      <c r="E67" s="19">
        <f>'Door Comparison'!F67</f>
        <v>0</v>
      </c>
      <c r="F67" s="19" t="e">
        <f>'Door Comparison'!#REF!</f>
        <v>#REF!</v>
      </c>
      <c r="G67" s="19">
        <f>'Door Comparison'!I67</f>
        <v>0</v>
      </c>
      <c r="H67" s="19">
        <f>'Door Comparison'!J67</f>
        <v>0</v>
      </c>
      <c r="I67" s="19" t="e">
        <f>'Door Comparison'!#REF!</f>
        <v>#REF!</v>
      </c>
      <c r="J67" s="19">
        <f>'Door Comparison'!L67</f>
        <v>0</v>
      </c>
      <c r="K67" s="19">
        <f>'Door Comparison'!M67</f>
        <v>0</v>
      </c>
      <c r="L67" s="19">
        <f>'Door Comparison'!N67</f>
        <v>0</v>
      </c>
      <c r="N67" s="385"/>
      <c r="O67" s="391"/>
      <c r="P67" s="392"/>
      <c r="Q67" s="393"/>
      <c r="R67" s="394"/>
      <c r="S67" s="395"/>
      <c r="T67" s="394"/>
      <c r="U67" s="392"/>
      <c r="V67" s="396"/>
      <c r="W67" s="392"/>
      <c r="X67" s="394"/>
      <c r="Y67" s="404"/>
      <c r="Z67" s="49" t="str">
        <f>'Door Comparison'!AD67</f>
        <v>OMITTED</v>
      </c>
    </row>
    <row r="68" spans="1:26" ht="13.25" customHeight="1" x14ac:dyDescent="0.25">
      <c r="A68" s="384" t="str">
        <f>'Door Comparison'!A68</f>
        <v>D00.02.01B</v>
      </c>
      <c r="B68" s="19" t="str">
        <f>'Door Comparison'!C68</f>
        <v>DRS-301</v>
      </c>
      <c r="C68" s="19" t="str">
        <f>'Door Comparison'!D68</f>
        <v>Metal</v>
      </c>
      <c r="D68" s="19">
        <f>'Door Comparison'!E68</f>
        <v>1640</v>
      </c>
      <c r="E68" s="19">
        <f>'Door Comparison'!F68</f>
        <v>2150</v>
      </c>
      <c r="F68" s="19" t="e">
        <f>'Door Comparison'!#REF!</f>
        <v>#REF!</v>
      </c>
      <c r="G68" s="19">
        <f>'Door Comparison'!I68</f>
        <v>0</v>
      </c>
      <c r="H68" s="19">
        <f>'Door Comparison'!J68</f>
        <v>1</v>
      </c>
      <c r="I68" s="19" t="e">
        <f>'Door Comparison'!#REF!</f>
        <v>#REF!</v>
      </c>
      <c r="J68" s="19">
        <f>'Door Comparison'!L68</f>
        <v>0</v>
      </c>
      <c r="K68" s="19">
        <f>'Door Comparison'!M68</f>
        <v>1</v>
      </c>
      <c r="L68" s="19">
        <f>'Door Comparison'!N68</f>
        <v>1</v>
      </c>
      <c r="N68" s="59">
        <v>459.69</v>
      </c>
      <c r="O68" s="52"/>
      <c r="P68" s="15"/>
      <c r="R68" s="57"/>
      <c r="S68" s="51"/>
      <c r="T68" s="57"/>
      <c r="V68" s="22"/>
      <c r="W68" s="15"/>
      <c r="X68" s="57"/>
      <c r="Y68" s="23">
        <f t="shared" si="1"/>
        <v>459.69</v>
      </c>
      <c r="Z68" s="49"/>
    </row>
    <row r="69" spans="1:26" ht="13.25" customHeight="1" x14ac:dyDescent="0.25">
      <c r="A69" s="384" t="str">
        <f>'Door Comparison'!A69</f>
        <v>D00.02.04A</v>
      </c>
      <c r="B69" s="19" t="str">
        <f>'Door Comparison'!C69</f>
        <v>DRS-301</v>
      </c>
      <c r="C69" s="19" t="str">
        <f>'Door Comparison'!D69</f>
        <v>Metal</v>
      </c>
      <c r="D69" s="19">
        <f>'Door Comparison'!E69</f>
        <v>1380</v>
      </c>
      <c r="E69" s="19">
        <f>'Door Comparison'!F69</f>
        <v>2150</v>
      </c>
      <c r="F69" s="19" t="e">
        <f>'Door Comparison'!#REF!</f>
        <v>#REF!</v>
      </c>
      <c r="G69" s="19">
        <f>'Door Comparison'!I69</f>
        <v>0</v>
      </c>
      <c r="H69" s="19">
        <f>'Door Comparison'!J69</f>
        <v>1</v>
      </c>
      <c r="I69" s="19" t="e">
        <f>'Door Comparison'!#REF!</f>
        <v>#REF!</v>
      </c>
      <c r="J69" s="19">
        <f>'Door Comparison'!L69</f>
        <v>0</v>
      </c>
      <c r="K69" s="19">
        <f>'Door Comparison'!M69</f>
        <v>1</v>
      </c>
      <c r="L69" s="19">
        <f>'Door Comparison'!N69</f>
        <v>1</v>
      </c>
      <c r="N69" s="59">
        <v>459.69</v>
      </c>
      <c r="O69" s="52"/>
      <c r="P69" s="15"/>
      <c r="R69" s="57"/>
      <c r="S69" s="51"/>
      <c r="T69" s="57"/>
      <c r="V69" s="22"/>
      <c r="W69" s="15"/>
      <c r="X69" s="57"/>
      <c r="Y69" s="23">
        <f t="shared" si="1"/>
        <v>459.69</v>
      </c>
      <c r="Z69" s="49"/>
    </row>
    <row r="70" spans="1:26" ht="13.25" customHeight="1" x14ac:dyDescent="0.25">
      <c r="A70" s="384" t="str">
        <f>'Door Comparison'!A70</f>
        <v>D00.02.05A</v>
      </c>
      <c r="B70" s="19" t="str">
        <f>'Door Comparison'!C70</f>
        <v>DRS-301</v>
      </c>
      <c r="C70" s="19" t="str">
        <f>'Door Comparison'!D70</f>
        <v>Metal</v>
      </c>
      <c r="D70" s="19">
        <f>'Door Comparison'!E70</f>
        <v>995</v>
      </c>
      <c r="E70" s="19">
        <f>'Door Comparison'!F70</f>
        <v>2150</v>
      </c>
      <c r="F70" s="19" t="e">
        <f>'Door Comparison'!#REF!</f>
        <v>#REF!</v>
      </c>
      <c r="G70" s="19">
        <f>'Door Comparison'!I70</f>
        <v>0</v>
      </c>
      <c r="H70" s="19">
        <f>'Door Comparison'!J70</f>
        <v>1</v>
      </c>
      <c r="I70" s="19" t="e">
        <f>'Door Comparison'!#REF!</f>
        <v>#REF!</v>
      </c>
      <c r="J70" s="19">
        <f>'Door Comparison'!L70</f>
        <v>0</v>
      </c>
      <c r="K70" s="19">
        <f>'Door Comparison'!M70</f>
        <v>1</v>
      </c>
      <c r="L70" s="19">
        <f>'Door Comparison'!N70</f>
        <v>1</v>
      </c>
      <c r="N70" s="59">
        <v>459.69</v>
      </c>
      <c r="O70" s="52"/>
      <c r="P70" s="15"/>
      <c r="R70" s="57"/>
      <c r="S70" s="51"/>
      <c r="T70" s="57"/>
      <c r="V70" s="22"/>
      <c r="W70" s="15"/>
      <c r="X70" s="57"/>
      <c r="Y70" s="23">
        <f t="shared" si="1"/>
        <v>459.69</v>
      </c>
      <c r="Z70" s="49"/>
    </row>
    <row r="71" spans="1:26" ht="13.25" customHeight="1" x14ac:dyDescent="0.25">
      <c r="A71" s="384" t="str">
        <f>'Door Comparison'!A71</f>
        <v>D00.03.01A</v>
      </c>
      <c r="B71" s="19" t="str">
        <f>'Door Comparison'!C71</f>
        <v>DRS-302</v>
      </c>
      <c r="C71" s="19" t="str">
        <f>'Door Comparison'!D71</f>
        <v>Metal</v>
      </c>
      <c r="D71" s="19">
        <f>'Door Comparison'!E71</f>
        <v>1640</v>
      </c>
      <c r="E71" s="19">
        <f>'Door Comparison'!F71</f>
        <v>2150</v>
      </c>
      <c r="F71" s="19" t="e">
        <f>'Door Comparison'!#REF!</f>
        <v>#REF!</v>
      </c>
      <c r="G71" s="19">
        <f>'Door Comparison'!I71</f>
        <v>0</v>
      </c>
      <c r="H71" s="19">
        <f>'Door Comparison'!J71</f>
        <v>1</v>
      </c>
      <c r="I71" s="19" t="e">
        <f>'Door Comparison'!#REF!</f>
        <v>#REF!</v>
      </c>
      <c r="J71" s="19">
        <f>'Door Comparison'!L71</f>
        <v>0</v>
      </c>
      <c r="K71" s="19">
        <f>'Door Comparison'!M71</f>
        <v>1</v>
      </c>
      <c r="L71" s="19">
        <f>'Door Comparison'!N71</f>
        <v>1</v>
      </c>
      <c r="N71" s="59">
        <v>459.69</v>
      </c>
      <c r="O71" s="52"/>
      <c r="P71" s="15"/>
      <c r="R71" s="57"/>
      <c r="S71" s="51"/>
      <c r="T71" s="57"/>
      <c r="V71" s="22"/>
      <c r="W71" s="15"/>
      <c r="X71" s="57"/>
      <c r="Y71" s="23">
        <f t="shared" si="1"/>
        <v>459.69</v>
      </c>
      <c r="Z71" s="49"/>
    </row>
    <row r="72" spans="1:26" ht="13.25" customHeight="1" x14ac:dyDescent="0.25">
      <c r="A72" s="384" t="str">
        <f>'Door Comparison'!A72</f>
        <v>D00.03.01B</v>
      </c>
      <c r="B72" s="19" t="str">
        <f>'Door Comparison'!C72</f>
        <v>DRS-302</v>
      </c>
      <c r="C72" s="19" t="str">
        <f>'Door Comparison'!D72</f>
        <v>Metal</v>
      </c>
      <c r="D72" s="19">
        <f>'Door Comparison'!E72</f>
        <v>1640</v>
      </c>
      <c r="E72" s="19">
        <f>'Door Comparison'!F72</f>
        <v>2150</v>
      </c>
      <c r="F72" s="19" t="e">
        <f>'Door Comparison'!#REF!</f>
        <v>#REF!</v>
      </c>
      <c r="G72" s="19">
        <f>'Door Comparison'!I72</f>
        <v>0</v>
      </c>
      <c r="H72" s="19">
        <f>'Door Comparison'!J72</f>
        <v>1</v>
      </c>
      <c r="I72" s="19" t="e">
        <f>'Door Comparison'!#REF!</f>
        <v>#REF!</v>
      </c>
      <c r="J72" s="19">
        <f>'Door Comparison'!L72</f>
        <v>0</v>
      </c>
      <c r="K72" s="19">
        <f>'Door Comparison'!M72</f>
        <v>1</v>
      </c>
      <c r="L72" s="19">
        <f>'Door Comparison'!N72</f>
        <v>1</v>
      </c>
      <c r="N72" s="59">
        <v>459.69</v>
      </c>
      <c r="O72" s="52"/>
      <c r="P72" s="15"/>
      <c r="R72" s="57"/>
      <c r="S72" s="51"/>
      <c r="T72" s="57"/>
      <c r="V72" s="22"/>
      <c r="W72" s="15"/>
      <c r="X72" s="57"/>
      <c r="Y72" s="23">
        <f t="shared" si="1"/>
        <v>459.69</v>
      </c>
      <c r="Z72" s="49"/>
    </row>
    <row r="73" spans="1:26" ht="13.25" customHeight="1" x14ac:dyDescent="0.25">
      <c r="A73" s="384" t="str">
        <f>'Door Comparison'!A73</f>
        <v>D00.04.01A</v>
      </c>
      <c r="B73" s="19" t="str">
        <f>'Door Comparison'!C73</f>
        <v>DRS-301</v>
      </c>
      <c r="C73" s="19" t="str">
        <f>'Door Comparison'!D73</f>
        <v>Metal</v>
      </c>
      <c r="D73" s="19">
        <f>'Door Comparison'!E73</f>
        <v>1295</v>
      </c>
      <c r="E73" s="19">
        <f>'Door Comparison'!F73</f>
        <v>1950</v>
      </c>
      <c r="F73" s="19" t="e">
        <f>'Door Comparison'!#REF!</f>
        <v>#REF!</v>
      </c>
      <c r="G73" s="19">
        <f>'Door Comparison'!I73</f>
        <v>0</v>
      </c>
      <c r="H73" s="19">
        <f>'Door Comparison'!J73</f>
        <v>1</v>
      </c>
      <c r="I73" s="19" t="e">
        <f>'Door Comparison'!#REF!</f>
        <v>#REF!</v>
      </c>
      <c r="J73" s="19">
        <f>'Door Comparison'!L73</f>
        <v>0</v>
      </c>
      <c r="K73" s="19">
        <f>'Door Comparison'!M73</f>
        <v>1</v>
      </c>
      <c r="L73" s="19">
        <f>'Door Comparison'!N73</f>
        <v>1</v>
      </c>
      <c r="N73" s="59">
        <v>459.69</v>
      </c>
      <c r="O73" s="52"/>
      <c r="P73" s="15"/>
      <c r="R73" s="57"/>
      <c r="S73" s="51"/>
      <c r="T73" s="57"/>
      <c r="V73" s="22"/>
      <c r="W73" s="15"/>
      <c r="X73" s="57"/>
      <c r="Y73" s="23">
        <f t="shared" si="1"/>
        <v>459.69</v>
      </c>
      <c r="Z73" s="49"/>
    </row>
    <row r="74" spans="1:26" ht="13.25" customHeight="1" x14ac:dyDescent="0.25">
      <c r="A74" s="384" t="str">
        <f>'Door Comparison'!A74</f>
        <v>D00.04.02B</v>
      </c>
      <c r="B74" s="19" t="str">
        <f>'Door Comparison'!C74</f>
        <v>DRS-301</v>
      </c>
      <c r="C74" s="19" t="str">
        <f>'Door Comparison'!D74</f>
        <v>Metal</v>
      </c>
      <c r="D74" s="19">
        <f>'Door Comparison'!E74</f>
        <v>935</v>
      </c>
      <c r="E74" s="19">
        <f>'Door Comparison'!F74</f>
        <v>2150</v>
      </c>
      <c r="F74" s="19" t="e">
        <f>'Door Comparison'!#REF!</f>
        <v>#REF!</v>
      </c>
      <c r="G74" s="19">
        <f>'Door Comparison'!I74</f>
        <v>0</v>
      </c>
      <c r="H74" s="19">
        <f>'Door Comparison'!J74</f>
        <v>1</v>
      </c>
      <c r="I74" s="19" t="e">
        <f>'Door Comparison'!#REF!</f>
        <v>#REF!</v>
      </c>
      <c r="J74" s="19">
        <f>'Door Comparison'!L74</f>
        <v>0</v>
      </c>
      <c r="K74" s="19">
        <f>'Door Comparison'!M74</f>
        <v>1</v>
      </c>
      <c r="L74" s="19">
        <f>'Door Comparison'!N74</f>
        <v>1</v>
      </c>
      <c r="N74" s="59">
        <v>459.69</v>
      </c>
      <c r="O74" s="52"/>
      <c r="P74" s="15"/>
      <c r="R74" s="57"/>
      <c r="S74" s="51"/>
      <c r="T74" s="57"/>
      <c r="V74" s="22"/>
      <c r="W74" s="15"/>
      <c r="X74" s="57"/>
      <c r="Y74" s="23">
        <f t="shared" si="1"/>
        <v>459.69</v>
      </c>
      <c r="Z74" s="49"/>
    </row>
    <row r="75" spans="1:26" ht="13.25" customHeight="1" x14ac:dyDescent="0.25">
      <c r="A75" s="384" t="str">
        <f>'Door Comparison'!A75</f>
        <v>D00.07.01B</v>
      </c>
      <c r="B75" s="19" t="str">
        <f>'Door Comparison'!C75</f>
        <v>DRS-501</v>
      </c>
      <c r="C75" s="19" t="str">
        <f>'Door Comparison'!D75</f>
        <v>Timber</v>
      </c>
      <c r="D75" s="19">
        <f>'Door Comparison'!E75</f>
        <v>1305</v>
      </c>
      <c r="E75" s="19">
        <f>'Door Comparison'!F75</f>
        <v>2060</v>
      </c>
      <c r="F75" s="19" t="e">
        <f>'Door Comparison'!#REF!</f>
        <v>#REF!</v>
      </c>
      <c r="G75" s="19">
        <f>'Door Comparison'!I75</f>
        <v>0</v>
      </c>
      <c r="H75" s="19">
        <f>'Door Comparison'!J75</f>
        <v>1</v>
      </c>
      <c r="I75" s="19" t="e">
        <f>'Door Comparison'!#REF!</f>
        <v>#REF!</v>
      </c>
      <c r="J75" s="19">
        <f>'Door Comparison'!L75</f>
        <v>0</v>
      </c>
      <c r="K75" s="19">
        <f>'Door Comparison'!M75</f>
        <v>1</v>
      </c>
      <c r="L75" s="19">
        <f>'Door Comparison'!N75</f>
        <v>1</v>
      </c>
      <c r="N75" s="385">
        <v>44</v>
      </c>
      <c r="O75" s="52"/>
      <c r="P75" s="15">
        <f t="shared" ref="P75:P76" si="21">(D75+2*E75)*3.1/1000</f>
        <v>16.82</v>
      </c>
      <c r="Q75" s="91">
        <f t="shared" ref="Q75:Q76" si="22">(((D75+2*E75)*((G75*2.9)+(H75*3.77))/1000))*2</f>
        <v>40.9</v>
      </c>
      <c r="R75" s="57"/>
      <c r="S75" s="51"/>
      <c r="T75" s="57">
        <v>0</v>
      </c>
      <c r="U75" s="15">
        <v>31.29</v>
      </c>
      <c r="V75" s="22">
        <f t="shared" ref="V75:V76" si="23">(J75*((D75+2*E75)*1.11/1000))+(K75*((D75+2*E75)*2.22/1000))+(L75*((D75+2*E75)*1.11/1000))</f>
        <v>18.07</v>
      </c>
      <c r="W75" s="15">
        <f t="shared" ref="W75:W76" si="24">(J75+K75+L75)*((D75+2*E75)*1.04/1000)</f>
        <v>11.28</v>
      </c>
      <c r="X75" s="57">
        <v>0</v>
      </c>
      <c r="Y75" s="23">
        <f t="shared" si="1"/>
        <v>162.36000000000001</v>
      </c>
      <c r="Z75" s="49"/>
    </row>
    <row r="76" spans="1:26" ht="13.25" customHeight="1" x14ac:dyDescent="0.25">
      <c r="A76" s="384" t="str">
        <f>'Door Comparison'!A76</f>
        <v>D00.07.01C</v>
      </c>
      <c r="B76" s="19" t="str">
        <f>'Door Comparison'!C76</f>
        <v>DRS-501</v>
      </c>
      <c r="C76" s="19" t="str">
        <f>'Door Comparison'!D76</f>
        <v>Timber</v>
      </c>
      <c r="D76" s="19">
        <f>'Door Comparison'!E76</f>
        <v>1291</v>
      </c>
      <c r="E76" s="19">
        <f>'Door Comparison'!F76</f>
        <v>2160</v>
      </c>
      <c r="F76" s="19" t="e">
        <f>'Door Comparison'!#REF!</f>
        <v>#REF!</v>
      </c>
      <c r="G76" s="19">
        <f>'Door Comparison'!I76</f>
        <v>0</v>
      </c>
      <c r="H76" s="19">
        <f>'Door Comparison'!J76</f>
        <v>1</v>
      </c>
      <c r="I76" s="19" t="e">
        <f>'Door Comparison'!#REF!</f>
        <v>#REF!</v>
      </c>
      <c r="J76" s="19">
        <f>'Door Comparison'!L76</f>
        <v>0</v>
      </c>
      <c r="K76" s="19">
        <f>'Door Comparison'!M76</f>
        <v>1</v>
      </c>
      <c r="L76" s="19">
        <f>'Door Comparison'!N76</f>
        <v>1</v>
      </c>
      <c r="N76" s="59">
        <v>88</v>
      </c>
      <c r="O76" s="52"/>
      <c r="P76" s="15">
        <f t="shared" si="21"/>
        <v>17.39</v>
      </c>
      <c r="Q76" s="91">
        <f t="shared" si="22"/>
        <v>42.31</v>
      </c>
      <c r="R76" s="57"/>
      <c r="S76" s="51"/>
      <c r="T76" s="57">
        <v>0</v>
      </c>
      <c r="U76" s="15">
        <v>121.03</v>
      </c>
      <c r="V76" s="22">
        <f t="shared" si="23"/>
        <v>18.68</v>
      </c>
      <c r="W76" s="15">
        <f t="shared" si="24"/>
        <v>11.67</v>
      </c>
      <c r="X76" s="57">
        <v>0</v>
      </c>
      <c r="Y76" s="23">
        <f t="shared" si="1"/>
        <v>299.08</v>
      </c>
      <c r="Z76" s="49"/>
    </row>
    <row r="77" spans="1:26" ht="13.25" customHeight="1" x14ac:dyDescent="0.25">
      <c r="A77" s="384" t="str">
        <f>'Door Comparison'!A77</f>
        <v>D01.02.12I</v>
      </c>
      <c r="B77" s="19" t="str">
        <f>'Door Comparison'!C77</f>
        <v>DRS-301</v>
      </c>
      <c r="C77" s="19" t="str">
        <f>'Door Comparison'!D77</f>
        <v>Metal</v>
      </c>
      <c r="D77" s="19">
        <f>'Door Comparison'!E77</f>
        <v>1640</v>
      </c>
      <c r="E77" s="19">
        <f>'Door Comparison'!F77</f>
        <v>2150</v>
      </c>
      <c r="F77" s="19" t="e">
        <f>'Door Comparison'!#REF!</f>
        <v>#REF!</v>
      </c>
      <c r="G77" s="19">
        <f>'Door Comparison'!I77</f>
        <v>0</v>
      </c>
      <c r="H77" s="19">
        <f>'Door Comparison'!J77</f>
        <v>1</v>
      </c>
      <c r="I77" s="19" t="e">
        <f>'Door Comparison'!#REF!</f>
        <v>#REF!</v>
      </c>
      <c r="J77" s="19">
        <f>'Door Comparison'!L77</f>
        <v>0</v>
      </c>
      <c r="K77" s="19">
        <f>'Door Comparison'!M77</f>
        <v>1</v>
      </c>
      <c r="L77" s="19">
        <f>'Door Comparison'!N77</f>
        <v>1</v>
      </c>
      <c r="N77" s="59">
        <v>459.69</v>
      </c>
      <c r="O77" s="52"/>
      <c r="P77" s="15"/>
      <c r="R77" s="57"/>
      <c r="S77" s="51"/>
      <c r="T77" s="57"/>
      <c r="V77" s="22"/>
      <c r="W77" s="15"/>
      <c r="X77" s="57"/>
      <c r="Y77" s="23">
        <f t="shared" ref="Y77:Y130" si="25">SUM(N77:X77)</f>
        <v>459.69</v>
      </c>
      <c r="Z77" s="49"/>
    </row>
    <row r="78" spans="1:26" ht="13.25" customHeight="1" x14ac:dyDescent="0.25">
      <c r="A78" s="384" t="str">
        <f>'Door Comparison'!A78</f>
        <v>Level 00 - Circulation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N78" s="59"/>
      <c r="O78" s="52"/>
      <c r="P78" s="15"/>
      <c r="R78" s="57"/>
      <c r="S78" s="51"/>
      <c r="T78" s="57"/>
      <c r="V78" s="22"/>
      <c r="W78" s="15"/>
      <c r="X78" s="57"/>
      <c r="Y78" s="23"/>
      <c r="Z78" s="49"/>
    </row>
    <row r="79" spans="1:26" ht="13.25" customHeight="1" x14ac:dyDescent="0.25">
      <c r="A79" s="384" t="str">
        <f>'Door Comparison'!A79</f>
        <v>D00.00.26C</v>
      </c>
      <c r="B79" s="19" t="str">
        <f>'Door Comparison'!C79</f>
        <v>DRS-301</v>
      </c>
      <c r="C79" s="19" t="str">
        <f>'Door Comparison'!D79</f>
        <v>Metal</v>
      </c>
      <c r="D79" s="19">
        <f>'Door Comparison'!E79</f>
        <v>1640</v>
      </c>
      <c r="E79" s="19">
        <f>'Door Comparison'!F79</f>
        <v>2150</v>
      </c>
      <c r="F79" s="19" t="e">
        <f>'Door Comparison'!#REF!</f>
        <v>#REF!</v>
      </c>
      <c r="G79" s="19">
        <f>'Door Comparison'!I79</f>
        <v>0</v>
      </c>
      <c r="H79" s="19">
        <f>'Door Comparison'!J79</f>
        <v>1</v>
      </c>
      <c r="I79" s="19" t="e">
        <f>'Door Comparison'!#REF!</f>
        <v>#REF!</v>
      </c>
      <c r="J79" s="19">
        <f>'Door Comparison'!L79</f>
        <v>0</v>
      </c>
      <c r="K79" s="19">
        <f>'Door Comparison'!M79</f>
        <v>1</v>
      </c>
      <c r="L79" s="19">
        <f>'Door Comparison'!N79</f>
        <v>1</v>
      </c>
      <c r="N79" s="59">
        <v>459.69</v>
      </c>
      <c r="O79" s="52"/>
      <c r="P79" s="15"/>
      <c r="R79" s="57"/>
      <c r="S79" s="51"/>
      <c r="T79" s="57"/>
      <c r="V79" s="22"/>
      <c r="W79" s="15"/>
      <c r="X79" s="57"/>
      <c r="Y79" s="23">
        <f t="shared" si="25"/>
        <v>459.69</v>
      </c>
      <c r="Z79" s="49"/>
    </row>
    <row r="80" spans="1:26" ht="13.25" customHeight="1" x14ac:dyDescent="0.25">
      <c r="A80" s="384" t="str">
        <f>'Door Comparison'!A80</f>
        <v>D00.00.34A</v>
      </c>
      <c r="B80" s="19" t="str">
        <f>'Door Comparison'!C80</f>
        <v>DRS-301</v>
      </c>
      <c r="C80" s="19" t="str">
        <f>'Door Comparison'!D80</f>
        <v>Metal</v>
      </c>
      <c r="D80" s="19">
        <f>'Door Comparison'!E80</f>
        <v>1295</v>
      </c>
      <c r="E80" s="19">
        <f>'Door Comparison'!F80</f>
        <v>2150</v>
      </c>
      <c r="F80" s="19" t="e">
        <f>'Door Comparison'!#REF!</f>
        <v>#REF!</v>
      </c>
      <c r="G80" s="19">
        <f>'Door Comparison'!I80</f>
        <v>0</v>
      </c>
      <c r="H80" s="19">
        <f>'Door Comparison'!J80</f>
        <v>1</v>
      </c>
      <c r="I80" s="19" t="e">
        <f>'Door Comparison'!#REF!</f>
        <v>#REF!</v>
      </c>
      <c r="J80" s="19">
        <f>'Door Comparison'!L80</f>
        <v>0</v>
      </c>
      <c r="K80" s="19">
        <f>'Door Comparison'!M80</f>
        <v>1</v>
      </c>
      <c r="L80" s="19">
        <f>'Door Comparison'!N80</f>
        <v>1</v>
      </c>
      <c r="N80" s="59">
        <v>459.69</v>
      </c>
      <c r="O80" s="52"/>
      <c r="P80" s="15"/>
      <c r="R80" s="57"/>
      <c r="S80" s="51"/>
      <c r="T80" s="57"/>
      <c r="V80" s="22"/>
      <c r="W80" s="15"/>
      <c r="X80" s="57"/>
      <c r="Y80" s="23">
        <f t="shared" ref="Y80" si="26">SUM(N80:X80)</f>
        <v>459.69</v>
      </c>
      <c r="Z80" s="49"/>
    </row>
    <row r="81" spans="1:26" ht="13.25" customHeight="1" x14ac:dyDescent="0.25">
      <c r="A81" s="384" t="str">
        <f>'Door Comparison'!A81</f>
        <v>D00.00.51A</v>
      </c>
      <c r="B81" s="19" t="str">
        <f>'Door Comparison'!C81</f>
        <v>DRS-301</v>
      </c>
      <c r="C81" s="19" t="str">
        <f>'Door Comparison'!D81</f>
        <v>Metal</v>
      </c>
      <c r="D81" s="19">
        <f>'Door Comparison'!E81</f>
        <v>1295</v>
      </c>
      <c r="E81" s="19">
        <f>'Door Comparison'!F81</f>
        <v>2050</v>
      </c>
      <c r="F81" s="19" t="e">
        <f>'Door Comparison'!#REF!</f>
        <v>#REF!</v>
      </c>
      <c r="G81" s="19">
        <f>'Door Comparison'!I81</f>
        <v>0</v>
      </c>
      <c r="H81" s="19">
        <f>'Door Comparison'!J81</f>
        <v>1</v>
      </c>
      <c r="I81" s="19" t="e">
        <f>'Door Comparison'!#REF!</f>
        <v>#REF!</v>
      </c>
      <c r="J81" s="19">
        <f>'Door Comparison'!L81</f>
        <v>0</v>
      </c>
      <c r="K81" s="19">
        <f>'Door Comparison'!M81</f>
        <v>1</v>
      </c>
      <c r="L81" s="19">
        <f>'Door Comparison'!N81</f>
        <v>1</v>
      </c>
      <c r="N81" s="59">
        <v>459.69</v>
      </c>
      <c r="O81" s="52"/>
      <c r="P81" s="15"/>
      <c r="R81" s="57"/>
      <c r="S81" s="51"/>
      <c r="T81" s="57"/>
      <c r="V81" s="22"/>
      <c r="W81" s="15"/>
      <c r="X81" s="57"/>
      <c r="Y81" s="23">
        <f t="shared" si="25"/>
        <v>459.69</v>
      </c>
      <c r="Z81" s="49"/>
    </row>
    <row r="82" spans="1:26" ht="13.25" customHeight="1" x14ac:dyDescent="0.25">
      <c r="A82" s="384" t="str">
        <f>'Door Comparison'!A82</f>
        <v>D00.00.53A</v>
      </c>
      <c r="B82" s="19" t="str">
        <f>'Door Comparison'!C82</f>
        <v>DRS-301</v>
      </c>
      <c r="C82" s="19" t="str">
        <f>'Door Comparison'!D82</f>
        <v>Metal</v>
      </c>
      <c r="D82" s="19">
        <f>'Door Comparison'!E82</f>
        <v>1295</v>
      </c>
      <c r="E82" s="19">
        <f>'Door Comparison'!F82</f>
        <v>2150</v>
      </c>
      <c r="F82" s="19" t="e">
        <f>'Door Comparison'!#REF!</f>
        <v>#REF!</v>
      </c>
      <c r="G82" s="19">
        <f>'Door Comparison'!I82</f>
        <v>0</v>
      </c>
      <c r="H82" s="19">
        <f>'Door Comparison'!J82</f>
        <v>1</v>
      </c>
      <c r="I82" s="19" t="e">
        <f>'Door Comparison'!#REF!</f>
        <v>#REF!</v>
      </c>
      <c r="J82" s="19">
        <f>'Door Comparison'!L82</f>
        <v>0</v>
      </c>
      <c r="K82" s="19">
        <f>'Door Comparison'!M82</f>
        <v>1</v>
      </c>
      <c r="L82" s="19">
        <f>'Door Comparison'!N82</f>
        <v>1</v>
      </c>
      <c r="N82" s="59">
        <v>459.69</v>
      </c>
      <c r="O82" s="52"/>
      <c r="P82" s="15"/>
      <c r="R82" s="57"/>
      <c r="S82" s="51"/>
      <c r="T82" s="57"/>
      <c r="V82" s="22"/>
      <c r="W82" s="15"/>
      <c r="X82" s="57"/>
      <c r="Y82" s="23">
        <f t="shared" ref="Y82" si="27">SUM(N82:X82)</f>
        <v>459.69</v>
      </c>
      <c r="Z82" s="49"/>
    </row>
    <row r="83" spans="1:26" ht="13.25" customHeight="1" x14ac:dyDescent="0.25">
      <c r="A83" s="384" t="str">
        <f>'Door Comparison'!A83</f>
        <v>D00.00.57A</v>
      </c>
      <c r="B83" s="19" t="str">
        <f>'Door Comparison'!C83</f>
        <v>DRS-301</v>
      </c>
      <c r="C83" s="19" t="str">
        <f>'Door Comparison'!D83</f>
        <v>Metal</v>
      </c>
      <c r="D83" s="19">
        <f>'Door Comparison'!E83</f>
        <v>1295</v>
      </c>
      <c r="E83" s="19">
        <f>'Door Comparison'!F83</f>
        <v>2050</v>
      </c>
      <c r="F83" s="19" t="e">
        <f>'Door Comparison'!#REF!</f>
        <v>#REF!</v>
      </c>
      <c r="G83" s="19">
        <f>'Door Comparison'!I83</f>
        <v>0</v>
      </c>
      <c r="H83" s="19">
        <f>'Door Comparison'!J83</f>
        <v>1</v>
      </c>
      <c r="I83" s="19" t="e">
        <f>'Door Comparison'!#REF!</f>
        <v>#REF!</v>
      </c>
      <c r="J83" s="19">
        <f>'Door Comparison'!L83</f>
        <v>0</v>
      </c>
      <c r="K83" s="19">
        <f>'Door Comparison'!M83</f>
        <v>1</v>
      </c>
      <c r="L83" s="19">
        <f>'Door Comparison'!N83</f>
        <v>1</v>
      </c>
      <c r="N83" s="59">
        <v>459.69</v>
      </c>
      <c r="O83" s="52"/>
      <c r="P83" s="15"/>
      <c r="R83" s="57"/>
      <c r="S83" s="51"/>
      <c r="T83" s="57"/>
      <c r="V83" s="22"/>
      <c r="W83" s="15"/>
      <c r="X83" s="57"/>
      <c r="Y83" s="23">
        <f t="shared" si="25"/>
        <v>459.69</v>
      </c>
      <c r="Z83" s="49"/>
    </row>
    <row r="84" spans="1:26" ht="13.25" customHeight="1" x14ac:dyDescent="0.25">
      <c r="A84" s="384" t="str">
        <f>'Door Comparison'!A84</f>
        <v>D00.00.75A</v>
      </c>
      <c r="B84" s="19" t="str">
        <f>'Door Comparison'!C84</f>
        <v>DRS-301</v>
      </c>
      <c r="C84" s="19" t="str">
        <f>'Door Comparison'!D84</f>
        <v>Metal</v>
      </c>
      <c r="D84" s="19">
        <f>'Door Comparison'!E84</f>
        <v>1806</v>
      </c>
      <c r="E84" s="19">
        <f>'Door Comparison'!F84</f>
        <v>2150</v>
      </c>
      <c r="F84" s="19" t="e">
        <f>'Door Comparison'!#REF!</f>
        <v>#REF!</v>
      </c>
      <c r="G84" s="19">
        <f>'Door Comparison'!I84</f>
        <v>0</v>
      </c>
      <c r="H84" s="19">
        <f>'Door Comparison'!J84</f>
        <v>1</v>
      </c>
      <c r="I84" s="19" t="e">
        <f>'Door Comparison'!#REF!</f>
        <v>#REF!</v>
      </c>
      <c r="J84" s="19">
        <f>'Door Comparison'!L84</f>
        <v>0</v>
      </c>
      <c r="K84" s="19">
        <f>'Door Comparison'!M84</f>
        <v>1</v>
      </c>
      <c r="L84" s="19">
        <f>'Door Comparison'!N84</f>
        <v>1</v>
      </c>
      <c r="N84" s="59">
        <v>459.69</v>
      </c>
      <c r="O84" s="52"/>
      <c r="P84" s="15"/>
      <c r="R84" s="57"/>
      <c r="S84" s="51"/>
      <c r="T84" s="57"/>
      <c r="V84" s="22"/>
      <c r="W84" s="15"/>
      <c r="X84" s="57"/>
      <c r="Y84" s="23">
        <f t="shared" si="25"/>
        <v>459.69</v>
      </c>
      <c r="Z84" s="49"/>
    </row>
    <row r="85" spans="1:26" ht="13.25" customHeight="1" x14ac:dyDescent="0.25">
      <c r="A85" s="384" t="str">
        <f>'Door Comparison'!A85</f>
        <v>D00.00.77B</v>
      </c>
      <c r="B85" s="19" t="str">
        <f>'Door Comparison'!C85</f>
        <v>DRS-301</v>
      </c>
      <c r="C85" s="19" t="str">
        <f>'Door Comparison'!D85</f>
        <v>Metal</v>
      </c>
      <c r="D85" s="19">
        <f>'Door Comparison'!E85</f>
        <v>1230</v>
      </c>
      <c r="E85" s="19">
        <f>'Door Comparison'!F85</f>
        <v>2150</v>
      </c>
      <c r="F85" s="19" t="e">
        <f>'Door Comparison'!#REF!</f>
        <v>#REF!</v>
      </c>
      <c r="G85" s="19">
        <f>'Door Comparison'!I85</f>
        <v>0</v>
      </c>
      <c r="H85" s="19">
        <f>'Door Comparison'!J85</f>
        <v>1</v>
      </c>
      <c r="I85" s="19" t="e">
        <f>'Door Comparison'!#REF!</f>
        <v>#REF!</v>
      </c>
      <c r="J85" s="19">
        <f>'Door Comparison'!L85</f>
        <v>0</v>
      </c>
      <c r="K85" s="19">
        <f>'Door Comparison'!M85</f>
        <v>1</v>
      </c>
      <c r="L85" s="19">
        <f>'Door Comparison'!N85</f>
        <v>1</v>
      </c>
      <c r="N85" s="59">
        <v>459.69</v>
      </c>
      <c r="O85" s="52"/>
      <c r="P85" s="15"/>
      <c r="R85" s="57"/>
      <c r="S85" s="51"/>
      <c r="T85" s="57"/>
      <c r="V85" s="22"/>
      <c r="W85" s="15"/>
      <c r="X85" s="57"/>
      <c r="Y85" s="23">
        <f t="shared" si="25"/>
        <v>459.69</v>
      </c>
      <c r="Z85" s="49"/>
    </row>
    <row r="86" spans="1:26" ht="13.25" customHeight="1" x14ac:dyDescent="0.25">
      <c r="A86" s="384" t="str">
        <f>'Door Comparison'!A86</f>
        <v>D00.00.77C</v>
      </c>
      <c r="B86" s="19" t="str">
        <f>'Door Comparison'!C86</f>
        <v>DRS-301</v>
      </c>
      <c r="C86" s="19" t="str">
        <f>'Door Comparison'!D86</f>
        <v>Metal</v>
      </c>
      <c r="D86" s="19">
        <f>'Door Comparison'!E86</f>
        <v>995</v>
      </c>
      <c r="E86" s="19">
        <f>'Door Comparison'!F86</f>
        <v>2150</v>
      </c>
      <c r="F86" s="19" t="e">
        <f>'Door Comparison'!#REF!</f>
        <v>#REF!</v>
      </c>
      <c r="G86" s="19">
        <f>'Door Comparison'!I86</f>
        <v>0</v>
      </c>
      <c r="H86" s="19">
        <f>'Door Comparison'!J86</f>
        <v>1</v>
      </c>
      <c r="I86" s="19" t="e">
        <f>'Door Comparison'!#REF!</f>
        <v>#REF!</v>
      </c>
      <c r="J86" s="19">
        <f>'Door Comparison'!L86</f>
        <v>0</v>
      </c>
      <c r="K86" s="19">
        <f>'Door Comparison'!M86</f>
        <v>1</v>
      </c>
      <c r="L86" s="19">
        <f>'Door Comparison'!N86</f>
        <v>1</v>
      </c>
      <c r="N86" s="59">
        <v>459.69</v>
      </c>
      <c r="O86" s="52"/>
      <c r="P86" s="15"/>
      <c r="R86" s="57"/>
      <c r="S86" s="51"/>
      <c r="T86" s="57"/>
      <c r="V86" s="22"/>
      <c r="W86" s="15"/>
      <c r="X86" s="57"/>
      <c r="Y86" s="23">
        <f t="shared" si="25"/>
        <v>459.69</v>
      </c>
      <c r="Z86" s="49"/>
    </row>
    <row r="87" spans="1:26" ht="13.25" customHeight="1" x14ac:dyDescent="0.25">
      <c r="A87" s="384" t="str">
        <f>'Door Comparison'!A87</f>
        <v>D00.04.03A</v>
      </c>
      <c r="B87" s="19" t="str">
        <f>'Door Comparison'!C87</f>
        <v>DRS-301</v>
      </c>
      <c r="C87" s="19" t="str">
        <f>'Door Comparison'!D87</f>
        <v>Metal</v>
      </c>
      <c r="D87" s="19">
        <f>'Door Comparison'!E87</f>
        <v>1285</v>
      </c>
      <c r="E87" s="19">
        <f>'Door Comparison'!F87</f>
        <v>2150</v>
      </c>
      <c r="F87" s="19" t="e">
        <f>'Door Comparison'!#REF!</f>
        <v>#REF!</v>
      </c>
      <c r="G87" s="19">
        <f>'Door Comparison'!I87</f>
        <v>0</v>
      </c>
      <c r="H87" s="19">
        <f>'Door Comparison'!J87</f>
        <v>1</v>
      </c>
      <c r="I87" s="19" t="e">
        <f>'Door Comparison'!#REF!</f>
        <v>#REF!</v>
      </c>
      <c r="J87" s="19">
        <f>'Door Comparison'!L87</f>
        <v>0</v>
      </c>
      <c r="K87" s="19">
        <f>'Door Comparison'!M87</f>
        <v>1</v>
      </c>
      <c r="L87" s="19">
        <f>'Door Comparison'!N87</f>
        <v>1</v>
      </c>
      <c r="N87" s="59">
        <v>459.69</v>
      </c>
      <c r="O87" s="52"/>
      <c r="P87" s="15"/>
      <c r="R87" s="57"/>
      <c r="S87" s="51"/>
      <c r="T87" s="57"/>
      <c r="V87" s="22"/>
      <c r="W87" s="15"/>
      <c r="X87" s="57"/>
      <c r="Y87" s="23">
        <f t="shared" si="25"/>
        <v>459.69</v>
      </c>
      <c r="Z87" s="49"/>
    </row>
    <row r="88" spans="1:26" ht="13.25" customHeight="1" x14ac:dyDescent="0.25">
      <c r="A88" s="384" t="str">
        <f>'Door Comparison'!A88</f>
        <v>Level 00M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N88" s="59"/>
      <c r="O88" s="52"/>
      <c r="P88" s="15"/>
      <c r="R88" s="57"/>
      <c r="S88" s="51"/>
      <c r="T88" s="57"/>
      <c r="V88" s="22"/>
      <c r="W88" s="15"/>
      <c r="X88" s="57"/>
      <c r="Y88" s="23"/>
      <c r="Z88" s="49"/>
    </row>
    <row r="89" spans="1:26" ht="13.25" customHeight="1" x14ac:dyDescent="0.25">
      <c r="A89" s="384" t="str">
        <f>'Door Comparison'!A89</f>
        <v>D00M.00.01A</v>
      </c>
      <c r="B89" s="19" t="str">
        <f>'Door Comparison'!C89</f>
        <v>DRS-301</v>
      </c>
      <c r="C89" s="19" t="str">
        <f>'Door Comparison'!D89</f>
        <v>Metal</v>
      </c>
      <c r="D89" s="19">
        <f>'Door Comparison'!E89</f>
        <v>1910</v>
      </c>
      <c r="E89" s="19">
        <f>'Door Comparison'!F89</f>
        <v>2150</v>
      </c>
      <c r="F89" s="19" t="e">
        <f>'Door Comparison'!#REF!</f>
        <v>#REF!</v>
      </c>
      <c r="G89" s="19">
        <f>'Door Comparison'!I89</f>
        <v>0</v>
      </c>
      <c r="H89" s="19">
        <f>'Door Comparison'!J89</f>
        <v>1</v>
      </c>
      <c r="I89" s="19" t="e">
        <f>'Door Comparison'!#REF!</f>
        <v>#REF!</v>
      </c>
      <c r="J89" s="19">
        <f>'Door Comparison'!L89</f>
        <v>0</v>
      </c>
      <c r="K89" s="19">
        <f>'Door Comparison'!M89</f>
        <v>1</v>
      </c>
      <c r="L89" s="19">
        <f>'Door Comparison'!N89</f>
        <v>1</v>
      </c>
      <c r="N89" s="59">
        <v>459.69</v>
      </c>
      <c r="O89" s="52"/>
      <c r="P89" s="15"/>
      <c r="R89" s="57"/>
      <c r="S89" s="51"/>
      <c r="T89" s="57"/>
      <c r="V89" s="22"/>
      <c r="W89" s="15"/>
      <c r="X89" s="57"/>
      <c r="Y89" s="23">
        <f t="shared" si="25"/>
        <v>459.69</v>
      </c>
      <c r="Z89" s="49"/>
    </row>
    <row r="90" spans="1:26" ht="13.25" customHeight="1" x14ac:dyDescent="0.25">
      <c r="A90" s="384" t="str">
        <f>'Door Comparison'!A90</f>
        <v>D00M.00.02A</v>
      </c>
      <c r="B90" s="19" t="str">
        <f>'Door Comparison'!C90</f>
        <v>DRS-301</v>
      </c>
      <c r="C90" s="19" t="str">
        <f>'Door Comparison'!D90</f>
        <v>Metal</v>
      </c>
      <c r="D90" s="19">
        <f>'Door Comparison'!E90</f>
        <v>995</v>
      </c>
      <c r="E90" s="19">
        <f>'Door Comparison'!F90</f>
        <v>2145</v>
      </c>
      <c r="F90" s="19" t="e">
        <f>'Door Comparison'!#REF!</f>
        <v>#REF!</v>
      </c>
      <c r="G90" s="19">
        <f>'Door Comparison'!I90</f>
        <v>0</v>
      </c>
      <c r="H90" s="19">
        <f>'Door Comparison'!J90</f>
        <v>1</v>
      </c>
      <c r="I90" s="19" t="e">
        <f>'Door Comparison'!#REF!</f>
        <v>#REF!</v>
      </c>
      <c r="J90" s="19">
        <f>'Door Comparison'!L90</f>
        <v>0</v>
      </c>
      <c r="K90" s="19">
        <f>'Door Comparison'!M90</f>
        <v>1</v>
      </c>
      <c r="L90" s="19">
        <f>'Door Comparison'!N90</f>
        <v>1</v>
      </c>
      <c r="N90" s="59">
        <v>459.69</v>
      </c>
      <c r="O90" s="52"/>
      <c r="P90" s="15"/>
      <c r="R90" s="57"/>
      <c r="S90" s="51"/>
      <c r="T90" s="57"/>
      <c r="V90" s="22"/>
      <c r="W90" s="15"/>
      <c r="X90" s="57"/>
      <c r="Y90" s="23">
        <f t="shared" ref="Y90" si="28">SUM(N90:X90)</f>
        <v>459.69</v>
      </c>
      <c r="Z90" s="49"/>
    </row>
    <row r="91" spans="1:26" ht="13.25" customHeight="1" x14ac:dyDescent="0.25">
      <c r="A91" s="384" t="str">
        <f>'Door Comparison'!A91</f>
        <v>D00M.00.03A</v>
      </c>
      <c r="B91" s="19" t="str">
        <f>'Door Comparison'!C91</f>
        <v>DRS-301</v>
      </c>
      <c r="C91" s="19" t="str">
        <f>'Door Comparison'!D91</f>
        <v>Metal</v>
      </c>
      <c r="D91" s="19">
        <f>'Door Comparison'!E91</f>
        <v>995</v>
      </c>
      <c r="E91" s="19">
        <f>'Door Comparison'!F91</f>
        <v>2150</v>
      </c>
      <c r="F91" s="19" t="e">
        <f>'Door Comparison'!#REF!</f>
        <v>#REF!</v>
      </c>
      <c r="G91" s="19">
        <f>'Door Comparison'!I91</f>
        <v>0</v>
      </c>
      <c r="H91" s="19">
        <f>'Door Comparison'!J91</f>
        <v>1</v>
      </c>
      <c r="I91" s="19" t="e">
        <f>'Door Comparison'!#REF!</f>
        <v>#REF!</v>
      </c>
      <c r="J91" s="19">
        <f>'Door Comparison'!L91</f>
        <v>0</v>
      </c>
      <c r="K91" s="19">
        <f>'Door Comparison'!M91</f>
        <v>1</v>
      </c>
      <c r="L91" s="19">
        <f>'Door Comparison'!N91</f>
        <v>1</v>
      </c>
      <c r="N91" s="59">
        <v>459.69</v>
      </c>
      <c r="O91" s="52"/>
      <c r="P91" s="15"/>
      <c r="R91" s="57"/>
      <c r="S91" s="51"/>
      <c r="T91" s="57"/>
      <c r="V91" s="22"/>
      <c r="W91" s="15"/>
      <c r="X91" s="57"/>
      <c r="Y91" s="23">
        <f t="shared" si="25"/>
        <v>459.69</v>
      </c>
      <c r="Z91" s="49"/>
    </row>
    <row r="92" spans="1:26" ht="13.25" customHeight="1" x14ac:dyDescent="0.25">
      <c r="A92" s="384" t="str">
        <f>'Door Comparison'!A92</f>
        <v>D00M.00.04A</v>
      </c>
      <c r="B92" s="19" t="str">
        <f>'Door Comparison'!C92</f>
        <v>DRS-501</v>
      </c>
      <c r="C92" s="19" t="str">
        <f>'Door Comparison'!D92</f>
        <v>Timber</v>
      </c>
      <c r="D92" s="19">
        <f>'Door Comparison'!E92</f>
        <v>970</v>
      </c>
      <c r="E92" s="19">
        <f>'Door Comparison'!F92</f>
        <v>1960</v>
      </c>
      <c r="F92" s="19" t="e">
        <f>'Door Comparison'!#REF!</f>
        <v>#REF!</v>
      </c>
      <c r="G92" s="19">
        <f>'Door Comparison'!I92</f>
        <v>0</v>
      </c>
      <c r="H92" s="19">
        <f>'Door Comparison'!J92</f>
        <v>1</v>
      </c>
      <c r="I92" s="19" t="e">
        <f>'Door Comparison'!#REF!</f>
        <v>#REF!</v>
      </c>
      <c r="J92" s="19">
        <f>'Door Comparison'!L92</f>
        <v>0</v>
      </c>
      <c r="K92" s="19">
        <f>'Door Comparison'!M92</f>
        <v>1</v>
      </c>
      <c r="L92" s="19">
        <f>'Door Comparison'!N92</f>
        <v>1</v>
      </c>
      <c r="N92" s="59">
        <v>44</v>
      </c>
      <c r="O92" s="52"/>
      <c r="P92" s="15">
        <f t="shared" ref="P92:P95" si="29">(D92+2*E92)*3.1/1000</f>
        <v>15.16</v>
      </c>
      <c r="Q92" s="91">
        <f t="shared" ref="Q92:Q95" si="30">(((D92+2*E92)*((G92*2.9)+(H92*3.77))/1000))*2</f>
        <v>36.869999999999997</v>
      </c>
      <c r="R92" s="57"/>
      <c r="S92" s="51"/>
      <c r="T92" s="57">
        <v>0</v>
      </c>
      <c r="U92" s="15">
        <v>40</v>
      </c>
      <c r="V92" s="22">
        <f t="shared" ref="V92:V95" si="31">(J92*((D92+2*E92)*1.11/1000))+(K92*((D92+2*E92)*2.22/1000))+(L92*((D92+2*E92)*1.11/1000))</f>
        <v>16.28</v>
      </c>
      <c r="W92" s="15">
        <f t="shared" ref="W92:W95" si="32">(J92+K92+L92)*((D92+2*E92)*1.04/1000)</f>
        <v>10.17</v>
      </c>
      <c r="X92" s="57">
        <v>0</v>
      </c>
      <c r="Y92" s="23">
        <f t="shared" ref="Y92:Y95" si="33">SUM(N92:X92)</f>
        <v>162.47999999999999</v>
      </c>
      <c r="Z92" s="49"/>
    </row>
    <row r="93" spans="1:26" ht="13.25" customHeight="1" x14ac:dyDescent="0.25">
      <c r="A93" s="384" t="str">
        <f>'Door Comparison'!A93</f>
        <v>D00M.00.04B</v>
      </c>
      <c r="B93" s="19" t="str">
        <f>'Door Comparison'!C93</f>
        <v>DRS-501</v>
      </c>
      <c r="C93" s="19" t="str">
        <f>'Door Comparison'!D93</f>
        <v>Timber</v>
      </c>
      <c r="D93" s="19">
        <f>'Door Comparison'!E93</f>
        <v>970</v>
      </c>
      <c r="E93" s="19">
        <f>'Door Comparison'!F93</f>
        <v>2160</v>
      </c>
      <c r="F93" s="19" t="e">
        <f>'Door Comparison'!#REF!</f>
        <v>#REF!</v>
      </c>
      <c r="G93" s="19">
        <f>'Door Comparison'!I93</f>
        <v>0</v>
      </c>
      <c r="H93" s="19">
        <f>'Door Comparison'!J93</f>
        <v>1</v>
      </c>
      <c r="I93" s="19" t="e">
        <f>'Door Comparison'!#REF!</f>
        <v>#REF!</v>
      </c>
      <c r="J93" s="19">
        <f>'Door Comparison'!L93</f>
        <v>0</v>
      </c>
      <c r="K93" s="19">
        <f>'Door Comparison'!M93</f>
        <v>0</v>
      </c>
      <c r="L93" s="19">
        <f>'Door Comparison'!N93</f>
        <v>1</v>
      </c>
      <c r="N93" s="59">
        <v>88</v>
      </c>
      <c r="O93" s="52"/>
      <c r="P93" s="15">
        <f t="shared" si="29"/>
        <v>16.399999999999999</v>
      </c>
      <c r="Q93" s="91">
        <f t="shared" si="30"/>
        <v>39.89</v>
      </c>
      <c r="R93" s="57"/>
      <c r="S93" s="51"/>
      <c r="T93" s="57">
        <v>0</v>
      </c>
      <c r="U93" s="15">
        <v>34.06</v>
      </c>
      <c r="V93" s="22">
        <f t="shared" si="31"/>
        <v>5.87</v>
      </c>
      <c r="W93" s="15">
        <f t="shared" si="32"/>
        <v>5.5</v>
      </c>
      <c r="X93" s="57">
        <v>0</v>
      </c>
      <c r="Y93" s="23">
        <f t="shared" si="33"/>
        <v>189.72</v>
      </c>
      <c r="Z93" s="49"/>
    </row>
    <row r="94" spans="1:26" x14ac:dyDescent="0.25">
      <c r="A94" s="384" t="str">
        <f>'Door Comparison'!A94</f>
        <v>D00M.00.04C</v>
      </c>
      <c r="B94" s="19" t="str">
        <f>'Door Comparison'!C94</f>
        <v>DRS-501</v>
      </c>
      <c r="C94" s="19" t="str">
        <f>'Door Comparison'!D94</f>
        <v>Timber</v>
      </c>
      <c r="D94" s="19">
        <f>'Door Comparison'!E94</f>
        <v>970</v>
      </c>
      <c r="E94" s="19">
        <f>'Door Comparison'!F94</f>
        <v>1960</v>
      </c>
      <c r="F94" s="19" t="e">
        <f>'Door Comparison'!#REF!</f>
        <v>#REF!</v>
      </c>
      <c r="G94" s="19">
        <f>'Door Comparison'!I94</f>
        <v>0</v>
      </c>
      <c r="H94" s="19">
        <f>'Door Comparison'!J94</f>
        <v>1</v>
      </c>
      <c r="I94" s="19" t="e">
        <f>'Door Comparison'!#REF!</f>
        <v>#REF!</v>
      </c>
      <c r="J94" s="19">
        <f>'Door Comparison'!L94</f>
        <v>0</v>
      </c>
      <c r="K94" s="19">
        <f>'Door Comparison'!M94</f>
        <v>0</v>
      </c>
      <c r="L94" s="19">
        <f>'Door Comparison'!N94</f>
        <v>1</v>
      </c>
      <c r="N94" s="59">
        <v>44</v>
      </c>
      <c r="O94" s="52"/>
      <c r="P94" s="15">
        <f t="shared" si="29"/>
        <v>15.16</v>
      </c>
      <c r="Q94" s="91">
        <f t="shared" si="30"/>
        <v>36.869999999999997</v>
      </c>
      <c r="R94" s="57"/>
      <c r="S94" s="51"/>
      <c r="T94" s="57">
        <v>0</v>
      </c>
      <c r="U94" s="15">
        <v>34.06</v>
      </c>
      <c r="V94" s="22">
        <f t="shared" si="31"/>
        <v>5.43</v>
      </c>
      <c r="W94" s="15">
        <f t="shared" si="32"/>
        <v>5.09</v>
      </c>
      <c r="X94" s="57">
        <v>0</v>
      </c>
      <c r="Y94" s="23">
        <f t="shared" si="33"/>
        <v>140.61000000000001</v>
      </c>
      <c r="Z94" s="49"/>
    </row>
    <row r="95" spans="1:26" x14ac:dyDescent="0.25">
      <c r="A95" s="384" t="str">
        <f>'Door Comparison'!A95</f>
        <v>D00M.00.04D</v>
      </c>
      <c r="B95" s="19" t="str">
        <f>'Door Comparison'!C95</f>
        <v>DRS-505</v>
      </c>
      <c r="C95" s="19" t="str">
        <f>'Door Comparison'!D95</f>
        <v>Selo</v>
      </c>
      <c r="D95" s="19">
        <f>'Door Comparison'!E95</f>
        <v>1903</v>
      </c>
      <c r="E95" s="19">
        <f>'Door Comparison'!F95</f>
        <v>1995</v>
      </c>
      <c r="F95" s="19" t="e">
        <f>'Door Comparison'!#REF!</f>
        <v>#REF!</v>
      </c>
      <c r="G95" s="19">
        <f>'Door Comparison'!I95</f>
        <v>0</v>
      </c>
      <c r="H95" s="19">
        <f>'Door Comparison'!J95</f>
        <v>1</v>
      </c>
      <c r="I95" s="19" t="e">
        <f>'Door Comparison'!#REF!</f>
        <v>#REF!</v>
      </c>
      <c r="J95" s="19">
        <f>'Door Comparison'!L95</f>
        <v>0</v>
      </c>
      <c r="K95" s="19">
        <f>'Door Comparison'!M95</f>
        <v>0</v>
      </c>
      <c r="L95" s="19">
        <f>'Door Comparison'!N95</f>
        <v>1</v>
      </c>
      <c r="N95" s="385">
        <v>270</v>
      </c>
      <c r="O95" s="52"/>
      <c r="P95" s="15">
        <f t="shared" si="29"/>
        <v>18.27</v>
      </c>
      <c r="Q95" s="91">
        <f t="shared" si="30"/>
        <v>44.43</v>
      </c>
      <c r="R95" s="57"/>
      <c r="S95" s="51"/>
      <c r="T95" s="57">
        <v>0</v>
      </c>
      <c r="U95" s="15">
        <v>168.36</v>
      </c>
      <c r="V95" s="22">
        <f t="shared" si="31"/>
        <v>6.54</v>
      </c>
      <c r="W95" s="15">
        <f t="shared" si="32"/>
        <v>6.13</v>
      </c>
      <c r="X95" s="57">
        <v>0</v>
      </c>
      <c r="Y95" s="23">
        <f t="shared" si="33"/>
        <v>513.73</v>
      </c>
      <c r="Z95" s="49"/>
    </row>
    <row r="96" spans="1:26" x14ac:dyDescent="0.25">
      <c r="A96" s="384" t="str">
        <f>'Door Comparison'!A96</f>
        <v>D00M.00.05A</v>
      </c>
      <c r="B96" s="19" t="str">
        <f>'Door Comparison'!C96</f>
        <v>DRS-301</v>
      </c>
      <c r="C96" s="19" t="str">
        <f>'Door Comparison'!D96</f>
        <v>Metal</v>
      </c>
      <c r="D96" s="19">
        <f>'Door Comparison'!E96</f>
        <v>995</v>
      </c>
      <c r="E96" s="19">
        <f>'Door Comparison'!F96</f>
        <v>2150</v>
      </c>
      <c r="F96" s="19" t="e">
        <f>'Door Comparison'!#REF!</f>
        <v>#REF!</v>
      </c>
      <c r="G96" s="19">
        <f>'Door Comparison'!I96</f>
        <v>0</v>
      </c>
      <c r="H96" s="19">
        <f>'Door Comparison'!J96</f>
        <v>1</v>
      </c>
      <c r="I96" s="19" t="e">
        <f>'Door Comparison'!#REF!</f>
        <v>#REF!</v>
      </c>
      <c r="J96" s="19">
        <f>'Door Comparison'!L96</f>
        <v>0</v>
      </c>
      <c r="K96" s="19">
        <f>'Door Comparison'!M96</f>
        <v>1</v>
      </c>
      <c r="L96" s="19">
        <f>'Door Comparison'!N96</f>
        <v>1</v>
      </c>
      <c r="N96" s="59">
        <v>459.69</v>
      </c>
      <c r="O96" s="52"/>
      <c r="P96" s="15"/>
      <c r="R96" s="57"/>
      <c r="S96" s="51"/>
      <c r="T96" s="57"/>
      <c r="V96" s="22"/>
      <c r="W96" s="15"/>
      <c r="X96" s="57"/>
      <c r="Y96" s="23">
        <f t="shared" si="25"/>
        <v>459.69</v>
      </c>
      <c r="Z96" s="49"/>
    </row>
    <row r="97" spans="1:26" x14ac:dyDescent="0.25">
      <c r="A97" s="384" t="str">
        <f>'Door Comparison'!A97</f>
        <v>D00M.00.06A</v>
      </c>
      <c r="B97" s="19" t="str">
        <f>'Door Comparison'!C97</f>
        <v>DRS-301</v>
      </c>
      <c r="C97" s="19" t="str">
        <f>'Door Comparison'!D97</f>
        <v>Metal</v>
      </c>
      <c r="D97" s="19">
        <f>'Door Comparison'!E97</f>
        <v>1230</v>
      </c>
      <c r="E97" s="19">
        <f>'Door Comparison'!F97</f>
        <v>2150</v>
      </c>
      <c r="F97" s="19" t="e">
        <f>'Door Comparison'!#REF!</f>
        <v>#REF!</v>
      </c>
      <c r="G97" s="19">
        <f>'Door Comparison'!I97</f>
        <v>0</v>
      </c>
      <c r="H97" s="19">
        <f>'Door Comparison'!J97</f>
        <v>1</v>
      </c>
      <c r="I97" s="19" t="e">
        <f>'Door Comparison'!#REF!</f>
        <v>#REF!</v>
      </c>
      <c r="J97" s="19">
        <f>'Door Comparison'!L97</f>
        <v>0</v>
      </c>
      <c r="K97" s="19">
        <f>'Door Comparison'!M97</f>
        <v>1</v>
      </c>
      <c r="L97" s="19">
        <f>'Door Comparison'!N97</f>
        <v>1</v>
      </c>
      <c r="N97" s="59">
        <v>459.69</v>
      </c>
      <c r="O97" s="52"/>
      <c r="P97" s="15"/>
      <c r="R97" s="57"/>
      <c r="S97" s="51"/>
      <c r="T97" s="57"/>
      <c r="V97" s="22"/>
      <c r="W97" s="15"/>
      <c r="X97" s="57"/>
      <c r="Y97" s="23">
        <f t="shared" si="25"/>
        <v>459.69</v>
      </c>
      <c r="Z97" s="49"/>
    </row>
    <row r="98" spans="1:26" x14ac:dyDescent="0.25">
      <c r="A98" s="384" t="str">
        <f>'Door Comparison'!A98</f>
        <v>D00M.00.07A</v>
      </c>
      <c r="B98" s="19" t="str">
        <f>'Door Comparison'!C98</f>
        <v>DRS-301</v>
      </c>
      <c r="C98" s="19" t="str">
        <f>'Door Comparison'!D98</f>
        <v>Metal</v>
      </c>
      <c r="D98" s="19">
        <f>'Door Comparison'!E98</f>
        <v>1295</v>
      </c>
      <c r="E98" s="19">
        <f>'Door Comparison'!F98</f>
        <v>2150</v>
      </c>
      <c r="F98" s="19" t="e">
        <f>'Door Comparison'!#REF!</f>
        <v>#REF!</v>
      </c>
      <c r="G98" s="19">
        <f>'Door Comparison'!I98</f>
        <v>0</v>
      </c>
      <c r="H98" s="19">
        <f>'Door Comparison'!J98</f>
        <v>1</v>
      </c>
      <c r="I98" s="19" t="e">
        <f>'Door Comparison'!#REF!</f>
        <v>#REF!</v>
      </c>
      <c r="J98" s="19">
        <f>'Door Comparison'!L98</f>
        <v>0</v>
      </c>
      <c r="K98" s="19">
        <f>'Door Comparison'!M98</f>
        <v>1</v>
      </c>
      <c r="L98" s="19">
        <f>'Door Comparison'!N98</f>
        <v>1</v>
      </c>
      <c r="N98" s="59">
        <v>459.69</v>
      </c>
      <c r="O98" s="52"/>
      <c r="P98" s="15"/>
      <c r="R98" s="57"/>
      <c r="S98" s="51"/>
      <c r="T98" s="57"/>
      <c r="V98" s="22"/>
      <c r="W98" s="15"/>
      <c r="X98" s="57"/>
      <c r="Y98" s="23">
        <f t="shared" si="25"/>
        <v>459.69</v>
      </c>
      <c r="Z98" s="49"/>
    </row>
    <row r="99" spans="1:26" x14ac:dyDescent="0.25">
      <c r="A99" s="384" t="str">
        <f>'Door Comparison'!A99</f>
        <v>D00M.00.07E</v>
      </c>
      <c r="B99" s="19" t="str">
        <f>'Door Comparison'!C99</f>
        <v>DRS-310</v>
      </c>
      <c r="C99" s="19" t="str">
        <f>'Door Comparison'!D99</f>
        <v>Selo</v>
      </c>
      <c r="D99" s="19">
        <f>'Door Comparison'!E99</f>
        <v>2859</v>
      </c>
      <c r="E99" s="19">
        <f>'Door Comparison'!F99</f>
        <v>2209</v>
      </c>
      <c r="F99" s="19" t="e">
        <f>'Door Comparison'!#REF!</f>
        <v>#REF!</v>
      </c>
      <c r="G99" s="19">
        <f>'Door Comparison'!I99</f>
        <v>0</v>
      </c>
      <c r="H99" s="19">
        <f>'Door Comparison'!J99</f>
        <v>1</v>
      </c>
      <c r="I99" s="19" t="e">
        <f>'Door Comparison'!#REF!</f>
        <v>#REF!</v>
      </c>
      <c r="J99" s="19">
        <f>'Door Comparison'!L99</f>
        <v>0</v>
      </c>
      <c r="K99" s="19">
        <f>'Door Comparison'!M99</f>
        <v>0</v>
      </c>
      <c r="L99" s="19">
        <f>'Door Comparison'!N99</f>
        <v>1</v>
      </c>
      <c r="N99" s="385">
        <v>270</v>
      </c>
      <c r="O99" s="52"/>
      <c r="P99" s="15">
        <f t="shared" ref="P99:P103" si="34">(D99+2*E99)*3.1/1000</f>
        <v>22.56</v>
      </c>
      <c r="Q99" s="91">
        <f t="shared" ref="Q99:Q103" si="35">(((D99+2*E99)*((G99*2.9)+(H99*3.77))/1000))*2</f>
        <v>54.87</v>
      </c>
      <c r="R99" s="57"/>
      <c r="S99" s="51"/>
      <c r="T99" s="57">
        <v>0</v>
      </c>
      <c r="U99" s="15">
        <v>168.36</v>
      </c>
      <c r="V99" s="22">
        <f t="shared" ref="V99:V103" si="36">(J99*((D99+2*E99)*1.11/1000))+(K99*((D99+2*E99)*2.22/1000))+(L99*((D99+2*E99)*1.11/1000))</f>
        <v>8.08</v>
      </c>
      <c r="W99" s="15">
        <f t="shared" ref="W99:W103" si="37">(J99+K99+L99)*((D99+2*E99)*1.04/1000)</f>
        <v>7.57</v>
      </c>
      <c r="X99" s="57">
        <v>0</v>
      </c>
      <c r="Y99" s="23">
        <f t="shared" ref="Y99:Y103" si="38">SUM(N99:X99)</f>
        <v>531.44000000000005</v>
      </c>
      <c r="Z99" s="49"/>
    </row>
    <row r="100" spans="1:26" x14ac:dyDescent="0.25">
      <c r="A100" s="384" t="str">
        <f>'Door Comparison'!A100</f>
        <v>D00M.00.07F</v>
      </c>
      <c r="B100" s="19" t="str">
        <f>'Door Comparison'!C100</f>
        <v>DRS-310</v>
      </c>
      <c r="C100" s="19" t="str">
        <f>'Door Comparison'!D100</f>
        <v>Selo</v>
      </c>
      <c r="D100" s="19">
        <f>'Door Comparison'!E100</f>
        <v>2859</v>
      </c>
      <c r="E100" s="19">
        <f>'Door Comparison'!F100</f>
        <v>2209</v>
      </c>
      <c r="F100" s="19" t="e">
        <f>'Door Comparison'!#REF!</f>
        <v>#REF!</v>
      </c>
      <c r="G100" s="19">
        <f>'Door Comparison'!I100</f>
        <v>0</v>
      </c>
      <c r="H100" s="19">
        <f>'Door Comparison'!J100</f>
        <v>1</v>
      </c>
      <c r="I100" s="19" t="e">
        <f>'Door Comparison'!#REF!</f>
        <v>#REF!</v>
      </c>
      <c r="J100" s="19">
        <f>'Door Comparison'!L100</f>
        <v>0</v>
      </c>
      <c r="K100" s="19">
        <f>'Door Comparison'!M100</f>
        <v>0</v>
      </c>
      <c r="L100" s="19">
        <f>'Door Comparison'!N100</f>
        <v>1</v>
      </c>
      <c r="N100" s="385">
        <v>270</v>
      </c>
      <c r="O100" s="52"/>
      <c r="P100" s="15">
        <f t="shared" si="34"/>
        <v>22.56</v>
      </c>
      <c r="Q100" s="91">
        <f t="shared" si="35"/>
        <v>54.87</v>
      </c>
      <c r="R100" s="57"/>
      <c r="S100" s="51"/>
      <c r="T100" s="57">
        <v>0</v>
      </c>
      <c r="U100" s="15">
        <v>168.36</v>
      </c>
      <c r="V100" s="22">
        <f t="shared" si="36"/>
        <v>8.08</v>
      </c>
      <c r="W100" s="15">
        <f t="shared" si="37"/>
        <v>7.57</v>
      </c>
      <c r="X100" s="57">
        <v>0</v>
      </c>
      <c r="Y100" s="23">
        <f t="shared" si="38"/>
        <v>531.44000000000005</v>
      </c>
      <c r="Z100" s="49"/>
    </row>
    <row r="101" spans="1:26" x14ac:dyDescent="0.25">
      <c r="A101" s="384" t="str">
        <f>'Door Comparison'!A101</f>
        <v>D00M.00.07G</v>
      </c>
      <c r="B101" s="19" t="str">
        <f>'Door Comparison'!C101</f>
        <v>DRS-310</v>
      </c>
      <c r="C101" s="19" t="str">
        <f>'Door Comparison'!D101</f>
        <v>Selo</v>
      </c>
      <c r="D101" s="19">
        <f>'Door Comparison'!E101</f>
        <v>2875</v>
      </c>
      <c r="E101" s="19">
        <f>'Door Comparison'!F101</f>
        <v>2209</v>
      </c>
      <c r="F101" s="19" t="e">
        <f>'Door Comparison'!#REF!</f>
        <v>#REF!</v>
      </c>
      <c r="G101" s="19">
        <f>'Door Comparison'!I101</f>
        <v>0</v>
      </c>
      <c r="H101" s="19">
        <f>'Door Comparison'!J101</f>
        <v>1</v>
      </c>
      <c r="I101" s="19" t="e">
        <f>'Door Comparison'!#REF!</f>
        <v>#REF!</v>
      </c>
      <c r="J101" s="19">
        <f>'Door Comparison'!L101</f>
        <v>0</v>
      </c>
      <c r="K101" s="19">
        <f>'Door Comparison'!M101</f>
        <v>0</v>
      </c>
      <c r="L101" s="19">
        <f>'Door Comparison'!N101</f>
        <v>1</v>
      </c>
      <c r="N101" s="385">
        <v>270</v>
      </c>
      <c r="O101" s="52"/>
      <c r="P101" s="15">
        <f t="shared" si="34"/>
        <v>22.61</v>
      </c>
      <c r="Q101" s="91">
        <f t="shared" si="35"/>
        <v>54.99</v>
      </c>
      <c r="R101" s="57"/>
      <c r="S101" s="51"/>
      <c r="T101" s="57">
        <v>0</v>
      </c>
      <c r="U101" s="15">
        <v>168.36</v>
      </c>
      <c r="V101" s="22">
        <f t="shared" si="36"/>
        <v>8.1</v>
      </c>
      <c r="W101" s="15">
        <f t="shared" si="37"/>
        <v>7.58</v>
      </c>
      <c r="X101" s="57">
        <v>0</v>
      </c>
      <c r="Y101" s="23">
        <f t="shared" si="38"/>
        <v>531.64</v>
      </c>
      <c r="Z101" s="49"/>
    </row>
    <row r="102" spans="1:26" x14ac:dyDescent="0.25">
      <c r="A102" s="384" t="str">
        <f>'Door Comparison'!A102</f>
        <v>D00M.00.07H</v>
      </c>
      <c r="B102" s="19" t="str">
        <f>'Door Comparison'!C102</f>
        <v>DRS-310</v>
      </c>
      <c r="C102" s="19" t="str">
        <f>'Door Comparison'!D102</f>
        <v>Selo</v>
      </c>
      <c r="D102" s="19">
        <f>'Door Comparison'!E102</f>
        <v>2875</v>
      </c>
      <c r="E102" s="19">
        <f>'Door Comparison'!F102</f>
        <v>2209</v>
      </c>
      <c r="F102" s="19" t="e">
        <f>'Door Comparison'!#REF!</f>
        <v>#REF!</v>
      </c>
      <c r="G102" s="19">
        <f>'Door Comparison'!I102</f>
        <v>0</v>
      </c>
      <c r="H102" s="19">
        <f>'Door Comparison'!J102</f>
        <v>1</v>
      </c>
      <c r="I102" s="19" t="e">
        <f>'Door Comparison'!#REF!</f>
        <v>#REF!</v>
      </c>
      <c r="J102" s="19">
        <f>'Door Comparison'!L102</f>
        <v>0</v>
      </c>
      <c r="K102" s="19">
        <f>'Door Comparison'!M102</f>
        <v>0</v>
      </c>
      <c r="L102" s="19">
        <f>'Door Comparison'!N102</f>
        <v>1</v>
      </c>
      <c r="N102" s="385">
        <v>270</v>
      </c>
      <c r="O102" s="52"/>
      <c r="P102" s="15">
        <f t="shared" si="34"/>
        <v>22.61</v>
      </c>
      <c r="Q102" s="91">
        <f t="shared" si="35"/>
        <v>54.99</v>
      </c>
      <c r="R102" s="57"/>
      <c r="S102" s="51"/>
      <c r="T102" s="57">
        <v>0</v>
      </c>
      <c r="U102" s="15">
        <v>168.36</v>
      </c>
      <c r="V102" s="22">
        <f t="shared" si="36"/>
        <v>8.1</v>
      </c>
      <c r="W102" s="15">
        <f t="shared" si="37"/>
        <v>7.58</v>
      </c>
      <c r="X102" s="57">
        <v>0</v>
      </c>
      <c r="Y102" s="23">
        <f t="shared" si="38"/>
        <v>531.64</v>
      </c>
      <c r="Z102" s="49"/>
    </row>
    <row r="103" spans="1:26" x14ac:dyDescent="0.25">
      <c r="A103" s="384" t="str">
        <f>'Door Comparison'!A103</f>
        <v>D00M.00.07I</v>
      </c>
      <c r="B103" s="19" t="str">
        <f>'Door Comparison'!C103</f>
        <v>DRS-310</v>
      </c>
      <c r="C103" s="19" t="str">
        <f>'Door Comparison'!D103</f>
        <v>Selo</v>
      </c>
      <c r="D103" s="19">
        <f>'Door Comparison'!E103</f>
        <v>2859</v>
      </c>
      <c r="E103" s="19">
        <f>'Door Comparison'!F103</f>
        <v>2209</v>
      </c>
      <c r="F103" s="19" t="e">
        <f>'Door Comparison'!#REF!</f>
        <v>#REF!</v>
      </c>
      <c r="G103" s="19">
        <f>'Door Comparison'!I103</f>
        <v>0</v>
      </c>
      <c r="H103" s="19">
        <f>'Door Comparison'!J103</f>
        <v>1</v>
      </c>
      <c r="I103" s="19" t="e">
        <f>'Door Comparison'!#REF!</f>
        <v>#REF!</v>
      </c>
      <c r="J103" s="19">
        <f>'Door Comparison'!L103</f>
        <v>0</v>
      </c>
      <c r="K103" s="19">
        <f>'Door Comparison'!M103</f>
        <v>0</v>
      </c>
      <c r="L103" s="19">
        <f>'Door Comparison'!N103</f>
        <v>1</v>
      </c>
      <c r="N103" s="385">
        <v>270</v>
      </c>
      <c r="O103" s="52"/>
      <c r="P103" s="15">
        <f t="shared" si="34"/>
        <v>22.56</v>
      </c>
      <c r="Q103" s="91">
        <f t="shared" si="35"/>
        <v>54.87</v>
      </c>
      <c r="R103" s="57"/>
      <c r="S103" s="51"/>
      <c r="T103" s="57">
        <v>0</v>
      </c>
      <c r="U103" s="15">
        <v>168.36</v>
      </c>
      <c r="V103" s="22">
        <f t="shared" si="36"/>
        <v>8.08</v>
      </c>
      <c r="W103" s="15">
        <f t="shared" si="37"/>
        <v>7.57</v>
      </c>
      <c r="X103" s="57">
        <v>0</v>
      </c>
      <c r="Y103" s="23">
        <f t="shared" si="38"/>
        <v>531.44000000000005</v>
      </c>
      <c r="Z103" s="49"/>
    </row>
    <row r="104" spans="1:26" x14ac:dyDescent="0.25">
      <c r="A104" s="384" t="str">
        <f>'Door Comparison'!A104</f>
        <v>D00M.00.08A</v>
      </c>
      <c r="B104" s="19" t="str">
        <f>'Door Comparison'!C104</f>
        <v>DRS-309</v>
      </c>
      <c r="C104" s="19" t="str">
        <f>'Door Comparison'!D104</f>
        <v>Stafford</v>
      </c>
      <c r="D104" s="19">
        <f>'Door Comparison'!E104</f>
        <v>1490</v>
      </c>
      <c r="E104" s="19">
        <f>'Door Comparison'!F104</f>
        <v>2160</v>
      </c>
      <c r="F104" s="19" t="e">
        <f>'Door Comparison'!#REF!</f>
        <v>#REF!</v>
      </c>
      <c r="G104" s="19">
        <f>'Door Comparison'!I104</f>
        <v>0</v>
      </c>
      <c r="H104" s="19">
        <f>'Door Comparison'!J104</f>
        <v>1</v>
      </c>
      <c r="I104" s="19" t="e">
        <f>'Door Comparison'!#REF!</f>
        <v>#REF!</v>
      </c>
      <c r="J104" s="19">
        <f>'Door Comparison'!L104</f>
        <v>0</v>
      </c>
      <c r="K104" s="19">
        <f>'Door Comparison'!M104</f>
        <v>1</v>
      </c>
      <c r="L104" s="19">
        <f>'Door Comparison'!N104</f>
        <v>1</v>
      </c>
      <c r="N104" s="385">
        <v>1828</v>
      </c>
      <c r="O104" s="52"/>
      <c r="P104" s="15"/>
      <c r="R104" s="57"/>
      <c r="S104" s="51"/>
      <c r="T104" s="57"/>
      <c r="V104" s="22"/>
      <c r="W104" s="15">
        <f t="shared" ref="W104" si="39">(J104+K104+L104)*((D104+2*E104)*1.04/1000)</f>
        <v>12.08</v>
      </c>
      <c r="X104" s="57">
        <v>0</v>
      </c>
      <c r="Y104" s="23">
        <f t="shared" ref="Y104" si="40">SUM(N104:X104)</f>
        <v>1840.08</v>
      </c>
      <c r="Z104" s="49"/>
    </row>
    <row r="105" spans="1:26" x14ac:dyDescent="0.25">
      <c r="A105" s="384" t="str">
        <f>'Door Comparison'!A105</f>
        <v>D00M.00.09A</v>
      </c>
      <c r="B105" s="19" t="str">
        <f>'Door Comparison'!C105</f>
        <v>DRS-301</v>
      </c>
      <c r="C105" s="19" t="str">
        <f>'Door Comparison'!D105</f>
        <v>Metal</v>
      </c>
      <c r="D105" s="19">
        <f>'Door Comparison'!E105</f>
        <v>1295</v>
      </c>
      <c r="E105" s="19">
        <f>'Door Comparison'!F105</f>
        <v>2150</v>
      </c>
      <c r="F105" s="19" t="e">
        <f>'Door Comparison'!#REF!</f>
        <v>#REF!</v>
      </c>
      <c r="G105" s="19">
        <f>'Door Comparison'!I105</f>
        <v>0</v>
      </c>
      <c r="H105" s="19">
        <f>'Door Comparison'!J105</f>
        <v>1</v>
      </c>
      <c r="I105" s="19" t="e">
        <f>'Door Comparison'!#REF!</f>
        <v>#REF!</v>
      </c>
      <c r="J105" s="19">
        <f>'Door Comparison'!L105</f>
        <v>0</v>
      </c>
      <c r="K105" s="19">
        <f>'Door Comparison'!M105</f>
        <v>1</v>
      </c>
      <c r="L105" s="19">
        <f>'Door Comparison'!N105</f>
        <v>1</v>
      </c>
      <c r="N105" s="59">
        <v>459.69</v>
      </c>
      <c r="O105" s="52"/>
      <c r="P105" s="15"/>
      <c r="R105" s="57"/>
      <c r="S105" s="51"/>
      <c r="T105" s="57"/>
      <c r="V105" s="22"/>
      <c r="W105" s="15"/>
      <c r="X105" s="57"/>
      <c r="Y105" s="23">
        <f t="shared" si="25"/>
        <v>459.69</v>
      </c>
      <c r="Z105" s="49"/>
    </row>
    <row r="106" spans="1:26" x14ac:dyDescent="0.25">
      <c r="A106" s="384" t="str">
        <f>'Door Comparison'!A106</f>
        <v>D00M.00.10A</v>
      </c>
      <c r="B106" s="19" t="str">
        <f>'Door Comparison'!C106</f>
        <v>DRS-301</v>
      </c>
      <c r="C106" s="19" t="str">
        <f>'Door Comparison'!D106</f>
        <v>Metal</v>
      </c>
      <c r="D106" s="19">
        <f>'Door Comparison'!E106</f>
        <v>995</v>
      </c>
      <c r="E106" s="19">
        <f>'Door Comparison'!F106</f>
        <v>2145</v>
      </c>
      <c r="F106" s="19" t="e">
        <f>'Door Comparison'!#REF!</f>
        <v>#REF!</v>
      </c>
      <c r="G106" s="19">
        <f>'Door Comparison'!I106</f>
        <v>0</v>
      </c>
      <c r="H106" s="19">
        <f>'Door Comparison'!J106</f>
        <v>1</v>
      </c>
      <c r="I106" s="19" t="e">
        <f>'Door Comparison'!#REF!</f>
        <v>#REF!</v>
      </c>
      <c r="J106" s="19">
        <f>'Door Comparison'!L106</f>
        <v>0</v>
      </c>
      <c r="K106" s="19">
        <f>'Door Comparison'!M106</f>
        <v>1</v>
      </c>
      <c r="L106" s="19">
        <f>'Door Comparison'!N106</f>
        <v>1</v>
      </c>
      <c r="N106" s="59">
        <v>459.69</v>
      </c>
      <c r="O106" s="52"/>
      <c r="P106" s="15"/>
      <c r="R106" s="57"/>
      <c r="S106" s="51"/>
      <c r="T106" s="57"/>
      <c r="V106" s="22"/>
      <c r="W106" s="15"/>
      <c r="X106" s="57"/>
      <c r="Y106" s="23">
        <f t="shared" si="25"/>
        <v>459.69</v>
      </c>
      <c r="Z106" s="49"/>
    </row>
    <row r="107" spans="1:26" x14ac:dyDescent="0.25">
      <c r="A107" s="384" t="str">
        <f>'Door Comparison'!A107</f>
        <v>D00M.00.11A</v>
      </c>
      <c r="B107" s="19" t="str">
        <f>'Door Comparison'!C107</f>
        <v>DRS-301</v>
      </c>
      <c r="C107" s="19" t="str">
        <f>'Door Comparison'!D107</f>
        <v>Metal</v>
      </c>
      <c r="D107" s="19">
        <f>'Door Comparison'!E107</f>
        <v>1295</v>
      </c>
      <c r="E107" s="19">
        <f>'Door Comparison'!F107</f>
        <v>2150</v>
      </c>
      <c r="F107" s="19" t="e">
        <f>'Door Comparison'!#REF!</f>
        <v>#REF!</v>
      </c>
      <c r="G107" s="19">
        <f>'Door Comparison'!I107</f>
        <v>0</v>
      </c>
      <c r="H107" s="19">
        <f>'Door Comparison'!J107</f>
        <v>1</v>
      </c>
      <c r="I107" s="19" t="e">
        <f>'Door Comparison'!#REF!</f>
        <v>#REF!</v>
      </c>
      <c r="J107" s="19">
        <f>'Door Comparison'!L107</f>
        <v>0</v>
      </c>
      <c r="K107" s="19">
        <f>'Door Comparison'!M107</f>
        <v>1</v>
      </c>
      <c r="L107" s="19">
        <f>'Door Comparison'!N107</f>
        <v>1</v>
      </c>
      <c r="N107" s="59">
        <v>459.69</v>
      </c>
      <c r="O107" s="52"/>
      <c r="P107" s="15"/>
      <c r="R107" s="57"/>
      <c r="S107" s="51"/>
      <c r="T107" s="57"/>
      <c r="V107" s="22"/>
      <c r="W107" s="15"/>
      <c r="X107" s="57"/>
      <c r="Y107" s="23">
        <f t="shared" si="25"/>
        <v>459.69</v>
      </c>
      <c r="Z107" s="49"/>
    </row>
    <row r="108" spans="1:26" x14ac:dyDescent="0.25">
      <c r="A108" s="384" t="str">
        <f>'Door Comparison'!A108</f>
        <v>D00M.00.12A</v>
      </c>
      <c r="B108" s="19" t="str">
        <f>'Door Comparison'!C108</f>
        <v>DRS-309</v>
      </c>
      <c r="C108" s="19" t="str">
        <f>'Door Comparison'!D108</f>
        <v>Stafford</v>
      </c>
      <c r="D108" s="19">
        <f>'Door Comparison'!E108</f>
        <v>1410</v>
      </c>
      <c r="E108" s="19">
        <f>'Door Comparison'!F108</f>
        <v>2160</v>
      </c>
      <c r="F108" s="19" t="e">
        <f>'Door Comparison'!#REF!</f>
        <v>#REF!</v>
      </c>
      <c r="G108" s="19">
        <f>'Door Comparison'!I108</f>
        <v>0</v>
      </c>
      <c r="H108" s="19">
        <f>'Door Comparison'!J108</f>
        <v>1</v>
      </c>
      <c r="I108" s="19" t="e">
        <f>'Door Comparison'!#REF!</f>
        <v>#REF!</v>
      </c>
      <c r="J108" s="19">
        <f>'Door Comparison'!L108</f>
        <v>1</v>
      </c>
      <c r="K108" s="19">
        <f>'Door Comparison'!M108</f>
        <v>0</v>
      </c>
      <c r="L108" s="19">
        <f>'Door Comparison'!N108</f>
        <v>1</v>
      </c>
      <c r="N108" s="385">
        <v>1828</v>
      </c>
      <c r="O108" s="52"/>
      <c r="P108" s="15"/>
      <c r="R108" s="57"/>
      <c r="S108" s="51"/>
      <c r="T108" s="57"/>
      <c r="V108" s="22"/>
      <c r="W108" s="15">
        <f t="shared" ref="W108" si="41">(J108+K108+L108)*((D108+2*E108)*1.04/1000)</f>
        <v>11.92</v>
      </c>
      <c r="X108" s="57">
        <v>0</v>
      </c>
      <c r="Y108" s="23">
        <f t="shared" ref="Y108" si="42">SUM(N108:X108)</f>
        <v>1839.92</v>
      </c>
      <c r="Z108" s="49"/>
    </row>
    <row r="109" spans="1:26" x14ac:dyDescent="0.25">
      <c r="A109" s="384" t="str">
        <f>'Door Comparison'!A109</f>
        <v>D00M.00.13A</v>
      </c>
      <c r="B109" s="19" t="str">
        <f>'Door Comparison'!C109</f>
        <v>DRS-301</v>
      </c>
      <c r="C109" s="19" t="str">
        <f>'Door Comparison'!D109</f>
        <v>Metal</v>
      </c>
      <c r="D109" s="19">
        <f>'Door Comparison'!E109</f>
        <v>995</v>
      </c>
      <c r="E109" s="19">
        <f>'Door Comparison'!F109</f>
        <v>2150</v>
      </c>
      <c r="F109" s="19" t="e">
        <f>'Door Comparison'!#REF!</f>
        <v>#REF!</v>
      </c>
      <c r="G109" s="19">
        <f>'Door Comparison'!I109</f>
        <v>0</v>
      </c>
      <c r="H109" s="19">
        <f>'Door Comparison'!J109</f>
        <v>1</v>
      </c>
      <c r="I109" s="19" t="e">
        <f>'Door Comparison'!#REF!</f>
        <v>#REF!</v>
      </c>
      <c r="J109" s="19">
        <f>'Door Comparison'!L109</f>
        <v>0</v>
      </c>
      <c r="K109" s="19">
        <f>'Door Comparison'!M109</f>
        <v>1</v>
      </c>
      <c r="L109" s="19">
        <f>'Door Comparison'!N109</f>
        <v>1</v>
      </c>
      <c r="N109" s="59">
        <v>459.69</v>
      </c>
      <c r="O109" s="52"/>
      <c r="P109" s="15"/>
      <c r="R109" s="57"/>
      <c r="S109" s="51"/>
      <c r="T109" s="57"/>
      <c r="V109" s="22"/>
      <c r="W109" s="15"/>
      <c r="X109" s="57"/>
      <c r="Y109" s="23">
        <f t="shared" si="25"/>
        <v>459.69</v>
      </c>
      <c r="Z109" s="49"/>
    </row>
    <row r="110" spans="1:26" x14ac:dyDescent="0.25">
      <c r="A110" s="384" t="str">
        <f>'Door Comparison'!A110</f>
        <v>D00M.00.14A</v>
      </c>
      <c r="B110" s="19" t="str">
        <f>'Door Comparison'!C110</f>
        <v>DRS-301</v>
      </c>
      <c r="C110" s="19" t="str">
        <f>'Door Comparison'!D110</f>
        <v>Metal</v>
      </c>
      <c r="D110" s="19">
        <f>'Door Comparison'!E110</f>
        <v>1230</v>
      </c>
      <c r="E110" s="19">
        <f>'Door Comparison'!F110</f>
        <v>2150</v>
      </c>
      <c r="F110" s="19" t="e">
        <f>'Door Comparison'!#REF!</f>
        <v>#REF!</v>
      </c>
      <c r="G110" s="19">
        <f>'Door Comparison'!I110</f>
        <v>0</v>
      </c>
      <c r="H110" s="19">
        <f>'Door Comparison'!J110</f>
        <v>1</v>
      </c>
      <c r="I110" s="19" t="e">
        <f>'Door Comparison'!#REF!</f>
        <v>#REF!</v>
      </c>
      <c r="J110" s="19">
        <f>'Door Comparison'!L110</f>
        <v>0</v>
      </c>
      <c r="K110" s="19">
        <f>'Door Comparison'!M110</f>
        <v>1</v>
      </c>
      <c r="L110" s="19">
        <f>'Door Comparison'!N110</f>
        <v>1</v>
      </c>
      <c r="N110" s="59">
        <v>459.69</v>
      </c>
      <c r="O110" s="52"/>
      <c r="P110" s="15"/>
      <c r="R110" s="57"/>
      <c r="S110" s="51"/>
      <c r="T110" s="57"/>
      <c r="V110" s="22"/>
      <c r="W110" s="15"/>
      <c r="X110" s="57"/>
      <c r="Y110" s="23">
        <f t="shared" si="25"/>
        <v>459.69</v>
      </c>
      <c r="Z110" s="49"/>
    </row>
    <row r="111" spans="1:26" x14ac:dyDescent="0.25">
      <c r="A111" s="384" t="str">
        <f>'Door Comparison'!A111</f>
        <v>D00M.00.14B</v>
      </c>
      <c r="B111" s="19" t="str">
        <f>'Door Comparison'!C111</f>
        <v>DRS-301</v>
      </c>
      <c r="C111" s="19" t="str">
        <f>'Door Comparison'!D111</f>
        <v>Metal</v>
      </c>
      <c r="D111" s="19">
        <f>'Door Comparison'!E111</f>
        <v>995</v>
      </c>
      <c r="E111" s="19">
        <f>'Door Comparison'!F111</f>
        <v>2150</v>
      </c>
      <c r="F111" s="19" t="e">
        <f>'Door Comparison'!#REF!</f>
        <v>#REF!</v>
      </c>
      <c r="G111" s="19">
        <f>'Door Comparison'!I111</f>
        <v>0</v>
      </c>
      <c r="H111" s="19">
        <f>'Door Comparison'!J111</f>
        <v>1</v>
      </c>
      <c r="I111" s="19" t="e">
        <f>'Door Comparison'!#REF!</f>
        <v>#REF!</v>
      </c>
      <c r="J111" s="19">
        <f>'Door Comparison'!L111</f>
        <v>0</v>
      </c>
      <c r="K111" s="19">
        <f>'Door Comparison'!M111</f>
        <v>1</v>
      </c>
      <c r="L111" s="19">
        <f>'Door Comparison'!N111</f>
        <v>1</v>
      </c>
      <c r="N111" s="59">
        <v>459.69</v>
      </c>
      <c r="O111" s="52"/>
      <c r="P111" s="15"/>
      <c r="R111" s="57"/>
      <c r="S111" s="51"/>
      <c r="T111" s="57"/>
      <c r="V111" s="22"/>
      <c r="W111" s="15"/>
      <c r="X111" s="57"/>
      <c r="Y111" s="23">
        <f t="shared" si="25"/>
        <v>459.69</v>
      </c>
      <c r="Z111" s="49"/>
    </row>
    <row r="112" spans="1:26" x14ac:dyDescent="0.25">
      <c r="A112" s="384" t="str">
        <f>'Door Comparison'!A112</f>
        <v>D00M.00.15A</v>
      </c>
      <c r="B112" s="19" t="str">
        <f>'Door Comparison'!C112</f>
        <v>DRS-301</v>
      </c>
      <c r="C112" s="19" t="str">
        <f>'Door Comparison'!D112</f>
        <v>Metal</v>
      </c>
      <c r="D112" s="19">
        <f>'Door Comparison'!E112</f>
        <v>995</v>
      </c>
      <c r="E112" s="19">
        <f>'Door Comparison'!F112</f>
        <v>2150</v>
      </c>
      <c r="F112" s="19" t="e">
        <f>'Door Comparison'!#REF!</f>
        <v>#REF!</v>
      </c>
      <c r="G112" s="19">
        <f>'Door Comparison'!I112</f>
        <v>0</v>
      </c>
      <c r="H112" s="19">
        <f>'Door Comparison'!J112</f>
        <v>1</v>
      </c>
      <c r="I112" s="19" t="e">
        <f>'Door Comparison'!#REF!</f>
        <v>#REF!</v>
      </c>
      <c r="J112" s="19">
        <f>'Door Comparison'!L112</f>
        <v>0</v>
      </c>
      <c r="K112" s="19">
        <f>'Door Comparison'!M112</f>
        <v>1</v>
      </c>
      <c r="L112" s="19">
        <f>'Door Comparison'!N112</f>
        <v>1</v>
      </c>
      <c r="N112" s="59">
        <v>459.69</v>
      </c>
      <c r="O112" s="52"/>
      <c r="P112" s="15"/>
      <c r="R112" s="57"/>
      <c r="S112" s="51"/>
      <c r="T112" s="57"/>
      <c r="V112" s="22"/>
      <c r="W112" s="15"/>
      <c r="X112" s="57"/>
      <c r="Y112" s="23">
        <f t="shared" si="25"/>
        <v>459.69</v>
      </c>
      <c r="Z112" s="49"/>
    </row>
    <row r="113" spans="1:26" x14ac:dyDescent="0.25">
      <c r="A113" s="384" t="str">
        <f>'Door Comparison'!A113</f>
        <v>D00M.00.16A</v>
      </c>
      <c r="B113" s="19" t="str">
        <f>'Door Comparison'!C113</f>
        <v>DRS-301</v>
      </c>
      <c r="C113" s="19" t="str">
        <f>'Door Comparison'!D113</f>
        <v>Metal</v>
      </c>
      <c r="D113" s="19">
        <f>'Door Comparison'!E113</f>
        <v>995</v>
      </c>
      <c r="E113" s="19">
        <f>'Door Comparison'!F113</f>
        <v>2150</v>
      </c>
      <c r="F113" s="19" t="e">
        <f>'Door Comparison'!#REF!</f>
        <v>#REF!</v>
      </c>
      <c r="G113" s="19">
        <f>'Door Comparison'!I113</f>
        <v>0</v>
      </c>
      <c r="H113" s="19">
        <f>'Door Comparison'!J113</f>
        <v>1</v>
      </c>
      <c r="I113" s="19" t="e">
        <f>'Door Comparison'!#REF!</f>
        <v>#REF!</v>
      </c>
      <c r="J113" s="19">
        <f>'Door Comparison'!L113</f>
        <v>0</v>
      </c>
      <c r="K113" s="19">
        <f>'Door Comparison'!M113</f>
        <v>1</v>
      </c>
      <c r="L113" s="19">
        <f>'Door Comparison'!N113</f>
        <v>1</v>
      </c>
      <c r="N113" s="59">
        <v>459.69</v>
      </c>
      <c r="O113" s="52"/>
      <c r="P113" s="15"/>
      <c r="R113" s="57"/>
      <c r="S113" s="51"/>
      <c r="T113" s="57"/>
      <c r="V113" s="22"/>
      <c r="W113" s="15"/>
      <c r="X113" s="57"/>
      <c r="Y113" s="23">
        <f t="shared" si="25"/>
        <v>459.69</v>
      </c>
      <c r="Z113" s="49"/>
    </row>
    <row r="114" spans="1:26" x14ac:dyDescent="0.25">
      <c r="A114" s="384" t="str">
        <f>'Door Comparison'!A114</f>
        <v>D00M.00.17A</v>
      </c>
      <c r="B114" s="19" t="str">
        <f>'Door Comparison'!C114</f>
        <v>DRS-501</v>
      </c>
      <c r="C114" s="19" t="str">
        <f>'Door Comparison'!D114</f>
        <v>Timber</v>
      </c>
      <c r="D114" s="19">
        <f>'Door Comparison'!E114</f>
        <v>970</v>
      </c>
      <c r="E114" s="19">
        <f>'Door Comparison'!F114</f>
        <v>1960</v>
      </c>
      <c r="F114" s="19" t="e">
        <f>'Door Comparison'!#REF!</f>
        <v>#REF!</v>
      </c>
      <c r="G114" s="19">
        <f>'Door Comparison'!I114</f>
        <v>0</v>
      </c>
      <c r="H114" s="19">
        <f>'Door Comparison'!J114</f>
        <v>1</v>
      </c>
      <c r="I114" s="19" t="e">
        <f>'Door Comparison'!#REF!</f>
        <v>#REF!</v>
      </c>
      <c r="J114" s="19">
        <f>'Door Comparison'!L114</f>
        <v>0</v>
      </c>
      <c r="K114" s="19">
        <f>'Door Comparison'!M114</f>
        <v>1</v>
      </c>
      <c r="L114" s="19">
        <f>'Door Comparison'!N114</f>
        <v>1</v>
      </c>
      <c r="N114" s="59">
        <v>44</v>
      </c>
      <c r="O114" s="52"/>
      <c r="P114" s="15">
        <f t="shared" ref="P114:P115" si="43">(D114+2*E114)*3.1/1000</f>
        <v>15.16</v>
      </c>
      <c r="Q114" s="91">
        <f t="shared" ref="Q114:Q115" si="44">(((D114+2*E114)*((G114*2.9)+(H114*3.77))/1000))*2</f>
        <v>36.869999999999997</v>
      </c>
      <c r="R114" s="57"/>
      <c r="S114" s="51"/>
      <c r="T114" s="57">
        <v>0</v>
      </c>
      <c r="U114" s="15">
        <v>64.44</v>
      </c>
      <c r="V114" s="22">
        <f t="shared" ref="V114:V115" si="45">(J114*((D114+2*E114)*1.11/1000))+(K114*((D114+2*E114)*2.22/1000))+(L114*((D114+2*E114)*1.11/1000))</f>
        <v>16.28</v>
      </c>
      <c r="W114" s="15">
        <f t="shared" ref="W114:W115" si="46">(J114+K114+L114)*((D114+2*E114)*1.04/1000)</f>
        <v>10.17</v>
      </c>
      <c r="X114" s="57">
        <v>0</v>
      </c>
      <c r="Y114" s="23">
        <f t="shared" ref="Y114:Y115" si="47">SUM(N114:X114)</f>
        <v>186.92</v>
      </c>
      <c r="Z114" s="49"/>
    </row>
    <row r="115" spans="1:26" x14ac:dyDescent="0.25">
      <c r="A115" s="384" t="str">
        <f>'Door Comparison'!A115</f>
        <v>D00M.00.21A</v>
      </c>
      <c r="B115" s="19" t="str">
        <f>'Door Comparison'!C115</f>
        <v>DRS-501</v>
      </c>
      <c r="C115" s="19" t="str">
        <f>'Door Comparison'!D115</f>
        <v>Timber</v>
      </c>
      <c r="D115" s="19">
        <f>'Door Comparison'!E115</f>
        <v>1290</v>
      </c>
      <c r="E115" s="19">
        <f>'Door Comparison'!F115</f>
        <v>2160</v>
      </c>
      <c r="F115" s="19" t="e">
        <f>'Door Comparison'!#REF!</f>
        <v>#REF!</v>
      </c>
      <c r="G115" s="19">
        <f>'Door Comparison'!I115</f>
        <v>0</v>
      </c>
      <c r="H115" s="19">
        <f>'Door Comparison'!J115</f>
        <v>1</v>
      </c>
      <c r="I115" s="19" t="e">
        <f>'Door Comparison'!#REF!</f>
        <v>#REF!</v>
      </c>
      <c r="J115" s="19">
        <f>'Door Comparison'!L115</f>
        <v>0</v>
      </c>
      <c r="K115" s="19">
        <f>'Door Comparison'!M115</f>
        <v>1</v>
      </c>
      <c r="L115" s="19">
        <f>'Door Comparison'!N115</f>
        <v>1</v>
      </c>
      <c r="N115" s="59">
        <v>88</v>
      </c>
      <c r="O115" s="52"/>
      <c r="P115" s="15">
        <f t="shared" si="43"/>
        <v>17.39</v>
      </c>
      <c r="Q115" s="91">
        <f t="shared" si="44"/>
        <v>42.3</v>
      </c>
      <c r="R115" s="57"/>
      <c r="S115" s="51"/>
      <c r="T115" s="57">
        <v>0</v>
      </c>
      <c r="U115" s="15">
        <v>150.03</v>
      </c>
      <c r="V115" s="22">
        <f t="shared" si="45"/>
        <v>18.68</v>
      </c>
      <c r="W115" s="15">
        <f t="shared" si="46"/>
        <v>11.67</v>
      </c>
      <c r="X115" s="57">
        <v>0</v>
      </c>
      <c r="Y115" s="23">
        <f t="shared" si="47"/>
        <v>328.07</v>
      </c>
      <c r="Z115" s="49"/>
    </row>
    <row r="116" spans="1:26" x14ac:dyDescent="0.25">
      <c r="A116" s="384" t="str">
        <f>'Door Comparison'!A116</f>
        <v>D00M.00.50A</v>
      </c>
      <c r="B116" s="19" t="str">
        <f>'Door Comparison'!C116</f>
        <v>DRS-301</v>
      </c>
      <c r="C116" s="19" t="str">
        <f>'Door Comparison'!D116</f>
        <v>Metal</v>
      </c>
      <c r="D116" s="19">
        <f>'Door Comparison'!E116</f>
        <v>1230</v>
      </c>
      <c r="E116" s="19">
        <f>'Door Comparison'!F116</f>
        <v>2150</v>
      </c>
      <c r="F116" s="19" t="e">
        <f>'Door Comparison'!#REF!</f>
        <v>#REF!</v>
      </c>
      <c r="G116" s="19">
        <f>'Door Comparison'!I116</f>
        <v>0</v>
      </c>
      <c r="H116" s="19">
        <f>'Door Comparison'!J116</f>
        <v>1</v>
      </c>
      <c r="I116" s="19" t="e">
        <f>'Door Comparison'!#REF!</f>
        <v>#REF!</v>
      </c>
      <c r="J116" s="19">
        <f>'Door Comparison'!L116</f>
        <v>0</v>
      </c>
      <c r="K116" s="19">
        <f>'Door Comparison'!M116</f>
        <v>1</v>
      </c>
      <c r="L116" s="19">
        <f>'Door Comparison'!N116</f>
        <v>1</v>
      </c>
      <c r="N116" s="59">
        <v>459.69</v>
      </c>
      <c r="O116" s="52"/>
      <c r="P116" s="15"/>
      <c r="R116" s="57"/>
      <c r="S116" s="51"/>
      <c r="T116" s="57"/>
      <c r="V116" s="22"/>
      <c r="W116" s="15"/>
      <c r="X116" s="57"/>
      <c r="Y116" s="23">
        <f t="shared" si="25"/>
        <v>459.69</v>
      </c>
      <c r="Z116" s="49"/>
    </row>
    <row r="117" spans="1:26" x14ac:dyDescent="0.25">
      <c r="A117" s="384" t="str">
        <f>'Door Comparison'!A117</f>
        <v>D00M.00.50B</v>
      </c>
      <c r="B117" s="19" t="str">
        <f>'Door Comparison'!C117</f>
        <v>DRS-301</v>
      </c>
      <c r="C117" s="19" t="str">
        <f>'Door Comparison'!D117</f>
        <v>Metal</v>
      </c>
      <c r="D117" s="19">
        <f>'Door Comparison'!E117</f>
        <v>1230</v>
      </c>
      <c r="E117" s="19">
        <f>'Door Comparison'!F117</f>
        <v>2150</v>
      </c>
      <c r="F117" s="19" t="e">
        <f>'Door Comparison'!#REF!</f>
        <v>#REF!</v>
      </c>
      <c r="G117" s="19">
        <f>'Door Comparison'!I117</f>
        <v>0</v>
      </c>
      <c r="H117" s="19">
        <f>'Door Comparison'!J117</f>
        <v>1</v>
      </c>
      <c r="I117" s="19" t="e">
        <f>'Door Comparison'!#REF!</f>
        <v>#REF!</v>
      </c>
      <c r="J117" s="19">
        <f>'Door Comparison'!L117</f>
        <v>0</v>
      </c>
      <c r="K117" s="19">
        <f>'Door Comparison'!M117</f>
        <v>1</v>
      </c>
      <c r="L117" s="19">
        <f>'Door Comparison'!N117</f>
        <v>1</v>
      </c>
      <c r="N117" s="59">
        <v>459.69</v>
      </c>
      <c r="O117" s="52"/>
      <c r="P117" s="15"/>
      <c r="R117" s="57"/>
      <c r="S117" s="51"/>
      <c r="T117" s="57"/>
      <c r="V117" s="22"/>
      <c r="W117" s="15"/>
      <c r="X117" s="57"/>
      <c r="Y117" s="23">
        <f t="shared" si="25"/>
        <v>459.69</v>
      </c>
      <c r="Z117" s="49"/>
    </row>
    <row r="118" spans="1:26" x14ac:dyDescent="0.25">
      <c r="A118" s="384" t="str">
        <f>'Door Comparison'!A118</f>
        <v>D00M.00.50C</v>
      </c>
      <c r="B118" s="19" t="str">
        <f>'Door Comparison'!C118</f>
        <v>DRS-309</v>
      </c>
      <c r="C118" s="19" t="str">
        <f>'Door Comparison'!D118</f>
        <v>Stafford</v>
      </c>
      <c r="D118" s="19">
        <f>'Door Comparison'!E118</f>
        <v>1490</v>
      </c>
      <c r="E118" s="19">
        <f>'Door Comparison'!F118</f>
        <v>2160</v>
      </c>
      <c r="F118" s="19" t="e">
        <f>'Door Comparison'!#REF!</f>
        <v>#REF!</v>
      </c>
      <c r="G118" s="19">
        <f>'Door Comparison'!I118</f>
        <v>0</v>
      </c>
      <c r="H118" s="19">
        <f>'Door Comparison'!J118</f>
        <v>1</v>
      </c>
      <c r="I118" s="19" t="e">
        <f>'Door Comparison'!#REF!</f>
        <v>#REF!</v>
      </c>
      <c r="J118" s="19">
        <f>'Door Comparison'!L118</f>
        <v>0</v>
      </c>
      <c r="K118" s="19">
        <f>'Door Comparison'!M118</f>
        <v>1</v>
      </c>
      <c r="L118" s="19">
        <f>'Door Comparison'!N118</f>
        <v>1</v>
      </c>
      <c r="N118" s="385">
        <v>1828</v>
      </c>
      <c r="O118" s="52"/>
      <c r="P118" s="15"/>
      <c r="R118" s="57"/>
      <c r="S118" s="51"/>
      <c r="T118" s="57"/>
      <c r="V118" s="22"/>
      <c r="W118" s="15">
        <f t="shared" ref="W118" si="48">(J118+K118+L118)*((D118+2*E118)*1.04/1000)</f>
        <v>12.08</v>
      </c>
      <c r="X118" s="57">
        <v>0</v>
      </c>
      <c r="Y118" s="23">
        <f t="shared" ref="Y118" si="49">SUM(N118:X118)</f>
        <v>1840.08</v>
      </c>
      <c r="Z118" s="49"/>
    </row>
    <row r="119" spans="1:26" x14ac:dyDescent="0.25">
      <c r="A119" s="384" t="str">
        <f>'Door Comparison'!A119</f>
        <v>D00M.00.51A</v>
      </c>
      <c r="B119" s="19" t="str">
        <f>'Door Comparison'!C119</f>
        <v>DRS-301</v>
      </c>
      <c r="C119" s="19" t="str">
        <f>'Door Comparison'!D119</f>
        <v>Metal</v>
      </c>
      <c r="D119" s="19">
        <f>'Door Comparison'!E119</f>
        <v>1230</v>
      </c>
      <c r="E119" s="19">
        <f>'Door Comparison'!F119</f>
        <v>2150</v>
      </c>
      <c r="F119" s="19" t="e">
        <f>'Door Comparison'!#REF!</f>
        <v>#REF!</v>
      </c>
      <c r="G119" s="19">
        <f>'Door Comparison'!I119</f>
        <v>0</v>
      </c>
      <c r="H119" s="19">
        <f>'Door Comparison'!J119</f>
        <v>1</v>
      </c>
      <c r="I119" s="19" t="e">
        <f>'Door Comparison'!#REF!</f>
        <v>#REF!</v>
      </c>
      <c r="J119" s="19">
        <f>'Door Comparison'!L119</f>
        <v>0</v>
      </c>
      <c r="K119" s="19">
        <f>'Door Comparison'!M119</f>
        <v>1</v>
      </c>
      <c r="L119" s="19">
        <f>'Door Comparison'!N119</f>
        <v>1</v>
      </c>
      <c r="N119" s="59">
        <v>459.69</v>
      </c>
      <c r="O119" s="52"/>
      <c r="P119" s="15"/>
      <c r="R119" s="57"/>
      <c r="S119" s="51"/>
      <c r="T119" s="57"/>
      <c r="V119" s="22"/>
      <c r="W119" s="15"/>
      <c r="X119" s="57"/>
      <c r="Y119" s="23">
        <f t="shared" si="25"/>
        <v>459.69</v>
      </c>
      <c r="Z119" s="49"/>
    </row>
    <row r="120" spans="1:26" x14ac:dyDescent="0.25">
      <c r="A120" s="384" t="str">
        <f>'Door Comparison'!A120</f>
        <v>D00M.00.61A</v>
      </c>
      <c r="B120" s="19" t="str">
        <f>'Door Comparison'!C120</f>
        <v>DRS-501</v>
      </c>
      <c r="C120" s="19" t="str">
        <f>'Door Comparison'!D120</f>
        <v>Timber</v>
      </c>
      <c r="D120" s="19">
        <f>'Door Comparison'!E120</f>
        <v>970</v>
      </c>
      <c r="E120" s="19">
        <f>'Door Comparison'!F120</f>
        <v>2160</v>
      </c>
      <c r="F120" s="19" t="e">
        <f>'Door Comparison'!#REF!</f>
        <v>#REF!</v>
      </c>
      <c r="G120" s="19">
        <f>'Door Comparison'!I120</f>
        <v>0</v>
      </c>
      <c r="H120" s="19">
        <f>'Door Comparison'!J120</f>
        <v>1</v>
      </c>
      <c r="I120" s="19" t="e">
        <f>'Door Comparison'!#REF!</f>
        <v>#REF!</v>
      </c>
      <c r="J120" s="19">
        <f>'Door Comparison'!L120</f>
        <v>0</v>
      </c>
      <c r="K120" s="19">
        <f>'Door Comparison'!M120</f>
        <v>0</v>
      </c>
      <c r="L120" s="19">
        <f>'Door Comparison'!N120</f>
        <v>1</v>
      </c>
      <c r="N120" s="59">
        <v>88</v>
      </c>
      <c r="O120" s="52"/>
      <c r="P120" s="15">
        <f t="shared" ref="P120:P128" si="50">(D120+2*E120)*3.1/1000</f>
        <v>16.399999999999999</v>
      </c>
      <c r="Q120" s="91">
        <f t="shared" ref="Q120:Q128" si="51">(((D120+2*E120)*((G120*2.9)+(H120*3.77))/1000))*2</f>
        <v>39.89</v>
      </c>
      <c r="R120" s="57"/>
      <c r="S120" s="51"/>
      <c r="T120" s="57">
        <v>0</v>
      </c>
      <c r="U120" s="15">
        <v>55.53</v>
      </c>
      <c r="V120" s="22">
        <f t="shared" ref="V120:V128" si="52">(J120*((D120+2*E120)*1.11/1000))+(K120*((D120+2*E120)*2.22/1000))+(L120*((D120+2*E120)*1.11/1000))</f>
        <v>5.87</v>
      </c>
      <c r="W120" s="15">
        <f t="shared" ref="W120:W128" si="53">(J120+K120+L120)*((D120+2*E120)*1.04/1000)</f>
        <v>5.5</v>
      </c>
      <c r="X120" s="57">
        <v>0</v>
      </c>
      <c r="Y120" s="23">
        <f t="shared" ref="Y120:Y128" si="54">SUM(N120:X120)</f>
        <v>211.19</v>
      </c>
      <c r="Z120" s="49"/>
    </row>
    <row r="121" spans="1:26" x14ac:dyDescent="0.25">
      <c r="A121" s="384" t="str">
        <f>'Door Comparison'!A121</f>
        <v>D00M.00.64A</v>
      </c>
      <c r="B121" s="19" t="str">
        <f>'Door Comparison'!C121</f>
        <v>DRS-505</v>
      </c>
      <c r="C121" s="19" t="str">
        <f>'Door Comparison'!D121</f>
        <v>Selo</v>
      </c>
      <c r="D121" s="19">
        <f>'Door Comparison'!E121</f>
        <v>1903</v>
      </c>
      <c r="E121" s="19">
        <f>'Door Comparison'!F121</f>
        <v>2195</v>
      </c>
      <c r="F121" s="19" t="e">
        <f>'Door Comparison'!#REF!</f>
        <v>#REF!</v>
      </c>
      <c r="G121" s="19">
        <f>'Door Comparison'!I121</f>
        <v>0</v>
      </c>
      <c r="H121" s="19">
        <f>'Door Comparison'!J121</f>
        <v>1</v>
      </c>
      <c r="I121" s="19" t="e">
        <f>'Door Comparison'!#REF!</f>
        <v>#REF!</v>
      </c>
      <c r="J121" s="19">
        <f>'Door Comparison'!L121</f>
        <v>0</v>
      </c>
      <c r="K121" s="19">
        <f>'Door Comparison'!M121</f>
        <v>0</v>
      </c>
      <c r="L121" s="19">
        <f>'Door Comparison'!N121</f>
        <v>1</v>
      </c>
      <c r="N121" s="385">
        <v>270</v>
      </c>
      <c r="O121" s="52"/>
      <c r="P121" s="15">
        <f t="shared" si="50"/>
        <v>19.510000000000002</v>
      </c>
      <c r="Q121" s="91">
        <f t="shared" si="51"/>
        <v>47.45</v>
      </c>
      <c r="R121" s="57"/>
      <c r="S121" s="51"/>
      <c r="T121" s="57">
        <v>0</v>
      </c>
      <c r="U121" s="15">
        <v>168.36</v>
      </c>
      <c r="V121" s="22">
        <f t="shared" si="52"/>
        <v>6.99</v>
      </c>
      <c r="W121" s="15">
        <f t="shared" si="53"/>
        <v>6.54</v>
      </c>
      <c r="X121" s="57">
        <v>0</v>
      </c>
      <c r="Y121" s="23">
        <f t="shared" si="54"/>
        <v>518.85</v>
      </c>
      <c r="Z121" s="49"/>
    </row>
    <row r="122" spans="1:26" x14ac:dyDescent="0.25">
      <c r="A122" s="384" t="str">
        <f>'Door Comparison'!A122</f>
        <v>D00M.00.65A</v>
      </c>
      <c r="B122" s="19" t="str">
        <f>'Door Comparison'!C122</f>
        <v>DRS-501</v>
      </c>
      <c r="C122" s="19" t="str">
        <f>'Door Comparison'!D122</f>
        <v>Timber</v>
      </c>
      <c r="D122" s="19">
        <f>'Door Comparison'!E122</f>
        <v>970</v>
      </c>
      <c r="E122" s="19">
        <f>'Door Comparison'!F122</f>
        <v>2160</v>
      </c>
      <c r="F122" s="19" t="e">
        <f>'Door Comparison'!#REF!</f>
        <v>#REF!</v>
      </c>
      <c r="G122" s="19">
        <f>'Door Comparison'!I122</f>
        <v>0</v>
      </c>
      <c r="H122" s="19">
        <f>'Door Comparison'!J122</f>
        <v>1</v>
      </c>
      <c r="I122" s="19" t="e">
        <f>'Door Comparison'!#REF!</f>
        <v>#REF!</v>
      </c>
      <c r="J122" s="19">
        <f>'Door Comparison'!L122</f>
        <v>0</v>
      </c>
      <c r="K122" s="19">
        <f>'Door Comparison'!M122</f>
        <v>1</v>
      </c>
      <c r="L122" s="19">
        <f>'Door Comparison'!N122</f>
        <v>1</v>
      </c>
      <c r="N122" s="59">
        <v>88</v>
      </c>
      <c r="O122" s="52"/>
      <c r="P122" s="15">
        <f t="shared" si="50"/>
        <v>16.399999999999999</v>
      </c>
      <c r="Q122" s="91">
        <f t="shared" si="51"/>
        <v>39.89</v>
      </c>
      <c r="R122" s="57"/>
      <c r="S122" s="51"/>
      <c r="T122" s="57">
        <v>0</v>
      </c>
      <c r="U122" s="15">
        <v>42.97</v>
      </c>
      <c r="V122" s="22">
        <f t="shared" si="52"/>
        <v>17.62</v>
      </c>
      <c r="W122" s="15">
        <f t="shared" si="53"/>
        <v>11</v>
      </c>
      <c r="X122" s="57">
        <v>0</v>
      </c>
      <c r="Y122" s="23">
        <f t="shared" si="54"/>
        <v>215.88</v>
      </c>
      <c r="Z122" s="49"/>
    </row>
    <row r="123" spans="1:26" x14ac:dyDescent="0.25">
      <c r="A123" s="384" t="str">
        <f>'Door Comparison'!A123</f>
        <v>D00M.00.66A</v>
      </c>
      <c r="B123" s="19" t="str">
        <f>'Door Comparison'!C123</f>
        <v>DRS-501</v>
      </c>
      <c r="C123" s="19" t="str">
        <f>'Door Comparison'!D123</f>
        <v>Timber</v>
      </c>
      <c r="D123" s="19">
        <f>'Door Comparison'!E123</f>
        <v>970</v>
      </c>
      <c r="E123" s="19">
        <f>'Door Comparison'!F123</f>
        <v>2160</v>
      </c>
      <c r="F123" s="19" t="e">
        <f>'Door Comparison'!#REF!</f>
        <v>#REF!</v>
      </c>
      <c r="G123" s="19">
        <f>'Door Comparison'!I123</f>
        <v>0</v>
      </c>
      <c r="H123" s="19">
        <f>'Door Comparison'!J123</f>
        <v>1</v>
      </c>
      <c r="I123" s="19" t="e">
        <f>'Door Comparison'!#REF!</f>
        <v>#REF!</v>
      </c>
      <c r="J123" s="19">
        <f>'Door Comparison'!L123</f>
        <v>0</v>
      </c>
      <c r="K123" s="19">
        <f>'Door Comparison'!M123</f>
        <v>1</v>
      </c>
      <c r="L123" s="19">
        <f>'Door Comparison'!N123</f>
        <v>1</v>
      </c>
      <c r="N123" s="59">
        <v>88</v>
      </c>
      <c r="O123" s="52"/>
      <c r="P123" s="15">
        <f t="shared" si="50"/>
        <v>16.399999999999999</v>
      </c>
      <c r="Q123" s="91">
        <f t="shared" si="51"/>
        <v>39.89</v>
      </c>
      <c r="R123" s="57"/>
      <c r="S123" s="51"/>
      <c r="T123" s="57">
        <v>0</v>
      </c>
      <c r="U123" s="15">
        <v>42.97</v>
      </c>
      <c r="V123" s="22">
        <f t="shared" si="52"/>
        <v>17.62</v>
      </c>
      <c r="W123" s="15">
        <f t="shared" si="53"/>
        <v>11</v>
      </c>
      <c r="X123" s="57">
        <v>0</v>
      </c>
      <c r="Y123" s="23">
        <f t="shared" si="54"/>
        <v>215.88</v>
      </c>
      <c r="Z123" s="49"/>
    </row>
    <row r="124" spans="1:26" x14ac:dyDescent="0.25">
      <c r="A124" s="384" t="str">
        <f>'Door Comparison'!A124</f>
        <v>D00M.00.69A</v>
      </c>
      <c r="B124" s="19" t="str">
        <f>'Door Comparison'!C124</f>
        <v>DRS-501</v>
      </c>
      <c r="C124" s="19" t="str">
        <f>'Door Comparison'!D124</f>
        <v>Timber</v>
      </c>
      <c r="D124" s="19">
        <f>'Door Comparison'!E124</f>
        <v>970</v>
      </c>
      <c r="E124" s="19">
        <f>'Door Comparison'!F124</f>
        <v>2160</v>
      </c>
      <c r="F124" s="19" t="e">
        <f>'Door Comparison'!#REF!</f>
        <v>#REF!</v>
      </c>
      <c r="G124" s="19">
        <f>'Door Comparison'!I124</f>
        <v>0</v>
      </c>
      <c r="H124" s="19">
        <f>'Door Comparison'!J124</f>
        <v>1</v>
      </c>
      <c r="I124" s="19" t="e">
        <f>'Door Comparison'!#REF!</f>
        <v>#REF!</v>
      </c>
      <c r="J124" s="19">
        <f>'Door Comparison'!L124</f>
        <v>0</v>
      </c>
      <c r="K124" s="19">
        <f>'Door Comparison'!M124</f>
        <v>1</v>
      </c>
      <c r="L124" s="19">
        <f>'Door Comparison'!N124</f>
        <v>1</v>
      </c>
      <c r="N124" s="59">
        <v>88</v>
      </c>
      <c r="O124" s="52"/>
      <c r="P124" s="15">
        <f t="shared" si="50"/>
        <v>16.399999999999999</v>
      </c>
      <c r="Q124" s="91">
        <f t="shared" si="51"/>
        <v>39.89</v>
      </c>
      <c r="R124" s="57"/>
      <c r="S124" s="51"/>
      <c r="T124" s="57">
        <v>0</v>
      </c>
      <c r="U124" s="15">
        <v>42.97</v>
      </c>
      <c r="V124" s="22">
        <f t="shared" si="52"/>
        <v>17.62</v>
      </c>
      <c r="W124" s="15">
        <f t="shared" si="53"/>
        <v>11</v>
      </c>
      <c r="X124" s="57">
        <v>0</v>
      </c>
      <c r="Y124" s="23">
        <f t="shared" si="54"/>
        <v>215.88</v>
      </c>
      <c r="Z124" s="49"/>
    </row>
    <row r="125" spans="1:26" x14ac:dyDescent="0.25">
      <c r="A125" s="384" t="str">
        <f>'Door Comparison'!A125</f>
        <v>D00M.00.69B</v>
      </c>
      <c r="B125" s="19" t="str">
        <f>'Door Comparison'!C125</f>
        <v>DRS-501</v>
      </c>
      <c r="C125" s="19" t="str">
        <f>'Door Comparison'!D125</f>
        <v>Timber</v>
      </c>
      <c r="D125" s="19">
        <f>'Door Comparison'!E125</f>
        <v>970</v>
      </c>
      <c r="E125" s="19">
        <f>'Door Comparison'!F125</f>
        <v>2160</v>
      </c>
      <c r="F125" s="19" t="e">
        <f>'Door Comparison'!#REF!</f>
        <v>#REF!</v>
      </c>
      <c r="G125" s="19">
        <f>'Door Comparison'!I125</f>
        <v>0</v>
      </c>
      <c r="H125" s="19">
        <f>'Door Comparison'!J125</f>
        <v>1</v>
      </c>
      <c r="I125" s="19" t="e">
        <f>'Door Comparison'!#REF!</f>
        <v>#REF!</v>
      </c>
      <c r="J125" s="19">
        <f>'Door Comparison'!L125</f>
        <v>0</v>
      </c>
      <c r="K125" s="19">
        <f>'Door Comparison'!M125</f>
        <v>1</v>
      </c>
      <c r="L125" s="19">
        <f>'Door Comparison'!N125</f>
        <v>1</v>
      </c>
      <c r="N125" s="59">
        <v>88</v>
      </c>
      <c r="O125" s="52"/>
      <c r="P125" s="15">
        <f t="shared" si="50"/>
        <v>16.399999999999999</v>
      </c>
      <c r="Q125" s="91">
        <f t="shared" si="51"/>
        <v>39.89</v>
      </c>
      <c r="R125" s="57"/>
      <c r="S125" s="51"/>
      <c r="T125" s="57">
        <v>0</v>
      </c>
      <c r="U125" s="15">
        <v>42.97</v>
      </c>
      <c r="V125" s="22">
        <f t="shared" si="52"/>
        <v>17.62</v>
      </c>
      <c r="W125" s="15">
        <f t="shared" si="53"/>
        <v>11</v>
      </c>
      <c r="X125" s="57">
        <v>0</v>
      </c>
      <c r="Y125" s="23">
        <f t="shared" si="54"/>
        <v>215.88</v>
      </c>
      <c r="Z125" s="49"/>
    </row>
    <row r="126" spans="1:26" x14ac:dyDescent="0.25">
      <c r="A126" s="384" t="str">
        <f>'Door Comparison'!A126</f>
        <v>D00M.00.72A</v>
      </c>
      <c r="B126" s="19" t="str">
        <f>'Door Comparison'!C126</f>
        <v>DRS-501</v>
      </c>
      <c r="C126" s="19" t="str">
        <f>'Door Comparison'!D126</f>
        <v>Timber</v>
      </c>
      <c r="D126" s="19">
        <f>'Door Comparison'!E126</f>
        <v>828</v>
      </c>
      <c r="E126" s="19">
        <f>'Door Comparison'!F126</f>
        <v>2060</v>
      </c>
      <c r="F126" s="19" t="e">
        <f>'Door Comparison'!#REF!</f>
        <v>#REF!</v>
      </c>
      <c r="G126" s="19">
        <f>'Door Comparison'!I126</f>
        <v>0</v>
      </c>
      <c r="H126" s="19">
        <f>'Door Comparison'!J126</f>
        <v>1</v>
      </c>
      <c r="I126" s="19" t="e">
        <f>'Door Comparison'!#REF!</f>
        <v>#REF!</v>
      </c>
      <c r="J126" s="19">
        <f>'Door Comparison'!L126</f>
        <v>1</v>
      </c>
      <c r="K126" s="19">
        <f>'Door Comparison'!M126</f>
        <v>0</v>
      </c>
      <c r="L126" s="19">
        <f>'Door Comparison'!N126</f>
        <v>0</v>
      </c>
      <c r="N126" s="59">
        <v>22</v>
      </c>
      <c r="O126" s="52"/>
      <c r="P126" s="15">
        <f t="shared" si="50"/>
        <v>15.34</v>
      </c>
      <c r="Q126" s="91">
        <f t="shared" si="51"/>
        <v>37.31</v>
      </c>
      <c r="R126" s="57"/>
      <c r="S126" s="51"/>
      <c r="T126" s="57">
        <v>0</v>
      </c>
      <c r="U126" s="15">
        <v>65.91</v>
      </c>
      <c r="V126" s="22">
        <f t="shared" si="52"/>
        <v>5.49</v>
      </c>
      <c r="W126" s="15">
        <f t="shared" si="53"/>
        <v>5.15</v>
      </c>
      <c r="X126" s="57">
        <v>0</v>
      </c>
      <c r="Y126" s="23">
        <f t="shared" si="54"/>
        <v>151.19999999999999</v>
      </c>
      <c r="Z126" s="49"/>
    </row>
    <row r="127" spans="1:26" x14ac:dyDescent="0.25">
      <c r="A127" s="384" t="str">
        <f>'Door Comparison'!A127</f>
        <v>D00M.00.73A</v>
      </c>
      <c r="B127" s="19" t="str">
        <f>'Door Comparison'!C127</f>
        <v>DRS-501</v>
      </c>
      <c r="C127" s="19" t="str">
        <f>'Door Comparison'!D127</f>
        <v>Timber</v>
      </c>
      <c r="D127" s="19">
        <f>'Door Comparison'!E127</f>
        <v>1020</v>
      </c>
      <c r="E127" s="19">
        <f>'Door Comparison'!F127</f>
        <v>2160</v>
      </c>
      <c r="F127" s="19" t="e">
        <f>'Door Comparison'!#REF!</f>
        <v>#REF!</v>
      </c>
      <c r="G127" s="19">
        <f>'Door Comparison'!I127</f>
        <v>0</v>
      </c>
      <c r="H127" s="19">
        <f>'Door Comparison'!J127</f>
        <v>1</v>
      </c>
      <c r="I127" s="19" t="e">
        <f>'Door Comparison'!#REF!</f>
        <v>#REF!</v>
      </c>
      <c r="J127" s="19">
        <f>'Door Comparison'!L127</f>
        <v>0</v>
      </c>
      <c r="K127" s="19">
        <f>'Door Comparison'!M127</f>
        <v>1</v>
      </c>
      <c r="L127" s="19">
        <f>'Door Comparison'!N127</f>
        <v>1</v>
      </c>
      <c r="N127" s="59">
        <v>88</v>
      </c>
      <c r="O127" s="52"/>
      <c r="P127" s="15">
        <f t="shared" si="50"/>
        <v>16.55</v>
      </c>
      <c r="Q127" s="91">
        <f t="shared" si="51"/>
        <v>40.26</v>
      </c>
      <c r="R127" s="57"/>
      <c r="S127" s="51"/>
      <c r="T127" s="57">
        <v>0</v>
      </c>
      <c r="U127" s="15">
        <v>42.97</v>
      </c>
      <c r="V127" s="22">
        <f t="shared" si="52"/>
        <v>17.78</v>
      </c>
      <c r="W127" s="15">
        <f t="shared" si="53"/>
        <v>11.11</v>
      </c>
      <c r="X127" s="57">
        <v>0</v>
      </c>
      <c r="Y127" s="23">
        <f t="shared" si="54"/>
        <v>216.67</v>
      </c>
      <c r="Z127" s="49"/>
    </row>
    <row r="128" spans="1:26" x14ac:dyDescent="0.25">
      <c r="A128" s="384" t="str">
        <f>'Door Comparison'!A128</f>
        <v>D00M.00.73B</v>
      </c>
      <c r="B128" s="19" t="str">
        <f>'Door Comparison'!C128</f>
        <v>DRS-501</v>
      </c>
      <c r="C128" s="19" t="str">
        <f>'Door Comparison'!D128</f>
        <v>Timber</v>
      </c>
      <c r="D128" s="19">
        <f>'Door Comparison'!E128</f>
        <v>1020</v>
      </c>
      <c r="E128" s="19">
        <f>'Door Comparison'!F128</f>
        <v>2160</v>
      </c>
      <c r="F128" s="19" t="e">
        <f>'Door Comparison'!#REF!</f>
        <v>#REF!</v>
      </c>
      <c r="G128" s="19">
        <f>'Door Comparison'!I128</f>
        <v>0</v>
      </c>
      <c r="H128" s="19">
        <f>'Door Comparison'!J128</f>
        <v>1</v>
      </c>
      <c r="I128" s="19" t="e">
        <f>'Door Comparison'!#REF!</f>
        <v>#REF!</v>
      </c>
      <c r="J128" s="19">
        <f>'Door Comparison'!L128</f>
        <v>0</v>
      </c>
      <c r="K128" s="19">
        <f>'Door Comparison'!M128</f>
        <v>1</v>
      </c>
      <c r="L128" s="19">
        <f>'Door Comparison'!N128</f>
        <v>1</v>
      </c>
      <c r="N128" s="59">
        <v>88</v>
      </c>
      <c r="O128" s="52"/>
      <c r="P128" s="15">
        <f t="shared" si="50"/>
        <v>16.55</v>
      </c>
      <c r="Q128" s="91">
        <f t="shared" si="51"/>
        <v>40.26</v>
      </c>
      <c r="R128" s="57"/>
      <c r="S128" s="51"/>
      <c r="T128" s="57">
        <v>0</v>
      </c>
      <c r="U128" s="15">
        <v>42.97</v>
      </c>
      <c r="V128" s="22">
        <f t="shared" si="52"/>
        <v>17.78</v>
      </c>
      <c r="W128" s="15">
        <f t="shared" si="53"/>
        <v>11.11</v>
      </c>
      <c r="X128" s="57">
        <v>0</v>
      </c>
      <c r="Y128" s="23">
        <f t="shared" si="54"/>
        <v>216.67</v>
      </c>
      <c r="Z128" s="49"/>
    </row>
    <row r="129" spans="1:26" x14ac:dyDescent="0.25">
      <c r="A129" s="384" t="str">
        <f>'Door Comparison'!A129</f>
        <v>D00M.01.07A</v>
      </c>
      <c r="B129" s="19" t="str">
        <f>'Door Comparison'!C129</f>
        <v>DRS-301</v>
      </c>
      <c r="C129" s="19" t="str">
        <f>'Door Comparison'!D129</f>
        <v>Metal</v>
      </c>
      <c r="D129" s="19">
        <f>'Door Comparison'!E129</f>
        <v>1230</v>
      </c>
      <c r="E129" s="19">
        <f>'Door Comparison'!F129</f>
        <v>2150</v>
      </c>
      <c r="F129" s="19" t="e">
        <f>'Door Comparison'!#REF!</f>
        <v>#REF!</v>
      </c>
      <c r="G129" s="19">
        <f>'Door Comparison'!I129</f>
        <v>0</v>
      </c>
      <c r="H129" s="19">
        <f>'Door Comparison'!J129</f>
        <v>1</v>
      </c>
      <c r="I129" s="19" t="e">
        <f>'Door Comparison'!#REF!</f>
        <v>#REF!</v>
      </c>
      <c r="J129" s="19">
        <f>'Door Comparison'!L129</f>
        <v>0</v>
      </c>
      <c r="K129" s="19">
        <f>'Door Comparison'!M129</f>
        <v>1</v>
      </c>
      <c r="L129" s="19">
        <f>'Door Comparison'!N129</f>
        <v>1</v>
      </c>
      <c r="N129" s="59">
        <v>459.69</v>
      </c>
      <c r="O129" s="52"/>
      <c r="P129" s="15"/>
      <c r="R129" s="57"/>
      <c r="S129" s="51"/>
      <c r="T129" s="57"/>
      <c r="V129" s="22"/>
      <c r="W129" s="15"/>
      <c r="X129" s="57"/>
      <c r="Y129" s="23">
        <f t="shared" si="25"/>
        <v>459.69</v>
      </c>
      <c r="Z129" s="49"/>
    </row>
    <row r="130" spans="1:26" x14ac:dyDescent="0.25">
      <c r="A130" s="384" t="str">
        <f>'Door Comparison'!A130</f>
        <v>D00M.01.08A</v>
      </c>
      <c r="B130" s="19" t="str">
        <f>'Door Comparison'!C130</f>
        <v>DRS-301</v>
      </c>
      <c r="C130" s="19" t="str">
        <f>'Door Comparison'!D130</f>
        <v>Metal</v>
      </c>
      <c r="D130" s="19">
        <f>'Door Comparison'!E130</f>
        <v>1230</v>
      </c>
      <c r="E130" s="19">
        <f>'Door Comparison'!F130</f>
        <v>2150</v>
      </c>
      <c r="F130" s="19" t="e">
        <f>'Door Comparison'!#REF!</f>
        <v>#REF!</v>
      </c>
      <c r="G130" s="19">
        <f>'Door Comparison'!I130</f>
        <v>0</v>
      </c>
      <c r="H130" s="19">
        <f>'Door Comparison'!J130</f>
        <v>1</v>
      </c>
      <c r="I130" s="19" t="e">
        <f>'Door Comparison'!#REF!</f>
        <v>#REF!</v>
      </c>
      <c r="J130" s="19">
        <f>'Door Comparison'!L130</f>
        <v>0</v>
      </c>
      <c r="K130" s="19">
        <f>'Door Comparison'!M130</f>
        <v>1</v>
      </c>
      <c r="L130" s="19">
        <f>'Door Comparison'!N130</f>
        <v>1</v>
      </c>
      <c r="N130" s="59">
        <v>459.69</v>
      </c>
      <c r="O130" s="52"/>
      <c r="P130" s="15"/>
      <c r="R130" s="57"/>
      <c r="S130" s="51"/>
      <c r="T130" s="57"/>
      <c r="V130" s="22"/>
      <c r="W130" s="15"/>
      <c r="X130" s="57"/>
      <c r="Y130" s="23">
        <f t="shared" si="25"/>
        <v>459.69</v>
      </c>
      <c r="Z130" s="49"/>
    </row>
    <row r="131" spans="1:26" x14ac:dyDescent="0.25">
      <c r="A131" s="384" t="str">
        <f>'Door Comparison'!A131</f>
        <v>D00M.07.01A</v>
      </c>
      <c r="B131" s="19" t="str">
        <f>'Door Comparison'!C131</f>
        <v>DRS-501</v>
      </c>
      <c r="C131" s="19" t="str">
        <f>'Door Comparison'!D131</f>
        <v>Timber</v>
      </c>
      <c r="D131" s="19">
        <f>'Door Comparison'!E131</f>
        <v>1020</v>
      </c>
      <c r="E131" s="19">
        <f>'Door Comparison'!F131</f>
        <v>2060</v>
      </c>
      <c r="F131" s="19" t="e">
        <f>'Door Comparison'!#REF!</f>
        <v>#REF!</v>
      </c>
      <c r="G131" s="19">
        <f>'Door Comparison'!I131</f>
        <v>0</v>
      </c>
      <c r="H131" s="19">
        <f>'Door Comparison'!J131</f>
        <v>1</v>
      </c>
      <c r="I131" s="19" t="e">
        <f>'Door Comparison'!#REF!</f>
        <v>#REF!</v>
      </c>
      <c r="J131" s="19">
        <f>'Door Comparison'!L131</f>
        <v>0</v>
      </c>
      <c r="K131" s="19">
        <f>'Door Comparison'!M131</f>
        <v>1</v>
      </c>
      <c r="L131" s="19">
        <f>'Door Comparison'!N131</f>
        <v>1</v>
      </c>
      <c r="N131" s="59">
        <v>88</v>
      </c>
      <c r="O131" s="52"/>
      <c r="P131" s="15">
        <f t="shared" ref="P131:P134" si="55">(D131+2*E131)*3.1/1000</f>
        <v>15.93</v>
      </c>
      <c r="Q131" s="91">
        <f t="shared" ref="Q131:Q134" si="56">(((D131+2*E131)*((G131*2.9)+(H131*3.77))/1000))*2</f>
        <v>38.76</v>
      </c>
      <c r="R131" s="57"/>
      <c r="S131" s="51"/>
      <c r="T131" s="57">
        <v>0</v>
      </c>
      <c r="U131" s="15">
        <v>42.97</v>
      </c>
      <c r="V131" s="22">
        <f t="shared" ref="V131:V134" si="57">(J131*((D131+2*E131)*1.11/1000))+(K131*((D131+2*E131)*2.22/1000))+(L131*((D131+2*E131)*1.11/1000))</f>
        <v>17.12</v>
      </c>
      <c r="W131" s="15">
        <f t="shared" ref="W131:W134" si="58">(J131+K131+L131)*((D131+2*E131)*1.04/1000)</f>
        <v>10.69</v>
      </c>
      <c r="X131" s="57">
        <v>0</v>
      </c>
      <c r="Y131" s="23">
        <f t="shared" ref="Y131:Y134" si="59">SUM(N131:X131)</f>
        <v>213.47</v>
      </c>
      <c r="Z131" s="49"/>
    </row>
    <row r="132" spans="1:26" x14ac:dyDescent="0.25">
      <c r="A132" s="384" t="str">
        <f>'Door Comparison'!A132</f>
        <v>D00M.07.01B</v>
      </c>
      <c r="B132" s="19" t="str">
        <f>'Door Comparison'!C132</f>
        <v>DRS-501</v>
      </c>
      <c r="C132" s="19" t="str">
        <f>'Door Comparison'!D132</f>
        <v>Timber</v>
      </c>
      <c r="D132" s="19">
        <f>'Door Comparison'!E132</f>
        <v>970</v>
      </c>
      <c r="E132" s="19">
        <f>'Door Comparison'!F132</f>
        <v>2160</v>
      </c>
      <c r="F132" s="19" t="e">
        <f>'Door Comparison'!#REF!</f>
        <v>#REF!</v>
      </c>
      <c r="G132" s="19">
        <f>'Door Comparison'!I132</f>
        <v>0</v>
      </c>
      <c r="H132" s="19">
        <f>'Door Comparison'!J132</f>
        <v>1</v>
      </c>
      <c r="I132" s="19" t="e">
        <f>'Door Comparison'!#REF!</f>
        <v>#REF!</v>
      </c>
      <c r="J132" s="19">
        <f>'Door Comparison'!L132</f>
        <v>0</v>
      </c>
      <c r="K132" s="19">
        <f>'Door Comparison'!M132</f>
        <v>1</v>
      </c>
      <c r="L132" s="19">
        <f>'Door Comparison'!N132</f>
        <v>1</v>
      </c>
      <c r="N132" s="59">
        <v>88</v>
      </c>
      <c r="O132" s="52"/>
      <c r="P132" s="15">
        <f t="shared" si="55"/>
        <v>16.399999999999999</v>
      </c>
      <c r="Q132" s="91">
        <f t="shared" si="56"/>
        <v>39.89</v>
      </c>
      <c r="R132" s="57"/>
      <c r="S132" s="51"/>
      <c r="T132" s="57">
        <v>0</v>
      </c>
      <c r="U132" s="15">
        <v>42.97</v>
      </c>
      <c r="V132" s="22">
        <f t="shared" si="57"/>
        <v>17.62</v>
      </c>
      <c r="W132" s="15">
        <f t="shared" si="58"/>
        <v>11</v>
      </c>
      <c r="X132" s="57">
        <v>0</v>
      </c>
      <c r="Y132" s="23">
        <f t="shared" si="59"/>
        <v>215.88</v>
      </c>
      <c r="Z132" s="49"/>
    </row>
    <row r="133" spans="1:26" x14ac:dyDescent="0.25">
      <c r="A133" s="384" t="str">
        <f>'Door Comparison'!A133</f>
        <v>D00M.08.01A</v>
      </c>
      <c r="B133" s="19" t="str">
        <f>'Door Comparison'!C133</f>
        <v>DRS-501</v>
      </c>
      <c r="C133" s="19" t="str">
        <f>'Door Comparison'!D133</f>
        <v>Timber</v>
      </c>
      <c r="D133" s="19">
        <f>'Door Comparison'!E133</f>
        <v>1305</v>
      </c>
      <c r="E133" s="19">
        <f>'Door Comparison'!F133</f>
        <v>2160</v>
      </c>
      <c r="F133" s="19" t="e">
        <f>'Door Comparison'!#REF!</f>
        <v>#REF!</v>
      </c>
      <c r="G133" s="19">
        <f>'Door Comparison'!I133</f>
        <v>0</v>
      </c>
      <c r="H133" s="19">
        <f>'Door Comparison'!J133</f>
        <v>1</v>
      </c>
      <c r="I133" s="19" t="e">
        <f>'Door Comparison'!#REF!</f>
        <v>#REF!</v>
      </c>
      <c r="J133" s="19">
        <f>'Door Comparison'!L133</f>
        <v>1</v>
      </c>
      <c r="K133" s="19">
        <f>'Door Comparison'!M133</f>
        <v>0</v>
      </c>
      <c r="L133" s="19">
        <f>'Door Comparison'!N133</f>
        <v>1</v>
      </c>
      <c r="N133" s="59">
        <v>88</v>
      </c>
      <c r="O133" s="52"/>
      <c r="P133" s="15">
        <f t="shared" si="55"/>
        <v>17.440000000000001</v>
      </c>
      <c r="Q133" s="91">
        <f t="shared" si="56"/>
        <v>42.41</v>
      </c>
      <c r="R133" s="57"/>
      <c r="S133" s="51"/>
      <c r="T133" s="57">
        <v>0</v>
      </c>
      <c r="U133" s="15">
        <v>141.47</v>
      </c>
      <c r="V133" s="22">
        <f t="shared" si="57"/>
        <v>12.49</v>
      </c>
      <c r="W133" s="15">
        <f t="shared" si="58"/>
        <v>11.7</v>
      </c>
      <c r="X133" s="57">
        <v>0</v>
      </c>
      <c r="Y133" s="23">
        <f t="shared" si="59"/>
        <v>313.51</v>
      </c>
      <c r="Z133" s="49"/>
    </row>
    <row r="134" spans="1:26" x14ac:dyDescent="0.25">
      <c r="A134" s="384" t="str">
        <f>'Door Comparison'!A134</f>
        <v>D00M.08.02A</v>
      </c>
      <c r="B134" s="19" t="str">
        <f>'Door Comparison'!C134</f>
        <v>DRS-501</v>
      </c>
      <c r="C134" s="19" t="str">
        <f>'Door Comparison'!D134</f>
        <v>Timber</v>
      </c>
      <c r="D134" s="19">
        <f>'Door Comparison'!E134</f>
        <v>990</v>
      </c>
      <c r="E134" s="19">
        <f>'Door Comparison'!F134</f>
        <v>2160</v>
      </c>
      <c r="F134" s="19" t="e">
        <f>'Door Comparison'!#REF!</f>
        <v>#REF!</v>
      </c>
      <c r="G134" s="19">
        <f>'Door Comparison'!I134</f>
        <v>0</v>
      </c>
      <c r="H134" s="19">
        <f>'Door Comparison'!J134</f>
        <v>1</v>
      </c>
      <c r="I134" s="19" t="e">
        <f>'Door Comparison'!#REF!</f>
        <v>#REF!</v>
      </c>
      <c r="J134" s="19">
        <f>'Door Comparison'!L134</f>
        <v>1</v>
      </c>
      <c r="K134" s="19">
        <f>'Door Comparison'!M134</f>
        <v>0</v>
      </c>
      <c r="L134" s="19">
        <f>'Door Comparison'!N134</f>
        <v>0</v>
      </c>
      <c r="N134" s="59">
        <v>88</v>
      </c>
      <c r="O134" s="52"/>
      <c r="P134" s="15">
        <f t="shared" si="55"/>
        <v>16.46</v>
      </c>
      <c r="Q134" s="91">
        <f t="shared" si="56"/>
        <v>40.04</v>
      </c>
      <c r="R134" s="57"/>
      <c r="S134" s="51"/>
      <c r="T134" s="57">
        <v>0</v>
      </c>
      <c r="U134" s="15">
        <v>42.97</v>
      </c>
      <c r="V134" s="22">
        <f t="shared" si="57"/>
        <v>5.89</v>
      </c>
      <c r="W134" s="15">
        <f t="shared" si="58"/>
        <v>5.52</v>
      </c>
      <c r="X134" s="57">
        <v>0</v>
      </c>
      <c r="Y134" s="23">
        <f t="shared" si="59"/>
        <v>198.88</v>
      </c>
      <c r="Z134" s="49"/>
    </row>
    <row r="135" spans="1:26" x14ac:dyDescent="0.25">
      <c r="A135" s="384" t="str">
        <f>'Door Comparison'!A135</f>
        <v>Level 01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N135" s="59"/>
      <c r="O135" s="52"/>
      <c r="P135" s="15"/>
      <c r="R135" s="57"/>
      <c r="S135" s="51"/>
      <c r="T135" s="57"/>
      <c r="V135" s="22"/>
      <c r="W135" s="15"/>
      <c r="X135" s="57"/>
      <c r="Y135" s="23"/>
      <c r="Z135" s="49"/>
    </row>
    <row r="136" spans="1:26" x14ac:dyDescent="0.25">
      <c r="A136" s="384" t="str">
        <f>'Door Comparison'!A136</f>
        <v>D01.00.03A</v>
      </c>
      <c r="B136" s="19" t="str">
        <f>'Door Comparison'!C136</f>
        <v>DRS-506</v>
      </c>
      <c r="C136" s="19" t="str">
        <f>'Door Comparison'!D136</f>
        <v>Timber</v>
      </c>
      <c r="D136" s="19">
        <f>'Door Comparison'!E136</f>
        <v>875</v>
      </c>
      <c r="E136" s="19">
        <f>'Door Comparison'!F136</f>
        <v>2355</v>
      </c>
      <c r="F136" s="19" t="e">
        <f>'Door Comparison'!#REF!</f>
        <v>#REF!</v>
      </c>
      <c r="G136" s="19">
        <f>'Door Comparison'!I136</f>
        <v>0</v>
      </c>
      <c r="H136" s="19">
        <f>'Door Comparison'!J136</f>
        <v>1</v>
      </c>
      <c r="I136" s="19" t="e">
        <f>'Door Comparison'!#REF!</f>
        <v>#REF!</v>
      </c>
      <c r="J136" s="19">
        <f>'Door Comparison'!L136</f>
        <v>0</v>
      </c>
      <c r="K136" s="19">
        <f>'Door Comparison'!M136</f>
        <v>0</v>
      </c>
      <c r="L136" s="19">
        <f>'Door Comparison'!N136</f>
        <v>0</v>
      </c>
      <c r="N136" s="59">
        <v>44</v>
      </c>
      <c r="O136" s="52"/>
      <c r="P136" s="15">
        <f t="shared" ref="P136:P137" si="60">(D136+2*E136)*3.1/1000</f>
        <v>17.309999999999999</v>
      </c>
      <c r="Q136" s="91">
        <f t="shared" ref="Q136:Q137" si="61">(((D136+2*E136)*((G136*2.9)+(H136*3.77))/1000))*2</f>
        <v>42.11</v>
      </c>
      <c r="R136" s="57"/>
      <c r="S136" s="51"/>
      <c r="T136" s="57">
        <v>0</v>
      </c>
      <c r="U136" s="15">
        <v>83.38</v>
      </c>
      <c r="V136" s="22">
        <f t="shared" ref="V136:V137" si="62">(J136*((D136+2*E136)*1.11/1000))+(K136*((D136+2*E136)*2.22/1000))+(L136*((D136+2*E136)*1.11/1000))</f>
        <v>0</v>
      </c>
      <c r="W136" s="15">
        <f t="shared" ref="W136:W137" si="63">(J136+K136+L136)*((D136+2*E136)*1.04/1000)</f>
        <v>0</v>
      </c>
      <c r="X136" s="57">
        <v>0</v>
      </c>
      <c r="Y136" s="23">
        <f t="shared" ref="Y136:Y137" si="64">SUM(N136:X136)</f>
        <v>186.8</v>
      </c>
      <c r="Z136" s="49"/>
    </row>
    <row r="137" spans="1:26" x14ac:dyDescent="0.25">
      <c r="A137" s="384" t="str">
        <f>'Door Comparison'!A137</f>
        <v>D01.00.04A</v>
      </c>
      <c r="B137" s="19" t="str">
        <f>'Door Comparison'!C137</f>
        <v>DRS-501</v>
      </c>
      <c r="C137" s="19" t="str">
        <f>'Door Comparison'!D137</f>
        <v>Timber</v>
      </c>
      <c r="D137" s="19">
        <f>'Door Comparison'!E137</f>
        <v>1030</v>
      </c>
      <c r="E137" s="19">
        <f>'Door Comparison'!F137</f>
        <v>2360</v>
      </c>
      <c r="F137" s="19" t="e">
        <f>'Door Comparison'!#REF!</f>
        <v>#REF!</v>
      </c>
      <c r="G137" s="19">
        <f>'Door Comparison'!I137</f>
        <v>0</v>
      </c>
      <c r="H137" s="19">
        <f>'Door Comparison'!J137</f>
        <v>1</v>
      </c>
      <c r="I137" s="19" t="e">
        <f>'Door Comparison'!#REF!</f>
        <v>#REF!</v>
      </c>
      <c r="J137" s="19">
        <f>'Door Comparison'!L137</f>
        <v>0</v>
      </c>
      <c r="K137" s="19">
        <f>'Door Comparison'!M137</f>
        <v>0</v>
      </c>
      <c r="L137" s="19">
        <f>'Door Comparison'!N137</f>
        <v>0</v>
      </c>
      <c r="N137" s="59">
        <v>88</v>
      </c>
      <c r="O137" s="52"/>
      <c r="P137" s="15">
        <f t="shared" si="60"/>
        <v>17.829999999999998</v>
      </c>
      <c r="Q137" s="91">
        <f t="shared" si="61"/>
        <v>43.36</v>
      </c>
      <c r="R137" s="57"/>
      <c r="S137" s="51"/>
      <c r="T137" s="57">
        <v>0</v>
      </c>
      <c r="U137" s="392">
        <v>61.99</v>
      </c>
      <c r="V137" s="22">
        <f t="shared" si="62"/>
        <v>0</v>
      </c>
      <c r="W137" s="15">
        <f t="shared" si="63"/>
        <v>0</v>
      </c>
      <c r="X137" s="57">
        <v>0</v>
      </c>
      <c r="Y137" s="23">
        <f t="shared" si="64"/>
        <v>211.18</v>
      </c>
      <c r="Z137" s="49"/>
    </row>
    <row r="138" spans="1:26" x14ac:dyDescent="0.25">
      <c r="A138" s="384" t="str">
        <f>'Door Comparison'!A138</f>
        <v>D01.00.04A</v>
      </c>
      <c r="B138" s="19" t="str">
        <f>'Door Comparison'!C138</f>
        <v>DRS-501</v>
      </c>
      <c r="C138" s="19" t="str">
        <f>'Door Comparison'!D138</f>
        <v>Timber</v>
      </c>
      <c r="D138" s="19">
        <f>'Door Comparison'!E138</f>
        <v>0</v>
      </c>
      <c r="E138" s="19">
        <f>'Door Comparison'!F138</f>
        <v>0</v>
      </c>
      <c r="F138" s="19" t="e">
        <f>'Door Comparison'!#REF!</f>
        <v>#REF!</v>
      </c>
      <c r="G138" s="19">
        <f>'Door Comparison'!I138</f>
        <v>0</v>
      </c>
      <c r="H138" s="19">
        <f>'Door Comparison'!J138</f>
        <v>0</v>
      </c>
      <c r="I138" s="19" t="e">
        <f>'Door Comparison'!#REF!</f>
        <v>#REF!</v>
      </c>
      <c r="J138" s="19">
        <f>'Door Comparison'!L138</f>
        <v>0</v>
      </c>
      <c r="K138" s="19">
        <f>'Door Comparison'!M138</f>
        <v>0</v>
      </c>
      <c r="L138" s="19">
        <f>'Door Comparison'!N138</f>
        <v>0</v>
      </c>
      <c r="N138" s="385"/>
      <c r="O138" s="391"/>
      <c r="P138" s="392"/>
      <c r="Q138" s="393"/>
      <c r="R138" s="394"/>
      <c r="S138" s="395"/>
      <c r="T138" s="394"/>
      <c r="U138" s="392"/>
      <c r="V138" s="396"/>
      <c r="W138" s="392"/>
      <c r="X138" s="394"/>
      <c r="Y138" s="404"/>
      <c r="Z138" s="49" t="str">
        <f>'Door Comparison'!AD138</f>
        <v>OMITTED</v>
      </c>
    </row>
    <row r="139" spans="1:26" x14ac:dyDescent="0.25">
      <c r="A139" s="384" t="str">
        <f>'Door Comparison'!A139</f>
        <v>D01.00.05A</v>
      </c>
      <c r="B139" s="19" t="str">
        <f>'Door Comparison'!C139</f>
        <v>DRS-301</v>
      </c>
      <c r="C139" s="19" t="str">
        <f>'Door Comparison'!D139</f>
        <v>Stafford</v>
      </c>
      <c r="D139" s="19">
        <f>'Door Comparison'!E139</f>
        <v>0</v>
      </c>
      <c r="E139" s="19">
        <f>'Door Comparison'!F139</f>
        <v>0</v>
      </c>
      <c r="F139" s="19" t="e">
        <f>'Door Comparison'!#REF!</f>
        <v>#REF!</v>
      </c>
      <c r="G139" s="19">
        <f>'Door Comparison'!I139</f>
        <v>0</v>
      </c>
      <c r="H139" s="19">
        <f>'Door Comparison'!J139</f>
        <v>0</v>
      </c>
      <c r="I139" s="19" t="e">
        <f>'Door Comparison'!#REF!</f>
        <v>#REF!</v>
      </c>
      <c r="J139" s="19">
        <f>'Door Comparison'!L139</f>
        <v>0</v>
      </c>
      <c r="K139" s="19">
        <f>'Door Comparison'!M139</f>
        <v>0</v>
      </c>
      <c r="L139" s="19">
        <f>'Door Comparison'!N139</f>
        <v>0</v>
      </c>
      <c r="N139" s="385"/>
      <c r="O139" s="391"/>
      <c r="P139" s="392"/>
      <c r="Q139" s="393"/>
      <c r="R139" s="394"/>
      <c r="S139" s="395"/>
      <c r="T139" s="394"/>
      <c r="U139" s="392"/>
      <c r="V139" s="396"/>
      <c r="W139" s="392"/>
      <c r="X139" s="394"/>
      <c r="Y139" s="404"/>
      <c r="Z139" s="49" t="str">
        <f>'Door Comparison'!AD139</f>
        <v>OMITTED</v>
      </c>
    </row>
    <row r="140" spans="1:26" x14ac:dyDescent="0.25">
      <c r="A140" s="384" t="str">
        <f>'Door Comparison'!A140</f>
        <v>D01.00.06A</v>
      </c>
      <c r="B140" s="19" t="str">
        <f>'Door Comparison'!C140</f>
        <v>DRS-301</v>
      </c>
      <c r="C140" s="19" t="str">
        <f>'Door Comparison'!D140</f>
        <v>Stafford</v>
      </c>
      <c r="D140" s="19">
        <f>'Door Comparison'!E140</f>
        <v>0</v>
      </c>
      <c r="E140" s="19">
        <f>'Door Comparison'!F140</f>
        <v>0</v>
      </c>
      <c r="F140" s="19" t="e">
        <f>'Door Comparison'!#REF!</f>
        <v>#REF!</v>
      </c>
      <c r="G140" s="19">
        <f>'Door Comparison'!I140</f>
        <v>0</v>
      </c>
      <c r="H140" s="19">
        <f>'Door Comparison'!J140</f>
        <v>0</v>
      </c>
      <c r="I140" s="19" t="e">
        <f>'Door Comparison'!#REF!</f>
        <v>#REF!</v>
      </c>
      <c r="J140" s="19">
        <f>'Door Comparison'!L140</f>
        <v>0</v>
      </c>
      <c r="K140" s="19">
        <f>'Door Comparison'!M140</f>
        <v>0</v>
      </c>
      <c r="L140" s="19">
        <f>'Door Comparison'!N140</f>
        <v>0</v>
      </c>
      <c r="N140" s="385"/>
      <c r="O140" s="391"/>
      <c r="P140" s="392"/>
      <c r="Q140" s="393"/>
      <c r="R140" s="394"/>
      <c r="S140" s="395"/>
      <c r="T140" s="394"/>
      <c r="U140" s="392"/>
      <c r="V140" s="396"/>
      <c r="W140" s="392"/>
      <c r="X140" s="394"/>
      <c r="Y140" s="404"/>
      <c r="Z140" s="49" t="str">
        <f>'Door Comparison'!AD140</f>
        <v>OMITTED</v>
      </c>
    </row>
    <row r="141" spans="1:26" x14ac:dyDescent="0.25">
      <c r="A141" s="384" t="str">
        <f>'Door Comparison'!A141</f>
        <v>D01.00.13A</v>
      </c>
      <c r="B141" s="19" t="str">
        <f>'Door Comparison'!C141</f>
        <v>DRS-501</v>
      </c>
      <c r="C141" s="19" t="str">
        <f>'Door Comparison'!D141</f>
        <v>Timber</v>
      </c>
      <c r="D141" s="19">
        <f>'Door Comparison'!E141</f>
        <v>1040</v>
      </c>
      <c r="E141" s="19">
        <f>'Door Comparison'!F141</f>
        <v>2160</v>
      </c>
      <c r="F141" s="19" t="e">
        <f>'Door Comparison'!#REF!</f>
        <v>#REF!</v>
      </c>
      <c r="G141" s="19">
        <f>'Door Comparison'!I141</f>
        <v>0</v>
      </c>
      <c r="H141" s="19">
        <f>'Door Comparison'!J141</f>
        <v>1</v>
      </c>
      <c r="I141" s="19" t="e">
        <f>'Door Comparison'!#REF!</f>
        <v>#REF!</v>
      </c>
      <c r="J141" s="19">
        <f>'Door Comparison'!L141</f>
        <v>0</v>
      </c>
      <c r="K141" s="19">
        <f>'Door Comparison'!M141</f>
        <v>1</v>
      </c>
      <c r="L141" s="19">
        <f>'Door Comparison'!N141</f>
        <v>1</v>
      </c>
      <c r="N141" s="59">
        <v>88</v>
      </c>
      <c r="O141" s="52"/>
      <c r="P141" s="15">
        <f t="shared" ref="P141:P142" si="65">(D141+2*E141)*3.1/1000</f>
        <v>16.62</v>
      </c>
      <c r="Q141" s="91">
        <f t="shared" ref="Q141:Q142" si="66">(((D141+2*E141)*((G141*2.9)+(H141*3.77))/1000))*2</f>
        <v>40.409999999999997</v>
      </c>
      <c r="R141" s="57"/>
      <c r="S141" s="51"/>
      <c r="T141" s="57">
        <v>0</v>
      </c>
      <c r="U141" s="392">
        <v>83.38</v>
      </c>
      <c r="V141" s="22">
        <f t="shared" ref="V141:V142" si="67">(J141*((D141+2*E141)*1.11/1000))+(K141*((D141+2*E141)*2.22/1000))+(L141*((D141+2*E141)*1.11/1000))</f>
        <v>17.850000000000001</v>
      </c>
      <c r="W141" s="15">
        <f t="shared" ref="W141:W142" si="68">(J141+K141+L141)*((D141+2*E141)*1.04/1000)</f>
        <v>11.15</v>
      </c>
      <c r="X141" s="57">
        <v>0</v>
      </c>
      <c r="Y141" s="23">
        <f t="shared" ref="Y141:Y142" si="69">SUM(N141:X141)</f>
        <v>257.41000000000003</v>
      </c>
      <c r="Z141" s="49"/>
    </row>
    <row r="142" spans="1:26" x14ac:dyDescent="0.25">
      <c r="A142" s="384" t="str">
        <f>'Door Comparison'!A142</f>
        <v>D01.00.15A</v>
      </c>
      <c r="B142" s="19" t="str">
        <f>'Door Comparison'!C142</f>
        <v>DRS-508</v>
      </c>
      <c r="C142" s="19" t="str">
        <f>'Door Comparison'!D142</f>
        <v>Timber</v>
      </c>
      <c r="D142" s="19">
        <f>'Door Comparison'!E142</f>
        <v>980</v>
      </c>
      <c r="E142" s="19">
        <f>'Door Comparison'!F142</f>
        <v>2300</v>
      </c>
      <c r="F142" s="19" t="e">
        <f>'Door Comparison'!#REF!</f>
        <v>#REF!</v>
      </c>
      <c r="G142" s="19">
        <f>'Door Comparison'!I142</f>
        <v>0</v>
      </c>
      <c r="H142" s="19">
        <f>'Door Comparison'!J142</f>
        <v>1</v>
      </c>
      <c r="I142" s="19" t="e">
        <f>'Door Comparison'!#REF!</f>
        <v>#REF!</v>
      </c>
      <c r="J142" s="19">
        <f>'Door Comparison'!L142</f>
        <v>0</v>
      </c>
      <c r="K142" s="19">
        <f>'Door Comparison'!M142</f>
        <v>1</v>
      </c>
      <c r="L142" s="19">
        <f>'Door Comparison'!N142</f>
        <v>1</v>
      </c>
      <c r="N142" s="59">
        <v>88</v>
      </c>
      <c r="O142" s="52"/>
      <c r="P142" s="15">
        <f t="shared" si="65"/>
        <v>17.3</v>
      </c>
      <c r="Q142" s="91">
        <f t="shared" si="66"/>
        <v>42.07</v>
      </c>
      <c r="R142" s="57"/>
      <c r="S142" s="51"/>
      <c r="T142" s="57">
        <v>0</v>
      </c>
      <c r="U142" s="15">
        <v>43.5</v>
      </c>
      <c r="V142" s="22">
        <f t="shared" si="67"/>
        <v>18.579999999999998</v>
      </c>
      <c r="W142" s="15">
        <f t="shared" si="68"/>
        <v>11.61</v>
      </c>
      <c r="X142" s="57">
        <v>0</v>
      </c>
      <c r="Y142" s="23">
        <f t="shared" si="69"/>
        <v>221.06</v>
      </c>
      <c r="Z142" s="49"/>
    </row>
    <row r="143" spans="1:26" x14ac:dyDescent="0.25">
      <c r="A143" s="384" t="str">
        <f>'Door Comparison'!A143</f>
        <v>D01.00.15B</v>
      </c>
      <c r="B143" s="19" t="str">
        <f>'Door Comparison'!C143</f>
        <v>DRS-309</v>
      </c>
      <c r="C143" s="19" t="str">
        <f>'Door Comparison'!D143</f>
        <v>Stafford</v>
      </c>
      <c r="D143" s="19">
        <f>'Door Comparison'!E143</f>
        <v>1065</v>
      </c>
      <c r="E143" s="19">
        <f>'Door Comparison'!F143</f>
        <v>2150</v>
      </c>
      <c r="F143" s="19" t="e">
        <f>'Door Comparison'!#REF!</f>
        <v>#REF!</v>
      </c>
      <c r="G143" s="19">
        <f>'Door Comparison'!I143</f>
        <v>0</v>
      </c>
      <c r="H143" s="19">
        <f>'Door Comparison'!J143</f>
        <v>1</v>
      </c>
      <c r="I143" s="19" t="e">
        <f>'Door Comparison'!#REF!</f>
        <v>#REF!</v>
      </c>
      <c r="J143" s="19">
        <f>'Door Comparison'!L143</f>
        <v>0</v>
      </c>
      <c r="K143" s="19">
        <f>'Door Comparison'!M143</f>
        <v>1</v>
      </c>
      <c r="L143" s="19">
        <f>'Door Comparison'!N143</f>
        <v>1</v>
      </c>
      <c r="N143" s="385">
        <v>1828</v>
      </c>
      <c r="O143" s="52"/>
      <c r="P143" s="15"/>
      <c r="R143" s="57"/>
      <c r="S143" s="51"/>
      <c r="T143" s="57"/>
      <c r="V143" s="22"/>
      <c r="W143" s="15">
        <f t="shared" ref="W143:W199" si="70">(J143+K143+L143)*((D143+2*E143)*1.04/1000)</f>
        <v>11.16</v>
      </c>
      <c r="X143" s="57">
        <v>0</v>
      </c>
      <c r="Y143" s="23">
        <f t="shared" ref="Y143:Y199" si="71">SUM(N143:X143)</f>
        <v>1839.16</v>
      </c>
      <c r="Z143" s="49"/>
    </row>
    <row r="144" spans="1:26" x14ac:dyDescent="0.25">
      <c r="A144" s="384" t="str">
        <f>'Door Comparison'!A144</f>
        <v>D01.00.16A</v>
      </c>
      <c r="B144" s="19" t="str">
        <f>'Door Comparison'!C144</f>
        <v>DRS-508</v>
      </c>
      <c r="C144" s="19" t="str">
        <f>'Door Comparison'!D144</f>
        <v>Timber</v>
      </c>
      <c r="D144" s="19">
        <f>'Door Comparison'!E144</f>
        <v>980</v>
      </c>
      <c r="E144" s="19">
        <f>'Door Comparison'!F144</f>
        <v>2300</v>
      </c>
      <c r="F144" s="19" t="e">
        <f>'Door Comparison'!#REF!</f>
        <v>#REF!</v>
      </c>
      <c r="G144" s="19">
        <f>'Door Comparison'!I144</f>
        <v>0</v>
      </c>
      <c r="H144" s="19">
        <f>'Door Comparison'!J144</f>
        <v>1</v>
      </c>
      <c r="I144" s="19" t="e">
        <f>'Door Comparison'!#REF!</f>
        <v>#REF!</v>
      </c>
      <c r="J144" s="19">
        <f>'Door Comparison'!L144</f>
        <v>0</v>
      </c>
      <c r="K144" s="19">
        <f>'Door Comparison'!M144</f>
        <v>1</v>
      </c>
      <c r="L144" s="19">
        <f>'Door Comparison'!N144</f>
        <v>1</v>
      </c>
      <c r="N144" s="59">
        <v>88</v>
      </c>
      <c r="O144" s="52"/>
      <c r="P144" s="15">
        <f t="shared" ref="P144" si="72">(D144+2*E144)*3.1/1000</f>
        <v>17.3</v>
      </c>
      <c r="Q144" s="91">
        <f t="shared" ref="Q144" si="73">(((D144+2*E144)*((G144*2.9)+(H144*3.77))/1000))*2</f>
        <v>42.07</v>
      </c>
      <c r="R144" s="57"/>
      <c r="S144" s="51"/>
      <c r="T144" s="57">
        <v>0</v>
      </c>
      <c r="U144" s="15">
        <v>43.5</v>
      </c>
      <c r="V144" s="22">
        <f t="shared" ref="V144" si="74">(J144*((D144+2*E144)*1.11/1000))+(K144*((D144+2*E144)*2.22/1000))+(L144*((D144+2*E144)*1.11/1000))</f>
        <v>18.579999999999998</v>
      </c>
      <c r="W144" s="15">
        <f t="shared" si="70"/>
        <v>11.61</v>
      </c>
      <c r="X144" s="57">
        <v>0</v>
      </c>
      <c r="Y144" s="23">
        <f t="shared" si="71"/>
        <v>221.06</v>
      </c>
      <c r="Z144" s="49"/>
    </row>
    <row r="145" spans="1:26" x14ac:dyDescent="0.25">
      <c r="A145" s="384" t="str">
        <f>'Door Comparison'!A145</f>
        <v>D01.02.04A</v>
      </c>
      <c r="B145" s="19" t="str">
        <f>'Door Comparison'!C145</f>
        <v>DRS-309</v>
      </c>
      <c r="C145" s="19" t="str">
        <f>'Door Comparison'!D145</f>
        <v>Stafford</v>
      </c>
      <c r="D145" s="19">
        <f>'Door Comparison'!E145</f>
        <v>1115</v>
      </c>
      <c r="E145" s="19">
        <f>'Door Comparison'!F145</f>
        <v>2375</v>
      </c>
      <c r="F145" s="19" t="e">
        <f>'Door Comparison'!#REF!</f>
        <v>#REF!</v>
      </c>
      <c r="G145" s="19">
        <f>'Door Comparison'!I145</f>
        <v>0</v>
      </c>
      <c r="H145" s="19">
        <f>'Door Comparison'!J145</f>
        <v>1</v>
      </c>
      <c r="I145" s="19" t="e">
        <f>'Door Comparison'!#REF!</f>
        <v>#REF!</v>
      </c>
      <c r="J145" s="19">
        <f>'Door Comparison'!L145</f>
        <v>0</v>
      </c>
      <c r="K145" s="19">
        <f>'Door Comparison'!M145</f>
        <v>1</v>
      </c>
      <c r="L145" s="19">
        <f>'Door Comparison'!N145</f>
        <v>1</v>
      </c>
      <c r="N145" s="385">
        <v>1828</v>
      </c>
      <c r="O145" s="52"/>
      <c r="P145" s="15"/>
      <c r="R145" s="57"/>
      <c r="S145" s="51"/>
      <c r="T145" s="57"/>
      <c r="V145" s="22"/>
      <c r="W145" s="15">
        <f t="shared" si="70"/>
        <v>12.2</v>
      </c>
      <c r="X145" s="57">
        <v>0</v>
      </c>
      <c r="Y145" s="23">
        <f t="shared" si="71"/>
        <v>1840.2</v>
      </c>
      <c r="Z145" s="49"/>
    </row>
    <row r="146" spans="1:26" x14ac:dyDescent="0.25">
      <c r="A146" s="384" t="str">
        <f>'Door Comparison'!A146</f>
        <v>D01.02.06A</v>
      </c>
      <c r="B146" s="19" t="str">
        <f>'Door Comparison'!C146</f>
        <v>DRS-508</v>
      </c>
      <c r="C146" s="19" t="str">
        <f>'Door Comparison'!D146</f>
        <v>Timber</v>
      </c>
      <c r="D146" s="19">
        <f>'Door Comparison'!E146</f>
        <v>980</v>
      </c>
      <c r="E146" s="19">
        <f>'Door Comparison'!F146</f>
        <v>2300</v>
      </c>
      <c r="F146" s="19" t="e">
        <f>'Door Comparison'!#REF!</f>
        <v>#REF!</v>
      </c>
      <c r="G146" s="19">
        <f>'Door Comparison'!I146</f>
        <v>0</v>
      </c>
      <c r="H146" s="19">
        <f>'Door Comparison'!J146</f>
        <v>1</v>
      </c>
      <c r="I146" s="19" t="e">
        <f>'Door Comparison'!#REF!</f>
        <v>#REF!</v>
      </c>
      <c r="J146" s="19">
        <f>'Door Comparison'!L146</f>
        <v>0</v>
      </c>
      <c r="K146" s="19">
        <f>'Door Comparison'!M146</f>
        <v>1</v>
      </c>
      <c r="L146" s="19">
        <f>'Door Comparison'!N146</f>
        <v>1</v>
      </c>
      <c r="N146" s="59">
        <v>88</v>
      </c>
      <c r="O146" s="52"/>
      <c r="P146" s="15">
        <f t="shared" ref="P146:P151" si="75">(D146+2*E146)*3.1/1000</f>
        <v>17.3</v>
      </c>
      <c r="Q146" s="91">
        <f t="shared" ref="Q146:Q151" si="76">(((D146+2*E146)*((G146*2.9)+(H146*3.77))/1000))*2</f>
        <v>42.07</v>
      </c>
      <c r="R146" s="57"/>
      <c r="S146" s="51"/>
      <c r="T146" s="57">
        <v>0</v>
      </c>
      <c r="U146" s="15">
        <v>43.5</v>
      </c>
      <c r="V146" s="22">
        <f t="shared" ref="V146:V151" si="77">(J146*((D146+2*E146)*1.11/1000))+(K146*((D146+2*E146)*2.22/1000))+(L146*((D146+2*E146)*1.11/1000))</f>
        <v>18.579999999999998</v>
      </c>
      <c r="W146" s="15">
        <f t="shared" si="70"/>
        <v>11.61</v>
      </c>
      <c r="X146" s="57">
        <v>0</v>
      </c>
      <c r="Y146" s="23">
        <f t="shared" si="71"/>
        <v>221.06</v>
      </c>
      <c r="Z146" s="49"/>
    </row>
    <row r="147" spans="1:26" x14ac:dyDescent="0.25">
      <c r="A147" s="384" t="str">
        <f>'Door Comparison'!A147</f>
        <v>D01.02.07A</v>
      </c>
      <c r="B147" s="19" t="str">
        <f>'Door Comparison'!C147</f>
        <v>DRS-501</v>
      </c>
      <c r="C147" s="19" t="str">
        <f>'Door Comparison'!D147</f>
        <v>Timber</v>
      </c>
      <c r="D147" s="19">
        <f>'Door Comparison'!E147</f>
        <v>970</v>
      </c>
      <c r="E147" s="19">
        <f>'Door Comparison'!F147</f>
        <v>2360</v>
      </c>
      <c r="F147" s="19" t="e">
        <f>'Door Comparison'!#REF!</f>
        <v>#REF!</v>
      </c>
      <c r="G147" s="19">
        <f>'Door Comparison'!I147</f>
        <v>0</v>
      </c>
      <c r="H147" s="19">
        <f>'Door Comparison'!J147</f>
        <v>1</v>
      </c>
      <c r="I147" s="19" t="e">
        <f>'Door Comparison'!#REF!</f>
        <v>#REF!</v>
      </c>
      <c r="J147" s="19">
        <f>'Door Comparison'!L147</f>
        <v>0</v>
      </c>
      <c r="K147" s="19">
        <f>'Door Comparison'!M147</f>
        <v>1</v>
      </c>
      <c r="L147" s="19">
        <f>'Door Comparison'!N147</f>
        <v>1</v>
      </c>
      <c r="N147" s="59">
        <v>88</v>
      </c>
      <c r="O147" s="52"/>
      <c r="P147" s="15">
        <f t="shared" si="75"/>
        <v>17.64</v>
      </c>
      <c r="Q147" s="91">
        <f t="shared" si="76"/>
        <v>42.9</v>
      </c>
      <c r="R147" s="57"/>
      <c r="S147" s="51"/>
      <c r="T147" s="57">
        <v>0</v>
      </c>
      <c r="U147" s="15">
        <v>67.94</v>
      </c>
      <c r="V147" s="22">
        <f t="shared" si="77"/>
        <v>18.95</v>
      </c>
      <c r="W147" s="15">
        <f t="shared" si="70"/>
        <v>11.84</v>
      </c>
      <c r="X147" s="57">
        <v>0</v>
      </c>
      <c r="Y147" s="23">
        <f t="shared" si="71"/>
        <v>247.27</v>
      </c>
      <c r="Z147" s="49"/>
    </row>
    <row r="148" spans="1:26" x14ac:dyDescent="0.25">
      <c r="A148" s="384" t="str">
        <f>'Door Comparison'!A148</f>
        <v>D01.02.08A</v>
      </c>
      <c r="B148" s="19" t="str">
        <f>'Door Comparison'!C148</f>
        <v>DRS-501</v>
      </c>
      <c r="C148" s="19" t="str">
        <f>'Door Comparison'!D148</f>
        <v>Timber</v>
      </c>
      <c r="D148" s="19">
        <f>'Door Comparison'!E148</f>
        <v>970</v>
      </c>
      <c r="E148" s="19">
        <f>'Door Comparison'!F148</f>
        <v>2360</v>
      </c>
      <c r="F148" s="19" t="e">
        <f>'Door Comparison'!#REF!</f>
        <v>#REF!</v>
      </c>
      <c r="G148" s="19">
        <f>'Door Comparison'!I148</f>
        <v>0</v>
      </c>
      <c r="H148" s="19">
        <f>'Door Comparison'!J148</f>
        <v>1</v>
      </c>
      <c r="I148" s="19" t="e">
        <f>'Door Comparison'!#REF!</f>
        <v>#REF!</v>
      </c>
      <c r="J148" s="19">
        <f>'Door Comparison'!L148</f>
        <v>0</v>
      </c>
      <c r="K148" s="19">
        <f>'Door Comparison'!M148</f>
        <v>1</v>
      </c>
      <c r="L148" s="19">
        <f>'Door Comparison'!N148</f>
        <v>1</v>
      </c>
      <c r="N148" s="59">
        <v>88</v>
      </c>
      <c r="O148" s="52"/>
      <c r="P148" s="15">
        <f t="shared" si="75"/>
        <v>17.64</v>
      </c>
      <c r="Q148" s="91">
        <f t="shared" si="76"/>
        <v>42.9</v>
      </c>
      <c r="R148" s="57"/>
      <c r="S148" s="51"/>
      <c r="T148" s="57">
        <v>0</v>
      </c>
      <c r="U148" s="15">
        <v>67.94</v>
      </c>
      <c r="V148" s="22">
        <f t="shared" si="77"/>
        <v>18.95</v>
      </c>
      <c r="W148" s="15">
        <f t="shared" si="70"/>
        <v>11.84</v>
      </c>
      <c r="X148" s="57">
        <v>0</v>
      </c>
      <c r="Y148" s="23">
        <f t="shared" si="71"/>
        <v>247.27</v>
      </c>
      <c r="Z148" s="49"/>
    </row>
    <row r="149" spans="1:26" x14ac:dyDescent="0.25">
      <c r="A149" s="384" t="str">
        <f>'Door Comparison'!A149</f>
        <v>D01.02.08B</v>
      </c>
      <c r="B149" s="19" t="str">
        <f>'Door Comparison'!C149</f>
        <v>DRS-501</v>
      </c>
      <c r="C149" s="19" t="str">
        <f>'Door Comparison'!D149</f>
        <v>Timber</v>
      </c>
      <c r="D149" s="19">
        <f>'Door Comparison'!E149</f>
        <v>830</v>
      </c>
      <c r="E149" s="19">
        <f>'Door Comparison'!F149</f>
        <v>2160</v>
      </c>
      <c r="F149" s="19" t="e">
        <f>'Door Comparison'!#REF!</f>
        <v>#REF!</v>
      </c>
      <c r="G149" s="19">
        <f>'Door Comparison'!I149</f>
        <v>0</v>
      </c>
      <c r="H149" s="19">
        <f>'Door Comparison'!J149</f>
        <v>1</v>
      </c>
      <c r="I149" s="19" t="e">
        <f>'Door Comparison'!#REF!</f>
        <v>#REF!</v>
      </c>
      <c r="J149" s="19">
        <f>'Door Comparison'!L149</f>
        <v>1</v>
      </c>
      <c r="K149" s="19">
        <f>'Door Comparison'!M149</f>
        <v>0</v>
      </c>
      <c r="L149" s="19">
        <f>'Door Comparison'!N149</f>
        <v>0</v>
      </c>
      <c r="N149" s="59">
        <v>44</v>
      </c>
      <c r="O149" s="52"/>
      <c r="P149" s="15">
        <f t="shared" si="75"/>
        <v>15.97</v>
      </c>
      <c r="Q149" s="91">
        <f t="shared" si="76"/>
        <v>38.83</v>
      </c>
      <c r="R149" s="57"/>
      <c r="S149" s="51"/>
      <c r="T149" s="57">
        <v>0</v>
      </c>
      <c r="U149" s="15">
        <v>65.91</v>
      </c>
      <c r="V149" s="22">
        <f t="shared" si="77"/>
        <v>5.72</v>
      </c>
      <c r="W149" s="15">
        <f t="shared" si="70"/>
        <v>5.36</v>
      </c>
      <c r="X149" s="57">
        <v>0</v>
      </c>
      <c r="Y149" s="23">
        <f t="shared" si="71"/>
        <v>175.79</v>
      </c>
      <c r="Z149" s="49"/>
    </row>
    <row r="150" spans="1:26" x14ac:dyDescent="0.25">
      <c r="A150" s="384" t="str">
        <f>'Door Comparison'!A150</f>
        <v>D01.02.10A</v>
      </c>
      <c r="B150" s="19" t="str">
        <f>'Door Comparison'!C150</f>
        <v>DRS-501</v>
      </c>
      <c r="C150" s="19" t="str">
        <f>'Door Comparison'!D150</f>
        <v>Timber</v>
      </c>
      <c r="D150" s="19">
        <f>'Door Comparison'!E150</f>
        <v>1040</v>
      </c>
      <c r="E150" s="19">
        <f>'Door Comparison'!F150</f>
        <v>2360</v>
      </c>
      <c r="F150" s="19" t="e">
        <f>'Door Comparison'!#REF!</f>
        <v>#REF!</v>
      </c>
      <c r="G150" s="19">
        <f>'Door Comparison'!I150</f>
        <v>0</v>
      </c>
      <c r="H150" s="19">
        <f>'Door Comparison'!J150</f>
        <v>1</v>
      </c>
      <c r="I150" s="19" t="e">
        <f>'Door Comparison'!#REF!</f>
        <v>#REF!</v>
      </c>
      <c r="J150" s="19">
        <f>'Door Comparison'!L150</f>
        <v>0</v>
      </c>
      <c r="K150" s="19">
        <f>'Door Comparison'!M150</f>
        <v>1</v>
      </c>
      <c r="L150" s="19">
        <f>'Door Comparison'!N150</f>
        <v>1</v>
      </c>
      <c r="N150" s="59">
        <v>88</v>
      </c>
      <c r="O150" s="52"/>
      <c r="P150" s="15">
        <f t="shared" si="75"/>
        <v>17.86</v>
      </c>
      <c r="Q150" s="91">
        <f t="shared" si="76"/>
        <v>43.43</v>
      </c>
      <c r="R150" s="57"/>
      <c r="S150" s="51"/>
      <c r="T150" s="57">
        <v>0</v>
      </c>
      <c r="U150" s="15">
        <v>67.930000000000007</v>
      </c>
      <c r="V150" s="22">
        <f t="shared" si="77"/>
        <v>19.18</v>
      </c>
      <c r="W150" s="15">
        <f t="shared" si="70"/>
        <v>11.98</v>
      </c>
      <c r="X150" s="57">
        <v>0</v>
      </c>
      <c r="Y150" s="23">
        <f t="shared" si="71"/>
        <v>248.38</v>
      </c>
      <c r="Z150" s="49"/>
    </row>
    <row r="151" spans="1:26" x14ac:dyDescent="0.25">
      <c r="A151" s="384" t="str">
        <f>'Door Comparison'!A151</f>
        <v>D01.02.11A</v>
      </c>
      <c r="B151" s="19" t="str">
        <f>'Door Comparison'!C151</f>
        <v>DRS-501</v>
      </c>
      <c r="C151" s="19" t="str">
        <f>'Door Comparison'!D151</f>
        <v>Timber</v>
      </c>
      <c r="D151" s="19">
        <f>'Door Comparison'!E151</f>
        <v>1290</v>
      </c>
      <c r="E151" s="19">
        <f>'Door Comparison'!F151</f>
        <v>2360</v>
      </c>
      <c r="F151" s="19" t="e">
        <f>'Door Comparison'!#REF!</f>
        <v>#REF!</v>
      </c>
      <c r="G151" s="19">
        <f>'Door Comparison'!I151</f>
        <v>0</v>
      </c>
      <c r="H151" s="19">
        <f>'Door Comparison'!J151</f>
        <v>1</v>
      </c>
      <c r="I151" s="19" t="e">
        <f>'Door Comparison'!#REF!</f>
        <v>#REF!</v>
      </c>
      <c r="J151" s="19">
        <f>'Door Comparison'!L151</f>
        <v>0</v>
      </c>
      <c r="K151" s="19">
        <f>'Door Comparison'!M151</f>
        <v>1</v>
      </c>
      <c r="L151" s="19">
        <f>'Door Comparison'!N151</f>
        <v>1</v>
      </c>
      <c r="N151" s="59">
        <v>88</v>
      </c>
      <c r="O151" s="52"/>
      <c r="P151" s="15">
        <f t="shared" si="75"/>
        <v>18.63</v>
      </c>
      <c r="Q151" s="91">
        <f t="shared" si="76"/>
        <v>45.32</v>
      </c>
      <c r="R151" s="57"/>
      <c r="S151" s="51"/>
      <c r="T151" s="57">
        <v>0</v>
      </c>
      <c r="U151" s="15">
        <v>100.46</v>
      </c>
      <c r="V151" s="22">
        <f t="shared" si="77"/>
        <v>20.010000000000002</v>
      </c>
      <c r="W151" s="15">
        <f t="shared" si="70"/>
        <v>12.5</v>
      </c>
      <c r="X151" s="57">
        <v>0</v>
      </c>
      <c r="Y151" s="23">
        <f t="shared" si="71"/>
        <v>284.92</v>
      </c>
      <c r="Z151" s="49"/>
    </row>
    <row r="152" spans="1:26" x14ac:dyDescent="0.25">
      <c r="A152" s="384" t="str">
        <f>'Door Comparison'!A152</f>
        <v>D01.02.12A</v>
      </c>
      <c r="B152" s="19" t="str">
        <f>'Door Comparison'!C152</f>
        <v>DRS-309</v>
      </c>
      <c r="C152" s="19" t="str">
        <f>'Door Comparison'!D152</f>
        <v>Stafford</v>
      </c>
      <c r="D152" s="19">
        <f>'Door Comparison'!E152</f>
        <v>1165</v>
      </c>
      <c r="E152" s="19">
        <f>'Door Comparison'!F152</f>
        <v>2085</v>
      </c>
      <c r="F152" s="19" t="e">
        <f>'Door Comparison'!#REF!</f>
        <v>#REF!</v>
      </c>
      <c r="G152" s="19">
        <f>'Door Comparison'!I152</f>
        <v>0</v>
      </c>
      <c r="H152" s="19">
        <f>'Door Comparison'!J152</f>
        <v>1</v>
      </c>
      <c r="I152" s="19" t="e">
        <f>'Door Comparison'!#REF!</f>
        <v>#REF!</v>
      </c>
      <c r="J152" s="19">
        <f>'Door Comparison'!L152</f>
        <v>0</v>
      </c>
      <c r="K152" s="19">
        <f>'Door Comparison'!M152</f>
        <v>1</v>
      </c>
      <c r="L152" s="19">
        <f>'Door Comparison'!N152</f>
        <v>1</v>
      </c>
      <c r="N152" s="385">
        <v>1828</v>
      </c>
      <c r="O152" s="52"/>
      <c r="P152" s="15"/>
      <c r="R152" s="57"/>
      <c r="S152" s="51"/>
      <c r="T152" s="57"/>
      <c r="V152" s="22"/>
      <c r="W152" s="15">
        <f t="shared" ref="W152:W169" si="78">(J152+K152+L152)*((D152+2*E152)*1.04/1000)</f>
        <v>11.1</v>
      </c>
      <c r="X152" s="57">
        <v>0</v>
      </c>
      <c r="Y152" s="23">
        <f t="shared" ref="Y152:Y169" si="79">SUM(N152:X152)</f>
        <v>1839.1</v>
      </c>
      <c r="Z152" s="49"/>
    </row>
    <row r="153" spans="1:26" x14ac:dyDescent="0.25">
      <c r="A153" s="384" t="str">
        <f>'Door Comparison'!A153</f>
        <v>D01.02.12B</v>
      </c>
      <c r="B153" s="19" t="str">
        <f>'Door Comparison'!C153</f>
        <v>DRS-501</v>
      </c>
      <c r="C153" s="19" t="str">
        <f>'Door Comparison'!D153</f>
        <v>Timber</v>
      </c>
      <c r="D153" s="19">
        <f>'Door Comparison'!E153</f>
        <v>970</v>
      </c>
      <c r="E153" s="19">
        <f>'Door Comparison'!F153</f>
        <v>2360</v>
      </c>
      <c r="F153" s="19" t="e">
        <f>'Door Comparison'!#REF!</f>
        <v>#REF!</v>
      </c>
      <c r="G153" s="19">
        <f>'Door Comparison'!I153</f>
        <v>0</v>
      </c>
      <c r="H153" s="19">
        <f>'Door Comparison'!J153</f>
        <v>1</v>
      </c>
      <c r="I153" s="19" t="e">
        <f>'Door Comparison'!#REF!</f>
        <v>#REF!</v>
      </c>
      <c r="J153" s="19">
        <f>'Door Comparison'!L153</f>
        <v>0</v>
      </c>
      <c r="K153" s="19">
        <f>'Door Comparison'!M153</f>
        <v>1</v>
      </c>
      <c r="L153" s="19">
        <f>'Door Comparison'!N153</f>
        <v>1</v>
      </c>
      <c r="N153" s="59">
        <v>88</v>
      </c>
      <c r="O153" s="52"/>
      <c r="P153" s="15">
        <f t="shared" ref="P153:P169" si="80">(D153+2*E153)*3.1/1000</f>
        <v>17.64</v>
      </c>
      <c r="Q153" s="91">
        <f t="shared" ref="Q153:Q169" si="81">(((D153+2*E153)*((G153*2.9)+(H153*3.77))/1000))*2</f>
        <v>42.9</v>
      </c>
      <c r="R153" s="57"/>
      <c r="S153" s="51"/>
      <c r="T153" s="57">
        <v>0</v>
      </c>
      <c r="U153" s="15">
        <v>46.47</v>
      </c>
      <c r="V153" s="22">
        <f t="shared" ref="V153:V169" si="82">(J153*((D153+2*E153)*1.11/1000))+(K153*((D153+2*E153)*2.22/1000))+(L153*((D153+2*E153)*1.11/1000))</f>
        <v>18.95</v>
      </c>
      <c r="W153" s="15">
        <f t="shared" si="78"/>
        <v>11.84</v>
      </c>
      <c r="X153" s="57">
        <v>0</v>
      </c>
      <c r="Y153" s="23">
        <f t="shared" si="79"/>
        <v>225.8</v>
      </c>
      <c r="Z153" s="49"/>
    </row>
    <row r="154" spans="1:26" x14ac:dyDescent="0.25">
      <c r="A154" s="398" t="str">
        <f>'Door Comparison'!A154</f>
        <v>D01.02.12B</v>
      </c>
      <c r="B154" s="19" t="str">
        <f>'Door Comparison'!C154</f>
        <v>DRS-501</v>
      </c>
      <c r="C154" s="19" t="str">
        <f>'Door Comparison'!D154</f>
        <v>Timber</v>
      </c>
      <c r="D154" s="19">
        <f>'Door Comparison'!E154</f>
        <v>0</v>
      </c>
      <c r="E154" s="19">
        <f>'Door Comparison'!F154</f>
        <v>0</v>
      </c>
      <c r="F154" s="19" t="e">
        <f>'Door Comparison'!#REF!</f>
        <v>#REF!</v>
      </c>
      <c r="G154" s="19">
        <f>'Door Comparison'!I154</f>
        <v>0</v>
      </c>
      <c r="H154" s="19">
        <f>'Door Comparison'!J154</f>
        <v>0</v>
      </c>
      <c r="I154" s="19" t="e">
        <f>'Door Comparison'!#REF!</f>
        <v>#REF!</v>
      </c>
      <c r="J154" s="19">
        <f>'Door Comparison'!L154</f>
        <v>0</v>
      </c>
      <c r="K154" s="19">
        <f>'Door Comparison'!M154</f>
        <v>0</v>
      </c>
      <c r="L154" s="19">
        <f>'Door Comparison'!N154</f>
        <v>0</v>
      </c>
      <c r="N154" s="385"/>
      <c r="O154" s="391"/>
      <c r="P154" s="392"/>
      <c r="Q154" s="393"/>
      <c r="R154" s="394"/>
      <c r="S154" s="395"/>
      <c r="T154" s="394"/>
      <c r="U154" s="392"/>
      <c r="V154" s="396"/>
      <c r="W154" s="392"/>
      <c r="X154" s="394"/>
      <c r="Y154" s="404"/>
      <c r="Z154" s="49" t="str">
        <f>'Door Comparison'!AD154</f>
        <v>OMITTED</v>
      </c>
    </row>
    <row r="155" spans="1:26" x14ac:dyDescent="0.25">
      <c r="A155" s="384" t="str">
        <f>'Door Comparison'!A155</f>
        <v>D01.02.12K</v>
      </c>
      <c r="B155" s="19" t="str">
        <f>'Door Comparison'!C155</f>
        <v>DRS-501</v>
      </c>
      <c r="C155" s="19" t="str">
        <f>'Door Comparison'!D155</f>
        <v>Timber</v>
      </c>
      <c r="D155" s="19">
        <f>'Door Comparison'!E155</f>
        <v>970</v>
      </c>
      <c r="E155" s="19">
        <f>'Door Comparison'!F155</f>
        <v>2360</v>
      </c>
      <c r="F155" s="19" t="e">
        <f>'Door Comparison'!#REF!</f>
        <v>#REF!</v>
      </c>
      <c r="G155" s="19">
        <f>'Door Comparison'!I155</f>
        <v>0</v>
      </c>
      <c r="H155" s="19">
        <f>'Door Comparison'!J155</f>
        <v>1</v>
      </c>
      <c r="I155" s="19" t="e">
        <f>'Door Comparison'!#REF!</f>
        <v>#REF!</v>
      </c>
      <c r="J155" s="19">
        <f>'Door Comparison'!L155</f>
        <v>0</v>
      </c>
      <c r="K155" s="19">
        <f>'Door Comparison'!M155</f>
        <v>1</v>
      </c>
      <c r="L155" s="19">
        <f>'Door Comparison'!N155</f>
        <v>1</v>
      </c>
      <c r="N155" s="59">
        <v>88</v>
      </c>
      <c r="O155" s="52"/>
      <c r="P155" s="15">
        <f t="shared" si="80"/>
        <v>17.64</v>
      </c>
      <c r="Q155" s="91">
        <f t="shared" si="81"/>
        <v>42.9</v>
      </c>
      <c r="R155" s="57"/>
      <c r="S155" s="51"/>
      <c r="T155" s="57">
        <v>0</v>
      </c>
      <c r="U155" s="15">
        <v>46.47</v>
      </c>
      <c r="V155" s="22">
        <f t="shared" si="82"/>
        <v>18.95</v>
      </c>
      <c r="W155" s="15">
        <f t="shared" si="78"/>
        <v>11.84</v>
      </c>
      <c r="X155" s="57">
        <v>0</v>
      </c>
      <c r="Y155" s="23">
        <f t="shared" si="79"/>
        <v>225.8</v>
      </c>
      <c r="Z155" s="49"/>
    </row>
    <row r="156" spans="1:26" x14ac:dyDescent="0.25">
      <c r="A156" s="384" t="str">
        <f>'Door Comparison'!A156</f>
        <v>D01.02.14A</v>
      </c>
      <c r="B156" s="19" t="str">
        <f>'Door Comparison'!C156</f>
        <v>DRS-508</v>
      </c>
      <c r="C156" s="19" t="str">
        <f>'Door Comparison'!D156</f>
        <v>Timber</v>
      </c>
      <c r="D156" s="19">
        <f>'Door Comparison'!E156</f>
        <v>980</v>
      </c>
      <c r="E156" s="19">
        <f>'Door Comparison'!F156</f>
        <v>2300</v>
      </c>
      <c r="F156" s="19" t="e">
        <f>'Door Comparison'!#REF!</f>
        <v>#REF!</v>
      </c>
      <c r="G156" s="19">
        <f>'Door Comparison'!I156</f>
        <v>0</v>
      </c>
      <c r="H156" s="19">
        <f>'Door Comparison'!J156</f>
        <v>1</v>
      </c>
      <c r="I156" s="19" t="e">
        <f>'Door Comparison'!#REF!</f>
        <v>#REF!</v>
      </c>
      <c r="J156" s="19">
        <f>'Door Comparison'!L156</f>
        <v>0</v>
      </c>
      <c r="K156" s="19">
        <f>'Door Comparison'!M156</f>
        <v>1</v>
      </c>
      <c r="L156" s="19">
        <f>'Door Comparison'!N156</f>
        <v>1</v>
      </c>
      <c r="N156" s="59">
        <v>88</v>
      </c>
      <c r="O156" s="52"/>
      <c r="P156" s="15">
        <f t="shared" si="80"/>
        <v>17.3</v>
      </c>
      <c r="Q156" s="91">
        <f t="shared" si="81"/>
        <v>42.07</v>
      </c>
      <c r="R156" s="57"/>
      <c r="S156" s="51"/>
      <c r="T156" s="57">
        <v>0</v>
      </c>
      <c r="U156" s="15">
        <v>43.5</v>
      </c>
      <c r="V156" s="22">
        <f t="shared" si="82"/>
        <v>18.579999999999998</v>
      </c>
      <c r="W156" s="15">
        <f t="shared" si="78"/>
        <v>11.61</v>
      </c>
      <c r="X156" s="57">
        <v>0</v>
      </c>
      <c r="Y156" s="23">
        <f t="shared" si="79"/>
        <v>221.06</v>
      </c>
      <c r="Z156" s="49"/>
    </row>
    <row r="157" spans="1:26" x14ac:dyDescent="0.25">
      <c r="A157" s="384" t="str">
        <f>'Door Comparison'!A157</f>
        <v>D01.02.15A</v>
      </c>
      <c r="B157" s="19" t="str">
        <f>'Door Comparison'!C157</f>
        <v>DRS-506</v>
      </c>
      <c r="C157" s="19" t="str">
        <f>'Door Comparison'!D157</f>
        <v>Timber</v>
      </c>
      <c r="D157" s="19">
        <f>'Door Comparison'!E157</f>
        <v>875</v>
      </c>
      <c r="E157" s="19">
        <f>'Door Comparison'!F157</f>
        <v>2155</v>
      </c>
      <c r="F157" s="19" t="e">
        <f>'Door Comparison'!#REF!</f>
        <v>#REF!</v>
      </c>
      <c r="G157" s="19">
        <f>'Door Comparison'!I157</f>
        <v>0</v>
      </c>
      <c r="H157" s="19">
        <f>'Door Comparison'!J157</f>
        <v>1</v>
      </c>
      <c r="I157" s="19" t="e">
        <f>'Door Comparison'!#REF!</f>
        <v>#REF!</v>
      </c>
      <c r="J157" s="19">
        <f>'Door Comparison'!L157</f>
        <v>0</v>
      </c>
      <c r="K157" s="19">
        <f>'Door Comparison'!M157</f>
        <v>0</v>
      </c>
      <c r="L157" s="19">
        <f>'Door Comparison'!N157</f>
        <v>0</v>
      </c>
      <c r="N157" s="59">
        <v>44</v>
      </c>
      <c r="O157" s="52"/>
      <c r="P157" s="15">
        <f t="shared" si="80"/>
        <v>16.07</v>
      </c>
      <c r="Q157" s="91">
        <f t="shared" si="81"/>
        <v>39.090000000000003</v>
      </c>
      <c r="R157" s="57"/>
      <c r="S157" s="51"/>
      <c r="T157" s="57">
        <v>0</v>
      </c>
      <c r="U157" s="15">
        <v>65.91</v>
      </c>
      <c r="V157" s="22">
        <f t="shared" si="82"/>
        <v>0</v>
      </c>
      <c r="W157" s="15">
        <f t="shared" si="78"/>
        <v>0</v>
      </c>
      <c r="X157" s="57">
        <v>0</v>
      </c>
      <c r="Y157" s="23">
        <f t="shared" si="79"/>
        <v>165.07</v>
      </c>
      <c r="Z157" s="49"/>
    </row>
    <row r="158" spans="1:26" x14ac:dyDescent="0.25">
      <c r="A158" s="384" t="str">
        <f>'Door Comparison'!A158</f>
        <v>D01.02.16A</v>
      </c>
      <c r="B158" s="19" t="str">
        <f>'Door Comparison'!C158</f>
        <v>DRS-501</v>
      </c>
      <c r="C158" s="19" t="str">
        <f>'Door Comparison'!D158</f>
        <v>Timber</v>
      </c>
      <c r="D158" s="19">
        <f>'Door Comparison'!E158</f>
        <v>830</v>
      </c>
      <c r="E158" s="19">
        <f>'Door Comparison'!F158</f>
        <v>2160</v>
      </c>
      <c r="F158" s="19" t="e">
        <f>'Door Comparison'!#REF!</f>
        <v>#REF!</v>
      </c>
      <c r="G158" s="19">
        <f>'Door Comparison'!I158</f>
        <v>0</v>
      </c>
      <c r="H158" s="19">
        <f>'Door Comparison'!J158</f>
        <v>1</v>
      </c>
      <c r="I158" s="19" t="e">
        <f>'Door Comparison'!#REF!</f>
        <v>#REF!</v>
      </c>
      <c r="J158" s="19">
        <f>'Door Comparison'!L158</f>
        <v>1</v>
      </c>
      <c r="K158" s="19">
        <f>'Door Comparison'!M158</f>
        <v>0</v>
      </c>
      <c r="L158" s="19">
        <f>'Door Comparison'!N158</f>
        <v>1</v>
      </c>
      <c r="N158" s="59">
        <v>44</v>
      </c>
      <c r="O158" s="52"/>
      <c r="P158" s="15">
        <f t="shared" si="80"/>
        <v>15.97</v>
      </c>
      <c r="Q158" s="91">
        <f t="shared" si="81"/>
        <v>38.83</v>
      </c>
      <c r="R158" s="57"/>
      <c r="S158" s="51"/>
      <c r="T158" s="57">
        <v>0</v>
      </c>
      <c r="U158" s="15">
        <v>65.91</v>
      </c>
      <c r="V158" s="22">
        <f t="shared" si="82"/>
        <v>11.43</v>
      </c>
      <c r="W158" s="15">
        <f t="shared" si="78"/>
        <v>10.71</v>
      </c>
      <c r="X158" s="57">
        <v>0</v>
      </c>
      <c r="Y158" s="23">
        <f t="shared" si="79"/>
        <v>186.85</v>
      </c>
      <c r="Z158" s="49"/>
    </row>
    <row r="159" spans="1:26" x14ac:dyDescent="0.25">
      <c r="A159" s="384" t="str">
        <f>'Door Comparison'!A159</f>
        <v>D01.02.17A</v>
      </c>
      <c r="B159" s="19" t="str">
        <f>'Door Comparison'!C159</f>
        <v>DRS-501</v>
      </c>
      <c r="C159" s="19" t="str">
        <f>'Door Comparison'!D159</f>
        <v>Timber</v>
      </c>
      <c r="D159" s="19">
        <f>'Door Comparison'!E159</f>
        <v>1040</v>
      </c>
      <c r="E159" s="19">
        <f>'Door Comparison'!F159</f>
        <v>2360</v>
      </c>
      <c r="F159" s="19" t="e">
        <f>'Door Comparison'!#REF!</f>
        <v>#REF!</v>
      </c>
      <c r="G159" s="19">
        <f>'Door Comparison'!I159</f>
        <v>0</v>
      </c>
      <c r="H159" s="19">
        <f>'Door Comparison'!J159</f>
        <v>1</v>
      </c>
      <c r="I159" s="19" t="e">
        <f>'Door Comparison'!#REF!</f>
        <v>#REF!</v>
      </c>
      <c r="J159" s="19">
        <f>'Door Comparison'!L159</f>
        <v>0</v>
      </c>
      <c r="K159" s="19">
        <f>'Door Comparison'!M159</f>
        <v>1</v>
      </c>
      <c r="L159" s="19">
        <f>'Door Comparison'!N159</f>
        <v>1</v>
      </c>
      <c r="N159" s="59">
        <v>88</v>
      </c>
      <c r="O159" s="52"/>
      <c r="P159" s="15">
        <f t="shared" si="80"/>
        <v>17.86</v>
      </c>
      <c r="Q159" s="91">
        <f t="shared" si="81"/>
        <v>43.43</v>
      </c>
      <c r="R159" s="57"/>
      <c r="S159" s="51"/>
      <c r="T159" s="57">
        <v>0</v>
      </c>
      <c r="U159" s="15">
        <v>69.41</v>
      </c>
      <c r="V159" s="22">
        <f t="shared" si="82"/>
        <v>19.18</v>
      </c>
      <c r="W159" s="15">
        <f t="shared" si="78"/>
        <v>11.98</v>
      </c>
      <c r="X159" s="57">
        <v>0</v>
      </c>
      <c r="Y159" s="23">
        <f t="shared" si="79"/>
        <v>249.86</v>
      </c>
      <c r="Z159" s="49"/>
    </row>
    <row r="160" spans="1:26" x14ac:dyDescent="0.25">
      <c r="A160" s="384" t="str">
        <f>'Door Comparison'!A160</f>
        <v>D01.02.M1A</v>
      </c>
      <c r="B160" s="19" t="str">
        <f>'Door Comparison'!C160</f>
        <v>DRS-501</v>
      </c>
      <c r="C160" s="19" t="str">
        <f>'Door Comparison'!D160</f>
        <v>Timber</v>
      </c>
      <c r="D160" s="19">
        <f>'Door Comparison'!E160</f>
        <v>1040</v>
      </c>
      <c r="E160" s="19">
        <f>'Door Comparison'!F160</f>
        <v>2360</v>
      </c>
      <c r="F160" s="19" t="e">
        <f>'Door Comparison'!#REF!</f>
        <v>#REF!</v>
      </c>
      <c r="G160" s="19">
        <f>'Door Comparison'!I160</f>
        <v>0</v>
      </c>
      <c r="H160" s="19">
        <f>'Door Comparison'!J160</f>
        <v>1</v>
      </c>
      <c r="I160" s="19" t="e">
        <f>'Door Comparison'!#REF!</f>
        <v>#REF!</v>
      </c>
      <c r="J160" s="19">
        <f>'Door Comparison'!L160</f>
        <v>0</v>
      </c>
      <c r="K160" s="19">
        <f>'Door Comparison'!M160</f>
        <v>1</v>
      </c>
      <c r="L160" s="19">
        <f>'Door Comparison'!N160</f>
        <v>1</v>
      </c>
      <c r="N160" s="59">
        <v>88</v>
      </c>
      <c r="O160" s="52"/>
      <c r="P160" s="15">
        <f t="shared" si="80"/>
        <v>17.86</v>
      </c>
      <c r="Q160" s="91">
        <f t="shared" si="81"/>
        <v>43.43</v>
      </c>
      <c r="R160" s="57"/>
      <c r="S160" s="51"/>
      <c r="T160" s="57">
        <v>0</v>
      </c>
      <c r="U160" s="15">
        <v>69.41</v>
      </c>
      <c r="V160" s="22">
        <f t="shared" si="82"/>
        <v>19.18</v>
      </c>
      <c r="W160" s="15">
        <f t="shared" si="78"/>
        <v>11.98</v>
      </c>
      <c r="X160" s="57">
        <v>0</v>
      </c>
      <c r="Y160" s="23">
        <f t="shared" si="79"/>
        <v>249.86</v>
      </c>
      <c r="Z160" s="49"/>
    </row>
    <row r="161" spans="1:26" x14ac:dyDescent="0.25">
      <c r="A161" s="384" t="str">
        <f>'Door Comparison'!A161</f>
        <v>D01.04.01A</v>
      </c>
      <c r="B161" s="19" t="str">
        <f>'Door Comparison'!C161</f>
        <v>DRS-501</v>
      </c>
      <c r="C161" s="19" t="str">
        <f>'Door Comparison'!D161</f>
        <v>Timber</v>
      </c>
      <c r="D161" s="19">
        <f>'Door Comparison'!E161</f>
        <v>1290</v>
      </c>
      <c r="E161" s="19">
        <f>'Door Comparison'!F161</f>
        <v>2060</v>
      </c>
      <c r="F161" s="19" t="e">
        <f>'Door Comparison'!#REF!</f>
        <v>#REF!</v>
      </c>
      <c r="G161" s="19">
        <f>'Door Comparison'!I161</f>
        <v>0</v>
      </c>
      <c r="H161" s="19">
        <f>'Door Comparison'!J161</f>
        <v>1</v>
      </c>
      <c r="I161" s="19" t="e">
        <f>'Door Comparison'!#REF!</f>
        <v>#REF!</v>
      </c>
      <c r="J161" s="19">
        <f>'Door Comparison'!L161</f>
        <v>0</v>
      </c>
      <c r="K161" s="19">
        <f>'Door Comparison'!M161</f>
        <v>1</v>
      </c>
      <c r="L161" s="19">
        <f>'Door Comparison'!N161</f>
        <v>1</v>
      </c>
      <c r="N161" s="385">
        <v>44</v>
      </c>
      <c r="O161" s="52"/>
      <c r="P161" s="15">
        <f t="shared" si="80"/>
        <v>16.77</v>
      </c>
      <c r="Q161" s="91">
        <f t="shared" si="81"/>
        <v>40.79</v>
      </c>
      <c r="R161" s="57"/>
      <c r="S161" s="51"/>
      <c r="T161" s="57">
        <v>0</v>
      </c>
      <c r="U161" s="15">
        <v>121.03</v>
      </c>
      <c r="V161" s="22">
        <f t="shared" si="82"/>
        <v>18.02</v>
      </c>
      <c r="W161" s="15">
        <f t="shared" si="78"/>
        <v>11.25</v>
      </c>
      <c r="X161" s="57">
        <v>0</v>
      </c>
      <c r="Y161" s="23">
        <f t="shared" si="79"/>
        <v>251.86</v>
      </c>
      <c r="Z161" s="49"/>
    </row>
    <row r="162" spans="1:26" x14ac:dyDescent="0.25">
      <c r="A162" s="384" t="str">
        <f>'Door Comparison'!A162</f>
        <v>D01.04.02A</v>
      </c>
      <c r="B162" s="19" t="str">
        <f>'Door Comparison'!C162</f>
        <v>DRS-501</v>
      </c>
      <c r="C162" s="19" t="str">
        <f>'Door Comparison'!D162</f>
        <v>Timber</v>
      </c>
      <c r="D162" s="19">
        <f>'Door Comparison'!E162</f>
        <v>1290</v>
      </c>
      <c r="E162" s="19">
        <f>'Door Comparison'!F162</f>
        <v>2060</v>
      </c>
      <c r="F162" s="19" t="e">
        <f>'Door Comparison'!#REF!</f>
        <v>#REF!</v>
      </c>
      <c r="G162" s="19">
        <f>'Door Comparison'!I162</f>
        <v>0</v>
      </c>
      <c r="H162" s="19">
        <f>'Door Comparison'!J162</f>
        <v>1</v>
      </c>
      <c r="I162" s="19" t="e">
        <f>'Door Comparison'!#REF!</f>
        <v>#REF!</v>
      </c>
      <c r="J162" s="19">
        <f>'Door Comparison'!L162</f>
        <v>0</v>
      </c>
      <c r="K162" s="19">
        <f>'Door Comparison'!M162</f>
        <v>1</v>
      </c>
      <c r="L162" s="19">
        <f>'Door Comparison'!N162</f>
        <v>1</v>
      </c>
      <c r="N162" s="385">
        <v>44</v>
      </c>
      <c r="O162" s="52"/>
      <c r="P162" s="15">
        <f t="shared" si="80"/>
        <v>16.77</v>
      </c>
      <c r="Q162" s="91">
        <f t="shared" si="81"/>
        <v>40.79</v>
      </c>
      <c r="R162" s="57"/>
      <c r="S162" s="51"/>
      <c r="T162" s="57">
        <v>0</v>
      </c>
      <c r="U162" s="15">
        <v>141.47</v>
      </c>
      <c r="V162" s="22">
        <f t="shared" si="82"/>
        <v>18.02</v>
      </c>
      <c r="W162" s="15">
        <f t="shared" si="78"/>
        <v>11.25</v>
      </c>
      <c r="X162" s="57">
        <v>0</v>
      </c>
      <c r="Y162" s="23">
        <f t="shared" si="79"/>
        <v>272.3</v>
      </c>
      <c r="Z162" s="49"/>
    </row>
    <row r="163" spans="1:26" x14ac:dyDescent="0.25">
      <c r="A163" s="384" t="str">
        <f>'Door Comparison'!A163</f>
        <v>D01.04.03A</v>
      </c>
      <c r="B163" s="19" t="str">
        <f>'Door Comparison'!C163</f>
        <v>DRS-501</v>
      </c>
      <c r="C163" s="19" t="str">
        <f>'Door Comparison'!D163</f>
        <v>Timber</v>
      </c>
      <c r="D163" s="19">
        <f>'Door Comparison'!E163</f>
        <v>970</v>
      </c>
      <c r="E163" s="19">
        <f>'Door Comparison'!F163</f>
        <v>2060</v>
      </c>
      <c r="F163" s="19" t="e">
        <f>'Door Comparison'!#REF!</f>
        <v>#REF!</v>
      </c>
      <c r="G163" s="19">
        <f>'Door Comparison'!I163</f>
        <v>0</v>
      </c>
      <c r="H163" s="19">
        <f>'Door Comparison'!J163</f>
        <v>1</v>
      </c>
      <c r="I163" s="19" t="e">
        <f>'Door Comparison'!#REF!</f>
        <v>#REF!</v>
      </c>
      <c r="J163" s="19">
        <f>'Door Comparison'!L163</f>
        <v>0</v>
      </c>
      <c r="K163" s="19">
        <f>'Door Comparison'!M163</f>
        <v>1</v>
      </c>
      <c r="L163" s="19">
        <f>'Door Comparison'!N163</f>
        <v>1</v>
      </c>
      <c r="N163" s="59">
        <v>44</v>
      </c>
      <c r="O163" s="52"/>
      <c r="P163" s="15">
        <f t="shared" si="80"/>
        <v>15.78</v>
      </c>
      <c r="Q163" s="91">
        <f t="shared" si="81"/>
        <v>38.380000000000003</v>
      </c>
      <c r="R163" s="57"/>
      <c r="S163" s="51"/>
      <c r="T163" s="57">
        <v>0</v>
      </c>
      <c r="U163" s="15">
        <v>42.97</v>
      </c>
      <c r="V163" s="22">
        <f t="shared" si="82"/>
        <v>16.95</v>
      </c>
      <c r="W163" s="15">
        <f t="shared" si="78"/>
        <v>10.59</v>
      </c>
      <c r="X163" s="57">
        <v>0</v>
      </c>
      <c r="Y163" s="23">
        <f t="shared" si="79"/>
        <v>168.67</v>
      </c>
      <c r="Z163" s="49"/>
    </row>
    <row r="164" spans="1:26" x14ac:dyDescent="0.25">
      <c r="A164" s="384" t="str">
        <f>'Door Comparison'!A164</f>
        <v>D01.04.05A</v>
      </c>
      <c r="B164" s="19" t="str">
        <f>'Door Comparison'!C164</f>
        <v>DRS-501</v>
      </c>
      <c r="C164" s="19" t="str">
        <f>'Door Comparison'!D164</f>
        <v>Timber</v>
      </c>
      <c r="D164" s="19">
        <f>'Door Comparison'!E164</f>
        <v>1010</v>
      </c>
      <c r="E164" s="19">
        <f>'Door Comparison'!F164</f>
        <v>2060</v>
      </c>
      <c r="F164" s="19" t="e">
        <f>'Door Comparison'!#REF!</f>
        <v>#REF!</v>
      </c>
      <c r="G164" s="19">
        <f>'Door Comparison'!I164</f>
        <v>0</v>
      </c>
      <c r="H164" s="19">
        <f>'Door Comparison'!J164</f>
        <v>1</v>
      </c>
      <c r="I164" s="19" t="e">
        <f>'Door Comparison'!#REF!</f>
        <v>#REF!</v>
      </c>
      <c r="J164" s="19">
        <f>'Door Comparison'!L164</f>
        <v>0</v>
      </c>
      <c r="K164" s="19">
        <f>'Door Comparison'!M164</f>
        <v>0</v>
      </c>
      <c r="L164" s="19">
        <f>'Door Comparison'!N164</f>
        <v>1</v>
      </c>
      <c r="N164" s="59">
        <v>44</v>
      </c>
      <c r="O164" s="52"/>
      <c r="P164" s="15">
        <f t="shared" si="80"/>
        <v>15.9</v>
      </c>
      <c r="Q164" s="91">
        <f t="shared" si="81"/>
        <v>38.68</v>
      </c>
      <c r="R164" s="57"/>
      <c r="S164" s="51"/>
      <c r="T164" s="57">
        <v>0</v>
      </c>
      <c r="U164" s="15">
        <v>58.49</v>
      </c>
      <c r="V164" s="22">
        <f t="shared" si="82"/>
        <v>5.69</v>
      </c>
      <c r="W164" s="15">
        <f t="shared" si="78"/>
        <v>5.34</v>
      </c>
      <c r="X164" s="57">
        <v>0</v>
      </c>
      <c r="Y164" s="23">
        <f t="shared" si="79"/>
        <v>168.1</v>
      </c>
      <c r="Z164" s="49"/>
    </row>
    <row r="165" spans="1:26" x14ac:dyDescent="0.25">
      <c r="A165" s="384" t="str">
        <f>'Door Comparison'!A165</f>
        <v>D01.04.06A</v>
      </c>
      <c r="B165" s="19" t="str">
        <f>'Door Comparison'!C165</f>
        <v>DRS-501</v>
      </c>
      <c r="C165" s="19" t="str">
        <f>'Door Comparison'!D165</f>
        <v>Timber</v>
      </c>
      <c r="D165" s="19">
        <f>'Door Comparison'!E165</f>
        <v>830</v>
      </c>
      <c r="E165" s="19">
        <f>'Door Comparison'!F165</f>
        <v>2060</v>
      </c>
      <c r="F165" s="19" t="e">
        <f>'Door Comparison'!#REF!</f>
        <v>#REF!</v>
      </c>
      <c r="G165" s="19">
        <f>'Door Comparison'!I165</f>
        <v>0</v>
      </c>
      <c r="H165" s="19">
        <f>'Door Comparison'!J165</f>
        <v>1</v>
      </c>
      <c r="I165" s="19" t="e">
        <f>'Door Comparison'!#REF!</f>
        <v>#REF!</v>
      </c>
      <c r="J165" s="19">
        <f>'Door Comparison'!L165</f>
        <v>1</v>
      </c>
      <c r="K165" s="19">
        <f>'Door Comparison'!M165</f>
        <v>0</v>
      </c>
      <c r="L165" s="19">
        <f>'Door Comparison'!N165</f>
        <v>1</v>
      </c>
      <c r="N165" s="59">
        <v>22</v>
      </c>
      <c r="O165" s="52"/>
      <c r="P165" s="15">
        <f t="shared" si="80"/>
        <v>15.35</v>
      </c>
      <c r="Q165" s="91">
        <f t="shared" si="81"/>
        <v>37.32</v>
      </c>
      <c r="R165" s="57"/>
      <c r="S165" s="51"/>
      <c r="T165" s="57">
        <v>0</v>
      </c>
      <c r="U165" s="15">
        <v>65.91</v>
      </c>
      <c r="V165" s="22">
        <f t="shared" si="82"/>
        <v>10.99</v>
      </c>
      <c r="W165" s="15">
        <f t="shared" si="78"/>
        <v>10.3</v>
      </c>
      <c r="X165" s="57">
        <v>0</v>
      </c>
      <c r="Y165" s="23">
        <f t="shared" si="79"/>
        <v>161.87</v>
      </c>
      <c r="Z165" s="49"/>
    </row>
    <row r="166" spans="1:26" x14ac:dyDescent="0.25">
      <c r="A166" s="384" t="str">
        <f>'Door Comparison'!A166</f>
        <v>D01.04.07A</v>
      </c>
      <c r="B166" s="19" t="str">
        <f>'Door Comparison'!C166</f>
        <v>DRS-506</v>
      </c>
      <c r="C166" s="19" t="str">
        <f>'Door Comparison'!D166</f>
        <v>Timber</v>
      </c>
      <c r="D166" s="19">
        <f>'Door Comparison'!E166</f>
        <v>875</v>
      </c>
      <c r="E166" s="19">
        <f>'Door Comparison'!F166</f>
        <v>2055</v>
      </c>
      <c r="F166" s="19" t="e">
        <f>'Door Comparison'!#REF!</f>
        <v>#REF!</v>
      </c>
      <c r="G166" s="19">
        <f>'Door Comparison'!I166</f>
        <v>0</v>
      </c>
      <c r="H166" s="19">
        <f>'Door Comparison'!J166</f>
        <v>1</v>
      </c>
      <c r="I166" s="19" t="e">
        <f>'Door Comparison'!#REF!</f>
        <v>#REF!</v>
      </c>
      <c r="J166" s="19">
        <f>'Door Comparison'!L166</f>
        <v>0</v>
      </c>
      <c r="K166" s="19">
        <f>'Door Comparison'!M166</f>
        <v>0</v>
      </c>
      <c r="L166" s="19">
        <f>'Door Comparison'!N166</f>
        <v>0</v>
      </c>
      <c r="N166" s="59">
        <v>22</v>
      </c>
      <c r="O166" s="52"/>
      <c r="P166" s="15">
        <f t="shared" si="80"/>
        <v>15.45</v>
      </c>
      <c r="Q166" s="91">
        <f t="shared" si="81"/>
        <v>37.590000000000003</v>
      </c>
      <c r="R166" s="57"/>
      <c r="S166" s="51"/>
      <c r="T166" s="57">
        <v>0</v>
      </c>
      <c r="U166" s="15">
        <v>83.38</v>
      </c>
      <c r="V166" s="22">
        <f t="shared" si="82"/>
        <v>0</v>
      </c>
      <c r="W166" s="15">
        <f t="shared" si="78"/>
        <v>0</v>
      </c>
      <c r="X166" s="57">
        <v>0</v>
      </c>
      <c r="Y166" s="23">
        <f t="shared" si="79"/>
        <v>158.41999999999999</v>
      </c>
      <c r="Z166" s="49"/>
    </row>
    <row r="167" spans="1:26" x14ac:dyDescent="0.25">
      <c r="A167" s="384" t="str">
        <f>'Door Comparison'!A167</f>
        <v>D01.04.08A</v>
      </c>
      <c r="B167" s="19" t="str">
        <f>'Door Comparison'!C167</f>
        <v>DRS-506</v>
      </c>
      <c r="C167" s="19" t="str">
        <f>'Door Comparison'!D167</f>
        <v>Timber</v>
      </c>
      <c r="D167" s="19">
        <f>'Door Comparison'!E167</f>
        <v>875</v>
      </c>
      <c r="E167" s="19">
        <f>'Door Comparison'!F167</f>
        <v>2055</v>
      </c>
      <c r="F167" s="19" t="e">
        <f>'Door Comparison'!#REF!</f>
        <v>#REF!</v>
      </c>
      <c r="G167" s="19">
        <f>'Door Comparison'!I167</f>
        <v>0</v>
      </c>
      <c r="H167" s="19">
        <f>'Door Comparison'!J167</f>
        <v>1</v>
      </c>
      <c r="I167" s="19" t="e">
        <f>'Door Comparison'!#REF!</f>
        <v>#REF!</v>
      </c>
      <c r="J167" s="19">
        <f>'Door Comparison'!L167</f>
        <v>0</v>
      </c>
      <c r="K167" s="19">
        <f>'Door Comparison'!M167</f>
        <v>0</v>
      </c>
      <c r="L167" s="19">
        <f>'Door Comparison'!N167</f>
        <v>0</v>
      </c>
      <c r="N167" s="59">
        <v>22</v>
      </c>
      <c r="O167" s="52"/>
      <c r="P167" s="15">
        <f t="shared" si="80"/>
        <v>15.45</v>
      </c>
      <c r="Q167" s="91">
        <f t="shared" si="81"/>
        <v>37.590000000000003</v>
      </c>
      <c r="R167" s="57"/>
      <c r="S167" s="51"/>
      <c r="T167" s="57">
        <v>0</v>
      </c>
      <c r="U167" s="15">
        <v>83.38</v>
      </c>
      <c r="V167" s="22">
        <f t="shared" si="82"/>
        <v>0</v>
      </c>
      <c r="W167" s="15">
        <f t="shared" si="78"/>
        <v>0</v>
      </c>
      <c r="X167" s="57">
        <v>0</v>
      </c>
      <c r="Y167" s="23">
        <f t="shared" si="79"/>
        <v>158.41999999999999</v>
      </c>
      <c r="Z167" s="49"/>
    </row>
    <row r="168" spans="1:26" x14ac:dyDescent="0.25">
      <c r="A168" s="398" t="str">
        <f>'Door Comparison'!A168</f>
        <v>D01.04.09A</v>
      </c>
      <c r="B168" s="19" t="str">
        <f>'Door Comparison'!C168</f>
        <v>DRS-501</v>
      </c>
      <c r="C168" s="19" t="str">
        <f>'Door Comparison'!D168</f>
        <v>Timber</v>
      </c>
      <c r="D168" s="19">
        <f>'Door Comparison'!E168</f>
        <v>1290</v>
      </c>
      <c r="E168" s="19">
        <f>'Door Comparison'!F168</f>
        <v>2060</v>
      </c>
      <c r="F168" s="19" t="e">
        <f>'Door Comparison'!#REF!</f>
        <v>#REF!</v>
      </c>
      <c r="G168" s="19">
        <f>'Door Comparison'!I168</f>
        <v>0</v>
      </c>
      <c r="H168" s="19">
        <f>'Door Comparison'!J168</f>
        <v>1</v>
      </c>
      <c r="I168" s="19" t="e">
        <f>'Door Comparison'!#REF!</f>
        <v>#REF!</v>
      </c>
      <c r="J168" s="19">
        <f>'Door Comparison'!L168</f>
        <v>0</v>
      </c>
      <c r="K168" s="19">
        <f>'Door Comparison'!M168</f>
        <v>1</v>
      </c>
      <c r="L168" s="19">
        <f>'Door Comparison'!N168</f>
        <v>1</v>
      </c>
      <c r="N168" s="59">
        <v>44</v>
      </c>
      <c r="O168" s="52"/>
      <c r="P168" s="15">
        <f t="shared" si="80"/>
        <v>16.77</v>
      </c>
      <c r="Q168" s="91">
        <f t="shared" si="81"/>
        <v>40.79</v>
      </c>
      <c r="R168" s="57"/>
      <c r="S168" s="51"/>
      <c r="T168" s="57">
        <v>0</v>
      </c>
      <c r="U168" s="392">
        <v>93.46</v>
      </c>
      <c r="V168" s="22">
        <f t="shared" si="82"/>
        <v>18.02</v>
      </c>
      <c r="W168" s="15">
        <f t="shared" si="78"/>
        <v>11.25</v>
      </c>
      <c r="X168" s="57">
        <v>0</v>
      </c>
      <c r="Y168" s="23">
        <f t="shared" si="79"/>
        <v>224.29</v>
      </c>
      <c r="Z168" s="49"/>
    </row>
    <row r="169" spans="1:26" x14ac:dyDescent="0.25">
      <c r="A169" s="384" t="str">
        <f>'Door Comparison'!A169</f>
        <v>D01.04.09B</v>
      </c>
      <c r="B169" s="19" t="str">
        <f>'Door Comparison'!C169</f>
        <v>DRS-501</v>
      </c>
      <c r="C169" s="19" t="str">
        <f>'Door Comparison'!D169</f>
        <v>Timber</v>
      </c>
      <c r="D169" s="19">
        <f>'Door Comparison'!E169</f>
        <v>1290</v>
      </c>
      <c r="E169" s="19">
        <f>'Door Comparison'!F169</f>
        <v>2060</v>
      </c>
      <c r="F169" s="19" t="e">
        <f>'Door Comparison'!#REF!</f>
        <v>#REF!</v>
      </c>
      <c r="G169" s="19">
        <f>'Door Comparison'!I169</f>
        <v>0</v>
      </c>
      <c r="H169" s="19">
        <f>'Door Comparison'!J169</f>
        <v>1</v>
      </c>
      <c r="I169" s="19" t="e">
        <f>'Door Comparison'!#REF!</f>
        <v>#REF!</v>
      </c>
      <c r="J169" s="19">
        <f>'Door Comparison'!L169</f>
        <v>0</v>
      </c>
      <c r="K169" s="19">
        <f>'Door Comparison'!M169</f>
        <v>1</v>
      </c>
      <c r="L169" s="19">
        <f>'Door Comparison'!N169</f>
        <v>1</v>
      </c>
      <c r="N169" s="59">
        <v>44</v>
      </c>
      <c r="O169" s="52"/>
      <c r="P169" s="15">
        <f t="shared" si="80"/>
        <v>16.77</v>
      </c>
      <c r="Q169" s="91">
        <f t="shared" si="81"/>
        <v>40.79</v>
      </c>
      <c r="R169" s="57"/>
      <c r="S169" s="51"/>
      <c r="T169" s="57">
        <v>0</v>
      </c>
      <c r="U169" s="15">
        <v>141.47</v>
      </c>
      <c r="V169" s="22">
        <f t="shared" si="82"/>
        <v>18.02</v>
      </c>
      <c r="W169" s="15">
        <f t="shared" si="78"/>
        <v>11.25</v>
      </c>
      <c r="X169" s="57">
        <v>0</v>
      </c>
      <c r="Y169" s="23">
        <f t="shared" si="79"/>
        <v>272.3</v>
      </c>
      <c r="Z169" s="49"/>
    </row>
    <row r="170" spans="1:26" x14ac:dyDescent="0.25">
      <c r="A170" s="384" t="str">
        <f>'Door Comparison'!A170</f>
        <v>D01.04.10A</v>
      </c>
      <c r="B170" s="19" t="str">
        <f>'Door Comparison'!C170</f>
        <v>DRS-309</v>
      </c>
      <c r="C170" s="19" t="str">
        <f>'Door Comparison'!D170</f>
        <v>Stafford</v>
      </c>
      <c r="D170" s="19">
        <f>'Door Comparison'!E170</f>
        <v>1390</v>
      </c>
      <c r="E170" s="19">
        <f>'Door Comparison'!F170</f>
        <v>2360</v>
      </c>
      <c r="F170" s="19" t="e">
        <f>'Door Comparison'!#REF!</f>
        <v>#REF!</v>
      </c>
      <c r="G170" s="19">
        <f>'Door Comparison'!I170</f>
        <v>0</v>
      </c>
      <c r="H170" s="19">
        <f>'Door Comparison'!J170</f>
        <v>1</v>
      </c>
      <c r="I170" s="19" t="e">
        <f>'Door Comparison'!#REF!</f>
        <v>#REF!</v>
      </c>
      <c r="J170" s="19">
        <f>'Door Comparison'!L170</f>
        <v>0</v>
      </c>
      <c r="K170" s="19">
        <f>'Door Comparison'!M170</f>
        <v>1</v>
      </c>
      <c r="L170" s="19">
        <f>'Door Comparison'!N170</f>
        <v>1</v>
      </c>
      <c r="N170" s="385">
        <v>1828</v>
      </c>
      <c r="O170" s="52"/>
      <c r="P170" s="15"/>
      <c r="R170" s="57"/>
      <c r="S170" s="51"/>
      <c r="T170" s="57"/>
      <c r="V170" s="22"/>
      <c r="W170" s="15">
        <f t="shared" si="70"/>
        <v>12.71</v>
      </c>
      <c r="X170" s="57">
        <v>0</v>
      </c>
      <c r="Y170" s="23">
        <f t="shared" si="71"/>
        <v>1840.71</v>
      </c>
      <c r="Z170" s="49"/>
    </row>
    <row r="171" spans="1:26" x14ac:dyDescent="0.25">
      <c r="A171" s="384" t="str">
        <f>'Door Comparison'!A171</f>
        <v>D01.04.10B</v>
      </c>
      <c r="B171" s="19" t="str">
        <f>'Door Comparison'!C171</f>
        <v>DRS-309</v>
      </c>
      <c r="C171" s="19" t="str">
        <f>'Door Comparison'!D171</f>
        <v>Stafford</v>
      </c>
      <c r="D171" s="19">
        <f>'Door Comparison'!E171</f>
        <v>1390</v>
      </c>
      <c r="E171" s="19">
        <f>'Door Comparison'!F171</f>
        <v>2360</v>
      </c>
      <c r="F171" s="19" t="e">
        <f>'Door Comparison'!#REF!</f>
        <v>#REF!</v>
      </c>
      <c r="G171" s="19">
        <f>'Door Comparison'!I171</f>
        <v>0</v>
      </c>
      <c r="H171" s="19">
        <f>'Door Comparison'!J171</f>
        <v>1</v>
      </c>
      <c r="I171" s="19" t="e">
        <f>'Door Comparison'!#REF!</f>
        <v>#REF!</v>
      </c>
      <c r="J171" s="19">
        <f>'Door Comparison'!L171</f>
        <v>0</v>
      </c>
      <c r="K171" s="19">
        <f>'Door Comparison'!M171</f>
        <v>1</v>
      </c>
      <c r="L171" s="19">
        <f>'Door Comparison'!N171</f>
        <v>1</v>
      </c>
      <c r="N171" s="385">
        <v>1828</v>
      </c>
      <c r="O171" s="52"/>
      <c r="P171" s="15"/>
      <c r="R171" s="57"/>
      <c r="S171" s="51"/>
      <c r="T171" s="57"/>
      <c r="V171" s="22"/>
      <c r="W171" s="15">
        <f t="shared" si="70"/>
        <v>12.71</v>
      </c>
      <c r="X171" s="57">
        <v>0</v>
      </c>
      <c r="Y171" s="23">
        <f t="shared" si="71"/>
        <v>1840.71</v>
      </c>
      <c r="Z171" s="49"/>
    </row>
    <row r="172" spans="1:26" x14ac:dyDescent="0.25">
      <c r="A172" s="384" t="str">
        <f>'Door Comparison'!A172</f>
        <v>D01.04.11A</v>
      </c>
      <c r="B172" s="19" t="str">
        <f>'Door Comparison'!C172</f>
        <v>DRS-501</v>
      </c>
      <c r="C172" s="19" t="str">
        <f>'Door Comparison'!D172</f>
        <v>Timber</v>
      </c>
      <c r="D172" s="19">
        <f>'Door Comparison'!E172</f>
        <v>1020</v>
      </c>
      <c r="E172" s="19">
        <f>'Door Comparison'!F172</f>
        <v>2360</v>
      </c>
      <c r="F172" s="19" t="e">
        <f>'Door Comparison'!#REF!</f>
        <v>#REF!</v>
      </c>
      <c r="G172" s="19">
        <f>'Door Comparison'!I172</f>
        <v>0</v>
      </c>
      <c r="H172" s="19">
        <f>'Door Comparison'!J172</f>
        <v>1</v>
      </c>
      <c r="I172" s="19" t="e">
        <f>'Door Comparison'!#REF!</f>
        <v>#REF!</v>
      </c>
      <c r="J172" s="19">
        <f>'Door Comparison'!L172</f>
        <v>0</v>
      </c>
      <c r="K172" s="19">
        <f>'Door Comparison'!M172</f>
        <v>1</v>
      </c>
      <c r="L172" s="19">
        <f>'Door Comparison'!N172</f>
        <v>1</v>
      </c>
      <c r="N172" s="59">
        <v>88</v>
      </c>
      <c r="O172" s="52"/>
      <c r="P172" s="15">
        <f t="shared" ref="P172:P176" si="83">(D172+2*E172)*3.1/1000</f>
        <v>17.79</v>
      </c>
      <c r="Q172" s="91">
        <f t="shared" ref="Q172:Q176" si="84">(((D172+2*E172)*((G172*2.9)+(H172*3.77))/1000))*2</f>
        <v>43.28</v>
      </c>
      <c r="R172" s="57"/>
      <c r="S172" s="51"/>
      <c r="T172" s="57">
        <v>0</v>
      </c>
      <c r="U172" s="15">
        <v>46.47</v>
      </c>
      <c r="V172" s="22">
        <f t="shared" ref="V172:V176" si="85">(J172*((D172+2*E172)*1.11/1000))+(K172*((D172+2*E172)*2.22/1000))+(L172*((D172+2*E172)*1.11/1000))</f>
        <v>19.11</v>
      </c>
      <c r="W172" s="15">
        <f t="shared" si="70"/>
        <v>11.94</v>
      </c>
      <c r="X172" s="57">
        <v>0</v>
      </c>
      <c r="Y172" s="23">
        <f t="shared" si="71"/>
        <v>226.59</v>
      </c>
      <c r="Z172" s="49"/>
    </row>
    <row r="173" spans="1:26" x14ac:dyDescent="0.25">
      <c r="A173" s="384" t="str">
        <f>'Door Comparison'!A173</f>
        <v>D01.04.12A</v>
      </c>
      <c r="B173" s="19" t="str">
        <f>'Door Comparison'!C173</f>
        <v>DRS-501</v>
      </c>
      <c r="C173" s="19" t="str">
        <f>'Door Comparison'!D173</f>
        <v>Timber</v>
      </c>
      <c r="D173" s="19">
        <f>'Door Comparison'!E173</f>
        <v>970</v>
      </c>
      <c r="E173" s="19">
        <f>'Door Comparison'!F173</f>
        <v>2360</v>
      </c>
      <c r="F173" s="19" t="e">
        <f>'Door Comparison'!#REF!</f>
        <v>#REF!</v>
      </c>
      <c r="G173" s="19">
        <f>'Door Comparison'!I173</f>
        <v>0</v>
      </c>
      <c r="H173" s="19">
        <f>'Door Comparison'!J173</f>
        <v>1</v>
      </c>
      <c r="I173" s="19" t="e">
        <f>'Door Comparison'!#REF!</f>
        <v>#REF!</v>
      </c>
      <c r="J173" s="19">
        <f>'Door Comparison'!L173</f>
        <v>0</v>
      </c>
      <c r="K173" s="19">
        <f>'Door Comparison'!M173</f>
        <v>0</v>
      </c>
      <c r="L173" s="19">
        <f>'Door Comparison'!N173</f>
        <v>1</v>
      </c>
      <c r="N173" s="59">
        <v>88</v>
      </c>
      <c r="O173" s="52"/>
      <c r="P173" s="15">
        <f t="shared" si="83"/>
        <v>17.64</v>
      </c>
      <c r="Q173" s="91">
        <f t="shared" si="84"/>
        <v>42.9</v>
      </c>
      <c r="R173" s="57"/>
      <c r="S173" s="51"/>
      <c r="T173" s="57">
        <v>0</v>
      </c>
      <c r="U173" s="15">
        <v>62</v>
      </c>
      <c r="V173" s="22">
        <f t="shared" si="85"/>
        <v>6.32</v>
      </c>
      <c r="W173" s="15">
        <f t="shared" si="70"/>
        <v>5.92</v>
      </c>
      <c r="X173" s="57">
        <v>0</v>
      </c>
      <c r="Y173" s="23">
        <f t="shared" si="71"/>
        <v>222.78</v>
      </c>
      <c r="Z173" s="49"/>
    </row>
    <row r="174" spans="1:26" x14ac:dyDescent="0.25">
      <c r="A174" s="384" t="str">
        <f>'Door Comparison'!A174</f>
        <v>D01.04.13A</v>
      </c>
      <c r="B174" s="19" t="str">
        <f>'Door Comparison'!C174</f>
        <v>DRS-501</v>
      </c>
      <c r="C174" s="19" t="str">
        <f>'Door Comparison'!D174</f>
        <v>Timber</v>
      </c>
      <c r="D174" s="19">
        <f>'Door Comparison'!E174</f>
        <v>1010</v>
      </c>
      <c r="E174" s="19">
        <f>'Door Comparison'!F174</f>
        <v>2360</v>
      </c>
      <c r="F174" s="19" t="e">
        <f>'Door Comparison'!#REF!</f>
        <v>#REF!</v>
      </c>
      <c r="G174" s="19">
        <f>'Door Comparison'!I174</f>
        <v>0</v>
      </c>
      <c r="H174" s="19">
        <f>'Door Comparison'!J174</f>
        <v>1</v>
      </c>
      <c r="I174" s="19" t="e">
        <f>'Door Comparison'!#REF!</f>
        <v>#REF!</v>
      </c>
      <c r="J174" s="19">
        <f>'Door Comparison'!L174</f>
        <v>0</v>
      </c>
      <c r="K174" s="19">
        <f>'Door Comparison'!M174</f>
        <v>0</v>
      </c>
      <c r="L174" s="19">
        <f>'Door Comparison'!N174</f>
        <v>1</v>
      </c>
      <c r="N174" s="59">
        <v>88</v>
      </c>
      <c r="O174" s="52"/>
      <c r="P174" s="15">
        <f t="shared" si="83"/>
        <v>17.760000000000002</v>
      </c>
      <c r="Q174" s="91">
        <f t="shared" si="84"/>
        <v>43.2</v>
      </c>
      <c r="R174" s="57"/>
      <c r="S174" s="51"/>
      <c r="T174" s="57">
        <v>0</v>
      </c>
      <c r="U174" s="15">
        <v>61.99</v>
      </c>
      <c r="V174" s="22">
        <f t="shared" si="85"/>
        <v>6.36</v>
      </c>
      <c r="W174" s="15">
        <f t="shared" si="70"/>
        <v>5.96</v>
      </c>
      <c r="X174" s="57">
        <v>0</v>
      </c>
      <c r="Y174" s="23">
        <f t="shared" si="71"/>
        <v>223.27</v>
      </c>
      <c r="Z174" s="49"/>
    </row>
    <row r="175" spans="1:26" x14ac:dyDescent="0.25">
      <c r="A175" s="384" t="str">
        <f>'Door Comparison'!A175</f>
        <v>D01.04.14A</v>
      </c>
      <c r="B175" s="19" t="str">
        <f>'Door Comparison'!C175</f>
        <v>DRS-501</v>
      </c>
      <c r="C175" s="19" t="str">
        <f>'Door Comparison'!D175</f>
        <v>Timber</v>
      </c>
      <c r="D175" s="19">
        <f>'Door Comparison'!E175</f>
        <v>970</v>
      </c>
      <c r="E175" s="19">
        <f>'Door Comparison'!F175</f>
        <v>2360</v>
      </c>
      <c r="F175" s="19" t="e">
        <f>'Door Comparison'!#REF!</f>
        <v>#REF!</v>
      </c>
      <c r="G175" s="19">
        <f>'Door Comparison'!I175</f>
        <v>0</v>
      </c>
      <c r="H175" s="19">
        <f>'Door Comparison'!J175</f>
        <v>1</v>
      </c>
      <c r="I175" s="19" t="e">
        <f>'Door Comparison'!#REF!</f>
        <v>#REF!</v>
      </c>
      <c r="J175" s="19">
        <f>'Door Comparison'!L175</f>
        <v>0</v>
      </c>
      <c r="K175" s="19">
        <f>'Door Comparison'!M175</f>
        <v>0</v>
      </c>
      <c r="L175" s="19">
        <f>'Door Comparison'!N175</f>
        <v>1</v>
      </c>
      <c r="N175" s="59">
        <v>88</v>
      </c>
      <c r="O175" s="52"/>
      <c r="P175" s="15">
        <f t="shared" si="83"/>
        <v>17.64</v>
      </c>
      <c r="Q175" s="91">
        <f t="shared" si="84"/>
        <v>42.9</v>
      </c>
      <c r="R175" s="57"/>
      <c r="S175" s="51"/>
      <c r="T175" s="57">
        <v>0</v>
      </c>
      <c r="U175" s="15">
        <v>62</v>
      </c>
      <c r="V175" s="22">
        <f t="shared" si="85"/>
        <v>6.32</v>
      </c>
      <c r="W175" s="15">
        <f t="shared" si="70"/>
        <v>5.92</v>
      </c>
      <c r="X175" s="57">
        <v>0</v>
      </c>
      <c r="Y175" s="23">
        <f t="shared" si="71"/>
        <v>222.78</v>
      </c>
      <c r="Z175" s="49"/>
    </row>
    <row r="176" spans="1:26" x14ac:dyDescent="0.25">
      <c r="A176" s="384" t="str">
        <f>'Door Comparison'!A176</f>
        <v>D01.04.15A</v>
      </c>
      <c r="B176" s="19" t="str">
        <f>'Door Comparison'!C176</f>
        <v>DRS-501</v>
      </c>
      <c r="C176" s="19" t="str">
        <f>'Door Comparison'!D176</f>
        <v>Timber</v>
      </c>
      <c r="D176" s="19">
        <f>'Door Comparison'!E176</f>
        <v>1290</v>
      </c>
      <c r="E176" s="19">
        <f>'Door Comparison'!F176</f>
        <v>2360</v>
      </c>
      <c r="F176" s="19" t="e">
        <f>'Door Comparison'!#REF!</f>
        <v>#REF!</v>
      </c>
      <c r="G176" s="19">
        <f>'Door Comparison'!I176</f>
        <v>0</v>
      </c>
      <c r="H176" s="19">
        <f>'Door Comparison'!J176</f>
        <v>1</v>
      </c>
      <c r="I176" s="19" t="e">
        <f>'Door Comparison'!#REF!</f>
        <v>#REF!</v>
      </c>
      <c r="J176" s="19">
        <f>'Door Comparison'!L176</f>
        <v>0</v>
      </c>
      <c r="K176" s="19">
        <f>'Door Comparison'!M176</f>
        <v>1</v>
      </c>
      <c r="L176" s="19">
        <f>'Door Comparison'!N176</f>
        <v>1</v>
      </c>
      <c r="N176" s="59">
        <v>88</v>
      </c>
      <c r="O176" s="52"/>
      <c r="P176" s="15">
        <f t="shared" si="83"/>
        <v>18.63</v>
      </c>
      <c r="Q176" s="91">
        <f t="shared" si="84"/>
        <v>45.32</v>
      </c>
      <c r="R176" s="57"/>
      <c r="S176" s="51"/>
      <c r="T176" s="57">
        <v>0</v>
      </c>
      <c r="U176" s="15">
        <v>148.47</v>
      </c>
      <c r="V176" s="22">
        <f t="shared" si="85"/>
        <v>20.010000000000002</v>
      </c>
      <c r="W176" s="15">
        <f t="shared" si="70"/>
        <v>12.5</v>
      </c>
      <c r="X176" s="57">
        <v>0</v>
      </c>
      <c r="Y176" s="23">
        <f t="shared" si="71"/>
        <v>332.93</v>
      </c>
      <c r="Z176" s="49"/>
    </row>
    <row r="177" spans="1:26" x14ac:dyDescent="0.25">
      <c r="A177" s="384" t="str">
        <f>'Door Comparison'!A177</f>
        <v>Level 01 Plaza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N177" s="59"/>
      <c r="O177" s="52"/>
      <c r="P177" s="15"/>
      <c r="R177" s="57"/>
      <c r="S177" s="51"/>
      <c r="T177" s="57"/>
      <c r="V177" s="22"/>
      <c r="W177" s="15"/>
      <c r="X177" s="57"/>
      <c r="Y177" s="23"/>
      <c r="Z177" s="49"/>
    </row>
    <row r="178" spans="1:26" x14ac:dyDescent="0.25">
      <c r="A178" s="384" t="str">
        <f>'Door Comparison'!A178</f>
        <v>D01.00.10A</v>
      </c>
      <c r="B178" s="19" t="str">
        <f>'Door Comparison'!C178</f>
        <v>DRS-201</v>
      </c>
      <c r="C178" s="19">
        <f>'Door Comparison'!D178</f>
        <v>0</v>
      </c>
      <c r="D178" s="19">
        <f>'Door Comparison'!E178</f>
        <v>0</v>
      </c>
      <c r="E178" s="19">
        <f>'Door Comparison'!F178</f>
        <v>0</v>
      </c>
      <c r="F178" s="19" t="e">
        <f>'Door Comparison'!#REF!</f>
        <v>#REF!</v>
      </c>
      <c r="G178" s="19">
        <f>'Door Comparison'!I178</f>
        <v>0</v>
      </c>
      <c r="H178" s="19">
        <f>'Door Comparison'!J178</f>
        <v>0</v>
      </c>
      <c r="I178" s="19" t="e">
        <f>'Door Comparison'!#REF!</f>
        <v>#REF!</v>
      </c>
      <c r="J178" s="19">
        <f>'Door Comparison'!L178</f>
        <v>0</v>
      </c>
      <c r="K178" s="19">
        <f>'Door Comparison'!M178</f>
        <v>0</v>
      </c>
      <c r="L178" s="19">
        <f>'Door Comparison'!N178</f>
        <v>0</v>
      </c>
      <c r="N178" s="385"/>
      <c r="O178" s="391"/>
      <c r="P178" s="392"/>
      <c r="Q178" s="393"/>
      <c r="R178" s="394"/>
      <c r="S178" s="395"/>
      <c r="T178" s="394"/>
      <c r="U178" s="392"/>
      <c r="V178" s="396"/>
      <c r="W178" s="392"/>
      <c r="X178" s="394"/>
      <c r="Y178" s="404"/>
      <c r="Z178" s="49" t="str">
        <f>'Door Comparison'!AD178</f>
        <v>OMITTED</v>
      </c>
    </row>
    <row r="179" spans="1:26" x14ac:dyDescent="0.25">
      <c r="A179" s="384" t="str">
        <f>'Door Comparison'!A179</f>
        <v>D01.00.10B</v>
      </c>
      <c r="B179" s="19" t="str">
        <f>'Door Comparison'!C179</f>
        <v>DRS-201</v>
      </c>
      <c r="C179" s="19">
        <f>'Door Comparison'!D179</f>
        <v>0</v>
      </c>
      <c r="D179" s="19">
        <f>'Door Comparison'!E179</f>
        <v>0</v>
      </c>
      <c r="E179" s="19">
        <f>'Door Comparison'!F179</f>
        <v>0</v>
      </c>
      <c r="F179" s="19" t="e">
        <f>'Door Comparison'!#REF!</f>
        <v>#REF!</v>
      </c>
      <c r="G179" s="19">
        <f>'Door Comparison'!I179</f>
        <v>0</v>
      </c>
      <c r="H179" s="19">
        <f>'Door Comparison'!J179</f>
        <v>0</v>
      </c>
      <c r="I179" s="19" t="e">
        <f>'Door Comparison'!#REF!</f>
        <v>#REF!</v>
      </c>
      <c r="J179" s="19">
        <f>'Door Comparison'!L179</f>
        <v>0</v>
      </c>
      <c r="K179" s="19">
        <f>'Door Comparison'!M179</f>
        <v>0</v>
      </c>
      <c r="L179" s="19">
        <f>'Door Comparison'!N179</f>
        <v>0</v>
      </c>
      <c r="N179" s="385"/>
      <c r="O179" s="391"/>
      <c r="P179" s="392"/>
      <c r="Q179" s="393"/>
      <c r="R179" s="394"/>
      <c r="S179" s="395"/>
      <c r="T179" s="394"/>
      <c r="U179" s="392"/>
      <c r="V179" s="396"/>
      <c r="W179" s="392"/>
      <c r="X179" s="394"/>
      <c r="Y179" s="404"/>
      <c r="Z179" s="49" t="str">
        <f>'Door Comparison'!AD179</f>
        <v>OMITTED</v>
      </c>
    </row>
    <row r="180" spans="1:26" x14ac:dyDescent="0.25">
      <c r="A180" s="384" t="str">
        <f>'Door Comparison'!A180</f>
        <v>D01.01.04A</v>
      </c>
      <c r="B180" s="19" t="str">
        <f>'Door Comparison'!C180</f>
        <v>DRS-505</v>
      </c>
      <c r="C180" s="19" t="str">
        <f>'Door Comparison'!D180</f>
        <v>Selo</v>
      </c>
      <c r="D180" s="19">
        <f>'Door Comparison'!E180</f>
        <v>1903</v>
      </c>
      <c r="E180" s="19">
        <f>'Door Comparison'!F180</f>
        <v>2095</v>
      </c>
      <c r="F180" s="19" t="e">
        <f>'Door Comparison'!#REF!</f>
        <v>#REF!</v>
      </c>
      <c r="G180" s="19">
        <f>'Door Comparison'!I180</f>
        <v>0</v>
      </c>
      <c r="H180" s="19">
        <f>'Door Comparison'!J180</f>
        <v>1</v>
      </c>
      <c r="I180" s="19" t="e">
        <f>'Door Comparison'!#REF!</f>
        <v>#REF!</v>
      </c>
      <c r="J180" s="19">
        <f>'Door Comparison'!L180</f>
        <v>0</v>
      </c>
      <c r="K180" s="19">
        <f>'Door Comparison'!M180</f>
        <v>0</v>
      </c>
      <c r="L180" s="19">
        <f>'Door Comparison'!N180</f>
        <v>1</v>
      </c>
      <c r="N180" s="385">
        <v>270</v>
      </c>
      <c r="O180" s="52"/>
      <c r="P180" s="15">
        <f t="shared" ref="P180:P182" si="86">(D180+2*E180)*3.1/1000</f>
        <v>18.89</v>
      </c>
      <c r="Q180" s="91">
        <f t="shared" ref="Q180:Q182" si="87">(((D180+2*E180)*((G180*2.9)+(H180*3.77))/1000))*2</f>
        <v>45.94</v>
      </c>
      <c r="R180" s="57"/>
      <c r="S180" s="51"/>
      <c r="T180" s="57">
        <v>0</v>
      </c>
      <c r="U180" s="15">
        <v>168.36</v>
      </c>
      <c r="V180" s="22">
        <f t="shared" ref="V180:V182" si="88">(J180*((D180+2*E180)*1.11/1000))+(K180*((D180+2*E180)*2.22/1000))+(L180*((D180+2*E180)*1.11/1000))</f>
        <v>6.76</v>
      </c>
      <c r="W180" s="15">
        <f t="shared" si="70"/>
        <v>6.34</v>
      </c>
      <c r="X180" s="57">
        <v>0</v>
      </c>
      <c r="Y180" s="23">
        <f t="shared" si="71"/>
        <v>516.29</v>
      </c>
      <c r="Z180" s="49"/>
    </row>
    <row r="181" spans="1:26" x14ac:dyDescent="0.25">
      <c r="A181" s="384" t="str">
        <f>'Door Comparison'!A181</f>
        <v>D01.01.05A</v>
      </c>
      <c r="B181" s="19" t="str">
        <f>'Door Comparison'!C181</f>
        <v>DRS-506</v>
      </c>
      <c r="C181" s="19" t="str">
        <f>'Door Comparison'!D181</f>
        <v>Timber</v>
      </c>
      <c r="D181" s="19">
        <f>'Door Comparison'!E181</f>
        <v>875</v>
      </c>
      <c r="E181" s="19">
        <f>'Door Comparison'!F181</f>
        <v>2055</v>
      </c>
      <c r="F181" s="19" t="e">
        <f>'Door Comparison'!#REF!</f>
        <v>#REF!</v>
      </c>
      <c r="G181" s="19">
        <f>'Door Comparison'!I181</f>
        <v>0</v>
      </c>
      <c r="H181" s="19">
        <f>'Door Comparison'!J181</f>
        <v>1</v>
      </c>
      <c r="I181" s="19" t="e">
        <f>'Door Comparison'!#REF!</f>
        <v>#REF!</v>
      </c>
      <c r="J181" s="19">
        <f>'Door Comparison'!L181</f>
        <v>0</v>
      </c>
      <c r="K181" s="19">
        <f>'Door Comparison'!M181</f>
        <v>0</v>
      </c>
      <c r="L181" s="19">
        <f>'Door Comparison'!N181</f>
        <v>0</v>
      </c>
      <c r="N181" s="59">
        <v>22</v>
      </c>
      <c r="O181" s="52"/>
      <c r="P181" s="15">
        <f t="shared" si="86"/>
        <v>15.45</v>
      </c>
      <c r="Q181" s="91">
        <f t="shared" si="87"/>
        <v>37.590000000000003</v>
      </c>
      <c r="R181" s="57"/>
      <c r="S181" s="51"/>
      <c r="T181" s="57">
        <v>0</v>
      </c>
      <c r="U181" s="15">
        <v>92.28</v>
      </c>
      <c r="V181" s="22">
        <f t="shared" si="88"/>
        <v>0</v>
      </c>
      <c r="W181" s="15">
        <f t="shared" si="70"/>
        <v>0</v>
      </c>
      <c r="X181" s="57">
        <v>0</v>
      </c>
      <c r="Y181" s="23">
        <f t="shared" si="71"/>
        <v>167.32</v>
      </c>
      <c r="Z181" s="49"/>
    </row>
    <row r="182" spans="1:26" x14ac:dyDescent="0.25">
      <c r="A182" s="384" t="str">
        <f>'Door Comparison'!A182</f>
        <v>D01.01.06A</v>
      </c>
      <c r="B182" s="19" t="str">
        <f>'Door Comparison'!C182</f>
        <v>DRS-501</v>
      </c>
      <c r="C182" s="19" t="str">
        <f>'Door Comparison'!D182</f>
        <v>Timber</v>
      </c>
      <c r="D182" s="19">
        <f>'Door Comparison'!E182</f>
        <v>1290</v>
      </c>
      <c r="E182" s="19">
        <f>'Door Comparison'!F182</f>
        <v>2060</v>
      </c>
      <c r="F182" s="19" t="e">
        <f>'Door Comparison'!#REF!</f>
        <v>#REF!</v>
      </c>
      <c r="G182" s="19">
        <f>'Door Comparison'!I182</f>
        <v>0</v>
      </c>
      <c r="H182" s="19">
        <f>'Door Comparison'!J182</f>
        <v>1</v>
      </c>
      <c r="I182" s="19" t="e">
        <f>'Door Comparison'!#REF!</f>
        <v>#REF!</v>
      </c>
      <c r="J182" s="19">
        <f>'Door Comparison'!L182</f>
        <v>0</v>
      </c>
      <c r="K182" s="19">
        <f>'Door Comparison'!M182</f>
        <v>1</v>
      </c>
      <c r="L182" s="19">
        <f>'Door Comparison'!N182</f>
        <v>1</v>
      </c>
      <c r="N182" s="385">
        <v>44</v>
      </c>
      <c r="O182" s="52"/>
      <c r="P182" s="15">
        <f t="shared" si="86"/>
        <v>16.77</v>
      </c>
      <c r="Q182" s="91">
        <f t="shared" si="87"/>
        <v>40.79</v>
      </c>
      <c r="R182" s="57"/>
      <c r="S182" s="51"/>
      <c r="T182" s="57">
        <v>0</v>
      </c>
      <c r="U182" s="15">
        <v>135.53</v>
      </c>
      <c r="V182" s="22">
        <f t="shared" si="88"/>
        <v>18.02</v>
      </c>
      <c r="W182" s="15">
        <f t="shared" si="70"/>
        <v>11.25</v>
      </c>
      <c r="X182" s="57">
        <v>0</v>
      </c>
      <c r="Y182" s="23">
        <f t="shared" si="71"/>
        <v>266.36</v>
      </c>
      <c r="Z182" s="49"/>
    </row>
    <row r="183" spans="1:26" x14ac:dyDescent="0.25">
      <c r="A183" s="384" t="str">
        <f>'Door Comparison'!A183</f>
        <v>D01.01.09A</v>
      </c>
      <c r="B183" s="19" t="str">
        <f>'Door Comparison'!C183</f>
        <v>DRS-501</v>
      </c>
      <c r="C183" s="19" t="str">
        <f>'Door Comparison'!D183</f>
        <v>Timber</v>
      </c>
      <c r="D183" s="19">
        <f>'Door Comparison'!E183</f>
        <v>0</v>
      </c>
      <c r="E183" s="19">
        <f>'Door Comparison'!F183</f>
        <v>0</v>
      </c>
      <c r="F183" s="19" t="e">
        <f>'Door Comparison'!#REF!</f>
        <v>#REF!</v>
      </c>
      <c r="G183" s="19">
        <f>'Door Comparison'!I183</f>
        <v>0</v>
      </c>
      <c r="H183" s="19">
        <f>'Door Comparison'!J183</f>
        <v>0</v>
      </c>
      <c r="I183" s="19" t="e">
        <f>'Door Comparison'!#REF!</f>
        <v>#REF!</v>
      </c>
      <c r="J183" s="19">
        <f>'Door Comparison'!L183</f>
        <v>0</v>
      </c>
      <c r="K183" s="19">
        <f>'Door Comparison'!M183</f>
        <v>0</v>
      </c>
      <c r="L183" s="19">
        <f>'Door Comparison'!N183</f>
        <v>0</v>
      </c>
      <c r="N183" s="385"/>
      <c r="O183" s="391"/>
      <c r="P183" s="392"/>
      <c r="Q183" s="393"/>
      <c r="R183" s="394"/>
      <c r="S183" s="395"/>
      <c r="T183" s="394"/>
      <c r="U183" s="392"/>
      <c r="V183" s="396"/>
      <c r="W183" s="392"/>
      <c r="X183" s="394"/>
      <c r="Y183" s="404"/>
      <c r="Z183" s="49" t="str">
        <f>'Door Comparison'!AD183</f>
        <v>OMITTED</v>
      </c>
    </row>
    <row r="184" spans="1:26" x14ac:dyDescent="0.25">
      <c r="A184" s="384" t="str">
        <f>'Door Comparison'!A184</f>
        <v>D01.01.07A</v>
      </c>
      <c r="B184" s="19" t="str">
        <f>'Door Comparison'!C184</f>
        <v>DRS-309</v>
      </c>
      <c r="C184" s="19" t="str">
        <f>'Door Comparison'!D184</f>
        <v>Stafford</v>
      </c>
      <c r="D184" s="19">
        <f>'Door Comparison'!E184</f>
        <v>1115</v>
      </c>
      <c r="E184" s="19">
        <f>'Door Comparison'!F184</f>
        <v>2085</v>
      </c>
      <c r="F184" s="19" t="e">
        <f>'Door Comparison'!#REF!</f>
        <v>#REF!</v>
      </c>
      <c r="G184" s="19">
        <f>'Door Comparison'!I184</f>
        <v>0</v>
      </c>
      <c r="H184" s="19">
        <f>'Door Comparison'!J184</f>
        <v>1</v>
      </c>
      <c r="I184" s="19" t="e">
        <f>'Door Comparison'!#REF!</f>
        <v>#REF!</v>
      </c>
      <c r="J184" s="19">
        <f>'Door Comparison'!L184</f>
        <v>0</v>
      </c>
      <c r="K184" s="19">
        <f>'Door Comparison'!M184</f>
        <v>1</v>
      </c>
      <c r="L184" s="19">
        <f>'Door Comparison'!N184</f>
        <v>1</v>
      </c>
      <c r="N184" s="385">
        <v>1828</v>
      </c>
      <c r="O184" s="52"/>
      <c r="P184" s="15"/>
      <c r="R184" s="57"/>
      <c r="S184" s="51"/>
      <c r="T184" s="57"/>
      <c r="V184" s="22"/>
      <c r="W184" s="15">
        <f t="shared" si="70"/>
        <v>10.99</v>
      </c>
      <c r="X184" s="57">
        <v>0</v>
      </c>
      <c r="Y184" s="23">
        <f t="shared" si="71"/>
        <v>1838.99</v>
      </c>
      <c r="Z184" s="49"/>
    </row>
    <row r="185" spans="1:26" x14ac:dyDescent="0.25">
      <c r="A185" s="384" t="str">
        <f>'Door Comparison'!A185</f>
        <v>D01.01.09B</v>
      </c>
      <c r="B185" s="19" t="str">
        <f>'Door Comparison'!C185</f>
        <v>DRS-501</v>
      </c>
      <c r="C185" s="19" t="str">
        <f>'Door Comparison'!D185</f>
        <v>Timber</v>
      </c>
      <c r="D185" s="19">
        <f>'Door Comparison'!E185</f>
        <v>1290</v>
      </c>
      <c r="E185" s="19">
        <f>'Door Comparison'!F185</f>
        <v>2060</v>
      </c>
      <c r="F185" s="19" t="e">
        <f>'Door Comparison'!#REF!</f>
        <v>#REF!</v>
      </c>
      <c r="G185" s="19">
        <f>'Door Comparison'!I185</f>
        <v>0</v>
      </c>
      <c r="H185" s="19">
        <f>'Door Comparison'!J185</f>
        <v>1</v>
      </c>
      <c r="I185" s="19" t="e">
        <f>'Door Comparison'!#REF!</f>
        <v>#REF!</v>
      </c>
      <c r="J185" s="19">
        <f>'Door Comparison'!L185</f>
        <v>0</v>
      </c>
      <c r="K185" s="19">
        <f>'Door Comparison'!M185</f>
        <v>1</v>
      </c>
      <c r="L185" s="19">
        <f>'Door Comparison'!N185</f>
        <v>1</v>
      </c>
      <c r="N185" s="385">
        <v>44</v>
      </c>
      <c r="O185" s="52"/>
      <c r="P185" s="15">
        <f t="shared" ref="P185:P190" si="89">(D185+2*E185)*3.1/1000</f>
        <v>16.77</v>
      </c>
      <c r="Q185" s="91">
        <f t="shared" ref="Q185:Q190" si="90">(((D185+2*E185)*((G185*2.9)+(H185*3.77))/1000))*2</f>
        <v>40.79</v>
      </c>
      <c r="R185" s="57"/>
      <c r="S185" s="51"/>
      <c r="T185" s="57">
        <v>0</v>
      </c>
      <c r="U185" s="15">
        <v>185.1</v>
      </c>
      <c r="V185" s="22">
        <f t="shared" ref="V185:V190" si="91">(J185*((D185+2*E185)*1.11/1000))+(K185*((D185+2*E185)*2.22/1000))+(L185*((D185+2*E185)*1.11/1000))</f>
        <v>18.02</v>
      </c>
      <c r="W185" s="15">
        <f t="shared" si="70"/>
        <v>11.25</v>
      </c>
      <c r="X185" s="57">
        <v>0</v>
      </c>
      <c r="Y185" s="23">
        <f t="shared" si="71"/>
        <v>315.93</v>
      </c>
      <c r="Z185" s="49"/>
    </row>
    <row r="186" spans="1:26" x14ac:dyDescent="0.25">
      <c r="A186" s="384" t="str">
        <f>'Door Comparison'!A186</f>
        <v>D01.02.01A</v>
      </c>
      <c r="B186" s="19" t="str">
        <f>'Door Comparison'!C186</f>
        <v>DRS-501</v>
      </c>
      <c r="C186" s="19" t="str">
        <f>'Door Comparison'!D186</f>
        <v>Timber</v>
      </c>
      <c r="D186" s="19">
        <f>'Door Comparison'!E186</f>
        <v>1815</v>
      </c>
      <c r="E186" s="19">
        <f>'Door Comparison'!F186</f>
        <v>2360</v>
      </c>
      <c r="F186" s="19" t="e">
        <f>'Door Comparison'!#REF!</f>
        <v>#REF!</v>
      </c>
      <c r="G186" s="19">
        <f>'Door Comparison'!I186</f>
        <v>0</v>
      </c>
      <c r="H186" s="19">
        <f>'Door Comparison'!J186</f>
        <v>1</v>
      </c>
      <c r="I186" s="19" t="e">
        <f>'Door Comparison'!#REF!</f>
        <v>#REF!</v>
      </c>
      <c r="J186" s="19">
        <f>'Door Comparison'!L186</f>
        <v>0</v>
      </c>
      <c r="K186" s="19">
        <f>'Door Comparison'!M186</f>
        <v>1</v>
      </c>
      <c r="L186" s="19">
        <f>'Door Comparison'!N186</f>
        <v>1</v>
      </c>
      <c r="N186" s="59">
        <v>88</v>
      </c>
      <c r="O186" s="52"/>
      <c r="P186" s="15">
        <f t="shared" si="89"/>
        <v>20.260000000000002</v>
      </c>
      <c r="Q186" s="91">
        <f t="shared" si="90"/>
        <v>49.27</v>
      </c>
      <c r="R186" s="57"/>
      <c r="S186" s="51"/>
      <c r="T186" s="57">
        <v>0</v>
      </c>
      <c r="U186" s="15">
        <v>128.03</v>
      </c>
      <c r="V186" s="22">
        <f t="shared" si="91"/>
        <v>21.76</v>
      </c>
      <c r="W186" s="15">
        <f t="shared" si="70"/>
        <v>13.59</v>
      </c>
      <c r="X186" s="57">
        <v>0</v>
      </c>
      <c r="Y186" s="23">
        <f t="shared" si="71"/>
        <v>320.91000000000003</v>
      </c>
      <c r="Z186" s="49"/>
    </row>
    <row r="187" spans="1:26" x14ac:dyDescent="0.25">
      <c r="A187" s="384" t="str">
        <f>'Door Comparison'!A187</f>
        <v>D01.02.02A</v>
      </c>
      <c r="B187" s="19" t="str">
        <f>'Door Comparison'!C187</f>
        <v>DRS-501</v>
      </c>
      <c r="C187" s="19" t="str">
        <f>'Door Comparison'!D187</f>
        <v>Timber</v>
      </c>
      <c r="D187" s="19">
        <f>'Door Comparison'!E187</f>
        <v>970</v>
      </c>
      <c r="E187" s="19">
        <f>'Door Comparison'!F187</f>
        <v>2360</v>
      </c>
      <c r="F187" s="19" t="e">
        <f>'Door Comparison'!#REF!</f>
        <v>#REF!</v>
      </c>
      <c r="G187" s="19">
        <f>'Door Comparison'!I187</f>
        <v>0</v>
      </c>
      <c r="H187" s="19">
        <f>'Door Comparison'!J187</f>
        <v>1</v>
      </c>
      <c r="I187" s="19" t="e">
        <f>'Door Comparison'!#REF!</f>
        <v>#REF!</v>
      </c>
      <c r="J187" s="19">
        <f>'Door Comparison'!L187</f>
        <v>0</v>
      </c>
      <c r="K187" s="19">
        <f>'Door Comparison'!M187</f>
        <v>1</v>
      </c>
      <c r="L187" s="19">
        <f>'Door Comparison'!N187</f>
        <v>1</v>
      </c>
      <c r="N187" s="59">
        <v>88</v>
      </c>
      <c r="O187" s="52"/>
      <c r="P187" s="15">
        <f t="shared" si="89"/>
        <v>17.64</v>
      </c>
      <c r="Q187" s="91">
        <f t="shared" si="90"/>
        <v>42.9</v>
      </c>
      <c r="R187" s="57"/>
      <c r="S187" s="51"/>
      <c r="T187" s="57">
        <v>0</v>
      </c>
      <c r="U187" s="15">
        <v>43.5</v>
      </c>
      <c r="V187" s="22">
        <f t="shared" si="91"/>
        <v>18.95</v>
      </c>
      <c r="W187" s="15">
        <f t="shared" si="70"/>
        <v>11.84</v>
      </c>
      <c r="X187" s="57">
        <v>0</v>
      </c>
      <c r="Y187" s="23">
        <f t="shared" si="71"/>
        <v>222.83</v>
      </c>
      <c r="Z187" s="49"/>
    </row>
    <row r="188" spans="1:26" x14ac:dyDescent="0.25">
      <c r="A188" s="384" t="str">
        <f>'Door Comparison'!A188</f>
        <v>D01.02.02B</v>
      </c>
      <c r="B188" s="19" t="str">
        <f>'Door Comparison'!C188</f>
        <v>DRS-501</v>
      </c>
      <c r="C188" s="19" t="str">
        <f>'Door Comparison'!D188</f>
        <v>Timber</v>
      </c>
      <c r="D188" s="19">
        <f>'Door Comparison'!E188</f>
        <v>970</v>
      </c>
      <c r="E188" s="19">
        <f>'Door Comparison'!F188</f>
        <v>2360</v>
      </c>
      <c r="F188" s="19" t="e">
        <f>'Door Comparison'!#REF!</f>
        <v>#REF!</v>
      </c>
      <c r="G188" s="19">
        <f>'Door Comparison'!I188</f>
        <v>0</v>
      </c>
      <c r="H188" s="19">
        <f>'Door Comparison'!J188</f>
        <v>1</v>
      </c>
      <c r="I188" s="19" t="e">
        <f>'Door Comparison'!#REF!</f>
        <v>#REF!</v>
      </c>
      <c r="J188" s="19">
        <f>'Door Comparison'!L188</f>
        <v>0</v>
      </c>
      <c r="K188" s="19">
        <f>'Door Comparison'!M188</f>
        <v>1</v>
      </c>
      <c r="L188" s="19">
        <f>'Door Comparison'!N188</f>
        <v>1</v>
      </c>
      <c r="N188" s="59">
        <v>88</v>
      </c>
      <c r="O188" s="52"/>
      <c r="P188" s="15">
        <f t="shared" si="89"/>
        <v>17.64</v>
      </c>
      <c r="Q188" s="91">
        <f t="shared" si="90"/>
        <v>42.9</v>
      </c>
      <c r="R188" s="57"/>
      <c r="S188" s="51"/>
      <c r="T188" s="57">
        <v>0</v>
      </c>
      <c r="U188" s="15">
        <v>43.5</v>
      </c>
      <c r="V188" s="22">
        <f t="shared" si="91"/>
        <v>18.95</v>
      </c>
      <c r="W188" s="15">
        <f t="shared" si="70"/>
        <v>11.84</v>
      </c>
      <c r="X188" s="57">
        <v>0</v>
      </c>
      <c r="Y188" s="23">
        <f t="shared" si="71"/>
        <v>222.83</v>
      </c>
      <c r="Z188" s="49"/>
    </row>
    <row r="189" spans="1:26" x14ac:dyDescent="0.25">
      <c r="A189" s="384" t="str">
        <f>'Door Comparison'!A189</f>
        <v>D01.02.18A</v>
      </c>
      <c r="B189" s="19" t="str">
        <f>'Door Comparison'!C189</f>
        <v>DRS-506</v>
      </c>
      <c r="C189" s="19" t="str">
        <f>'Door Comparison'!D189</f>
        <v>Timber</v>
      </c>
      <c r="D189" s="19">
        <f>'Door Comparison'!E189</f>
        <v>875</v>
      </c>
      <c r="E189" s="19">
        <f>'Door Comparison'!F189</f>
        <v>2355</v>
      </c>
      <c r="F189" s="19" t="e">
        <f>'Door Comparison'!#REF!</f>
        <v>#REF!</v>
      </c>
      <c r="G189" s="19">
        <f>'Door Comparison'!I189</f>
        <v>0</v>
      </c>
      <c r="H189" s="19">
        <f>'Door Comparison'!J189</f>
        <v>1</v>
      </c>
      <c r="I189" s="19" t="e">
        <f>'Door Comparison'!#REF!</f>
        <v>#REF!</v>
      </c>
      <c r="J189" s="19">
        <f>'Door Comparison'!L189</f>
        <v>0</v>
      </c>
      <c r="K189" s="19">
        <f>'Door Comparison'!M189</f>
        <v>0</v>
      </c>
      <c r="L189" s="19">
        <f>'Door Comparison'!N189</f>
        <v>0</v>
      </c>
      <c r="N189" s="59">
        <v>44</v>
      </c>
      <c r="O189" s="52"/>
      <c r="P189" s="15">
        <f t="shared" si="89"/>
        <v>17.309999999999999</v>
      </c>
      <c r="Q189" s="91">
        <f t="shared" si="90"/>
        <v>42.11</v>
      </c>
      <c r="R189" s="57"/>
      <c r="S189" s="51"/>
      <c r="T189" s="57">
        <v>0</v>
      </c>
      <c r="U189" s="15">
        <v>83.38</v>
      </c>
      <c r="V189" s="22">
        <f t="shared" si="91"/>
        <v>0</v>
      </c>
      <c r="W189" s="15">
        <f t="shared" si="70"/>
        <v>0</v>
      </c>
      <c r="X189" s="57">
        <v>0</v>
      </c>
      <c r="Y189" s="23">
        <f t="shared" si="71"/>
        <v>186.8</v>
      </c>
      <c r="Z189" s="49"/>
    </row>
    <row r="190" spans="1:26" x14ac:dyDescent="0.25">
      <c r="A190" s="384" t="str">
        <f>'Door Comparison'!A190</f>
        <v>D01.02.19A</v>
      </c>
      <c r="B190" s="19" t="str">
        <f>'Door Comparison'!C190</f>
        <v>DRS-506</v>
      </c>
      <c r="C190" s="19" t="str">
        <f>'Door Comparison'!D190</f>
        <v>Timber</v>
      </c>
      <c r="D190" s="19">
        <f>'Door Comparison'!E190</f>
        <v>875</v>
      </c>
      <c r="E190" s="19">
        <f>'Door Comparison'!F190</f>
        <v>2355</v>
      </c>
      <c r="F190" s="19" t="e">
        <f>'Door Comparison'!#REF!</f>
        <v>#REF!</v>
      </c>
      <c r="G190" s="19">
        <f>'Door Comparison'!I190</f>
        <v>0</v>
      </c>
      <c r="H190" s="19">
        <f>'Door Comparison'!J190</f>
        <v>1</v>
      </c>
      <c r="I190" s="19" t="e">
        <f>'Door Comparison'!#REF!</f>
        <v>#REF!</v>
      </c>
      <c r="J190" s="19">
        <f>'Door Comparison'!L190</f>
        <v>0</v>
      </c>
      <c r="K190" s="19">
        <f>'Door Comparison'!M190</f>
        <v>0</v>
      </c>
      <c r="L190" s="19">
        <f>'Door Comparison'!N190</f>
        <v>0</v>
      </c>
      <c r="N190" s="59">
        <v>44</v>
      </c>
      <c r="O190" s="52"/>
      <c r="P190" s="15">
        <f t="shared" si="89"/>
        <v>17.309999999999999</v>
      </c>
      <c r="Q190" s="91">
        <f t="shared" si="90"/>
        <v>42.11</v>
      </c>
      <c r="R190" s="57"/>
      <c r="S190" s="51"/>
      <c r="T190" s="57">
        <v>0</v>
      </c>
      <c r="U190" s="15">
        <v>83.38</v>
      </c>
      <c r="V190" s="22">
        <f t="shared" si="91"/>
        <v>0</v>
      </c>
      <c r="W190" s="15">
        <f t="shared" si="70"/>
        <v>0</v>
      </c>
      <c r="X190" s="57">
        <v>0</v>
      </c>
      <c r="Y190" s="23">
        <f t="shared" si="71"/>
        <v>186.8</v>
      </c>
      <c r="Z190" s="49"/>
    </row>
    <row r="191" spans="1:26" x14ac:dyDescent="0.25">
      <c r="A191" s="384" t="str">
        <f>'Door Comparison'!A191</f>
        <v>D01.06.01A</v>
      </c>
      <c r="B191" s="19" t="str">
        <f>'Door Comparison'!C191</f>
        <v>DRS-309</v>
      </c>
      <c r="C191" s="19" t="str">
        <f>'Door Comparison'!D191</f>
        <v>Stafford</v>
      </c>
      <c r="D191" s="19">
        <f>'Door Comparison'!E191</f>
        <v>1390</v>
      </c>
      <c r="E191" s="19">
        <f>'Door Comparison'!F191</f>
        <v>2360</v>
      </c>
      <c r="F191" s="19" t="e">
        <f>'Door Comparison'!#REF!</f>
        <v>#REF!</v>
      </c>
      <c r="G191" s="19">
        <f>'Door Comparison'!I191</f>
        <v>0</v>
      </c>
      <c r="H191" s="19">
        <f>'Door Comparison'!J191</f>
        <v>1</v>
      </c>
      <c r="I191" s="19" t="e">
        <f>'Door Comparison'!#REF!</f>
        <v>#REF!</v>
      </c>
      <c r="J191" s="19">
        <f>'Door Comparison'!L191</f>
        <v>0</v>
      </c>
      <c r="K191" s="19">
        <f>'Door Comparison'!M191</f>
        <v>1</v>
      </c>
      <c r="L191" s="19">
        <f>'Door Comparison'!N191</f>
        <v>1</v>
      </c>
      <c r="N191" s="385">
        <v>1828</v>
      </c>
      <c r="O191" s="52"/>
      <c r="P191" s="15"/>
      <c r="R191" s="57"/>
      <c r="S191" s="51"/>
      <c r="T191" s="57"/>
      <c r="V191" s="22"/>
      <c r="W191" s="15">
        <f t="shared" si="70"/>
        <v>12.71</v>
      </c>
      <c r="X191" s="57">
        <v>0</v>
      </c>
      <c r="Y191" s="23">
        <f t="shared" si="71"/>
        <v>1840.71</v>
      </c>
      <c r="Z191" s="49"/>
    </row>
    <row r="192" spans="1:26" x14ac:dyDescent="0.25">
      <c r="A192" s="384" t="str">
        <f>'Door Comparison'!A192</f>
        <v>D01.06.02A</v>
      </c>
      <c r="B192" s="19" t="str">
        <f>'Door Comparison'!C192</f>
        <v>DRS-501</v>
      </c>
      <c r="C192" s="19" t="str">
        <f>'Door Comparison'!D192</f>
        <v>Timber</v>
      </c>
      <c r="D192" s="19">
        <f>'Door Comparison'!E192</f>
        <v>1426</v>
      </c>
      <c r="E192" s="19">
        <f>'Door Comparison'!F192</f>
        <v>2360</v>
      </c>
      <c r="F192" s="19" t="e">
        <f>'Door Comparison'!#REF!</f>
        <v>#REF!</v>
      </c>
      <c r="G192" s="19">
        <f>'Door Comparison'!I192</f>
        <v>0</v>
      </c>
      <c r="H192" s="19">
        <f>'Door Comparison'!J192</f>
        <v>1</v>
      </c>
      <c r="I192" s="19" t="e">
        <f>'Door Comparison'!#REF!</f>
        <v>#REF!</v>
      </c>
      <c r="J192" s="19">
        <f>'Door Comparison'!L192</f>
        <v>0</v>
      </c>
      <c r="K192" s="19">
        <f>'Door Comparison'!M192</f>
        <v>1</v>
      </c>
      <c r="L192" s="19">
        <f>'Door Comparison'!N192</f>
        <v>1</v>
      </c>
      <c r="N192" s="59">
        <v>88</v>
      </c>
      <c r="O192" s="52"/>
      <c r="P192" s="15">
        <f t="shared" ref="P192" si="92">(D192+2*E192)*3.1/1000</f>
        <v>19.05</v>
      </c>
      <c r="Q192" s="91">
        <f t="shared" ref="Q192" si="93">(((D192+2*E192)*((G192*2.9)+(H192*3.77))/1000))*2</f>
        <v>46.34</v>
      </c>
      <c r="R192" s="57"/>
      <c r="S192" s="51"/>
      <c r="T192" s="57">
        <v>0</v>
      </c>
      <c r="U192" s="15">
        <v>100.46</v>
      </c>
      <c r="V192" s="22">
        <f t="shared" ref="V192" si="94">(J192*((D192+2*E192)*1.11/1000))+(K192*((D192+2*E192)*2.22/1000))+(L192*((D192+2*E192)*1.11/1000))</f>
        <v>20.47</v>
      </c>
      <c r="W192" s="15">
        <f t="shared" si="70"/>
        <v>12.78</v>
      </c>
      <c r="X192" s="57">
        <v>0</v>
      </c>
      <c r="Y192" s="23">
        <f t="shared" si="71"/>
        <v>287.10000000000002</v>
      </c>
      <c r="Z192" s="49"/>
    </row>
    <row r="193" spans="1:26" x14ac:dyDescent="0.25">
      <c r="A193" s="384" t="str">
        <f>'Door Comparison'!A193</f>
        <v>D01.06.03B</v>
      </c>
      <c r="B193" s="19" t="str">
        <f>'Door Comparison'!C193</f>
        <v>DRS-309</v>
      </c>
      <c r="C193" s="19" t="str">
        <f>'Door Comparison'!D193</f>
        <v>Stafford</v>
      </c>
      <c r="D193" s="19">
        <f>'Door Comparison'!E193</f>
        <v>1115</v>
      </c>
      <c r="E193" s="19">
        <f>'Door Comparison'!F193</f>
        <v>2375</v>
      </c>
      <c r="F193" s="19" t="e">
        <f>'Door Comparison'!#REF!</f>
        <v>#REF!</v>
      </c>
      <c r="G193" s="19">
        <f>'Door Comparison'!I193</f>
        <v>0</v>
      </c>
      <c r="H193" s="19">
        <f>'Door Comparison'!J193</f>
        <v>1</v>
      </c>
      <c r="I193" s="19" t="e">
        <f>'Door Comparison'!#REF!</f>
        <v>#REF!</v>
      </c>
      <c r="J193" s="19">
        <f>'Door Comparison'!L193</f>
        <v>0</v>
      </c>
      <c r="K193" s="19">
        <f>'Door Comparison'!M193</f>
        <v>1</v>
      </c>
      <c r="L193" s="19">
        <f>'Door Comparison'!N193</f>
        <v>1</v>
      </c>
      <c r="N193" s="385">
        <v>1828</v>
      </c>
      <c r="O193" s="52"/>
      <c r="P193" s="15"/>
      <c r="R193" s="57"/>
      <c r="S193" s="51"/>
      <c r="T193" s="57"/>
      <c r="V193" s="22"/>
      <c r="W193" s="15">
        <f t="shared" si="70"/>
        <v>12.2</v>
      </c>
      <c r="X193" s="57">
        <v>0</v>
      </c>
      <c r="Y193" s="23">
        <f t="shared" si="71"/>
        <v>1840.2</v>
      </c>
      <c r="Z193" s="49"/>
    </row>
    <row r="194" spans="1:26" x14ac:dyDescent="0.25">
      <c r="A194" s="384" t="str">
        <f>'Door Comparison'!A194</f>
        <v>D01.07.01A</v>
      </c>
      <c r="B194" s="19" t="str">
        <f>'Door Comparison'!C194</f>
        <v>DRS-501</v>
      </c>
      <c r="C194" s="19" t="str">
        <f>'Door Comparison'!D194</f>
        <v>Timber</v>
      </c>
      <c r="D194" s="19">
        <f>'Door Comparison'!E194</f>
        <v>990</v>
      </c>
      <c r="E194" s="19">
        <f>'Door Comparison'!F194</f>
        <v>2160</v>
      </c>
      <c r="F194" s="19" t="e">
        <f>'Door Comparison'!#REF!</f>
        <v>#REF!</v>
      </c>
      <c r="G194" s="19">
        <f>'Door Comparison'!I194</f>
        <v>0</v>
      </c>
      <c r="H194" s="19">
        <f>'Door Comparison'!J194</f>
        <v>1</v>
      </c>
      <c r="I194" s="19" t="e">
        <f>'Door Comparison'!#REF!</f>
        <v>#REF!</v>
      </c>
      <c r="J194" s="19">
        <f>'Door Comparison'!L194</f>
        <v>1</v>
      </c>
      <c r="K194" s="19">
        <f>'Door Comparison'!M194</f>
        <v>0</v>
      </c>
      <c r="L194" s="19">
        <f>'Door Comparison'!N194</f>
        <v>1</v>
      </c>
      <c r="N194" s="59">
        <v>88</v>
      </c>
      <c r="O194" s="52"/>
      <c r="P194" s="15">
        <f t="shared" ref="P194:P199" si="95">(D194+2*E194)*3.1/1000</f>
        <v>16.46</v>
      </c>
      <c r="Q194" s="91">
        <f t="shared" ref="Q194:Q199" si="96">(((D194+2*E194)*((G194*2.9)+(H194*3.77))/1000))*2</f>
        <v>40.04</v>
      </c>
      <c r="R194" s="57"/>
      <c r="S194" s="51"/>
      <c r="T194" s="57">
        <v>0</v>
      </c>
      <c r="U194" s="15">
        <v>42.97</v>
      </c>
      <c r="V194" s="22">
        <f t="shared" ref="V194:V199" si="97">(J194*((D194+2*E194)*1.11/1000))+(K194*((D194+2*E194)*2.22/1000))+(L194*((D194+2*E194)*1.11/1000))</f>
        <v>11.79</v>
      </c>
      <c r="W194" s="15">
        <f t="shared" si="70"/>
        <v>11.04</v>
      </c>
      <c r="X194" s="57">
        <v>0</v>
      </c>
      <c r="Y194" s="23">
        <f t="shared" si="71"/>
        <v>210.3</v>
      </c>
      <c r="Z194" s="49"/>
    </row>
    <row r="195" spans="1:26" x14ac:dyDescent="0.25">
      <c r="A195" s="384" t="str">
        <f>'Door Comparison'!A195</f>
        <v>D01.07.01B</v>
      </c>
      <c r="B195" s="19" t="str">
        <f>'Door Comparison'!C195</f>
        <v>DRS-501</v>
      </c>
      <c r="C195" s="19" t="str">
        <f>'Door Comparison'!D195</f>
        <v>Timber</v>
      </c>
      <c r="D195" s="19">
        <f>'Door Comparison'!E195</f>
        <v>0</v>
      </c>
      <c r="E195" s="19">
        <f>'Door Comparison'!F195</f>
        <v>0</v>
      </c>
      <c r="F195" s="19" t="e">
        <f>'Door Comparison'!#REF!</f>
        <v>#REF!</v>
      </c>
      <c r="G195" s="19">
        <f>'Door Comparison'!I195</f>
        <v>0</v>
      </c>
      <c r="H195" s="19">
        <f>'Door Comparison'!J195</f>
        <v>0</v>
      </c>
      <c r="I195" s="19" t="e">
        <f>'Door Comparison'!#REF!</f>
        <v>#REF!</v>
      </c>
      <c r="J195" s="19">
        <f>'Door Comparison'!L195</f>
        <v>0</v>
      </c>
      <c r="K195" s="19">
        <f>'Door Comparison'!M195</f>
        <v>0</v>
      </c>
      <c r="L195" s="19">
        <f>'Door Comparison'!N195</f>
        <v>0</v>
      </c>
      <c r="N195" s="385"/>
      <c r="O195" s="391"/>
      <c r="P195" s="392"/>
      <c r="Q195" s="393"/>
      <c r="R195" s="394"/>
      <c r="S195" s="395"/>
      <c r="T195" s="394"/>
      <c r="U195" s="392"/>
      <c r="V195" s="396"/>
      <c r="W195" s="392"/>
      <c r="X195" s="394"/>
      <c r="Y195" s="404"/>
      <c r="Z195" s="49" t="str">
        <f>'Door Comparison'!AD195</f>
        <v>OMITTED</v>
      </c>
    </row>
    <row r="196" spans="1:26" x14ac:dyDescent="0.25">
      <c r="A196" s="384" t="str">
        <f>'Door Comparison'!A196</f>
        <v>D01.08.01A</v>
      </c>
      <c r="B196" s="19" t="str">
        <f>'Door Comparison'!C196</f>
        <v>DRS-501</v>
      </c>
      <c r="C196" s="19" t="str">
        <f>'Door Comparison'!D196</f>
        <v>Timber</v>
      </c>
      <c r="D196" s="19">
        <f>'Door Comparison'!E196</f>
        <v>1305</v>
      </c>
      <c r="E196" s="19">
        <f>'Door Comparison'!F196</f>
        <v>2160</v>
      </c>
      <c r="F196" s="19" t="e">
        <f>'Door Comparison'!#REF!</f>
        <v>#REF!</v>
      </c>
      <c r="G196" s="19">
        <f>'Door Comparison'!I196</f>
        <v>0</v>
      </c>
      <c r="H196" s="19">
        <f>'Door Comparison'!J196</f>
        <v>1</v>
      </c>
      <c r="I196" s="19" t="e">
        <f>'Door Comparison'!#REF!</f>
        <v>#REF!</v>
      </c>
      <c r="J196" s="19">
        <f>'Door Comparison'!L196</f>
        <v>1</v>
      </c>
      <c r="K196" s="19">
        <f>'Door Comparison'!M196</f>
        <v>0</v>
      </c>
      <c r="L196" s="19">
        <f>'Door Comparison'!N196</f>
        <v>1</v>
      </c>
      <c r="N196" s="59">
        <v>88</v>
      </c>
      <c r="O196" s="52"/>
      <c r="P196" s="15">
        <f t="shared" si="95"/>
        <v>17.440000000000001</v>
      </c>
      <c r="Q196" s="91">
        <f t="shared" si="96"/>
        <v>42.41</v>
      </c>
      <c r="R196" s="57"/>
      <c r="S196" s="51"/>
      <c r="T196" s="57">
        <v>0</v>
      </c>
      <c r="U196" s="392">
        <v>141.47</v>
      </c>
      <c r="V196" s="22">
        <f t="shared" si="97"/>
        <v>12.49</v>
      </c>
      <c r="W196" s="15">
        <f t="shared" si="70"/>
        <v>11.7</v>
      </c>
      <c r="X196" s="57">
        <v>0</v>
      </c>
      <c r="Y196" s="23">
        <f t="shared" si="71"/>
        <v>313.51</v>
      </c>
      <c r="Z196" s="49"/>
    </row>
    <row r="197" spans="1:26" x14ac:dyDescent="0.25">
      <c r="A197" s="384" t="str">
        <f>'Door Comparison'!A197</f>
        <v>D01.08.02A</v>
      </c>
      <c r="B197" s="19" t="str">
        <f>'Door Comparison'!C197</f>
        <v>DRS-501</v>
      </c>
      <c r="C197" s="19" t="str">
        <f>'Door Comparison'!D197</f>
        <v>Timber</v>
      </c>
      <c r="D197" s="19">
        <f>'Door Comparison'!E197</f>
        <v>1000</v>
      </c>
      <c r="E197" s="19">
        <f>'Door Comparison'!F197</f>
        <v>2160</v>
      </c>
      <c r="F197" s="19" t="e">
        <f>'Door Comparison'!#REF!</f>
        <v>#REF!</v>
      </c>
      <c r="G197" s="19">
        <f>'Door Comparison'!I197</f>
        <v>0</v>
      </c>
      <c r="H197" s="19">
        <f>'Door Comparison'!J197</f>
        <v>1</v>
      </c>
      <c r="I197" s="19" t="e">
        <f>'Door Comparison'!#REF!</f>
        <v>#REF!</v>
      </c>
      <c r="J197" s="19">
        <f>'Door Comparison'!L197</f>
        <v>1</v>
      </c>
      <c r="K197" s="19">
        <f>'Door Comparison'!M197</f>
        <v>0</v>
      </c>
      <c r="L197" s="19">
        <f>'Door Comparison'!N197</f>
        <v>1</v>
      </c>
      <c r="N197" s="59">
        <v>88</v>
      </c>
      <c r="O197" s="52"/>
      <c r="P197" s="15">
        <f t="shared" si="95"/>
        <v>16.489999999999998</v>
      </c>
      <c r="Q197" s="91">
        <f t="shared" si="96"/>
        <v>40.11</v>
      </c>
      <c r="R197" s="57"/>
      <c r="S197" s="51"/>
      <c r="T197" s="57">
        <v>0</v>
      </c>
      <c r="U197" s="15">
        <v>42.97</v>
      </c>
      <c r="V197" s="22">
        <f t="shared" si="97"/>
        <v>11.81</v>
      </c>
      <c r="W197" s="15">
        <f t="shared" si="70"/>
        <v>11.07</v>
      </c>
      <c r="X197" s="57">
        <v>0</v>
      </c>
      <c r="Y197" s="23">
        <f t="shared" si="71"/>
        <v>210.45</v>
      </c>
      <c r="Z197" s="49"/>
    </row>
    <row r="198" spans="1:26" x14ac:dyDescent="0.25">
      <c r="A198" s="384" t="str">
        <f>'Door Comparison'!A198</f>
        <v>D01.08.03A</v>
      </c>
      <c r="B198" s="19" t="str">
        <f>'Door Comparison'!C198</f>
        <v>DRS-501</v>
      </c>
      <c r="C198" s="19" t="str">
        <f>'Door Comparison'!D198</f>
        <v>Timber</v>
      </c>
      <c r="D198" s="19">
        <f>'Door Comparison'!E198</f>
        <v>1305</v>
      </c>
      <c r="E198" s="19">
        <f>'Door Comparison'!F198</f>
        <v>2160</v>
      </c>
      <c r="F198" s="19" t="e">
        <f>'Door Comparison'!#REF!</f>
        <v>#REF!</v>
      </c>
      <c r="G198" s="19">
        <f>'Door Comparison'!I198</f>
        <v>0</v>
      </c>
      <c r="H198" s="19">
        <f>'Door Comparison'!J198</f>
        <v>1</v>
      </c>
      <c r="I198" s="19" t="e">
        <f>'Door Comparison'!#REF!</f>
        <v>#REF!</v>
      </c>
      <c r="J198" s="19">
        <f>'Door Comparison'!L198</f>
        <v>1</v>
      </c>
      <c r="K198" s="19">
        <f>'Door Comparison'!M198</f>
        <v>0</v>
      </c>
      <c r="L198" s="19">
        <f>'Door Comparison'!N198</f>
        <v>1</v>
      </c>
      <c r="N198" s="59">
        <v>88</v>
      </c>
      <c r="O198" s="52"/>
      <c r="P198" s="15">
        <f t="shared" si="95"/>
        <v>17.440000000000001</v>
      </c>
      <c r="Q198" s="91">
        <f t="shared" si="96"/>
        <v>42.41</v>
      </c>
      <c r="R198" s="57"/>
      <c r="S198" s="51"/>
      <c r="T198" s="57">
        <v>0</v>
      </c>
      <c r="U198" s="15">
        <v>93.46</v>
      </c>
      <c r="V198" s="22">
        <f t="shared" si="97"/>
        <v>12.49</v>
      </c>
      <c r="W198" s="15">
        <f t="shared" si="70"/>
        <v>11.7</v>
      </c>
      <c r="X198" s="57">
        <v>0</v>
      </c>
      <c r="Y198" s="23">
        <f t="shared" si="71"/>
        <v>265.5</v>
      </c>
      <c r="Z198" s="49"/>
    </row>
    <row r="199" spans="1:26" x14ac:dyDescent="0.25">
      <c r="A199" s="384" t="str">
        <f>'Door Comparison'!A199</f>
        <v>D01.08.03B</v>
      </c>
      <c r="B199" s="19" t="str">
        <f>'Door Comparison'!C199</f>
        <v>DRS-501</v>
      </c>
      <c r="C199" s="19" t="str">
        <f>'Door Comparison'!D199</f>
        <v>Timber</v>
      </c>
      <c r="D199" s="19">
        <f>'Door Comparison'!E199</f>
        <v>1000</v>
      </c>
      <c r="E199" s="19">
        <f>'Door Comparison'!F199</f>
        <v>2160</v>
      </c>
      <c r="F199" s="19" t="e">
        <f>'Door Comparison'!#REF!</f>
        <v>#REF!</v>
      </c>
      <c r="G199" s="19">
        <f>'Door Comparison'!I199</f>
        <v>0</v>
      </c>
      <c r="H199" s="19">
        <f>'Door Comparison'!J199</f>
        <v>1</v>
      </c>
      <c r="I199" s="19" t="e">
        <f>'Door Comparison'!#REF!</f>
        <v>#REF!</v>
      </c>
      <c r="J199" s="19">
        <f>'Door Comparison'!L199</f>
        <v>1</v>
      </c>
      <c r="K199" s="19">
        <f>'Door Comparison'!M199</f>
        <v>0</v>
      </c>
      <c r="L199" s="19">
        <f>'Door Comparison'!N199</f>
        <v>1</v>
      </c>
      <c r="N199" s="59">
        <v>88</v>
      </c>
      <c r="O199" s="52"/>
      <c r="P199" s="15">
        <f t="shared" si="95"/>
        <v>16.489999999999998</v>
      </c>
      <c r="Q199" s="91">
        <f t="shared" si="96"/>
        <v>40.11</v>
      </c>
      <c r="R199" s="57"/>
      <c r="S199" s="51"/>
      <c r="T199" s="57">
        <v>0</v>
      </c>
      <c r="U199" s="15">
        <v>42.97</v>
      </c>
      <c r="V199" s="22">
        <f t="shared" si="97"/>
        <v>11.81</v>
      </c>
      <c r="W199" s="15">
        <f t="shared" si="70"/>
        <v>11.07</v>
      </c>
      <c r="X199" s="57">
        <v>0</v>
      </c>
      <c r="Y199" s="23">
        <f t="shared" si="71"/>
        <v>210.45</v>
      </c>
      <c r="Z199" s="49"/>
    </row>
    <row r="200" spans="1:26" x14ac:dyDescent="0.25">
      <c r="A200" s="384" t="str">
        <f>'Door Comparison'!A200</f>
        <v>Level 01M West Building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N200" s="59"/>
      <c r="O200" s="52"/>
      <c r="P200" s="15"/>
      <c r="R200" s="57"/>
      <c r="S200" s="51"/>
      <c r="T200" s="57"/>
      <c r="V200" s="22"/>
      <c r="W200" s="15"/>
      <c r="X200" s="57"/>
      <c r="Y200" s="23"/>
      <c r="Z200" s="49"/>
    </row>
    <row r="201" spans="1:26" x14ac:dyDescent="0.25">
      <c r="A201" s="384" t="str">
        <f>'Door Comparison'!A201</f>
        <v>D01M.07.01A</v>
      </c>
      <c r="B201" s="19" t="str">
        <f>'Door Comparison'!C201</f>
        <v>DRS-501</v>
      </c>
      <c r="C201" s="19" t="str">
        <f>'Door Comparison'!D201</f>
        <v>Timber</v>
      </c>
      <c r="D201" s="19">
        <f>'Door Comparison'!E201</f>
        <v>955</v>
      </c>
      <c r="E201" s="19">
        <f>'Door Comparison'!F201</f>
        <v>2160</v>
      </c>
      <c r="F201" s="19" t="e">
        <f>'Door Comparison'!#REF!</f>
        <v>#REF!</v>
      </c>
      <c r="G201" s="19">
        <f>'Door Comparison'!I201</f>
        <v>0</v>
      </c>
      <c r="H201" s="19">
        <f>'Door Comparison'!J201</f>
        <v>1</v>
      </c>
      <c r="I201" s="19" t="e">
        <f>'Door Comparison'!#REF!</f>
        <v>#REF!</v>
      </c>
      <c r="J201" s="19">
        <f>'Door Comparison'!L201</f>
        <v>1</v>
      </c>
      <c r="K201" s="19">
        <f>'Door Comparison'!M201</f>
        <v>0</v>
      </c>
      <c r="L201" s="19">
        <f>'Door Comparison'!N201</f>
        <v>1</v>
      </c>
      <c r="N201" s="59">
        <v>88</v>
      </c>
      <c r="O201" s="52"/>
      <c r="P201" s="15">
        <f t="shared" ref="P201:P203" si="98">(D201+2*E201)*3.1/1000</f>
        <v>16.350000000000001</v>
      </c>
      <c r="Q201" s="91">
        <f t="shared" ref="Q201:Q203" si="99">(((D201+2*E201)*((G201*2.9)+(H201*3.77))/1000))*2</f>
        <v>39.770000000000003</v>
      </c>
      <c r="R201" s="57"/>
      <c r="S201" s="51"/>
      <c r="T201" s="57">
        <v>0</v>
      </c>
      <c r="U201" s="15">
        <v>42.97</v>
      </c>
      <c r="V201" s="22">
        <f t="shared" ref="V201:V203" si="100">(J201*((D201+2*E201)*1.11/1000))+(K201*((D201+2*E201)*2.22/1000))+(L201*((D201+2*E201)*1.11/1000))</f>
        <v>11.71</v>
      </c>
      <c r="W201" s="15">
        <f t="shared" ref="W201:W203" si="101">(J201+K201+L201)*((D201+2*E201)*1.04/1000)</f>
        <v>10.97</v>
      </c>
      <c r="X201" s="57">
        <v>0</v>
      </c>
      <c r="Y201" s="23">
        <f t="shared" ref="Y201:Y203" si="102">SUM(N201:X201)</f>
        <v>209.77</v>
      </c>
      <c r="Z201" s="49"/>
    </row>
    <row r="202" spans="1:26" ht="12.25" customHeight="1" x14ac:dyDescent="0.25">
      <c r="A202" s="384" t="str">
        <f>'Door Comparison'!A202</f>
        <v>D01M.08.01A</v>
      </c>
      <c r="B202" s="19" t="str">
        <f>'Door Comparison'!C202</f>
        <v>DRS-501</v>
      </c>
      <c r="C202" s="19" t="str">
        <f>'Door Comparison'!D202</f>
        <v>Timber</v>
      </c>
      <c r="D202" s="19">
        <f>'Door Comparison'!E202</f>
        <v>1305</v>
      </c>
      <c r="E202" s="19">
        <f>'Door Comparison'!F202</f>
        <v>2160</v>
      </c>
      <c r="F202" s="19" t="e">
        <f>'Door Comparison'!#REF!</f>
        <v>#REF!</v>
      </c>
      <c r="G202" s="19">
        <f>'Door Comparison'!I202</f>
        <v>0</v>
      </c>
      <c r="H202" s="19">
        <f>'Door Comparison'!J202</f>
        <v>1</v>
      </c>
      <c r="I202" s="19" t="e">
        <f>'Door Comparison'!#REF!</f>
        <v>#REF!</v>
      </c>
      <c r="J202" s="19">
        <f>'Door Comparison'!L202</f>
        <v>1</v>
      </c>
      <c r="K202" s="19">
        <f>'Door Comparison'!M202</f>
        <v>0</v>
      </c>
      <c r="L202" s="19">
        <f>'Door Comparison'!N202</f>
        <v>1</v>
      </c>
      <c r="N202" s="59">
        <v>88</v>
      </c>
      <c r="O202" s="52"/>
      <c r="P202" s="15">
        <f t="shared" si="98"/>
        <v>17.440000000000001</v>
      </c>
      <c r="Q202" s="91">
        <f t="shared" si="99"/>
        <v>42.41</v>
      </c>
      <c r="R202" s="57"/>
      <c r="S202" s="51"/>
      <c r="T202" s="57">
        <v>0</v>
      </c>
      <c r="U202" s="15">
        <v>141.47</v>
      </c>
      <c r="V202" s="22">
        <f t="shared" si="100"/>
        <v>12.49</v>
      </c>
      <c r="W202" s="15">
        <f t="shared" si="101"/>
        <v>11.7</v>
      </c>
      <c r="X202" s="57">
        <v>0</v>
      </c>
      <c r="Y202" s="23">
        <f t="shared" si="102"/>
        <v>313.51</v>
      </c>
      <c r="Z202" s="49"/>
    </row>
    <row r="203" spans="1:26" ht="12.25" customHeight="1" x14ac:dyDescent="0.25">
      <c r="A203" s="384" t="str">
        <f>'Door Comparison'!A203</f>
        <v>D01M.08.02A</v>
      </c>
      <c r="B203" s="19" t="str">
        <f>'Door Comparison'!C203</f>
        <v>DRS-501</v>
      </c>
      <c r="C203" s="19" t="str">
        <f>'Door Comparison'!D203</f>
        <v>Timber</v>
      </c>
      <c r="D203" s="19">
        <f>'Door Comparison'!E203</f>
        <v>955</v>
      </c>
      <c r="E203" s="19">
        <f>'Door Comparison'!F203</f>
        <v>2160</v>
      </c>
      <c r="F203" s="19" t="e">
        <f>'Door Comparison'!#REF!</f>
        <v>#REF!</v>
      </c>
      <c r="G203" s="19">
        <f>'Door Comparison'!I203</f>
        <v>0</v>
      </c>
      <c r="H203" s="19">
        <f>'Door Comparison'!J203</f>
        <v>1</v>
      </c>
      <c r="I203" s="19" t="e">
        <f>'Door Comparison'!#REF!</f>
        <v>#REF!</v>
      </c>
      <c r="J203" s="19">
        <f>'Door Comparison'!L203</f>
        <v>1</v>
      </c>
      <c r="K203" s="19">
        <f>'Door Comparison'!M203</f>
        <v>0</v>
      </c>
      <c r="L203" s="19">
        <f>'Door Comparison'!N203</f>
        <v>1</v>
      </c>
      <c r="N203" s="59">
        <v>88</v>
      </c>
      <c r="O203" s="52"/>
      <c r="P203" s="15">
        <f t="shared" si="98"/>
        <v>16.350000000000001</v>
      </c>
      <c r="Q203" s="91">
        <f t="shared" si="99"/>
        <v>39.770000000000003</v>
      </c>
      <c r="R203" s="57"/>
      <c r="S203" s="51"/>
      <c r="T203" s="57">
        <v>0</v>
      </c>
      <c r="U203" s="15">
        <v>42.97</v>
      </c>
      <c r="V203" s="22">
        <f t="shared" si="100"/>
        <v>11.71</v>
      </c>
      <c r="W203" s="15">
        <f t="shared" si="101"/>
        <v>10.97</v>
      </c>
      <c r="X203" s="57">
        <v>0</v>
      </c>
      <c r="Y203" s="23">
        <f t="shared" si="102"/>
        <v>209.77</v>
      </c>
      <c r="Z203" s="49"/>
    </row>
    <row r="204" spans="1:26" ht="12.25" customHeight="1" x14ac:dyDescent="0.25">
      <c r="A204" s="384" t="str">
        <f>'Door Comparison'!A204</f>
        <v>Level 02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N204" s="59"/>
      <c r="O204" s="52"/>
      <c r="P204" s="15"/>
      <c r="R204" s="57"/>
      <c r="S204" s="51"/>
      <c r="T204" s="57"/>
      <c r="V204" s="22"/>
      <c r="W204" s="15"/>
      <c r="X204" s="57"/>
      <c r="Y204" s="23"/>
      <c r="Z204" s="49"/>
    </row>
    <row r="205" spans="1:26" ht="12.25" customHeight="1" x14ac:dyDescent="0.25">
      <c r="A205" s="384" t="str">
        <f>'Door Comparison'!A205</f>
        <v>D02.00.01A</v>
      </c>
      <c r="B205" s="19" t="str">
        <f>'Door Comparison'!C205</f>
        <v>DRS-501</v>
      </c>
      <c r="C205" s="19" t="str">
        <f>'Door Comparison'!D205</f>
        <v>Timber</v>
      </c>
      <c r="D205" s="19">
        <f>'Door Comparison'!E205</f>
        <v>1290</v>
      </c>
      <c r="E205" s="19">
        <f>'Door Comparison'!F205</f>
        <v>2060</v>
      </c>
      <c r="F205" s="19" t="e">
        <f>'Door Comparison'!#REF!</f>
        <v>#REF!</v>
      </c>
      <c r="G205" s="19">
        <f>'Door Comparison'!I205</f>
        <v>0</v>
      </c>
      <c r="H205" s="19">
        <f>'Door Comparison'!J205</f>
        <v>1</v>
      </c>
      <c r="I205" s="19" t="e">
        <f>'Door Comparison'!#REF!</f>
        <v>#REF!</v>
      </c>
      <c r="J205" s="19">
        <f>'Door Comparison'!L205</f>
        <v>0</v>
      </c>
      <c r="K205" s="19">
        <f>'Door Comparison'!M205</f>
        <v>1</v>
      </c>
      <c r="L205" s="19">
        <f>'Door Comparison'!N205</f>
        <v>1</v>
      </c>
      <c r="N205" s="385">
        <v>44</v>
      </c>
      <c r="O205" s="52"/>
      <c r="P205" s="15">
        <f t="shared" ref="P205:P221" si="103">(D205+2*E205)*3.1/1000</f>
        <v>16.77</v>
      </c>
      <c r="Q205" s="91">
        <f t="shared" ref="Q205:Q221" si="104">(((D205+2*E205)*((G205*2.9)+(H205*3.77))/1000))*2</f>
        <v>40.79</v>
      </c>
      <c r="R205" s="57"/>
      <c r="S205" s="51"/>
      <c r="T205" s="57">
        <v>0</v>
      </c>
      <c r="U205" s="15">
        <v>141.47</v>
      </c>
      <c r="V205" s="22">
        <f t="shared" ref="V205:V221" si="105">(J205*((D205+2*E205)*1.11/1000))+(K205*((D205+2*E205)*2.22/1000))+(L205*((D205+2*E205)*1.11/1000))</f>
        <v>18.02</v>
      </c>
      <c r="W205" s="15">
        <f t="shared" ref="W205:W221" si="106">(J205+K205+L205)*((D205+2*E205)*1.04/1000)</f>
        <v>11.25</v>
      </c>
      <c r="X205" s="57">
        <v>0</v>
      </c>
      <c r="Y205" s="23">
        <f t="shared" ref="Y205:Y221" si="107">SUM(N205:X205)</f>
        <v>272.3</v>
      </c>
      <c r="Z205" s="49"/>
    </row>
    <row r="206" spans="1:26" ht="12.25" customHeight="1" x14ac:dyDescent="0.25">
      <c r="A206" s="384" t="str">
        <f>'Door Comparison'!A206</f>
        <v>D02.00.02A</v>
      </c>
      <c r="B206" s="19" t="str">
        <f>'Door Comparison'!C206</f>
        <v>DRS-501</v>
      </c>
      <c r="C206" s="19" t="str">
        <f>'Door Comparison'!D206</f>
        <v>Timber</v>
      </c>
      <c r="D206" s="19">
        <f>'Door Comparison'!E206</f>
        <v>1290</v>
      </c>
      <c r="E206" s="19">
        <f>'Door Comparison'!F206</f>
        <v>2060</v>
      </c>
      <c r="F206" s="19" t="e">
        <f>'Door Comparison'!#REF!</f>
        <v>#REF!</v>
      </c>
      <c r="G206" s="19">
        <f>'Door Comparison'!I206</f>
        <v>0</v>
      </c>
      <c r="H206" s="19">
        <f>'Door Comparison'!J206</f>
        <v>1</v>
      </c>
      <c r="I206" s="19" t="e">
        <f>'Door Comparison'!#REF!</f>
        <v>#REF!</v>
      </c>
      <c r="J206" s="19">
        <f>'Door Comparison'!L206</f>
        <v>0</v>
      </c>
      <c r="K206" s="19">
        <f>'Door Comparison'!M206</f>
        <v>1</v>
      </c>
      <c r="L206" s="19">
        <f>'Door Comparison'!N206</f>
        <v>1</v>
      </c>
      <c r="N206" s="385">
        <v>44</v>
      </c>
      <c r="O206" s="52"/>
      <c r="P206" s="15">
        <f t="shared" si="103"/>
        <v>16.77</v>
      </c>
      <c r="Q206" s="91">
        <f t="shared" si="104"/>
        <v>40.79</v>
      </c>
      <c r="R206" s="57"/>
      <c r="S206" s="51"/>
      <c r="T206" s="57">
        <v>0</v>
      </c>
      <c r="U206" s="15">
        <v>157.5</v>
      </c>
      <c r="V206" s="22">
        <f t="shared" si="105"/>
        <v>18.02</v>
      </c>
      <c r="W206" s="15">
        <f t="shared" si="106"/>
        <v>11.25</v>
      </c>
      <c r="X206" s="57">
        <v>0</v>
      </c>
      <c r="Y206" s="23">
        <f t="shared" si="107"/>
        <v>288.33</v>
      </c>
      <c r="Z206" s="49"/>
    </row>
    <row r="207" spans="1:26" ht="12.25" customHeight="1" x14ac:dyDescent="0.25">
      <c r="A207" s="384" t="str">
        <f>'Door Comparison'!A207</f>
        <v>D02.00.03A</v>
      </c>
      <c r="B207" s="19" t="str">
        <f>'Door Comparison'!C207</f>
        <v>DRS-501</v>
      </c>
      <c r="C207" s="19" t="str">
        <f>'Door Comparison'!D207</f>
        <v>Timber</v>
      </c>
      <c r="D207" s="19">
        <f>'Door Comparison'!E207</f>
        <v>1290</v>
      </c>
      <c r="E207" s="19">
        <f>'Door Comparison'!F207</f>
        <v>2060</v>
      </c>
      <c r="F207" s="19" t="e">
        <f>'Door Comparison'!#REF!</f>
        <v>#REF!</v>
      </c>
      <c r="G207" s="19">
        <f>'Door Comparison'!I207</f>
        <v>0</v>
      </c>
      <c r="H207" s="19">
        <f>'Door Comparison'!J207</f>
        <v>1</v>
      </c>
      <c r="I207" s="19" t="e">
        <f>'Door Comparison'!#REF!</f>
        <v>#REF!</v>
      </c>
      <c r="J207" s="19">
        <f>'Door Comparison'!L207</f>
        <v>0</v>
      </c>
      <c r="K207" s="19">
        <f>'Door Comparison'!M207</f>
        <v>1</v>
      </c>
      <c r="L207" s="19">
        <f>'Door Comparison'!N207</f>
        <v>1</v>
      </c>
      <c r="N207" s="385">
        <v>44</v>
      </c>
      <c r="O207" s="52"/>
      <c r="P207" s="15">
        <f t="shared" si="103"/>
        <v>16.77</v>
      </c>
      <c r="Q207" s="91">
        <f t="shared" si="104"/>
        <v>40.79</v>
      </c>
      <c r="R207" s="57"/>
      <c r="S207" s="51"/>
      <c r="T207" s="57">
        <v>0</v>
      </c>
      <c r="U207" s="15">
        <v>87.52</v>
      </c>
      <c r="V207" s="22">
        <f t="shared" si="105"/>
        <v>18.02</v>
      </c>
      <c r="W207" s="15">
        <f t="shared" si="106"/>
        <v>11.25</v>
      </c>
      <c r="X207" s="57">
        <v>0</v>
      </c>
      <c r="Y207" s="23">
        <f t="shared" si="107"/>
        <v>218.35</v>
      </c>
      <c r="Z207" s="49"/>
    </row>
    <row r="208" spans="1:26" ht="12.25" customHeight="1" x14ac:dyDescent="0.25">
      <c r="A208" s="384" t="str">
        <f>'Door Comparison'!A208</f>
        <v>D02.00.04A</v>
      </c>
      <c r="B208" s="19" t="str">
        <f>'Door Comparison'!C208</f>
        <v>DRS-505</v>
      </c>
      <c r="C208" s="19" t="str">
        <f>'Door Comparison'!D208</f>
        <v>Selo</v>
      </c>
      <c r="D208" s="19">
        <f>'Door Comparison'!E208</f>
        <v>1903</v>
      </c>
      <c r="E208" s="19">
        <f>'Door Comparison'!F208</f>
        <v>2095</v>
      </c>
      <c r="F208" s="19" t="e">
        <f>'Door Comparison'!#REF!</f>
        <v>#REF!</v>
      </c>
      <c r="G208" s="19">
        <f>'Door Comparison'!I208</f>
        <v>0</v>
      </c>
      <c r="H208" s="19">
        <f>'Door Comparison'!J208</f>
        <v>1</v>
      </c>
      <c r="I208" s="19" t="e">
        <f>'Door Comparison'!#REF!</f>
        <v>#REF!</v>
      </c>
      <c r="J208" s="19">
        <f>'Door Comparison'!L208</f>
        <v>0</v>
      </c>
      <c r="K208" s="19">
        <f>'Door Comparison'!M208</f>
        <v>0</v>
      </c>
      <c r="L208" s="19">
        <f>'Door Comparison'!N208</f>
        <v>1</v>
      </c>
      <c r="N208" s="385">
        <v>270</v>
      </c>
      <c r="O208" s="52"/>
      <c r="P208" s="15">
        <f t="shared" si="103"/>
        <v>18.89</v>
      </c>
      <c r="Q208" s="91">
        <f t="shared" si="104"/>
        <v>45.94</v>
      </c>
      <c r="R208" s="57"/>
      <c r="S208" s="51"/>
      <c r="T208" s="57">
        <v>0</v>
      </c>
      <c r="U208" s="15">
        <v>168.36</v>
      </c>
      <c r="V208" s="22">
        <f t="shared" si="105"/>
        <v>6.76</v>
      </c>
      <c r="W208" s="15">
        <f t="shared" si="106"/>
        <v>6.34</v>
      </c>
      <c r="X208" s="57">
        <v>0</v>
      </c>
      <c r="Y208" s="23">
        <f t="shared" si="107"/>
        <v>516.29</v>
      </c>
      <c r="Z208" s="49"/>
    </row>
    <row r="209" spans="1:26" ht="12.25" customHeight="1" x14ac:dyDescent="0.25">
      <c r="A209" s="384" t="str">
        <f>'Door Comparison'!A209</f>
        <v>D02.00.05B</v>
      </c>
      <c r="B209" s="19" t="str">
        <f>'Door Comparison'!C209</f>
        <v>DRS-501</v>
      </c>
      <c r="C209" s="19" t="str">
        <f>'Door Comparison'!D209</f>
        <v>Timber</v>
      </c>
      <c r="D209" s="19">
        <f>'Door Comparison'!E209</f>
        <v>1049</v>
      </c>
      <c r="E209" s="19">
        <f>'Door Comparison'!F209</f>
        <v>2052</v>
      </c>
      <c r="F209" s="19" t="e">
        <f>'Door Comparison'!#REF!</f>
        <v>#REF!</v>
      </c>
      <c r="G209" s="19">
        <f>'Door Comparison'!I209</f>
        <v>0</v>
      </c>
      <c r="H209" s="19">
        <f>'Door Comparison'!J209</f>
        <v>1</v>
      </c>
      <c r="I209" s="19" t="e">
        <f>'Door Comparison'!#REF!</f>
        <v>#REF!</v>
      </c>
      <c r="J209" s="19">
        <f>'Door Comparison'!L209</f>
        <v>0</v>
      </c>
      <c r="K209" s="19">
        <f>'Door Comparison'!M209</f>
        <v>0</v>
      </c>
      <c r="L209" s="19">
        <f>'Door Comparison'!N209</f>
        <v>0</v>
      </c>
      <c r="N209" s="385">
        <v>44</v>
      </c>
      <c r="O209" s="52"/>
      <c r="P209" s="15">
        <f t="shared" si="103"/>
        <v>15.97</v>
      </c>
      <c r="Q209" s="91">
        <f t="shared" si="104"/>
        <v>38.85</v>
      </c>
      <c r="R209" s="57"/>
      <c r="S209" s="51"/>
      <c r="T209" s="57">
        <v>0</v>
      </c>
      <c r="U209" s="15">
        <v>58.49</v>
      </c>
      <c r="V209" s="22">
        <f t="shared" si="105"/>
        <v>0</v>
      </c>
      <c r="W209" s="15">
        <f t="shared" si="106"/>
        <v>0</v>
      </c>
      <c r="X209" s="57">
        <v>0</v>
      </c>
      <c r="Y209" s="23">
        <f t="shared" si="107"/>
        <v>157.31</v>
      </c>
      <c r="Z209" s="49"/>
    </row>
    <row r="210" spans="1:26" ht="12.25" customHeight="1" x14ac:dyDescent="0.25">
      <c r="A210" s="384" t="str">
        <f>'Door Comparison'!A210</f>
        <v>D02.00.05C</v>
      </c>
      <c r="B210" s="19" t="str">
        <f>'Door Comparison'!C210</f>
        <v>DRS-506</v>
      </c>
      <c r="C210" s="19" t="str">
        <f>'Door Comparison'!D210</f>
        <v>Timber</v>
      </c>
      <c r="D210" s="19">
        <f>'Door Comparison'!E210</f>
        <v>875</v>
      </c>
      <c r="E210" s="19">
        <f>'Door Comparison'!F210</f>
        <v>2056</v>
      </c>
      <c r="F210" s="19" t="e">
        <f>'Door Comparison'!#REF!</f>
        <v>#REF!</v>
      </c>
      <c r="G210" s="19">
        <f>'Door Comparison'!I210</f>
        <v>0</v>
      </c>
      <c r="H210" s="19">
        <f>'Door Comparison'!J210</f>
        <v>1</v>
      </c>
      <c r="I210" s="19" t="e">
        <f>'Door Comparison'!#REF!</f>
        <v>#REF!</v>
      </c>
      <c r="J210" s="19">
        <f>'Door Comparison'!L210</f>
        <v>0</v>
      </c>
      <c r="K210" s="19">
        <f>'Door Comparison'!M210</f>
        <v>0</v>
      </c>
      <c r="L210" s="19">
        <f>'Door Comparison'!N210</f>
        <v>0</v>
      </c>
      <c r="N210" s="385">
        <v>22</v>
      </c>
      <c r="O210" s="52"/>
      <c r="P210" s="15">
        <f t="shared" si="103"/>
        <v>15.46</v>
      </c>
      <c r="Q210" s="91">
        <f t="shared" si="104"/>
        <v>37.6</v>
      </c>
      <c r="R210" s="57"/>
      <c r="S210" s="51"/>
      <c r="T210" s="57">
        <v>0</v>
      </c>
      <c r="U210" s="15">
        <v>83.38</v>
      </c>
      <c r="V210" s="22">
        <f t="shared" si="105"/>
        <v>0</v>
      </c>
      <c r="W210" s="15">
        <f t="shared" si="106"/>
        <v>0</v>
      </c>
      <c r="X210" s="57">
        <v>0</v>
      </c>
      <c r="Y210" s="23">
        <f t="shared" si="107"/>
        <v>158.44</v>
      </c>
      <c r="Z210" s="49"/>
    </row>
    <row r="211" spans="1:26" ht="12.25" customHeight="1" x14ac:dyDescent="0.25">
      <c r="A211" s="384" t="str">
        <f>'Door Comparison'!A211</f>
        <v>D02.00.05D</v>
      </c>
      <c r="B211" s="19" t="str">
        <f>'Door Comparison'!C211</f>
        <v>DRS-506</v>
      </c>
      <c r="C211" s="19" t="str">
        <f>'Door Comparison'!D211</f>
        <v>Timber</v>
      </c>
      <c r="D211" s="19">
        <f>'Door Comparison'!E211</f>
        <v>875</v>
      </c>
      <c r="E211" s="19">
        <f>'Door Comparison'!F211</f>
        <v>2056</v>
      </c>
      <c r="F211" s="19" t="e">
        <f>'Door Comparison'!#REF!</f>
        <v>#REF!</v>
      </c>
      <c r="G211" s="19">
        <f>'Door Comparison'!I211</f>
        <v>0</v>
      </c>
      <c r="H211" s="19">
        <f>'Door Comparison'!J211</f>
        <v>1</v>
      </c>
      <c r="I211" s="19" t="e">
        <f>'Door Comparison'!#REF!</f>
        <v>#REF!</v>
      </c>
      <c r="J211" s="19">
        <f>'Door Comparison'!L211</f>
        <v>0</v>
      </c>
      <c r="K211" s="19">
        <f>'Door Comparison'!M211</f>
        <v>0</v>
      </c>
      <c r="L211" s="19">
        <f>'Door Comparison'!N211</f>
        <v>0</v>
      </c>
      <c r="N211" s="385">
        <v>22</v>
      </c>
      <c r="O211" s="52"/>
      <c r="P211" s="15">
        <f t="shared" si="103"/>
        <v>15.46</v>
      </c>
      <c r="Q211" s="91">
        <f t="shared" si="104"/>
        <v>37.6</v>
      </c>
      <c r="R211" s="57"/>
      <c r="S211" s="51"/>
      <c r="T211" s="57">
        <v>0</v>
      </c>
      <c r="U211" s="15">
        <v>83.38</v>
      </c>
      <c r="V211" s="22">
        <f t="shared" si="105"/>
        <v>0</v>
      </c>
      <c r="W211" s="15">
        <f t="shared" si="106"/>
        <v>0</v>
      </c>
      <c r="X211" s="57">
        <v>0</v>
      </c>
      <c r="Y211" s="23">
        <f t="shared" si="107"/>
        <v>158.44</v>
      </c>
      <c r="Z211" s="49"/>
    </row>
    <row r="212" spans="1:26" ht="12.25" customHeight="1" x14ac:dyDescent="0.25">
      <c r="A212" s="384" t="str">
        <f>'Door Comparison'!A212</f>
        <v>D02.00.05E</v>
      </c>
      <c r="B212" s="19" t="str">
        <f>'Door Comparison'!C212</f>
        <v>DRS-506</v>
      </c>
      <c r="C212" s="19" t="str">
        <f>'Door Comparison'!D212</f>
        <v>Timber</v>
      </c>
      <c r="D212" s="19">
        <f>'Door Comparison'!E212</f>
        <v>875</v>
      </c>
      <c r="E212" s="19">
        <f>'Door Comparison'!F212</f>
        <v>2056</v>
      </c>
      <c r="F212" s="19" t="e">
        <f>'Door Comparison'!#REF!</f>
        <v>#REF!</v>
      </c>
      <c r="G212" s="19">
        <f>'Door Comparison'!I212</f>
        <v>0</v>
      </c>
      <c r="H212" s="19">
        <f>'Door Comparison'!J212</f>
        <v>1</v>
      </c>
      <c r="I212" s="19" t="e">
        <f>'Door Comparison'!#REF!</f>
        <v>#REF!</v>
      </c>
      <c r="J212" s="19">
        <f>'Door Comparison'!L212</f>
        <v>0</v>
      </c>
      <c r="K212" s="19">
        <f>'Door Comparison'!M212</f>
        <v>0</v>
      </c>
      <c r="L212" s="19">
        <f>'Door Comparison'!N212</f>
        <v>0</v>
      </c>
      <c r="N212" s="385">
        <v>22</v>
      </c>
      <c r="O212" s="52"/>
      <c r="P212" s="15">
        <f t="shared" si="103"/>
        <v>15.46</v>
      </c>
      <c r="Q212" s="91">
        <f t="shared" si="104"/>
        <v>37.6</v>
      </c>
      <c r="R212" s="57"/>
      <c r="S212" s="51"/>
      <c r="T212" s="57">
        <v>0</v>
      </c>
      <c r="U212" s="15">
        <v>83.38</v>
      </c>
      <c r="V212" s="22">
        <f t="shared" si="105"/>
        <v>0</v>
      </c>
      <c r="W212" s="15">
        <f t="shared" si="106"/>
        <v>0</v>
      </c>
      <c r="X212" s="57">
        <v>0</v>
      </c>
      <c r="Y212" s="23">
        <f t="shared" si="107"/>
        <v>158.44</v>
      </c>
      <c r="Z212" s="49"/>
    </row>
    <row r="213" spans="1:26" ht="12.25" customHeight="1" x14ac:dyDescent="0.25">
      <c r="A213" s="384" t="str">
        <f>'Door Comparison'!A213</f>
        <v>D02.00.06A</v>
      </c>
      <c r="B213" s="19" t="str">
        <f>'Door Comparison'!C213</f>
        <v>DRS-501</v>
      </c>
      <c r="C213" s="19" t="str">
        <f>'Door Comparison'!D213</f>
        <v>Timber</v>
      </c>
      <c r="D213" s="19">
        <f>'Door Comparison'!E213</f>
        <v>1290</v>
      </c>
      <c r="E213" s="19">
        <f>'Door Comparison'!F213</f>
        <v>2060</v>
      </c>
      <c r="F213" s="19" t="e">
        <f>'Door Comparison'!#REF!</f>
        <v>#REF!</v>
      </c>
      <c r="G213" s="19">
        <f>'Door Comparison'!I213</f>
        <v>0</v>
      </c>
      <c r="H213" s="19">
        <f>'Door Comparison'!J213</f>
        <v>1</v>
      </c>
      <c r="I213" s="19" t="e">
        <f>'Door Comparison'!#REF!</f>
        <v>#REF!</v>
      </c>
      <c r="J213" s="19">
        <f>'Door Comparison'!L213</f>
        <v>0</v>
      </c>
      <c r="K213" s="19">
        <f>'Door Comparison'!M213</f>
        <v>1</v>
      </c>
      <c r="L213" s="19">
        <f>'Door Comparison'!N213</f>
        <v>1</v>
      </c>
      <c r="N213" s="385">
        <v>44</v>
      </c>
      <c r="O213" s="52"/>
      <c r="P213" s="15">
        <f t="shared" si="103"/>
        <v>16.77</v>
      </c>
      <c r="Q213" s="91">
        <f t="shared" si="104"/>
        <v>40.79</v>
      </c>
      <c r="R213" s="57"/>
      <c r="S213" s="51"/>
      <c r="T213" s="57">
        <v>0</v>
      </c>
      <c r="U213" s="15">
        <v>87.52</v>
      </c>
      <c r="V213" s="22">
        <f t="shared" si="105"/>
        <v>18.02</v>
      </c>
      <c r="W213" s="15">
        <f t="shared" si="106"/>
        <v>11.25</v>
      </c>
      <c r="X213" s="57">
        <v>0</v>
      </c>
      <c r="Y213" s="23">
        <f t="shared" si="107"/>
        <v>218.35</v>
      </c>
      <c r="Z213" s="49"/>
    </row>
    <row r="214" spans="1:26" ht="12.25" customHeight="1" x14ac:dyDescent="0.25">
      <c r="A214" s="384" t="str">
        <f>'Door Comparison'!A214</f>
        <v>D02.00.07AB</v>
      </c>
      <c r="B214" s="19" t="str">
        <f>'Door Comparison'!C214</f>
        <v>DRS-501</v>
      </c>
      <c r="C214" s="19" t="str">
        <f>'Door Comparison'!D214</f>
        <v>Timber</v>
      </c>
      <c r="D214" s="19">
        <f>'Door Comparison'!E214</f>
        <v>1290</v>
      </c>
      <c r="E214" s="19">
        <f>'Door Comparison'!F214</f>
        <v>2060</v>
      </c>
      <c r="F214" s="19" t="e">
        <f>'Door Comparison'!#REF!</f>
        <v>#REF!</v>
      </c>
      <c r="G214" s="19">
        <f>'Door Comparison'!I214</f>
        <v>0</v>
      </c>
      <c r="H214" s="19">
        <f>'Door Comparison'!J214</f>
        <v>1</v>
      </c>
      <c r="I214" s="19" t="e">
        <f>'Door Comparison'!#REF!</f>
        <v>#REF!</v>
      </c>
      <c r="J214" s="19">
        <f>'Door Comparison'!L214</f>
        <v>0</v>
      </c>
      <c r="K214" s="19">
        <f>'Door Comparison'!M214</f>
        <v>1</v>
      </c>
      <c r="L214" s="19">
        <f>'Door Comparison'!N214</f>
        <v>1</v>
      </c>
      <c r="N214" s="385">
        <v>44</v>
      </c>
      <c r="O214" s="52"/>
      <c r="P214" s="15">
        <f t="shared" si="103"/>
        <v>16.77</v>
      </c>
      <c r="Q214" s="91">
        <f t="shared" si="104"/>
        <v>40.79</v>
      </c>
      <c r="R214" s="57"/>
      <c r="S214" s="51"/>
      <c r="T214" s="57">
        <v>0</v>
      </c>
      <c r="U214" s="392">
        <v>93.46</v>
      </c>
      <c r="V214" s="22">
        <f t="shared" si="105"/>
        <v>18.02</v>
      </c>
      <c r="W214" s="15">
        <f t="shared" si="106"/>
        <v>11.25</v>
      </c>
      <c r="X214" s="57">
        <v>0</v>
      </c>
      <c r="Y214" s="23">
        <f t="shared" si="107"/>
        <v>224.29</v>
      </c>
      <c r="Z214" s="49"/>
    </row>
    <row r="215" spans="1:26" ht="12.25" customHeight="1" x14ac:dyDescent="0.25">
      <c r="A215" s="384" t="str">
        <f>'Door Comparison'!A215</f>
        <v>D02.00.09A</v>
      </c>
      <c r="B215" s="19" t="str">
        <f>'Door Comparison'!C215</f>
        <v>DRS-501</v>
      </c>
      <c r="C215" s="19" t="str">
        <f>'Door Comparison'!D215</f>
        <v>Timber</v>
      </c>
      <c r="D215" s="19">
        <f>'Door Comparison'!E215</f>
        <v>1290</v>
      </c>
      <c r="E215" s="19">
        <f>'Door Comparison'!F215</f>
        <v>2060</v>
      </c>
      <c r="F215" s="19" t="e">
        <f>'Door Comparison'!#REF!</f>
        <v>#REF!</v>
      </c>
      <c r="G215" s="19">
        <f>'Door Comparison'!I215</f>
        <v>0</v>
      </c>
      <c r="H215" s="19">
        <f>'Door Comparison'!J215</f>
        <v>1</v>
      </c>
      <c r="I215" s="19" t="e">
        <f>'Door Comparison'!#REF!</f>
        <v>#REF!</v>
      </c>
      <c r="J215" s="19">
        <f>'Door Comparison'!L215</f>
        <v>0</v>
      </c>
      <c r="K215" s="19">
        <f>'Door Comparison'!M215</f>
        <v>1</v>
      </c>
      <c r="L215" s="19">
        <f>'Door Comparison'!N215</f>
        <v>1</v>
      </c>
      <c r="N215" s="385">
        <v>44</v>
      </c>
      <c r="O215" s="52"/>
      <c r="P215" s="15">
        <f t="shared" si="103"/>
        <v>16.77</v>
      </c>
      <c r="Q215" s="91">
        <f t="shared" si="104"/>
        <v>40.79</v>
      </c>
      <c r="R215" s="57"/>
      <c r="S215" s="51"/>
      <c r="T215" s="57">
        <v>0</v>
      </c>
      <c r="U215" s="15">
        <v>93.46</v>
      </c>
      <c r="V215" s="22">
        <f t="shared" si="105"/>
        <v>18.02</v>
      </c>
      <c r="W215" s="15">
        <f t="shared" si="106"/>
        <v>11.25</v>
      </c>
      <c r="X215" s="57">
        <v>0</v>
      </c>
      <c r="Y215" s="23">
        <f t="shared" si="107"/>
        <v>224.29</v>
      </c>
      <c r="Z215" s="49"/>
    </row>
    <row r="216" spans="1:26" ht="12.25" customHeight="1" x14ac:dyDescent="0.25">
      <c r="A216" s="384" t="str">
        <f>'Door Comparison'!A216</f>
        <v>D02.00.10A</v>
      </c>
      <c r="B216" s="19" t="str">
        <f>'Door Comparison'!C216</f>
        <v>DRS-501</v>
      </c>
      <c r="C216" s="19" t="str">
        <f>'Door Comparison'!D216</f>
        <v>Timber</v>
      </c>
      <c r="D216" s="19">
        <f>'Door Comparison'!E216</f>
        <v>1040</v>
      </c>
      <c r="E216" s="19">
        <f>'Door Comparison'!F216</f>
        <v>2060</v>
      </c>
      <c r="F216" s="19" t="e">
        <f>'Door Comparison'!#REF!</f>
        <v>#REF!</v>
      </c>
      <c r="G216" s="19">
        <f>'Door Comparison'!I216</f>
        <v>0</v>
      </c>
      <c r="H216" s="19">
        <f>'Door Comparison'!J216</f>
        <v>1</v>
      </c>
      <c r="I216" s="19" t="e">
        <f>'Door Comparison'!#REF!</f>
        <v>#REF!</v>
      </c>
      <c r="J216" s="19">
        <f>'Door Comparison'!L216</f>
        <v>0</v>
      </c>
      <c r="K216" s="19">
        <f>'Door Comparison'!M216</f>
        <v>1</v>
      </c>
      <c r="L216" s="19">
        <f>'Door Comparison'!N216</f>
        <v>1</v>
      </c>
      <c r="N216" s="385">
        <v>44</v>
      </c>
      <c r="O216" s="52"/>
      <c r="P216" s="15">
        <f t="shared" si="103"/>
        <v>16</v>
      </c>
      <c r="Q216" s="91">
        <f t="shared" si="104"/>
        <v>38.909999999999997</v>
      </c>
      <c r="R216" s="57"/>
      <c r="S216" s="51"/>
      <c r="T216" s="57">
        <v>0</v>
      </c>
      <c r="U216" s="15">
        <v>65.91</v>
      </c>
      <c r="V216" s="22">
        <f t="shared" si="105"/>
        <v>17.18</v>
      </c>
      <c r="W216" s="15">
        <f t="shared" si="106"/>
        <v>10.73</v>
      </c>
      <c r="X216" s="57">
        <v>0</v>
      </c>
      <c r="Y216" s="23">
        <f t="shared" si="107"/>
        <v>192.73</v>
      </c>
      <c r="Z216" s="49"/>
    </row>
    <row r="217" spans="1:26" ht="12.25" customHeight="1" x14ac:dyDescent="0.25">
      <c r="A217" s="384" t="str">
        <f>'Door Comparison'!A217</f>
        <v>D02.00.11A</v>
      </c>
      <c r="B217" s="19" t="str">
        <f>'Door Comparison'!C217</f>
        <v>DRS-501</v>
      </c>
      <c r="C217" s="19" t="str">
        <f>'Door Comparison'!D217</f>
        <v>Timber</v>
      </c>
      <c r="D217" s="19">
        <f>'Door Comparison'!E217</f>
        <v>1030</v>
      </c>
      <c r="E217" s="19">
        <f>'Door Comparison'!F217</f>
        <v>2152</v>
      </c>
      <c r="F217" s="19" t="e">
        <f>'Door Comparison'!#REF!</f>
        <v>#REF!</v>
      </c>
      <c r="G217" s="19">
        <f>'Door Comparison'!I217</f>
        <v>0</v>
      </c>
      <c r="H217" s="19">
        <f>'Door Comparison'!J217</f>
        <v>1</v>
      </c>
      <c r="I217" s="19" t="e">
        <f>'Door Comparison'!#REF!</f>
        <v>#REF!</v>
      </c>
      <c r="J217" s="19">
        <f>'Door Comparison'!L217</f>
        <v>0</v>
      </c>
      <c r="K217" s="19">
        <f>'Door Comparison'!M217</f>
        <v>0</v>
      </c>
      <c r="L217" s="19">
        <f>'Door Comparison'!N217</f>
        <v>1</v>
      </c>
      <c r="N217" s="385">
        <v>88</v>
      </c>
      <c r="O217" s="52"/>
      <c r="P217" s="15">
        <f t="shared" si="103"/>
        <v>16.54</v>
      </c>
      <c r="Q217" s="91">
        <f t="shared" si="104"/>
        <v>40.22</v>
      </c>
      <c r="R217" s="57"/>
      <c r="S217" s="51"/>
      <c r="T217" s="57">
        <v>0</v>
      </c>
      <c r="U217" s="15">
        <v>57</v>
      </c>
      <c r="V217" s="22">
        <f t="shared" si="105"/>
        <v>5.92</v>
      </c>
      <c r="W217" s="15">
        <f t="shared" si="106"/>
        <v>5.55</v>
      </c>
      <c r="X217" s="57">
        <v>0</v>
      </c>
      <c r="Y217" s="23">
        <f t="shared" si="107"/>
        <v>213.23</v>
      </c>
      <c r="Z217" s="49"/>
    </row>
    <row r="218" spans="1:26" ht="12.25" customHeight="1" x14ac:dyDescent="0.25">
      <c r="A218" s="384" t="str">
        <f>'Door Comparison'!A218</f>
        <v>D02.00.12A</v>
      </c>
      <c r="B218" s="19" t="str">
        <f>'Door Comparison'!C218</f>
        <v>DRS-501</v>
      </c>
      <c r="C218" s="19" t="str">
        <f>'Door Comparison'!D218</f>
        <v>Timber</v>
      </c>
      <c r="D218" s="19">
        <f>'Door Comparison'!E218</f>
        <v>1350</v>
      </c>
      <c r="E218" s="19">
        <f>'Door Comparison'!F218</f>
        <v>2060</v>
      </c>
      <c r="F218" s="19" t="e">
        <f>'Door Comparison'!#REF!</f>
        <v>#REF!</v>
      </c>
      <c r="G218" s="19">
        <f>'Door Comparison'!I218</f>
        <v>0</v>
      </c>
      <c r="H218" s="19">
        <f>'Door Comparison'!J218</f>
        <v>1</v>
      </c>
      <c r="I218" s="19" t="e">
        <f>'Door Comparison'!#REF!</f>
        <v>#REF!</v>
      </c>
      <c r="J218" s="19">
        <f>'Door Comparison'!L218</f>
        <v>0</v>
      </c>
      <c r="K218" s="19">
        <f>'Door Comparison'!M218</f>
        <v>1</v>
      </c>
      <c r="L218" s="19">
        <f>'Door Comparison'!N218</f>
        <v>1</v>
      </c>
      <c r="N218" s="385">
        <v>44</v>
      </c>
      <c r="O218" s="52"/>
      <c r="P218" s="15">
        <f t="shared" si="103"/>
        <v>16.96</v>
      </c>
      <c r="Q218" s="91">
        <f t="shared" si="104"/>
        <v>41.24</v>
      </c>
      <c r="R218" s="57"/>
      <c r="S218" s="51"/>
      <c r="T218" s="57">
        <v>0</v>
      </c>
      <c r="U218" s="15">
        <v>116.4</v>
      </c>
      <c r="V218" s="22">
        <f t="shared" si="105"/>
        <v>18.22</v>
      </c>
      <c r="W218" s="15">
        <f t="shared" si="106"/>
        <v>11.38</v>
      </c>
      <c r="X218" s="57">
        <v>0</v>
      </c>
      <c r="Y218" s="23">
        <f t="shared" si="107"/>
        <v>248.2</v>
      </c>
      <c r="Z218" s="49"/>
    </row>
    <row r="219" spans="1:26" ht="12.25" customHeight="1" x14ac:dyDescent="0.25">
      <c r="A219" s="384" t="str">
        <f>'Door Comparison'!A219</f>
        <v>D02.00.13A</v>
      </c>
      <c r="B219" s="19" t="str">
        <f>'Door Comparison'!C219</f>
        <v>DRS-501</v>
      </c>
      <c r="C219" s="19" t="str">
        <f>'Door Comparison'!D219</f>
        <v>Timber</v>
      </c>
      <c r="D219" s="19">
        <f>'Door Comparison'!E219</f>
        <v>1040</v>
      </c>
      <c r="E219" s="19">
        <f>'Door Comparison'!F219</f>
        <v>2060</v>
      </c>
      <c r="F219" s="19" t="e">
        <f>'Door Comparison'!#REF!</f>
        <v>#REF!</v>
      </c>
      <c r="G219" s="19">
        <f>'Door Comparison'!I219</f>
        <v>0</v>
      </c>
      <c r="H219" s="19">
        <f>'Door Comparison'!J219</f>
        <v>1</v>
      </c>
      <c r="I219" s="19" t="e">
        <f>'Door Comparison'!#REF!</f>
        <v>#REF!</v>
      </c>
      <c r="J219" s="19">
        <f>'Door Comparison'!L219</f>
        <v>0</v>
      </c>
      <c r="K219" s="19">
        <f>'Door Comparison'!M219</f>
        <v>1</v>
      </c>
      <c r="L219" s="19">
        <f>'Door Comparison'!N219</f>
        <v>1</v>
      </c>
      <c r="N219" s="59">
        <v>44</v>
      </c>
      <c r="O219" s="52"/>
      <c r="P219" s="15">
        <f t="shared" si="103"/>
        <v>16</v>
      </c>
      <c r="Q219" s="91">
        <f t="shared" si="104"/>
        <v>38.909999999999997</v>
      </c>
      <c r="R219" s="57"/>
      <c r="S219" s="51"/>
      <c r="T219" s="57">
        <v>0</v>
      </c>
      <c r="U219" s="15">
        <v>31.29</v>
      </c>
      <c r="V219" s="22">
        <f t="shared" si="105"/>
        <v>17.18</v>
      </c>
      <c r="W219" s="15">
        <f t="shared" si="106"/>
        <v>10.73</v>
      </c>
      <c r="X219" s="57">
        <v>0</v>
      </c>
      <c r="Y219" s="23">
        <f t="shared" si="107"/>
        <v>158.11000000000001</v>
      </c>
      <c r="Z219" s="49"/>
    </row>
    <row r="220" spans="1:26" ht="12.25" customHeight="1" x14ac:dyDescent="0.25">
      <c r="A220" s="384" t="str">
        <f>'Door Comparison'!A220</f>
        <v>D02.00.14A</v>
      </c>
      <c r="B220" s="19" t="str">
        <f>'Door Comparison'!C220</f>
        <v>DRS-501</v>
      </c>
      <c r="C220" s="19" t="str">
        <f>'Door Comparison'!D220</f>
        <v>Timber</v>
      </c>
      <c r="D220" s="19">
        <f>'Door Comparison'!E220</f>
        <v>1291</v>
      </c>
      <c r="E220" s="19">
        <f>'Door Comparison'!F220</f>
        <v>2160</v>
      </c>
      <c r="F220" s="19" t="e">
        <f>'Door Comparison'!#REF!</f>
        <v>#REF!</v>
      </c>
      <c r="G220" s="19">
        <f>'Door Comparison'!I220</f>
        <v>0</v>
      </c>
      <c r="H220" s="19">
        <f>'Door Comparison'!J220</f>
        <v>1</v>
      </c>
      <c r="I220" s="19" t="e">
        <f>'Door Comparison'!#REF!</f>
        <v>#REF!</v>
      </c>
      <c r="J220" s="19">
        <f>'Door Comparison'!L220</f>
        <v>0</v>
      </c>
      <c r="K220" s="19">
        <f>'Door Comparison'!M220</f>
        <v>1</v>
      </c>
      <c r="L220" s="19">
        <f>'Door Comparison'!N220</f>
        <v>1</v>
      </c>
      <c r="N220" s="59">
        <v>88</v>
      </c>
      <c r="O220" s="52"/>
      <c r="P220" s="15">
        <f t="shared" si="103"/>
        <v>17.39</v>
      </c>
      <c r="Q220" s="91">
        <f t="shared" si="104"/>
        <v>42.31</v>
      </c>
      <c r="R220" s="57"/>
      <c r="S220" s="51"/>
      <c r="T220" s="57">
        <v>0</v>
      </c>
      <c r="U220" s="392">
        <v>116.4</v>
      </c>
      <c r="V220" s="22">
        <f t="shared" si="105"/>
        <v>18.68</v>
      </c>
      <c r="W220" s="15">
        <f t="shared" si="106"/>
        <v>11.67</v>
      </c>
      <c r="X220" s="57">
        <v>0</v>
      </c>
      <c r="Y220" s="23">
        <f t="shared" si="107"/>
        <v>294.45</v>
      </c>
      <c r="Z220" s="49"/>
    </row>
    <row r="221" spans="1:26" ht="12.25" customHeight="1" x14ac:dyDescent="0.25">
      <c r="A221" s="384" t="str">
        <f>'Door Comparison'!A221</f>
        <v>D02.00.15A</v>
      </c>
      <c r="B221" s="19" t="str">
        <f>'Door Comparison'!C221</f>
        <v>DRS-501</v>
      </c>
      <c r="C221" s="19" t="str">
        <f>'Door Comparison'!D221</f>
        <v>Timber</v>
      </c>
      <c r="D221" s="19">
        <f>'Door Comparison'!E221</f>
        <v>1291</v>
      </c>
      <c r="E221" s="19">
        <f>'Door Comparison'!F221</f>
        <v>2160</v>
      </c>
      <c r="F221" s="19" t="e">
        <f>'Door Comparison'!#REF!</f>
        <v>#REF!</v>
      </c>
      <c r="G221" s="19">
        <f>'Door Comparison'!I221</f>
        <v>0</v>
      </c>
      <c r="H221" s="19">
        <f>'Door Comparison'!J221</f>
        <v>1</v>
      </c>
      <c r="I221" s="19" t="e">
        <f>'Door Comparison'!#REF!</f>
        <v>#REF!</v>
      </c>
      <c r="J221" s="19">
        <f>'Door Comparison'!L221</f>
        <v>0</v>
      </c>
      <c r="K221" s="19">
        <f>'Door Comparison'!M221</f>
        <v>1</v>
      </c>
      <c r="L221" s="19">
        <f>'Door Comparison'!N221</f>
        <v>1</v>
      </c>
      <c r="N221" s="59">
        <v>88</v>
      </c>
      <c r="O221" s="52"/>
      <c r="P221" s="15">
        <f t="shared" si="103"/>
        <v>17.39</v>
      </c>
      <c r="Q221" s="91">
        <f t="shared" si="104"/>
        <v>42.31</v>
      </c>
      <c r="R221" s="57"/>
      <c r="S221" s="51"/>
      <c r="T221" s="57">
        <v>0</v>
      </c>
      <c r="U221" s="15">
        <v>116.4</v>
      </c>
      <c r="V221" s="22">
        <f t="shared" si="105"/>
        <v>18.68</v>
      </c>
      <c r="W221" s="15">
        <f t="shared" si="106"/>
        <v>11.67</v>
      </c>
      <c r="X221" s="57">
        <v>0</v>
      </c>
      <c r="Y221" s="23">
        <f t="shared" si="107"/>
        <v>294.45</v>
      </c>
      <c r="Z221" s="49"/>
    </row>
    <row r="222" spans="1:26" ht="12.25" customHeight="1" x14ac:dyDescent="0.25">
      <c r="A222" s="384" t="str">
        <f>'Door Comparison'!A222</f>
        <v>D02.00.16A</v>
      </c>
      <c r="B222" s="19" t="str">
        <f>'Door Comparison'!C222</f>
        <v>DRS-301</v>
      </c>
      <c r="C222" s="19" t="str">
        <f>'Door Comparison'!D222</f>
        <v>Metal</v>
      </c>
      <c r="D222" s="19">
        <f>'Door Comparison'!E222</f>
        <v>1230</v>
      </c>
      <c r="E222" s="19">
        <f>'Door Comparison'!F222</f>
        <v>2350</v>
      </c>
      <c r="F222" s="19" t="e">
        <f>'Door Comparison'!#REF!</f>
        <v>#REF!</v>
      </c>
      <c r="G222" s="19">
        <f>'Door Comparison'!I222</f>
        <v>0</v>
      </c>
      <c r="H222" s="19">
        <f>'Door Comparison'!J222</f>
        <v>1</v>
      </c>
      <c r="I222" s="19" t="e">
        <f>'Door Comparison'!#REF!</f>
        <v>#REF!</v>
      </c>
      <c r="J222" s="19">
        <f>'Door Comparison'!L222</f>
        <v>0</v>
      </c>
      <c r="K222" s="19">
        <f>'Door Comparison'!M222</f>
        <v>1</v>
      </c>
      <c r="L222" s="19">
        <f>'Door Comparison'!N222</f>
        <v>1</v>
      </c>
      <c r="N222" s="59">
        <v>459.69</v>
      </c>
      <c r="O222" s="52"/>
      <c r="P222" s="15"/>
      <c r="R222" s="57"/>
      <c r="S222" s="51"/>
      <c r="T222" s="57"/>
      <c r="V222" s="22"/>
      <c r="W222" s="15"/>
      <c r="X222" s="57"/>
      <c r="Y222" s="23">
        <f t="shared" ref="Y222:Y266" si="108">SUM(N222:X222)</f>
        <v>459.69</v>
      </c>
      <c r="Z222" s="49"/>
    </row>
    <row r="223" spans="1:26" ht="12.25" customHeight="1" x14ac:dyDescent="0.25">
      <c r="A223" s="384" t="str">
        <f>'Door Comparison'!A223</f>
        <v>D02.00.18A</v>
      </c>
      <c r="B223" s="19" t="str">
        <f>'Door Comparison'!C223</f>
        <v>DRS-301</v>
      </c>
      <c r="C223" s="19" t="str">
        <f>'Door Comparison'!D223</f>
        <v>Metal</v>
      </c>
      <c r="D223" s="19">
        <f>'Door Comparison'!E223</f>
        <v>0</v>
      </c>
      <c r="E223" s="19">
        <f>'Door Comparison'!F223</f>
        <v>0</v>
      </c>
      <c r="F223" s="19" t="e">
        <f>'Door Comparison'!#REF!</f>
        <v>#REF!</v>
      </c>
      <c r="G223" s="19">
        <f>'Door Comparison'!I223</f>
        <v>0</v>
      </c>
      <c r="H223" s="19">
        <f>'Door Comparison'!J223</f>
        <v>0</v>
      </c>
      <c r="I223" s="19" t="e">
        <f>'Door Comparison'!#REF!</f>
        <v>#REF!</v>
      </c>
      <c r="J223" s="19">
        <f>'Door Comparison'!L223</f>
        <v>0</v>
      </c>
      <c r="K223" s="19">
        <f>'Door Comparison'!M223</f>
        <v>0</v>
      </c>
      <c r="L223" s="19">
        <f>'Door Comparison'!N223</f>
        <v>0</v>
      </c>
      <c r="N223" s="385"/>
      <c r="O223" s="391"/>
      <c r="P223" s="392"/>
      <c r="Q223" s="393"/>
      <c r="R223" s="394"/>
      <c r="S223" s="395"/>
      <c r="T223" s="394"/>
      <c r="U223" s="392"/>
      <c r="V223" s="396"/>
      <c r="W223" s="392"/>
      <c r="X223" s="394"/>
      <c r="Y223" s="404"/>
      <c r="Z223" s="49" t="str">
        <f>'Door Comparison'!AD223</f>
        <v>OMITTED</v>
      </c>
    </row>
    <row r="224" spans="1:26" ht="12.25" customHeight="1" x14ac:dyDescent="0.25">
      <c r="A224" s="384" t="str">
        <f>'Door Comparison'!A224</f>
        <v>D02.01.06A</v>
      </c>
      <c r="B224" s="19" t="str">
        <f>'Door Comparison'!C224</f>
        <v>DRS-501</v>
      </c>
      <c r="C224" s="19" t="str">
        <f>'Door Comparison'!D224</f>
        <v>Timber</v>
      </c>
      <c r="D224" s="19">
        <f>'Door Comparison'!E224</f>
        <v>850</v>
      </c>
      <c r="E224" s="19">
        <f>'Door Comparison'!F224</f>
        <v>2360</v>
      </c>
      <c r="F224" s="19" t="e">
        <f>'Door Comparison'!#REF!</f>
        <v>#REF!</v>
      </c>
      <c r="G224" s="19">
        <f>'Door Comparison'!I224</f>
        <v>0</v>
      </c>
      <c r="H224" s="19">
        <f>'Door Comparison'!J224</f>
        <v>1</v>
      </c>
      <c r="I224" s="19" t="e">
        <f>'Door Comparison'!#REF!</f>
        <v>#REF!</v>
      </c>
      <c r="J224" s="19">
        <f>'Door Comparison'!L224</f>
        <v>0</v>
      </c>
      <c r="K224" s="19">
        <f>'Door Comparison'!M224</f>
        <v>1</v>
      </c>
      <c r="L224" s="19">
        <f>'Door Comparison'!N224</f>
        <v>1</v>
      </c>
      <c r="N224" s="59">
        <v>22</v>
      </c>
      <c r="O224" s="52"/>
      <c r="P224" s="15">
        <f t="shared" ref="P224:P225" si="109">(D224+2*E224)*3.1/1000</f>
        <v>17.27</v>
      </c>
      <c r="Q224" s="91">
        <f t="shared" ref="Q224:Q225" si="110">(((D224+2*E224)*((G224*2.9)+(H224*3.77))/1000))*2</f>
        <v>42</v>
      </c>
      <c r="R224" s="57"/>
      <c r="S224" s="51"/>
      <c r="T224" s="57">
        <v>0</v>
      </c>
      <c r="U224" s="392">
        <v>69.41</v>
      </c>
      <c r="V224" s="22">
        <f t="shared" ref="V224:V225" si="111">(J224*((D224+2*E224)*1.11/1000))+(K224*((D224+2*E224)*2.22/1000))+(L224*((D224+2*E224)*1.11/1000))</f>
        <v>18.55</v>
      </c>
      <c r="W224" s="15">
        <f t="shared" ref="W224:W225" si="112">(J224+K224+L224)*((D224+2*E224)*1.04/1000)</f>
        <v>11.59</v>
      </c>
      <c r="X224" s="57">
        <v>0</v>
      </c>
      <c r="Y224" s="23">
        <f t="shared" si="108"/>
        <v>180.82</v>
      </c>
      <c r="Z224" s="49"/>
    </row>
    <row r="225" spans="1:26" ht="12.25" customHeight="1" x14ac:dyDescent="0.25">
      <c r="A225" s="384" t="str">
        <f>'Door Comparison'!A225</f>
        <v>D02.01.07A</v>
      </c>
      <c r="B225" s="19" t="str">
        <f>'Door Comparison'!C225</f>
        <v>DRS-501</v>
      </c>
      <c r="C225" s="19" t="str">
        <f>'Door Comparison'!D225</f>
        <v>Timber</v>
      </c>
      <c r="D225" s="19">
        <f>'Door Comparison'!E225</f>
        <v>1020</v>
      </c>
      <c r="E225" s="19">
        <f>'Door Comparison'!F225</f>
        <v>2060</v>
      </c>
      <c r="F225" s="19" t="e">
        <f>'Door Comparison'!#REF!</f>
        <v>#REF!</v>
      </c>
      <c r="G225" s="19">
        <f>'Door Comparison'!I225</f>
        <v>0</v>
      </c>
      <c r="H225" s="19">
        <f>'Door Comparison'!J225</f>
        <v>1</v>
      </c>
      <c r="I225" s="19" t="e">
        <f>'Door Comparison'!#REF!</f>
        <v>#REF!</v>
      </c>
      <c r="J225" s="19">
        <f>'Door Comparison'!L225</f>
        <v>0</v>
      </c>
      <c r="K225" s="19">
        <f>'Door Comparison'!M225</f>
        <v>1</v>
      </c>
      <c r="L225" s="19">
        <f>'Door Comparison'!N225</f>
        <v>1</v>
      </c>
      <c r="N225" s="59">
        <v>44</v>
      </c>
      <c r="O225" s="52"/>
      <c r="P225" s="15">
        <f t="shared" si="109"/>
        <v>15.93</v>
      </c>
      <c r="Q225" s="91">
        <f t="shared" si="110"/>
        <v>38.76</v>
      </c>
      <c r="R225" s="57"/>
      <c r="S225" s="51"/>
      <c r="T225" s="57">
        <v>0</v>
      </c>
      <c r="U225" s="15">
        <v>42.97</v>
      </c>
      <c r="V225" s="22">
        <f t="shared" si="111"/>
        <v>17.12</v>
      </c>
      <c r="W225" s="15">
        <f t="shared" si="112"/>
        <v>10.69</v>
      </c>
      <c r="X225" s="57">
        <v>0</v>
      </c>
      <c r="Y225" s="23">
        <f t="shared" si="108"/>
        <v>169.47</v>
      </c>
      <c r="Z225" s="49"/>
    </row>
    <row r="226" spans="1:26" ht="12.25" customHeight="1" x14ac:dyDescent="0.25">
      <c r="A226" s="384" t="str">
        <f>'Door Comparison'!A226</f>
        <v>D02.02.01A</v>
      </c>
      <c r="B226" s="19" t="str">
        <f>'Door Comparison'!C226</f>
        <v>DRS-301</v>
      </c>
      <c r="C226" s="19" t="str">
        <f>'Door Comparison'!D226</f>
        <v>Metal</v>
      </c>
      <c r="D226" s="19">
        <f>'Door Comparison'!E226</f>
        <v>1230</v>
      </c>
      <c r="E226" s="19">
        <f>'Door Comparison'!F226</f>
        <v>2350</v>
      </c>
      <c r="F226" s="19" t="e">
        <f>'Door Comparison'!#REF!</f>
        <v>#REF!</v>
      </c>
      <c r="G226" s="19">
        <f>'Door Comparison'!I226</f>
        <v>0</v>
      </c>
      <c r="H226" s="19">
        <f>'Door Comparison'!J226</f>
        <v>1</v>
      </c>
      <c r="I226" s="19" t="e">
        <f>'Door Comparison'!#REF!</f>
        <v>#REF!</v>
      </c>
      <c r="J226" s="19">
        <f>'Door Comparison'!L226</f>
        <v>0</v>
      </c>
      <c r="K226" s="19">
        <f>'Door Comparison'!M226</f>
        <v>1</v>
      </c>
      <c r="L226" s="19">
        <f>'Door Comparison'!N226</f>
        <v>1</v>
      </c>
      <c r="N226" s="59">
        <v>459.69</v>
      </c>
      <c r="O226" s="52"/>
      <c r="P226" s="15"/>
      <c r="R226" s="57"/>
      <c r="S226" s="51"/>
      <c r="T226" s="57"/>
      <c r="V226" s="22"/>
      <c r="W226" s="15"/>
      <c r="X226" s="57"/>
      <c r="Y226" s="23">
        <f t="shared" si="108"/>
        <v>459.69</v>
      </c>
      <c r="Z226" s="49"/>
    </row>
    <row r="227" spans="1:26" ht="12.25" customHeight="1" x14ac:dyDescent="0.25">
      <c r="A227" s="384" t="str">
        <f>'Door Comparison'!A227</f>
        <v>D02.02.12A</v>
      </c>
      <c r="B227" s="19" t="str">
        <f>'Door Comparison'!C227</f>
        <v>DRS-501</v>
      </c>
      <c r="C227" s="19" t="str">
        <f>'Door Comparison'!D227</f>
        <v>Timber</v>
      </c>
      <c r="D227" s="19">
        <f>'Door Comparison'!E227</f>
        <v>1290</v>
      </c>
      <c r="E227" s="19">
        <f>'Door Comparison'!F227</f>
        <v>2060</v>
      </c>
      <c r="F227" s="19" t="e">
        <f>'Door Comparison'!#REF!</f>
        <v>#REF!</v>
      </c>
      <c r="G227" s="19">
        <f>'Door Comparison'!I227</f>
        <v>0</v>
      </c>
      <c r="H227" s="19">
        <f>'Door Comparison'!J227</f>
        <v>1</v>
      </c>
      <c r="I227" s="19" t="e">
        <f>'Door Comparison'!#REF!</f>
        <v>#REF!</v>
      </c>
      <c r="J227" s="19">
        <f>'Door Comparison'!L227</f>
        <v>0</v>
      </c>
      <c r="K227" s="19">
        <f>'Door Comparison'!M227</f>
        <v>1</v>
      </c>
      <c r="L227" s="19">
        <f>'Door Comparison'!N227</f>
        <v>1</v>
      </c>
      <c r="N227" s="59">
        <v>44</v>
      </c>
      <c r="O227" s="52"/>
      <c r="P227" s="15">
        <f t="shared" ref="P227:P233" si="113">(D227+2*E227)*3.1/1000</f>
        <v>16.77</v>
      </c>
      <c r="Q227" s="91">
        <f t="shared" ref="Q227:Q233" si="114">(((D227+2*E227)*((G227*2.9)+(H227*3.77))/1000))*2</f>
        <v>40.79</v>
      </c>
      <c r="R227" s="57"/>
      <c r="S227" s="51"/>
      <c r="T227" s="57">
        <v>0</v>
      </c>
      <c r="U227" s="15">
        <v>141.47</v>
      </c>
      <c r="V227" s="22">
        <f t="shared" ref="V227:V233" si="115">(J227*((D227+2*E227)*1.11/1000))+(K227*((D227+2*E227)*2.22/1000))+(L227*((D227+2*E227)*1.11/1000))</f>
        <v>18.02</v>
      </c>
      <c r="W227" s="15">
        <f t="shared" ref="W227:W233" si="116">(J227+K227+L227)*((D227+2*E227)*1.04/1000)</f>
        <v>11.25</v>
      </c>
      <c r="X227" s="57">
        <v>0</v>
      </c>
      <c r="Y227" s="23">
        <f t="shared" si="108"/>
        <v>272.3</v>
      </c>
      <c r="Z227" s="49"/>
    </row>
    <row r="228" spans="1:26" ht="12.25" customHeight="1" x14ac:dyDescent="0.25">
      <c r="A228" s="384" t="str">
        <f>'Door Comparison'!A228</f>
        <v>D02.04.02A</v>
      </c>
      <c r="B228" s="19" t="str">
        <f>'Door Comparison'!C228</f>
        <v>DRS-501</v>
      </c>
      <c r="C228" s="19" t="str">
        <f>'Door Comparison'!D228</f>
        <v>Timber</v>
      </c>
      <c r="D228" s="19">
        <f>'Door Comparison'!E228</f>
        <v>1290</v>
      </c>
      <c r="E228" s="19">
        <f>'Door Comparison'!F228</f>
        <v>2060</v>
      </c>
      <c r="F228" s="19" t="e">
        <f>'Door Comparison'!#REF!</f>
        <v>#REF!</v>
      </c>
      <c r="G228" s="19">
        <f>'Door Comparison'!I228</f>
        <v>0</v>
      </c>
      <c r="H228" s="19">
        <f>'Door Comparison'!J228</f>
        <v>1</v>
      </c>
      <c r="I228" s="19" t="e">
        <f>'Door Comparison'!#REF!</f>
        <v>#REF!</v>
      </c>
      <c r="J228" s="19">
        <f>'Door Comparison'!L228</f>
        <v>0</v>
      </c>
      <c r="K228" s="19">
        <f>'Door Comparison'!M228</f>
        <v>1</v>
      </c>
      <c r="L228" s="19">
        <f>'Door Comparison'!N228</f>
        <v>1</v>
      </c>
      <c r="N228" s="385">
        <v>44</v>
      </c>
      <c r="O228" s="391"/>
      <c r="P228" s="15">
        <f t="shared" si="113"/>
        <v>16.77</v>
      </c>
      <c r="Q228" s="91">
        <f t="shared" si="114"/>
        <v>40.79</v>
      </c>
      <c r="R228" s="57"/>
      <c r="S228" s="51"/>
      <c r="T228" s="57">
        <v>0</v>
      </c>
      <c r="U228" s="15">
        <v>141.47</v>
      </c>
      <c r="V228" s="22">
        <f t="shared" si="115"/>
        <v>18.02</v>
      </c>
      <c r="W228" s="15">
        <f t="shared" si="116"/>
        <v>11.25</v>
      </c>
      <c r="X228" s="57">
        <v>0</v>
      </c>
      <c r="Y228" s="23">
        <f t="shared" si="108"/>
        <v>272.3</v>
      </c>
      <c r="Z228" s="49"/>
    </row>
    <row r="229" spans="1:26" ht="12.25" customHeight="1" x14ac:dyDescent="0.25">
      <c r="A229" s="384" t="str">
        <f>'Door Comparison'!A229</f>
        <v>D02.04.03A</v>
      </c>
      <c r="B229" s="19" t="str">
        <f>'Door Comparison'!C229</f>
        <v>DRS-501</v>
      </c>
      <c r="C229" s="19" t="str">
        <f>'Door Comparison'!D229</f>
        <v>Timber</v>
      </c>
      <c r="D229" s="19">
        <f>'Door Comparison'!E229</f>
        <v>1290</v>
      </c>
      <c r="E229" s="19">
        <f>'Door Comparison'!F229</f>
        <v>2060</v>
      </c>
      <c r="F229" s="19" t="e">
        <f>'Door Comparison'!#REF!</f>
        <v>#REF!</v>
      </c>
      <c r="G229" s="19">
        <f>'Door Comparison'!I229</f>
        <v>0</v>
      </c>
      <c r="H229" s="19">
        <f>'Door Comparison'!J229</f>
        <v>1</v>
      </c>
      <c r="I229" s="19" t="e">
        <f>'Door Comparison'!#REF!</f>
        <v>#REF!</v>
      </c>
      <c r="J229" s="19">
        <f>'Door Comparison'!L229</f>
        <v>0</v>
      </c>
      <c r="K229" s="19">
        <f>'Door Comparison'!M229</f>
        <v>1</v>
      </c>
      <c r="L229" s="19">
        <f>'Door Comparison'!N229</f>
        <v>1</v>
      </c>
      <c r="N229" s="385">
        <v>44</v>
      </c>
      <c r="O229" s="391"/>
      <c r="P229" s="15">
        <f t="shared" si="113"/>
        <v>16.77</v>
      </c>
      <c r="Q229" s="91">
        <f t="shared" si="114"/>
        <v>40.79</v>
      </c>
      <c r="R229" s="57"/>
      <c r="S229" s="51"/>
      <c r="T229" s="57">
        <v>0</v>
      </c>
      <c r="U229" s="15">
        <v>109.35</v>
      </c>
      <c r="V229" s="22">
        <f t="shared" si="115"/>
        <v>18.02</v>
      </c>
      <c r="W229" s="15">
        <f t="shared" si="116"/>
        <v>11.25</v>
      </c>
      <c r="X229" s="57">
        <v>0</v>
      </c>
      <c r="Y229" s="23">
        <f t="shared" si="108"/>
        <v>240.18</v>
      </c>
      <c r="Z229" s="49"/>
    </row>
    <row r="230" spans="1:26" ht="12.25" customHeight="1" x14ac:dyDescent="0.25">
      <c r="A230" s="384" t="str">
        <f>'Door Comparison'!A230</f>
        <v>D02.04.04A</v>
      </c>
      <c r="B230" s="19" t="str">
        <f>'Door Comparison'!C230</f>
        <v>DRS-501</v>
      </c>
      <c r="C230" s="19" t="str">
        <f>'Door Comparison'!D230</f>
        <v>Timber</v>
      </c>
      <c r="D230" s="19">
        <f>'Door Comparison'!E230</f>
        <v>1290</v>
      </c>
      <c r="E230" s="19">
        <f>'Door Comparison'!F230</f>
        <v>2060</v>
      </c>
      <c r="F230" s="19" t="e">
        <f>'Door Comparison'!#REF!</f>
        <v>#REF!</v>
      </c>
      <c r="G230" s="19">
        <f>'Door Comparison'!I230</f>
        <v>0</v>
      </c>
      <c r="H230" s="19">
        <f>'Door Comparison'!J230</f>
        <v>1</v>
      </c>
      <c r="I230" s="19" t="e">
        <f>'Door Comparison'!#REF!</f>
        <v>#REF!</v>
      </c>
      <c r="J230" s="19">
        <f>'Door Comparison'!L230</f>
        <v>0</v>
      </c>
      <c r="K230" s="19">
        <f>'Door Comparison'!M230</f>
        <v>0</v>
      </c>
      <c r="L230" s="19">
        <f>'Door Comparison'!N230</f>
        <v>1</v>
      </c>
      <c r="N230" s="385">
        <v>44</v>
      </c>
      <c r="O230" s="391"/>
      <c r="P230" s="15">
        <f t="shared" si="113"/>
        <v>16.77</v>
      </c>
      <c r="Q230" s="91">
        <f t="shared" si="114"/>
        <v>40.79</v>
      </c>
      <c r="R230" s="57"/>
      <c r="S230" s="51"/>
      <c r="T230" s="57">
        <v>0</v>
      </c>
      <c r="U230" s="15">
        <v>81.58</v>
      </c>
      <c r="V230" s="22">
        <f t="shared" si="115"/>
        <v>6.01</v>
      </c>
      <c r="W230" s="15">
        <f t="shared" si="116"/>
        <v>5.63</v>
      </c>
      <c r="X230" s="57">
        <v>0</v>
      </c>
      <c r="Y230" s="23">
        <f t="shared" si="108"/>
        <v>194.78</v>
      </c>
      <c r="Z230" s="49"/>
    </row>
    <row r="231" spans="1:26" ht="12.25" customHeight="1" x14ac:dyDescent="0.25">
      <c r="A231" s="384" t="str">
        <f>'Door Comparison'!A231</f>
        <v>D02.04.05A</v>
      </c>
      <c r="B231" s="19" t="str">
        <f>'Door Comparison'!C231</f>
        <v>DRS-501</v>
      </c>
      <c r="C231" s="19" t="str">
        <f>'Door Comparison'!D231</f>
        <v>Timber</v>
      </c>
      <c r="D231" s="19">
        <f>'Door Comparison'!E231</f>
        <v>850</v>
      </c>
      <c r="E231" s="19">
        <f>'Door Comparison'!F231</f>
        <v>2060</v>
      </c>
      <c r="F231" s="19" t="e">
        <f>'Door Comparison'!#REF!</f>
        <v>#REF!</v>
      </c>
      <c r="G231" s="19">
        <f>'Door Comparison'!I231</f>
        <v>0</v>
      </c>
      <c r="H231" s="19">
        <f>'Door Comparison'!J231</f>
        <v>1</v>
      </c>
      <c r="I231" s="19" t="e">
        <f>'Door Comparison'!#REF!</f>
        <v>#REF!</v>
      </c>
      <c r="J231" s="19">
        <f>'Door Comparison'!L231</f>
        <v>0</v>
      </c>
      <c r="K231" s="19">
        <f>'Door Comparison'!M231</f>
        <v>1</v>
      </c>
      <c r="L231" s="19">
        <f>'Door Comparison'!N231</f>
        <v>1</v>
      </c>
      <c r="N231" s="59">
        <v>22</v>
      </c>
      <c r="O231" s="52"/>
      <c r="P231" s="15">
        <f t="shared" si="113"/>
        <v>15.41</v>
      </c>
      <c r="Q231" s="91">
        <f t="shared" si="114"/>
        <v>37.47</v>
      </c>
      <c r="R231" s="57"/>
      <c r="S231" s="51"/>
      <c r="T231" s="57">
        <v>0</v>
      </c>
      <c r="U231" s="15">
        <v>62.94</v>
      </c>
      <c r="V231" s="22">
        <f t="shared" si="115"/>
        <v>16.55</v>
      </c>
      <c r="W231" s="15">
        <f t="shared" si="116"/>
        <v>10.34</v>
      </c>
      <c r="X231" s="57">
        <v>0</v>
      </c>
      <c r="Y231" s="23">
        <f t="shared" si="108"/>
        <v>164.71</v>
      </c>
      <c r="Z231" s="49"/>
    </row>
    <row r="232" spans="1:26" ht="12.25" customHeight="1" x14ac:dyDescent="0.25">
      <c r="A232" s="384" t="str">
        <f>'Door Comparison'!A232</f>
        <v>D02.04.09A</v>
      </c>
      <c r="B232" s="19" t="str">
        <f>'Door Comparison'!C232</f>
        <v>DRS-501</v>
      </c>
      <c r="C232" s="19" t="str">
        <f>'Door Comparison'!D232</f>
        <v>Timber</v>
      </c>
      <c r="D232" s="19">
        <f>'Door Comparison'!E232</f>
        <v>1290</v>
      </c>
      <c r="E232" s="19">
        <f>'Door Comparison'!F232</f>
        <v>2060</v>
      </c>
      <c r="F232" s="19" t="e">
        <f>'Door Comparison'!#REF!</f>
        <v>#REF!</v>
      </c>
      <c r="G232" s="19">
        <f>'Door Comparison'!I232</f>
        <v>0</v>
      </c>
      <c r="H232" s="19">
        <f>'Door Comparison'!J232</f>
        <v>1</v>
      </c>
      <c r="I232" s="19" t="e">
        <f>'Door Comparison'!#REF!</f>
        <v>#REF!</v>
      </c>
      <c r="J232" s="19">
        <f>'Door Comparison'!L232</f>
        <v>0</v>
      </c>
      <c r="K232" s="19">
        <f>'Door Comparison'!M232</f>
        <v>1</v>
      </c>
      <c r="L232" s="19">
        <f>'Door Comparison'!N232</f>
        <v>1</v>
      </c>
      <c r="N232" s="385">
        <v>44</v>
      </c>
      <c r="O232" s="391"/>
      <c r="P232" s="15">
        <f t="shared" si="113"/>
        <v>16.77</v>
      </c>
      <c r="Q232" s="91">
        <f t="shared" si="114"/>
        <v>40.79</v>
      </c>
      <c r="R232" s="57"/>
      <c r="S232" s="51"/>
      <c r="T232" s="57">
        <v>0</v>
      </c>
      <c r="U232" s="15">
        <v>141.47</v>
      </c>
      <c r="V232" s="22">
        <f t="shared" si="115"/>
        <v>18.02</v>
      </c>
      <c r="W232" s="15">
        <f t="shared" si="116"/>
        <v>11.25</v>
      </c>
      <c r="X232" s="57">
        <v>0</v>
      </c>
      <c r="Y232" s="23">
        <f t="shared" si="108"/>
        <v>272.3</v>
      </c>
      <c r="Z232" s="49"/>
    </row>
    <row r="233" spans="1:26" ht="12.25" customHeight="1" x14ac:dyDescent="0.25">
      <c r="A233" s="384" t="str">
        <f>'Door Comparison'!A233</f>
        <v>D02.04.09B</v>
      </c>
      <c r="B233" s="19" t="str">
        <f>'Door Comparison'!C233</f>
        <v>DRS-501</v>
      </c>
      <c r="C233" s="19" t="str">
        <f>'Door Comparison'!D233</f>
        <v>Timber</v>
      </c>
      <c r="D233" s="19">
        <f>'Door Comparison'!E233</f>
        <v>1290</v>
      </c>
      <c r="E233" s="19">
        <f>'Door Comparison'!F233</f>
        <v>2060</v>
      </c>
      <c r="F233" s="19" t="e">
        <f>'Door Comparison'!#REF!</f>
        <v>#REF!</v>
      </c>
      <c r="G233" s="19">
        <f>'Door Comparison'!I233</f>
        <v>0</v>
      </c>
      <c r="H233" s="19">
        <f>'Door Comparison'!J233</f>
        <v>1</v>
      </c>
      <c r="I233" s="19" t="e">
        <f>'Door Comparison'!#REF!</f>
        <v>#REF!</v>
      </c>
      <c r="J233" s="19">
        <f>'Door Comparison'!L233</f>
        <v>0</v>
      </c>
      <c r="K233" s="19">
        <f>'Door Comparison'!M233</f>
        <v>1</v>
      </c>
      <c r="L233" s="19">
        <f>'Door Comparison'!N233</f>
        <v>1</v>
      </c>
      <c r="N233" s="385">
        <v>44</v>
      </c>
      <c r="O233" s="391"/>
      <c r="P233" s="15">
        <f t="shared" si="113"/>
        <v>16.77</v>
      </c>
      <c r="Q233" s="91">
        <f t="shared" si="114"/>
        <v>40.79</v>
      </c>
      <c r="R233" s="57"/>
      <c r="S233" s="51"/>
      <c r="T233" s="57">
        <v>0</v>
      </c>
      <c r="U233" s="15">
        <v>93.46</v>
      </c>
      <c r="V233" s="22">
        <f t="shared" si="115"/>
        <v>18.02</v>
      </c>
      <c r="W233" s="15">
        <f t="shared" si="116"/>
        <v>11.25</v>
      </c>
      <c r="X233" s="57">
        <v>0</v>
      </c>
      <c r="Y233" s="23">
        <f t="shared" si="108"/>
        <v>224.29</v>
      </c>
      <c r="Z233" s="49"/>
    </row>
    <row r="234" spans="1:26" ht="12.25" customHeight="1" x14ac:dyDescent="0.25">
      <c r="A234" s="384" t="str">
        <f>'Door Comparison'!A234</f>
        <v>D02.04.16A</v>
      </c>
      <c r="B234" s="19" t="str">
        <f>'Door Comparison'!C234</f>
        <v>DRS-312</v>
      </c>
      <c r="C234" s="19" t="str">
        <f>'Door Comparison'!D234</f>
        <v>Stafford</v>
      </c>
      <c r="D234" s="19">
        <f>'Door Comparison'!E234</f>
        <v>0</v>
      </c>
      <c r="E234" s="19">
        <f>'Door Comparison'!F234</f>
        <v>0</v>
      </c>
      <c r="F234" s="19" t="e">
        <f>'Door Comparison'!#REF!</f>
        <v>#REF!</v>
      </c>
      <c r="G234" s="19">
        <f>'Door Comparison'!I234</f>
        <v>0</v>
      </c>
      <c r="H234" s="19">
        <f>'Door Comparison'!J234</f>
        <v>0</v>
      </c>
      <c r="I234" s="19" t="e">
        <f>'Door Comparison'!#REF!</f>
        <v>#REF!</v>
      </c>
      <c r="J234" s="19">
        <f>'Door Comparison'!L234</f>
        <v>0</v>
      </c>
      <c r="K234" s="19">
        <f>'Door Comparison'!M234</f>
        <v>0</v>
      </c>
      <c r="L234" s="19">
        <f>'Door Comparison'!N234</f>
        <v>0</v>
      </c>
      <c r="N234" s="385"/>
      <c r="O234" s="391"/>
      <c r="P234" s="392"/>
      <c r="Q234" s="393"/>
      <c r="R234" s="394"/>
      <c r="S234" s="395"/>
      <c r="T234" s="394"/>
      <c r="U234" s="392"/>
      <c r="V234" s="396"/>
      <c r="W234" s="392"/>
      <c r="X234" s="394"/>
      <c r="Y234" s="404"/>
      <c r="Z234" s="49" t="str">
        <f>'Door Comparison'!AD234</f>
        <v>OMITTED</v>
      </c>
    </row>
    <row r="235" spans="1:26" ht="12.25" customHeight="1" x14ac:dyDescent="0.25">
      <c r="A235" s="384" t="str">
        <f>'Door Comparison'!A235</f>
        <v>D02.04.20A</v>
      </c>
      <c r="B235" s="19" t="str">
        <f>'Door Comparison'!C235</f>
        <v>DRS-501</v>
      </c>
      <c r="C235" s="19" t="str">
        <f>'Door Comparison'!D235</f>
        <v>Timber</v>
      </c>
      <c r="D235" s="19">
        <f>'Door Comparison'!E235</f>
        <v>1290</v>
      </c>
      <c r="E235" s="19">
        <f>'Door Comparison'!F235</f>
        <v>2060</v>
      </c>
      <c r="F235" s="19" t="e">
        <f>'Door Comparison'!#REF!</f>
        <v>#REF!</v>
      </c>
      <c r="G235" s="19">
        <f>'Door Comparison'!I235</f>
        <v>0</v>
      </c>
      <c r="H235" s="19">
        <f>'Door Comparison'!J235</f>
        <v>1</v>
      </c>
      <c r="I235" s="19" t="e">
        <f>'Door Comparison'!#REF!</f>
        <v>#REF!</v>
      </c>
      <c r="J235" s="19">
        <f>'Door Comparison'!L235</f>
        <v>0</v>
      </c>
      <c r="K235" s="19">
        <f>'Door Comparison'!M235</f>
        <v>1</v>
      </c>
      <c r="L235" s="19">
        <f>'Door Comparison'!N235</f>
        <v>1</v>
      </c>
      <c r="N235" s="385">
        <v>44</v>
      </c>
      <c r="O235" s="52"/>
      <c r="P235" s="15">
        <f t="shared" ref="P235:P236" si="117">(D235+2*E235)*3.1/1000</f>
        <v>16.77</v>
      </c>
      <c r="Q235" s="91">
        <f t="shared" ref="Q235:Q236" si="118">(((D235+2*E235)*((G235*2.9)+(H235*3.77))/1000))*2</f>
        <v>40.79</v>
      </c>
      <c r="R235" s="57"/>
      <c r="S235" s="51"/>
      <c r="T235" s="57">
        <v>0</v>
      </c>
      <c r="U235" s="15">
        <v>131.51</v>
      </c>
      <c r="V235" s="22">
        <f t="shared" ref="V235:V236" si="119">(J235*((D235+2*E235)*1.11/1000))+(K235*((D235+2*E235)*2.22/1000))+(L235*((D235+2*E235)*1.11/1000))</f>
        <v>18.02</v>
      </c>
      <c r="W235" s="15">
        <f t="shared" ref="W235:W236" si="120">(J235+K235+L235)*((D235+2*E235)*1.04/1000)</f>
        <v>11.25</v>
      </c>
      <c r="X235" s="57">
        <v>0</v>
      </c>
      <c r="Y235" s="23">
        <f t="shared" si="108"/>
        <v>262.33999999999997</v>
      </c>
      <c r="Z235" s="49"/>
    </row>
    <row r="236" spans="1:26" ht="12.25" customHeight="1" x14ac:dyDescent="0.25">
      <c r="A236" s="384" t="str">
        <f>'Door Comparison'!A236</f>
        <v>D02.04.28A</v>
      </c>
      <c r="B236" s="19" t="str">
        <f>'Door Comparison'!C236</f>
        <v>DRS-501</v>
      </c>
      <c r="C236" s="19" t="str">
        <f>'Door Comparison'!D236</f>
        <v>Timber</v>
      </c>
      <c r="D236" s="19">
        <f>'Door Comparison'!E236</f>
        <v>1040</v>
      </c>
      <c r="E236" s="19">
        <f>'Door Comparison'!F236</f>
        <v>2060</v>
      </c>
      <c r="F236" s="19" t="e">
        <f>'Door Comparison'!#REF!</f>
        <v>#REF!</v>
      </c>
      <c r="G236" s="19">
        <f>'Door Comparison'!I236</f>
        <v>0</v>
      </c>
      <c r="H236" s="19">
        <f>'Door Comparison'!J236</f>
        <v>1</v>
      </c>
      <c r="I236" s="19" t="e">
        <f>'Door Comparison'!#REF!</f>
        <v>#REF!</v>
      </c>
      <c r="J236" s="19">
        <f>'Door Comparison'!L236</f>
        <v>0</v>
      </c>
      <c r="K236" s="19">
        <f>'Door Comparison'!M236</f>
        <v>1</v>
      </c>
      <c r="L236" s="19">
        <f>'Door Comparison'!N236</f>
        <v>1</v>
      </c>
      <c r="N236" s="59">
        <v>44</v>
      </c>
      <c r="O236" s="52"/>
      <c r="P236" s="15">
        <f t="shared" si="117"/>
        <v>16</v>
      </c>
      <c r="Q236" s="91">
        <f t="shared" si="118"/>
        <v>38.909999999999997</v>
      </c>
      <c r="R236" s="57"/>
      <c r="S236" s="51"/>
      <c r="T236" s="57">
        <v>0</v>
      </c>
      <c r="U236" s="15">
        <v>96.55</v>
      </c>
      <c r="V236" s="22">
        <f t="shared" si="119"/>
        <v>17.18</v>
      </c>
      <c r="W236" s="15">
        <f t="shared" si="120"/>
        <v>10.73</v>
      </c>
      <c r="X236" s="57">
        <v>0</v>
      </c>
      <c r="Y236" s="23">
        <f t="shared" si="108"/>
        <v>223.37</v>
      </c>
      <c r="Z236" s="49"/>
    </row>
    <row r="237" spans="1:26" ht="12.25" customHeight="1" x14ac:dyDescent="0.25">
      <c r="A237" s="384" t="str">
        <f>'Door Comparison'!A237</f>
        <v>Level 02 West Building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N237" s="59"/>
      <c r="O237" s="52"/>
      <c r="P237" s="15"/>
      <c r="R237" s="57"/>
      <c r="S237" s="51"/>
      <c r="T237" s="57"/>
      <c r="V237" s="22"/>
      <c r="W237" s="15"/>
      <c r="X237" s="57"/>
      <c r="Y237" s="23"/>
      <c r="Z237" s="49"/>
    </row>
    <row r="238" spans="1:26" ht="12.25" customHeight="1" x14ac:dyDescent="0.25">
      <c r="A238" s="384" t="str">
        <f>'Door Comparison'!A238</f>
        <v>D02.07.01A</v>
      </c>
      <c r="B238" s="19" t="str">
        <f>'Door Comparison'!C238</f>
        <v>DRS-501</v>
      </c>
      <c r="C238" s="19" t="str">
        <f>'Door Comparison'!D238</f>
        <v>Timber</v>
      </c>
      <c r="D238" s="19">
        <f>'Door Comparison'!E238</f>
        <v>955</v>
      </c>
      <c r="E238" s="19">
        <f>'Door Comparison'!F238</f>
        <v>2160</v>
      </c>
      <c r="F238" s="19" t="e">
        <f>'Door Comparison'!#REF!</f>
        <v>#REF!</v>
      </c>
      <c r="G238" s="19">
        <f>'Door Comparison'!I238</f>
        <v>0</v>
      </c>
      <c r="H238" s="19">
        <f>'Door Comparison'!J238</f>
        <v>1</v>
      </c>
      <c r="I238" s="19" t="e">
        <f>'Door Comparison'!#REF!</f>
        <v>#REF!</v>
      </c>
      <c r="J238" s="19">
        <f>'Door Comparison'!L238</f>
        <v>1</v>
      </c>
      <c r="K238" s="19">
        <f>'Door Comparison'!M238</f>
        <v>0</v>
      </c>
      <c r="L238" s="19">
        <f>'Door Comparison'!N238</f>
        <v>1</v>
      </c>
      <c r="N238" s="59">
        <v>88</v>
      </c>
      <c r="O238" s="52"/>
      <c r="P238" s="15">
        <f t="shared" ref="P238:P241" si="121">(D238+2*E238)*3.1/1000</f>
        <v>16.350000000000001</v>
      </c>
      <c r="Q238" s="91">
        <f t="shared" ref="Q238:Q241" si="122">(((D238+2*E238)*((G238*2.9)+(H238*3.77))/1000))*2</f>
        <v>39.770000000000003</v>
      </c>
      <c r="R238" s="57"/>
      <c r="S238" s="51"/>
      <c r="T238" s="57">
        <v>0</v>
      </c>
      <c r="U238" s="15">
        <v>42.97</v>
      </c>
      <c r="V238" s="22">
        <f t="shared" ref="V238:V241" si="123">(J238*((D238+2*E238)*1.11/1000))+(K238*((D238+2*E238)*2.22/1000))+(L238*((D238+2*E238)*1.11/1000))</f>
        <v>11.71</v>
      </c>
      <c r="W238" s="15">
        <f t="shared" ref="W238:W241" si="124">(J238+K238+L238)*((D238+2*E238)*1.04/1000)</f>
        <v>10.97</v>
      </c>
      <c r="X238" s="57">
        <v>0</v>
      </c>
      <c r="Y238" s="23">
        <f t="shared" ref="Y238:Y241" si="125">SUM(N238:X238)</f>
        <v>209.77</v>
      </c>
      <c r="Z238" s="49"/>
    </row>
    <row r="239" spans="1:26" ht="12.25" customHeight="1" x14ac:dyDescent="0.25">
      <c r="A239" s="384" t="str">
        <f>'Door Comparison'!A239</f>
        <v>D02.08.01A</v>
      </c>
      <c r="B239" s="19" t="str">
        <f>'Door Comparison'!C239</f>
        <v>DRS-501</v>
      </c>
      <c r="C239" s="19" t="str">
        <f>'Door Comparison'!D239</f>
        <v>Timber</v>
      </c>
      <c r="D239" s="19">
        <f>'Door Comparison'!E239</f>
        <v>1305</v>
      </c>
      <c r="E239" s="19">
        <f>'Door Comparison'!F239</f>
        <v>2160</v>
      </c>
      <c r="F239" s="19" t="e">
        <f>'Door Comparison'!#REF!</f>
        <v>#REF!</v>
      </c>
      <c r="G239" s="19">
        <f>'Door Comparison'!I239</f>
        <v>0</v>
      </c>
      <c r="H239" s="19">
        <f>'Door Comparison'!J239</f>
        <v>1</v>
      </c>
      <c r="I239" s="19" t="e">
        <f>'Door Comparison'!#REF!</f>
        <v>#REF!</v>
      </c>
      <c r="J239" s="19">
        <f>'Door Comparison'!L239</f>
        <v>1</v>
      </c>
      <c r="K239" s="19">
        <f>'Door Comparison'!M239</f>
        <v>0</v>
      </c>
      <c r="L239" s="19">
        <f>'Door Comparison'!N239</f>
        <v>1</v>
      </c>
      <c r="N239" s="59">
        <v>88</v>
      </c>
      <c r="O239" s="52"/>
      <c r="P239" s="15">
        <f t="shared" si="121"/>
        <v>17.440000000000001</v>
      </c>
      <c r="Q239" s="91">
        <f t="shared" si="122"/>
        <v>42.41</v>
      </c>
      <c r="R239" s="57"/>
      <c r="S239" s="51"/>
      <c r="T239" s="57">
        <v>0</v>
      </c>
      <c r="U239" s="15">
        <v>141.47</v>
      </c>
      <c r="V239" s="22">
        <f t="shared" si="123"/>
        <v>12.49</v>
      </c>
      <c r="W239" s="15">
        <f t="shared" si="124"/>
        <v>11.7</v>
      </c>
      <c r="X239" s="57">
        <v>0</v>
      </c>
      <c r="Y239" s="23">
        <f t="shared" si="125"/>
        <v>313.51</v>
      </c>
      <c r="Z239" s="49"/>
    </row>
    <row r="240" spans="1:26" ht="12.25" customHeight="1" x14ac:dyDescent="0.25">
      <c r="A240" s="384" t="str">
        <f>'Door Comparison'!A240</f>
        <v>D02.08.02A</v>
      </c>
      <c r="B240" s="19" t="str">
        <f>'Door Comparison'!C240</f>
        <v>DRS-501</v>
      </c>
      <c r="C240" s="19" t="str">
        <f>'Door Comparison'!D240</f>
        <v>Timber</v>
      </c>
      <c r="D240" s="19">
        <f>'Door Comparison'!E240</f>
        <v>955</v>
      </c>
      <c r="E240" s="19">
        <f>'Door Comparison'!F240</f>
        <v>2160</v>
      </c>
      <c r="F240" s="19" t="e">
        <f>'Door Comparison'!#REF!</f>
        <v>#REF!</v>
      </c>
      <c r="G240" s="19">
        <f>'Door Comparison'!I240</f>
        <v>0</v>
      </c>
      <c r="H240" s="19">
        <f>'Door Comparison'!J240</f>
        <v>1</v>
      </c>
      <c r="I240" s="19" t="e">
        <f>'Door Comparison'!#REF!</f>
        <v>#REF!</v>
      </c>
      <c r="J240" s="19">
        <f>'Door Comparison'!L240</f>
        <v>1</v>
      </c>
      <c r="K240" s="19">
        <f>'Door Comparison'!M240</f>
        <v>0</v>
      </c>
      <c r="L240" s="19">
        <f>'Door Comparison'!N240</f>
        <v>1</v>
      </c>
      <c r="N240" s="59">
        <v>88</v>
      </c>
      <c r="O240" s="52"/>
      <c r="P240" s="15">
        <f t="shared" si="121"/>
        <v>16.350000000000001</v>
      </c>
      <c r="Q240" s="91">
        <f t="shared" si="122"/>
        <v>39.770000000000003</v>
      </c>
      <c r="R240" s="57"/>
      <c r="S240" s="51"/>
      <c r="T240" s="57">
        <v>0</v>
      </c>
      <c r="U240" s="15">
        <v>42.97</v>
      </c>
      <c r="V240" s="22">
        <f t="shared" si="123"/>
        <v>11.71</v>
      </c>
      <c r="W240" s="15">
        <f t="shared" si="124"/>
        <v>10.97</v>
      </c>
      <c r="X240" s="57">
        <v>0</v>
      </c>
      <c r="Y240" s="23">
        <f t="shared" si="125"/>
        <v>209.77</v>
      </c>
      <c r="Z240" s="49"/>
    </row>
    <row r="241" spans="1:26" ht="12.25" customHeight="1" x14ac:dyDescent="0.25">
      <c r="A241" s="384" t="str">
        <f>'Door Comparison'!A241</f>
        <v>D03.04.05A</v>
      </c>
      <c r="B241" s="19" t="str">
        <f>'Door Comparison'!C241</f>
        <v>DRS-505</v>
      </c>
      <c r="C241" s="19" t="str">
        <f>'Door Comparison'!D241</f>
        <v>Selo</v>
      </c>
      <c r="D241" s="19">
        <f>'Door Comparison'!E241</f>
        <v>1903</v>
      </c>
      <c r="E241" s="19">
        <f>'Door Comparison'!F241</f>
        <v>2395</v>
      </c>
      <c r="F241" s="19" t="e">
        <f>'Door Comparison'!#REF!</f>
        <v>#REF!</v>
      </c>
      <c r="G241" s="19">
        <f>'Door Comparison'!I241</f>
        <v>0</v>
      </c>
      <c r="H241" s="19">
        <f>'Door Comparison'!J241</f>
        <v>1</v>
      </c>
      <c r="I241" s="19" t="e">
        <f>'Door Comparison'!#REF!</f>
        <v>#REF!</v>
      </c>
      <c r="J241" s="19">
        <f>'Door Comparison'!L241</f>
        <v>0</v>
      </c>
      <c r="K241" s="19">
        <f>'Door Comparison'!M241</f>
        <v>0</v>
      </c>
      <c r="L241" s="19">
        <f>'Door Comparison'!N241</f>
        <v>1</v>
      </c>
      <c r="N241" s="385">
        <v>270</v>
      </c>
      <c r="O241" s="52"/>
      <c r="P241" s="15">
        <f t="shared" si="121"/>
        <v>20.75</v>
      </c>
      <c r="Q241" s="91">
        <f t="shared" si="122"/>
        <v>50.47</v>
      </c>
      <c r="R241" s="57"/>
      <c r="S241" s="51"/>
      <c r="T241" s="57">
        <v>0</v>
      </c>
      <c r="U241" s="15">
        <v>168.36</v>
      </c>
      <c r="V241" s="22">
        <f t="shared" si="123"/>
        <v>7.43</v>
      </c>
      <c r="W241" s="15">
        <f t="shared" si="124"/>
        <v>6.96</v>
      </c>
      <c r="X241" s="57">
        <v>0</v>
      </c>
      <c r="Y241" s="23">
        <f t="shared" si="125"/>
        <v>523.97</v>
      </c>
      <c r="Z241" s="49"/>
    </row>
    <row r="242" spans="1:26" ht="12.25" customHeight="1" x14ac:dyDescent="0.25">
      <c r="A242" s="384" t="str">
        <f>'Door Comparison'!A242</f>
        <v>Level 03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N242" s="59"/>
      <c r="O242" s="52"/>
      <c r="P242" s="15"/>
      <c r="R242" s="57"/>
      <c r="S242" s="51"/>
      <c r="T242" s="57"/>
      <c r="V242" s="22"/>
      <c r="W242" s="15"/>
      <c r="X242" s="57"/>
      <c r="Y242" s="23"/>
      <c r="Z242" s="49"/>
    </row>
    <row r="243" spans="1:26" ht="12.25" customHeight="1" x14ac:dyDescent="0.25">
      <c r="A243" s="384" t="str">
        <f>'Door Comparison'!A243</f>
        <v>D03.01.01A</v>
      </c>
      <c r="B243" s="19" t="str">
        <f>'Door Comparison'!C243</f>
        <v>DRS-501</v>
      </c>
      <c r="C243" s="19" t="str">
        <f>'Door Comparison'!D243</f>
        <v>Timber</v>
      </c>
      <c r="D243" s="19">
        <f>'Door Comparison'!E243</f>
        <v>950</v>
      </c>
      <c r="E243" s="19">
        <f>'Door Comparison'!F243</f>
        <v>2360</v>
      </c>
      <c r="F243" s="19" t="e">
        <f>'Door Comparison'!#REF!</f>
        <v>#REF!</v>
      </c>
      <c r="G243" s="19">
        <f>'Door Comparison'!I243</f>
        <v>0</v>
      </c>
      <c r="H243" s="19">
        <f>'Door Comparison'!J243</f>
        <v>1</v>
      </c>
      <c r="I243" s="19" t="e">
        <f>'Door Comparison'!#REF!</f>
        <v>#REF!</v>
      </c>
      <c r="J243" s="19">
        <f>'Door Comparison'!L243</f>
        <v>0</v>
      </c>
      <c r="K243" s="19">
        <f>'Door Comparison'!M243</f>
        <v>0</v>
      </c>
      <c r="L243" s="19">
        <f>'Door Comparison'!N243</f>
        <v>1</v>
      </c>
      <c r="N243" s="59">
        <v>88</v>
      </c>
      <c r="O243" s="52"/>
      <c r="P243" s="15">
        <f t="shared" ref="P243:P251" si="126">(D243+2*E243)*3.1/1000</f>
        <v>17.579999999999998</v>
      </c>
      <c r="Q243" s="91">
        <f t="shared" ref="Q243:Q251" si="127">(((D243+2*E243)*((G243*2.9)+(H243*3.77))/1000))*2</f>
        <v>42.75</v>
      </c>
      <c r="R243" s="57"/>
      <c r="S243" s="51"/>
      <c r="T243" s="57">
        <v>0</v>
      </c>
      <c r="U243" s="15">
        <v>62</v>
      </c>
      <c r="V243" s="22">
        <f t="shared" ref="V243:V251" si="128">(J243*((D243+2*E243)*1.11/1000))+(K243*((D243+2*E243)*2.22/1000))+(L243*((D243+2*E243)*1.11/1000))</f>
        <v>6.29</v>
      </c>
      <c r="W243" s="15">
        <f t="shared" ref="W243:W251" si="129">(J243+K243+L243)*((D243+2*E243)*1.04/1000)</f>
        <v>5.9</v>
      </c>
      <c r="X243" s="57">
        <v>0</v>
      </c>
      <c r="Y243" s="23">
        <f t="shared" ref="Y243:Y251" si="130">SUM(N243:X243)</f>
        <v>222.52</v>
      </c>
      <c r="Z243" s="49"/>
    </row>
    <row r="244" spans="1:26" ht="12.25" customHeight="1" x14ac:dyDescent="0.25">
      <c r="A244" s="384" t="str">
        <f>'Door Comparison'!A244</f>
        <v>D03.01.02A</v>
      </c>
      <c r="B244" s="19" t="str">
        <f>'Door Comparison'!C244</f>
        <v>DRS-501</v>
      </c>
      <c r="C244" s="19" t="str">
        <f>'Door Comparison'!D244</f>
        <v>Timber</v>
      </c>
      <c r="D244" s="19">
        <f>'Door Comparison'!E244</f>
        <v>1290</v>
      </c>
      <c r="E244" s="19">
        <f>'Door Comparison'!F244</f>
        <v>2360</v>
      </c>
      <c r="F244" s="19" t="e">
        <f>'Door Comparison'!#REF!</f>
        <v>#REF!</v>
      </c>
      <c r="G244" s="19">
        <f>'Door Comparison'!I244</f>
        <v>0</v>
      </c>
      <c r="H244" s="19">
        <f>'Door Comparison'!J244</f>
        <v>1</v>
      </c>
      <c r="I244" s="19" t="e">
        <f>'Door Comparison'!#REF!</f>
        <v>#REF!</v>
      </c>
      <c r="J244" s="19">
        <f>'Door Comparison'!L244</f>
        <v>0</v>
      </c>
      <c r="K244" s="19">
        <f>'Door Comparison'!M244</f>
        <v>1</v>
      </c>
      <c r="L244" s="19">
        <f>'Door Comparison'!N244</f>
        <v>1</v>
      </c>
      <c r="N244" s="59">
        <v>88</v>
      </c>
      <c r="O244" s="52"/>
      <c r="P244" s="15">
        <f t="shared" si="126"/>
        <v>18.63</v>
      </c>
      <c r="Q244" s="91">
        <f t="shared" si="127"/>
        <v>45.32</v>
      </c>
      <c r="R244" s="57"/>
      <c r="S244" s="51"/>
      <c r="T244" s="57">
        <v>0</v>
      </c>
      <c r="U244" s="15">
        <v>100.46</v>
      </c>
      <c r="V244" s="22">
        <f t="shared" si="128"/>
        <v>20.010000000000002</v>
      </c>
      <c r="W244" s="15">
        <f t="shared" si="129"/>
        <v>12.5</v>
      </c>
      <c r="X244" s="57">
        <v>0</v>
      </c>
      <c r="Y244" s="23">
        <f t="shared" si="130"/>
        <v>284.92</v>
      </c>
      <c r="Z244" s="49"/>
    </row>
    <row r="245" spans="1:26" ht="12.25" customHeight="1" x14ac:dyDescent="0.25">
      <c r="A245" s="384" t="str">
        <f>'Door Comparison'!A245</f>
        <v>D03.01.03A</v>
      </c>
      <c r="B245" s="19" t="str">
        <f>'Door Comparison'!C245</f>
        <v>DRS-501</v>
      </c>
      <c r="C245" s="19" t="str">
        <f>'Door Comparison'!D245</f>
        <v>Timber</v>
      </c>
      <c r="D245" s="19">
        <f>'Door Comparison'!E245</f>
        <v>830</v>
      </c>
      <c r="E245" s="19">
        <f>'Door Comparison'!F245</f>
        <v>2160</v>
      </c>
      <c r="F245" s="19" t="e">
        <f>'Door Comparison'!#REF!</f>
        <v>#REF!</v>
      </c>
      <c r="G245" s="19">
        <f>'Door Comparison'!I245</f>
        <v>0</v>
      </c>
      <c r="H245" s="19">
        <f>'Door Comparison'!J245</f>
        <v>1</v>
      </c>
      <c r="I245" s="19" t="e">
        <f>'Door Comparison'!#REF!</f>
        <v>#REF!</v>
      </c>
      <c r="J245" s="19">
        <f>'Door Comparison'!L245</f>
        <v>1</v>
      </c>
      <c r="K245" s="19">
        <f>'Door Comparison'!M245</f>
        <v>0</v>
      </c>
      <c r="L245" s="19">
        <f>'Door Comparison'!N245</f>
        <v>1</v>
      </c>
      <c r="N245" s="59">
        <v>44</v>
      </c>
      <c r="O245" s="52"/>
      <c r="P245" s="15">
        <f t="shared" si="126"/>
        <v>15.97</v>
      </c>
      <c r="Q245" s="91">
        <f t="shared" si="127"/>
        <v>38.83</v>
      </c>
      <c r="R245" s="57"/>
      <c r="S245" s="51"/>
      <c r="T245" s="57">
        <v>0</v>
      </c>
      <c r="U245" s="15">
        <v>65.91</v>
      </c>
      <c r="V245" s="22">
        <f t="shared" si="128"/>
        <v>11.43</v>
      </c>
      <c r="W245" s="15">
        <f t="shared" si="129"/>
        <v>10.71</v>
      </c>
      <c r="X245" s="57">
        <v>0</v>
      </c>
      <c r="Y245" s="23">
        <f t="shared" si="130"/>
        <v>186.85</v>
      </c>
      <c r="Z245" s="49"/>
    </row>
    <row r="246" spans="1:26" ht="12.25" customHeight="1" x14ac:dyDescent="0.25">
      <c r="A246" s="384" t="str">
        <f>'Door Comparison'!A246</f>
        <v>D03.01.04A</v>
      </c>
      <c r="B246" s="19" t="str">
        <f>'Door Comparison'!C246</f>
        <v>DRS-501</v>
      </c>
      <c r="C246" s="19" t="str">
        <f>'Door Comparison'!D246</f>
        <v>Timber</v>
      </c>
      <c r="D246" s="19">
        <f>'Door Comparison'!E246</f>
        <v>1010</v>
      </c>
      <c r="E246" s="19">
        <f>'Door Comparison'!F246</f>
        <v>2360</v>
      </c>
      <c r="F246" s="19" t="e">
        <f>'Door Comparison'!#REF!</f>
        <v>#REF!</v>
      </c>
      <c r="G246" s="19">
        <f>'Door Comparison'!I246</f>
        <v>0</v>
      </c>
      <c r="H246" s="19">
        <f>'Door Comparison'!J246</f>
        <v>1</v>
      </c>
      <c r="I246" s="19" t="e">
        <f>'Door Comparison'!#REF!</f>
        <v>#REF!</v>
      </c>
      <c r="J246" s="19">
        <f>'Door Comparison'!L246</f>
        <v>0</v>
      </c>
      <c r="K246" s="19">
        <f>'Door Comparison'!M246</f>
        <v>0</v>
      </c>
      <c r="L246" s="19">
        <f>'Door Comparison'!N246</f>
        <v>1</v>
      </c>
      <c r="N246" s="59">
        <v>88</v>
      </c>
      <c r="O246" s="52"/>
      <c r="P246" s="15">
        <f t="shared" si="126"/>
        <v>17.760000000000002</v>
      </c>
      <c r="Q246" s="91">
        <f t="shared" si="127"/>
        <v>43.2</v>
      </c>
      <c r="R246" s="57"/>
      <c r="S246" s="51"/>
      <c r="T246" s="57">
        <v>0</v>
      </c>
      <c r="U246" s="15">
        <v>61.99</v>
      </c>
      <c r="V246" s="22">
        <f t="shared" si="128"/>
        <v>6.36</v>
      </c>
      <c r="W246" s="15">
        <f t="shared" si="129"/>
        <v>5.96</v>
      </c>
      <c r="X246" s="57">
        <v>0</v>
      </c>
      <c r="Y246" s="23">
        <f t="shared" si="130"/>
        <v>223.27</v>
      </c>
      <c r="Z246" s="49"/>
    </row>
    <row r="247" spans="1:26" ht="12.25" customHeight="1" x14ac:dyDescent="0.25">
      <c r="A247" s="384" t="str">
        <f>'Door Comparison'!A247</f>
        <v>D03.01.05A</v>
      </c>
      <c r="B247" s="19" t="str">
        <f>'Door Comparison'!C247</f>
        <v>DRS-501</v>
      </c>
      <c r="C247" s="19" t="str">
        <f>'Door Comparison'!D247</f>
        <v>Timber</v>
      </c>
      <c r="D247" s="19">
        <f>'Door Comparison'!E247</f>
        <v>970</v>
      </c>
      <c r="E247" s="19">
        <f>'Door Comparison'!F247</f>
        <v>2360</v>
      </c>
      <c r="F247" s="19" t="e">
        <f>'Door Comparison'!#REF!</f>
        <v>#REF!</v>
      </c>
      <c r="G247" s="19">
        <f>'Door Comparison'!I247</f>
        <v>0</v>
      </c>
      <c r="H247" s="19">
        <f>'Door Comparison'!J247</f>
        <v>1</v>
      </c>
      <c r="I247" s="19" t="e">
        <f>'Door Comparison'!#REF!</f>
        <v>#REF!</v>
      </c>
      <c r="J247" s="19">
        <f>'Door Comparison'!L247</f>
        <v>0</v>
      </c>
      <c r="K247" s="19">
        <f>'Door Comparison'!M247</f>
        <v>1</v>
      </c>
      <c r="L247" s="19">
        <f>'Door Comparison'!N247</f>
        <v>1</v>
      </c>
      <c r="N247" s="59">
        <v>88</v>
      </c>
      <c r="O247" s="52"/>
      <c r="P247" s="15">
        <f t="shared" si="126"/>
        <v>17.64</v>
      </c>
      <c r="Q247" s="91">
        <f t="shared" si="127"/>
        <v>42.9</v>
      </c>
      <c r="R247" s="57"/>
      <c r="S247" s="51"/>
      <c r="T247" s="57">
        <v>0</v>
      </c>
      <c r="U247" s="15">
        <v>67.94</v>
      </c>
      <c r="V247" s="22">
        <f t="shared" si="128"/>
        <v>18.95</v>
      </c>
      <c r="W247" s="15">
        <f t="shared" si="129"/>
        <v>11.84</v>
      </c>
      <c r="X247" s="57">
        <v>0</v>
      </c>
      <c r="Y247" s="23">
        <f t="shared" si="130"/>
        <v>247.27</v>
      </c>
      <c r="Z247" s="49"/>
    </row>
    <row r="248" spans="1:26" ht="12.25" customHeight="1" x14ac:dyDescent="0.25">
      <c r="A248" s="384" t="str">
        <f>'Door Comparison'!A248</f>
        <v>D03.01.06A</v>
      </c>
      <c r="B248" s="19" t="str">
        <f>'Door Comparison'!C248</f>
        <v>DRS-501</v>
      </c>
      <c r="C248" s="19" t="str">
        <f>'Door Comparison'!D248</f>
        <v>Timber</v>
      </c>
      <c r="D248" s="19">
        <f>'Door Comparison'!E248</f>
        <v>1290</v>
      </c>
      <c r="E248" s="19">
        <f>'Door Comparison'!F248</f>
        <v>2360</v>
      </c>
      <c r="F248" s="19" t="e">
        <f>'Door Comparison'!#REF!</f>
        <v>#REF!</v>
      </c>
      <c r="G248" s="19">
        <f>'Door Comparison'!I248</f>
        <v>0</v>
      </c>
      <c r="H248" s="19">
        <f>'Door Comparison'!J248</f>
        <v>1</v>
      </c>
      <c r="I248" s="19" t="e">
        <f>'Door Comparison'!#REF!</f>
        <v>#REF!</v>
      </c>
      <c r="J248" s="19">
        <f>'Door Comparison'!L248</f>
        <v>0</v>
      </c>
      <c r="K248" s="19">
        <f>'Door Comparison'!M248</f>
        <v>1</v>
      </c>
      <c r="L248" s="19">
        <f>'Door Comparison'!N248</f>
        <v>1</v>
      </c>
      <c r="N248" s="59">
        <v>88</v>
      </c>
      <c r="O248" s="52"/>
      <c r="P248" s="15">
        <f t="shared" si="126"/>
        <v>18.63</v>
      </c>
      <c r="Q248" s="91">
        <f t="shared" si="127"/>
        <v>45.32</v>
      </c>
      <c r="R248" s="57"/>
      <c r="S248" s="51"/>
      <c r="T248" s="57">
        <v>0</v>
      </c>
      <c r="U248" s="15">
        <v>142.53</v>
      </c>
      <c r="V248" s="22">
        <f t="shared" si="128"/>
        <v>20.010000000000002</v>
      </c>
      <c r="W248" s="15">
        <f t="shared" si="129"/>
        <v>12.5</v>
      </c>
      <c r="X248" s="57">
        <v>0</v>
      </c>
      <c r="Y248" s="23">
        <f t="shared" si="130"/>
        <v>326.99</v>
      </c>
      <c r="Z248" s="49"/>
    </row>
    <row r="249" spans="1:26" ht="12.25" customHeight="1" x14ac:dyDescent="0.25">
      <c r="A249" s="384" t="str">
        <f>'Door Comparison'!A249</f>
        <v>D03.01.07A</v>
      </c>
      <c r="B249" s="19" t="str">
        <f>'Door Comparison'!C249</f>
        <v>DRS-501</v>
      </c>
      <c r="C249" s="19" t="str">
        <f>'Door Comparison'!D249</f>
        <v>Timber</v>
      </c>
      <c r="D249" s="19">
        <f>'Door Comparison'!E249</f>
        <v>1020</v>
      </c>
      <c r="E249" s="19">
        <f>'Door Comparison'!F249</f>
        <v>2360</v>
      </c>
      <c r="F249" s="19" t="e">
        <f>'Door Comparison'!#REF!</f>
        <v>#REF!</v>
      </c>
      <c r="G249" s="19">
        <f>'Door Comparison'!I249</f>
        <v>0</v>
      </c>
      <c r="H249" s="19">
        <f>'Door Comparison'!J249</f>
        <v>1</v>
      </c>
      <c r="I249" s="19" t="e">
        <f>'Door Comparison'!#REF!</f>
        <v>#REF!</v>
      </c>
      <c r="J249" s="19">
        <f>'Door Comparison'!L249</f>
        <v>1</v>
      </c>
      <c r="K249" s="19">
        <f>'Door Comparison'!M249</f>
        <v>0</v>
      </c>
      <c r="L249" s="19">
        <f>'Door Comparison'!N249</f>
        <v>1</v>
      </c>
      <c r="N249" s="59">
        <v>88</v>
      </c>
      <c r="O249" s="52"/>
      <c r="P249" s="15">
        <f t="shared" si="126"/>
        <v>17.79</v>
      </c>
      <c r="Q249" s="91">
        <f t="shared" si="127"/>
        <v>43.28</v>
      </c>
      <c r="R249" s="57"/>
      <c r="S249" s="51"/>
      <c r="T249" s="57">
        <v>0</v>
      </c>
      <c r="U249" s="15">
        <v>46.47</v>
      </c>
      <c r="V249" s="22">
        <f t="shared" si="128"/>
        <v>12.74</v>
      </c>
      <c r="W249" s="15">
        <f t="shared" si="129"/>
        <v>11.94</v>
      </c>
      <c r="X249" s="57">
        <v>0</v>
      </c>
      <c r="Y249" s="23">
        <f t="shared" si="130"/>
        <v>220.22</v>
      </c>
      <c r="Z249" s="49"/>
    </row>
    <row r="250" spans="1:26" ht="12.25" customHeight="1" x14ac:dyDescent="0.25">
      <c r="A250" s="384" t="str">
        <f>'Door Comparison'!A250</f>
        <v>D03.02.01A</v>
      </c>
      <c r="B250" s="19" t="str">
        <f>'Door Comparison'!C250</f>
        <v>DRS-501</v>
      </c>
      <c r="C250" s="19" t="str">
        <f>'Door Comparison'!D250</f>
        <v>Timber</v>
      </c>
      <c r="D250" s="19">
        <f>'Door Comparison'!E250</f>
        <v>1815</v>
      </c>
      <c r="E250" s="19">
        <f>'Door Comparison'!F250</f>
        <v>2360</v>
      </c>
      <c r="F250" s="19" t="e">
        <f>'Door Comparison'!#REF!</f>
        <v>#REF!</v>
      </c>
      <c r="G250" s="19">
        <f>'Door Comparison'!I250</f>
        <v>0</v>
      </c>
      <c r="H250" s="19">
        <f>'Door Comparison'!J250</f>
        <v>1</v>
      </c>
      <c r="I250" s="19" t="e">
        <f>'Door Comparison'!#REF!</f>
        <v>#REF!</v>
      </c>
      <c r="J250" s="19">
        <f>'Door Comparison'!L250</f>
        <v>0</v>
      </c>
      <c r="K250" s="19">
        <f>'Door Comparison'!M250</f>
        <v>1</v>
      </c>
      <c r="L250" s="19">
        <f>'Door Comparison'!N250</f>
        <v>1</v>
      </c>
      <c r="N250" s="59">
        <v>88</v>
      </c>
      <c r="O250" s="52"/>
      <c r="P250" s="15">
        <f t="shared" si="126"/>
        <v>20.260000000000002</v>
      </c>
      <c r="Q250" s="91">
        <f t="shared" si="127"/>
        <v>49.27</v>
      </c>
      <c r="R250" s="57"/>
      <c r="S250" s="51"/>
      <c r="T250" s="57">
        <v>0</v>
      </c>
      <c r="U250" s="15">
        <v>128.03</v>
      </c>
      <c r="V250" s="22">
        <f t="shared" si="128"/>
        <v>21.76</v>
      </c>
      <c r="W250" s="15">
        <f t="shared" si="129"/>
        <v>13.59</v>
      </c>
      <c r="X250" s="57">
        <v>0</v>
      </c>
      <c r="Y250" s="23">
        <f t="shared" si="130"/>
        <v>320.91000000000003</v>
      </c>
      <c r="Z250" s="49"/>
    </row>
    <row r="251" spans="1:26" ht="12.25" customHeight="1" x14ac:dyDescent="0.25">
      <c r="A251" s="384" t="str">
        <f>'Door Comparison'!A251</f>
        <v>D03.02.02A</v>
      </c>
      <c r="B251" s="19" t="str">
        <f>'Door Comparison'!C251</f>
        <v>DRS-501</v>
      </c>
      <c r="C251" s="19" t="str">
        <f>'Door Comparison'!D251</f>
        <v>Timber</v>
      </c>
      <c r="D251" s="19">
        <f>'Door Comparison'!E251</f>
        <v>1290</v>
      </c>
      <c r="E251" s="19">
        <f>'Door Comparison'!F251</f>
        <v>2360</v>
      </c>
      <c r="F251" s="19" t="e">
        <f>'Door Comparison'!#REF!</f>
        <v>#REF!</v>
      </c>
      <c r="G251" s="19">
        <f>'Door Comparison'!I251</f>
        <v>0</v>
      </c>
      <c r="H251" s="19">
        <f>'Door Comparison'!J251</f>
        <v>1</v>
      </c>
      <c r="I251" s="19" t="e">
        <f>'Door Comparison'!#REF!</f>
        <v>#REF!</v>
      </c>
      <c r="J251" s="19">
        <f>'Door Comparison'!L251</f>
        <v>0</v>
      </c>
      <c r="K251" s="19">
        <f>'Door Comparison'!M251</f>
        <v>1</v>
      </c>
      <c r="L251" s="19">
        <f>'Door Comparison'!N251</f>
        <v>1</v>
      </c>
      <c r="N251" s="59">
        <v>88</v>
      </c>
      <c r="O251" s="52"/>
      <c r="P251" s="15">
        <f t="shared" si="126"/>
        <v>18.63</v>
      </c>
      <c r="Q251" s="91">
        <f t="shared" si="127"/>
        <v>45.32</v>
      </c>
      <c r="R251" s="57"/>
      <c r="S251" s="51"/>
      <c r="T251" s="57">
        <v>0</v>
      </c>
      <c r="U251" s="15">
        <v>142.53</v>
      </c>
      <c r="V251" s="22">
        <f t="shared" si="128"/>
        <v>20.010000000000002</v>
      </c>
      <c r="W251" s="15">
        <f t="shared" si="129"/>
        <v>12.5</v>
      </c>
      <c r="X251" s="57">
        <v>0</v>
      </c>
      <c r="Y251" s="23">
        <f t="shared" si="130"/>
        <v>326.99</v>
      </c>
      <c r="Z251" s="49"/>
    </row>
    <row r="252" spans="1:26" ht="12.25" customHeight="1" x14ac:dyDescent="0.25">
      <c r="A252" s="384" t="str">
        <f>'Door Comparison'!A252</f>
        <v>D03.02.02B</v>
      </c>
      <c r="B252" s="19" t="str">
        <f>'Door Comparison'!C252</f>
        <v>DRS-307</v>
      </c>
      <c r="C252" s="19" t="str">
        <f>'Door Comparison'!D252</f>
        <v>Metal</v>
      </c>
      <c r="D252" s="19">
        <f>'Door Comparison'!E252</f>
        <v>950</v>
      </c>
      <c r="E252" s="19">
        <f>'Door Comparison'!F252</f>
        <v>2300</v>
      </c>
      <c r="F252" s="19" t="e">
        <f>'Door Comparison'!#REF!</f>
        <v>#REF!</v>
      </c>
      <c r="G252" s="19">
        <f>'Door Comparison'!I252</f>
        <v>0</v>
      </c>
      <c r="H252" s="19">
        <f>'Door Comparison'!J252</f>
        <v>1</v>
      </c>
      <c r="I252" s="19" t="e">
        <f>'Door Comparison'!#REF!</f>
        <v>#REF!</v>
      </c>
      <c r="J252" s="19">
        <f>'Door Comparison'!L252</f>
        <v>0</v>
      </c>
      <c r="K252" s="19">
        <f>'Door Comparison'!M252</f>
        <v>1</v>
      </c>
      <c r="L252" s="19">
        <f>'Door Comparison'!N252</f>
        <v>1</v>
      </c>
      <c r="N252" s="59">
        <v>459.69</v>
      </c>
      <c r="O252" s="52"/>
      <c r="P252" s="15"/>
      <c r="R252" s="57"/>
      <c r="S252" s="51"/>
      <c r="T252" s="57"/>
      <c r="V252" s="22"/>
      <c r="W252" s="15"/>
      <c r="X252" s="57"/>
      <c r="Y252" s="23">
        <f t="shared" si="108"/>
        <v>459.69</v>
      </c>
      <c r="Z252" s="49"/>
    </row>
    <row r="253" spans="1:26" ht="12.25" customHeight="1" x14ac:dyDescent="0.25">
      <c r="A253" s="384" t="str">
        <f>'Door Comparison'!A253</f>
        <v>D03.02.04A</v>
      </c>
      <c r="B253" s="19" t="str">
        <f>'Door Comparison'!C253</f>
        <v>DRS-501</v>
      </c>
      <c r="C253" s="19" t="str">
        <f>'Door Comparison'!D253</f>
        <v>Timber</v>
      </c>
      <c r="D253" s="19">
        <f>'Door Comparison'!E253</f>
        <v>1290</v>
      </c>
      <c r="E253" s="19">
        <f>'Door Comparison'!F253</f>
        <v>2360</v>
      </c>
      <c r="F253" s="19" t="e">
        <f>'Door Comparison'!#REF!</f>
        <v>#REF!</v>
      </c>
      <c r="G253" s="19">
        <f>'Door Comparison'!I253</f>
        <v>0</v>
      </c>
      <c r="H253" s="19">
        <f>'Door Comparison'!J253</f>
        <v>1</v>
      </c>
      <c r="I253" s="19" t="e">
        <f>'Door Comparison'!#REF!</f>
        <v>#REF!</v>
      </c>
      <c r="J253" s="19">
        <f>'Door Comparison'!L253</f>
        <v>0</v>
      </c>
      <c r="K253" s="19">
        <f>'Door Comparison'!M253</f>
        <v>1</v>
      </c>
      <c r="L253" s="19">
        <f>'Door Comparison'!N253</f>
        <v>1</v>
      </c>
      <c r="N253" s="59">
        <v>88</v>
      </c>
      <c r="O253" s="52"/>
      <c r="P253" s="15">
        <f t="shared" ref="P253:P254" si="131">(D253+2*E253)*3.1/1000</f>
        <v>18.63</v>
      </c>
      <c r="Q253" s="91">
        <f t="shared" ref="Q253:Q254" si="132">(((D253+2*E253)*((G253*2.9)+(H253*3.77))/1000))*2</f>
        <v>45.32</v>
      </c>
      <c r="R253" s="57"/>
      <c r="S253" s="51"/>
      <c r="T253" s="57">
        <v>0</v>
      </c>
      <c r="U253" s="15">
        <v>148.47</v>
      </c>
      <c r="V253" s="22">
        <f t="shared" ref="V253:V254" si="133">(J253*((D253+2*E253)*1.11/1000))+(K253*((D253+2*E253)*2.22/1000))+(L253*((D253+2*E253)*1.11/1000))</f>
        <v>20.010000000000002</v>
      </c>
      <c r="W253" s="15">
        <f t="shared" ref="W253:W254" si="134">(J253+K253+L253)*((D253+2*E253)*1.04/1000)</f>
        <v>12.5</v>
      </c>
      <c r="X253" s="57">
        <v>0</v>
      </c>
      <c r="Y253" s="23">
        <f t="shared" si="108"/>
        <v>332.93</v>
      </c>
      <c r="Z253" s="49"/>
    </row>
    <row r="254" spans="1:26" ht="12.25" customHeight="1" x14ac:dyDescent="0.25">
      <c r="A254" s="384" t="str">
        <f>'Door Comparison'!A254</f>
        <v>D03.02.06A</v>
      </c>
      <c r="B254" s="19" t="str">
        <f>'Door Comparison'!C254</f>
        <v>DRS-501</v>
      </c>
      <c r="C254" s="19" t="str">
        <f>'Door Comparison'!D254</f>
        <v>Timber</v>
      </c>
      <c r="D254" s="19">
        <f>'Door Comparison'!E254</f>
        <v>1290</v>
      </c>
      <c r="E254" s="19">
        <f>'Door Comparison'!F254</f>
        <v>2360</v>
      </c>
      <c r="F254" s="19" t="e">
        <f>'Door Comparison'!#REF!</f>
        <v>#REF!</v>
      </c>
      <c r="G254" s="19">
        <f>'Door Comparison'!I254</f>
        <v>0</v>
      </c>
      <c r="H254" s="19">
        <f>'Door Comparison'!J254</f>
        <v>1</v>
      </c>
      <c r="I254" s="19" t="e">
        <f>'Door Comparison'!#REF!</f>
        <v>#REF!</v>
      </c>
      <c r="J254" s="19">
        <f>'Door Comparison'!L254</f>
        <v>0</v>
      </c>
      <c r="K254" s="19">
        <f>'Door Comparison'!M254</f>
        <v>1</v>
      </c>
      <c r="L254" s="19">
        <f>'Door Comparison'!N254</f>
        <v>1</v>
      </c>
      <c r="N254" s="59">
        <v>88</v>
      </c>
      <c r="O254" s="52"/>
      <c r="P254" s="15">
        <f t="shared" si="131"/>
        <v>18.63</v>
      </c>
      <c r="Q254" s="91">
        <f t="shared" si="132"/>
        <v>45.32</v>
      </c>
      <c r="R254" s="57"/>
      <c r="S254" s="51"/>
      <c r="T254" s="57">
        <v>0</v>
      </c>
      <c r="U254" s="15">
        <v>142.53</v>
      </c>
      <c r="V254" s="22">
        <f t="shared" si="133"/>
        <v>20.010000000000002</v>
      </c>
      <c r="W254" s="15">
        <f t="shared" si="134"/>
        <v>12.5</v>
      </c>
      <c r="X254" s="57">
        <v>0</v>
      </c>
      <c r="Y254" s="23">
        <f t="shared" si="108"/>
        <v>326.99</v>
      </c>
      <c r="Z254" s="49"/>
    </row>
    <row r="255" spans="1:26" ht="12.25" customHeight="1" x14ac:dyDescent="0.25">
      <c r="A255" s="384" t="str">
        <f>'Door Comparison'!A255</f>
        <v>D03.02.06B</v>
      </c>
      <c r="B255" s="19" t="str">
        <f>'Door Comparison'!C255</f>
        <v>DRS-307</v>
      </c>
      <c r="C255" s="19" t="str">
        <f>'Door Comparison'!D255</f>
        <v>Metal</v>
      </c>
      <c r="D255" s="19">
        <f>'Door Comparison'!E255</f>
        <v>950</v>
      </c>
      <c r="E255" s="19">
        <f>'Door Comparison'!F255</f>
        <v>2300</v>
      </c>
      <c r="F255" s="19" t="e">
        <f>'Door Comparison'!#REF!</f>
        <v>#REF!</v>
      </c>
      <c r="G255" s="19">
        <f>'Door Comparison'!I255</f>
        <v>0</v>
      </c>
      <c r="H255" s="19">
        <f>'Door Comparison'!J255</f>
        <v>1</v>
      </c>
      <c r="I255" s="19" t="e">
        <f>'Door Comparison'!#REF!</f>
        <v>#REF!</v>
      </c>
      <c r="J255" s="19">
        <f>'Door Comparison'!L255</f>
        <v>0</v>
      </c>
      <c r="K255" s="19">
        <f>'Door Comparison'!M255</f>
        <v>1</v>
      </c>
      <c r="L255" s="19">
        <f>'Door Comparison'!N255</f>
        <v>1</v>
      </c>
      <c r="N255" s="59">
        <v>459.69</v>
      </c>
      <c r="O255" s="52"/>
      <c r="P255" s="15"/>
      <c r="R255" s="57"/>
      <c r="S255" s="51"/>
      <c r="T255" s="57"/>
      <c r="V255" s="22"/>
      <c r="W255" s="15"/>
      <c r="X255" s="57"/>
      <c r="Y255" s="23">
        <f t="shared" si="108"/>
        <v>459.69</v>
      </c>
      <c r="Z255" s="49"/>
    </row>
    <row r="256" spans="1:26" ht="12.25" customHeight="1" x14ac:dyDescent="0.25">
      <c r="A256" s="384" t="str">
        <f>'Door Comparison'!A256</f>
        <v>D03.02.07A</v>
      </c>
      <c r="B256" s="19" t="str">
        <f>'Door Comparison'!C256</f>
        <v>DRS-501</v>
      </c>
      <c r="C256" s="19" t="str">
        <f>'Door Comparison'!D256</f>
        <v>Timber</v>
      </c>
      <c r="D256" s="19">
        <f>'Door Comparison'!E256</f>
        <v>970</v>
      </c>
      <c r="E256" s="19">
        <f>'Door Comparison'!F256</f>
        <v>2360</v>
      </c>
      <c r="F256" s="19" t="e">
        <f>'Door Comparison'!#REF!</f>
        <v>#REF!</v>
      </c>
      <c r="G256" s="19">
        <f>'Door Comparison'!I256</f>
        <v>0</v>
      </c>
      <c r="H256" s="19">
        <f>'Door Comparison'!J256</f>
        <v>1</v>
      </c>
      <c r="I256" s="19" t="e">
        <f>'Door Comparison'!#REF!</f>
        <v>#REF!</v>
      </c>
      <c r="J256" s="19">
        <f>'Door Comparison'!L256</f>
        <v>0</v>
      </c>
      <c r="K256" s="19">
        <f>'Door Comparison'!M256</f>
        <v>1</v>
      </c>
      <c r="L256" s="19">
        <f>'Door Comparison'!N256</f>
        <v>1</v>
      </c>
      <c r="N256" s="59">
        <v>88</v>
      </c>
      <c r="O256" s="52"/>
      <c r="P256" s="15">
        <f t="shared" ref="P256:P275" si="135">(D256+2*E256)*3.1/1000</f>
        <v>17.64</v>
      </c>
      <c r="Q256" s="91">
        <f t="shared" ref="Q256:Q275" si="136">(((D256+2*E256)*((G256*2.9)+(H256*3.77))/1000))*2</f>
        <v>42.9</v>
      </c>
      <c r="R256" s="57"/>
      <c r="S256" s="51"/>
      <c r="T256" s="57">
        <v>0</v>
      </c>
      <c r="U256" s="15">
        <v>67.94</v>
      </c>
      <c r="V256" s="22">
        <f t="shared" ref="V256:V275" si="137">(J256*((D256+2*E256)*1.11/1000))+(K256*((D256+2*E256)*2.22/1000))+(L256*((D256+2*E256)*1.11/1000))</f>
        <v>18.95</v>
      </c>
      <c r="W256" s="15">
        <f t="shared" ref="W256:W275" si="138">(J256+K256+L256)*((D256+2*E256)*1.04/1000)</f>
        <v>11.84</v>
      </c>
      <c r="X256" s="57">
        <v>0</v>
      </c>
      <c r="Y256" s="23">
        <f t="shared" si="108"/>
        <v>247.27</v>
      </c>
      <c r="Z256" s="49"/>
    </row>
    <row r="257" spans="1:26" ht="12.25" customHeight="1" x14ac:dyDescent="0.25">
      <c r="A257" s="384" t="str">
        <f>'Door Comparison'!A257</f>
        <v>D03.02.08A</v>
      </c>
      <c r="B257" s="19" t="str">
        <f>'Door Comparison'!C257</f>
        <v>DRS-501</v>
      </c>
      <c r="C257" s="19" t="str">
        <f>'Door Comparison'!D257</f>
        <v>Timber</v>
      </c>
      <c r="D257" s="19">
        <f>'Door Comparison'!E257</f>
        <v>970</v>
      </c>
      <c r="E257" s="19">
        <f>'Door Comparison'!F257</f>
        <v>2360</v>
      </c>
      <c r="F257" s="19" t="e">
        <f>'Door Comparison'!#REF!</f>
        <v>#REF!</v>
      </c>
      <c r="G257" s="19">
        <f>'Door Comparison'!I257</f>
        <v>0</v>
      </c>
      <c r="H257" s="19">
        <f>'Door Comparison'!J257</f>
        <v>1</v>
      </c>
      <c r="I257" s="19" t="e">
        <f>'Door Comparison'!#REF!</f>
        <v>#REF!</v>
      </c>
      <c r="J257" s="19">
        <f>'Door Comparison'!L257</f>
        <v>0</v>
      </c>
      <c r="K257" s="19">
        <f>'Door Comparison'!M257</f>
        <v>1</v>
      </c>
      <c r="L257" s="19">
        <f>'Door Comparison'!N257</f>
        <v>1</v>
      </c>
      <c r="N257" s="59">
        <v>88</v>
      </c>
      <c r="O257" s="52"/>
      <c r="P257" s="15">
        <f t="shared" si="135"/>
        <v>17.64</v>
      </c>
      <c r="Q257" s="91">
        <f t="shared" si="136"/>
        <v>42.9</v>
      </c>
      <c r="R257" s="57"/>
      <c r="S257" s="51"/>
      <c r="T257" s="57">
        <v>0</v>
      </c>
      <c r="U257" s="15">
        <v>67.94</v>
      </c>
      <c r="V257" s="22">
        <f t="shared" si="137"/>
        <v>18.95</v>
      </c>
      <c r="W257" s="15">
        <f t="shared" si="138"/>
        <v>11.84</v>
      </c>
      <c r="X257" s="57">
        <v>0</v>
      </c>
      <c r="Y257" s="23">
        <f t="shared" si="108"/>
        <v>247.27</v>
      </c>
      <c r="Z257" s="49"/>
    </row>
    <row r="258" spans="1:26" ht="12.25" customHeight="1" x14ac:dyDescent="0.25">
      <c r="A258" s="384" t="str">
        <f>'Door Comparison'!A258</f>
        <v>D03.02.09A</v>
      </c>
      <c r="B258" s="19" t="str">
        <f>'Door Comparison'!C258</f>
        <v>DRS-501</v>
      </c>
      <c r="C258" s="19" t="str">
        <f>'Door Comparison'!D258</f>
        <v>Timber</v>
      </c>
      <c r="D258" s="19">
        <f>'Door Comparison'!E258</f>
        <v>850</v>
      </c>
      <c r="E258" s="19">
        <f>'Door Comparison'!F258</f>
        <v>2360</v>
      </c>
      <c r="F258" s="19" t="e">
        <f>'Door Comparison'!#REF!</f>
        <v>#REF!</v>
      </c>
      <c r="G258" s="19">
        <f>'Door Comparison'!I258</f>
        <v>0</v>
      </c>
      <c r="H258" s="19">
        <f>'Door Comparison'!J258</f>
        <v>1</v>
      </c>
      <c r="I258" s="19" t="e">
        <f>'Door Comparison'!#REF!</f>
        <v>#REF!</v>
      </c>
      <c r="J258" s="19">
        <f>'Door Comparison'!L258</f>
        <v>0</v>
      </c>
      <c r="K258" s="19">
        <f>'Door Comparison'!M258</f>
        <v>1</v>
      </c>
      <c r="L258" s="19">
        <f>'Door Comparison'!N258</f>
        <v>1</v>
      </c>
      <c r="N258" s="59">
        <v>44</v>
      </c>
      <c r="O258" s="52"/>
      <c r="P258" s="15">
        <f t="shared" si="135"/>
        <v>17.27</v>
      </c>
      <c r="Q258" s="91">
        <f t="shared" si="136"/>
        <v>42</v>
      </c>
      <c r="R258" s="57"/>
      <c r="S258" s="51"/>
      <c r="T258" s="57">
        <v>0</v>
      </c>
      <c r="U258" s="15">
        <v>69.41</v>
      </c>
      <c r="V258" s="22">
        <f t="shared" si="137"/>
        <v>18.55</v>
      </c>
      <c r="W258" s="15">
        <f t="shared" si="138"/>
        <v>11.59</v>
      </c>
      <c r="X258" s="57">
        <v>0</v>
      </c>
      <c r="Y258" s="23">
        <f t="shared" si="108"/>
        <v>202.82</v>
      </c>
      <c r="Z258" s="49"/>
    </row>
    <row r="259" spans="1:26" ht="12.25" customHeight="1" x14ac:dyDescent="0.25">
      <c r="A259" s="384" t="str">
        <f>'Door Comparison'!A259</f>
        <v>D03.02.10A</v>
      </c>
      <c r="B259" s="19" t="str">
        <f>'Door Comparison'!C259</f>
        <v>DRS-501</v>
      </c>
      <c r="C259" s="19" t="str">
        <f>'Door Comparison'!D259</f>
        <v>Timber</v>
      </c>
      <c r="D259" s="19">
        <f>'Door Comparison'!E259</f>
        <v>1040</v>
      </c>
      <c r="E259" s="19">
        <f>'Door Comparison'!F259</f>
        <v>2360</v>
      </c>
      <c r="F259" s="19" t="e">
        <f>'Door Comparison'!#REF!</f>
        <v>#REF!</v>
      </c>
      <c r="G259" s="19">
        <f>'Door Comparison'!I259</f>
        <v>0</v>
      </c>
      <c r="H259" s="19">
        <f>'Door Comparison'!J259</f>
        <v>1</v>
      </c>
      <c r="I259" s="19" t="e">
        <f>'Door Comparison'!#REF!</f>
        <v>#REF!</v>
      </c>
      <c r="J259" s="19">
        <f>'Door Comparison'!L259</f>
        <v>0</v>
      </c>
      <c r="K259" s="19">
        <f>'Door Comparison'!M259</f>
        <v>1</v>
      </c>
      <c r="L259" s="19">
        <f>'Door Comparison'!N259</f>
        <v>1</v>
      </c>
      <c r="N259" s="59">
        <v>88</v>
      </c>
      <c r="O259" s="52"/>
      <c r="P259" s="15">
        <f t="shared" si="135"/>
        <v>17.86</v>
      </c>
      <c r="Q259" s="91">
        <f t="shared" si="136"/>
        <v>43.43</v>
      </c>
      <c r="R259" s="57"/>
      <c r="S259" s="51"/>
      <c r="T259" s="57">
        <v>0</v>
      </c>
      <c r="U259" s="15">
        <v>67.930000000000007</v>
      </c>
      <c r="V259" s="22">
        <f t="shared" si="137"/>
        <v>19.18</v>
      </c>
      <c r="W259" s="15">
        <f t="shared" si="138"/>
        <v>11.98</v>
      </c>
      <c r="X259" s="57">
        <v>0</v>
      </c>
      <c r="Y259" s="23">
        <f t="shared" si="108"/>
        <v>248.38</v>
      </c>
      <c r="Z259" s="49"/>
    </row>
    <row r="260" spans="1:26" ht="12.25" customHeight="1" x14ac:dyDescent="0.25">
      <c r="A260" s="384" t="str">
        <f>'Door Comparison'!A260</f>
        <v>D03.02.11A</v>
      </c>
      <c r="B260" s="19" t="str">
        <f>'Door Comparison'!C260</f>
        <v>DRS-501</v>
      </c>
      <c r="C260" s="19" t="str">
        <f>'Door Comparison'!D260</f>
        <v>Timber</v>
      </c>
      <c r="D260" s="19">
        <f>'Door Comparison'!E260</f>
        <v>1290</v>
      </c>
      <c r="E260" s="19">
        <f>'Door Comparison'!F260</f>
        <v>2360</v>
      </c>
      <c r="F260" s="19" t="e">
        <f>'Door Comparison'!#REF!</f>
        <v>#REF!</v>
      </c>
      <c r="G260" s="19">
        <f>'Door Comparison'!I260</f>
        <v>0</v>
      </c>
      <c r="H260" s="19">
        <f>'Door Comparison'!J260</f>
        <v>1</v>
      </c>
      <c r="I260" s="19" t="e">
        <f>'Door Comparison'!#REF!</f>
        <v>#REF!</v>
      </c>
      <c r="J260" s="19">
        <f>'Door Comparison'!L260</f>
        <v>0</v>
      </c>
      <c r="K260" s="19">
        <f>'Door Comparison'!M260</f>
        <v>1</v>
      </c>
      <c r="L260" s="19">
        <f>'Door Comparison'!N260</f>
        <v>1</v>
      </c>
      <c r="N260" s="59">
        <v>88</v>
      </c>
      <c r="O260" s="52"/>
      <c r="P260" s="15">
        <f t="shared" si="135"/>
        <v>18.63</v>
      </c>
      <c r="Q260" s="91">
        <f t="shared" si="136"/>
        <v>45.32</v>
      </c>
      <c r="R260" s="57"/>
      <c r="S260" s="51"/>
      <c r="T260" s="57">
        <v>0</v>
      </c>
      <c r="U260" s="15">
        <v>148.47</v>
      </c>
      <c r="V260" s="22">
        <f t="shared" si="137"/>
        <v>20.010000000000002</v>
      </c>
      <c r="W260" s="15">
        <f t="shared" si="138"/>
        <v>12.5</v>
      </c>
      <c r="X260" s="57">
        <v>0</v>
      </c>
      <c r="Y260" s="23">
        <f t="shared" si="108"/>
        <v>332.93</v>
      </c>
      <c r="Z260" s="49"/>
    </row>
    <row r="261" spans="1:26" ht="12.25" customHeight="1" x14ac:dyDescent="0.25">
      <c r="A261" s="384" t="str">
        <f>'Door Comparison'!A261</f>
        <v>D03.02.12A</v>
      </c>
      <c r="B261" s="19" t="str">
        <f>'Door Comparison'!C261</f>
        <v>DRS-501</v>
      </c>
      <c r="C261" s="19" t="str">
        <f>'Door Comparison'!D261</f>
        <v>Timber</v>
      </c>
      <c r="D261" s="19">
        <f>'Door Comparison'!E261</f>
        <v>1290</v>
      </c>
      <c r="E261" s="19">
        <f>'Door Comparison'!F261</f>
        <v>2360</v>
      </c>
      <c r="F261" s="19" t="e">
        <f>'Door Comparison'!#REF!</f>
        <v>#REF!</v>
      </c>
      <c r="G261" s="19">
        <f>'Door Comparison'!I261</f>
        <v>0</v>
      </c>
      <c r="H261" s="19">
        <f>'Door Comparison'!J261</f>
        <v>1</v>
      </c>
      <c r="I261" s="19" t="e">
        <f>'Door Comparison'!#REF!</f>
        <v>#REF!</v>
      </c>
      <c r="J261" s="19">
        <f>'Door Comparison'!L261</f>
        <v>0</v>
      </c>
      <c r="K261" s="19">
        <f>'Door Comparison'!M261</f>
        <v>1</v>
      </c>
      <c r="L261" s="19">
        <f>'Door Comparison'!N261</f>
        <v>1</v>
      </c>
      <c r="N261" s="59">
        <v>88</v>
      </c>
      <c r="O261" s="52"/>
      <c r="P261" s="15">
        <f t="shared" si="135"/>
        <v>18.63</v>
      </c>
      <c r="Q261" s="91">
        <f t="shared" si="136"/>
        <v>45.32</v>
      </c>
      <c r="R261" s="57"/>
      <c r="S261" s="51"/>
      <c r="T261" s="57">
        <v>0</v>
      </c>
      <c r="U261" s="392">
        <v>148.47</v>
      </c>
      <c r="V261" s="22">
        <f t="shared" si="137"/>
        <v>20.010000000000002</v>
      </c>
      <c r="W261" s="15">
        <f t="shared" si="138"/>
        <v>12.5</v>
      </c>
      <c r="X261" s="57">
        <v>0</v>
      </c>
      <c r="Y261" s="23">
        <f t="shared" si="108"/>
        <v>332.93</v>
      </c>
      <c r="Z261" s="49"/>
    </row>
    <row r="262" spans="1:26" ht="12.25" customHeight="1" x14ac:dyDescent="0.25">
      <c r="A262" s="384" t="str">
        <f>'Door Comparison'!A262</f>
        <v>D03.02.M1A</v>
      </c>
      <c r="B262" s="19" t="str">
        <f>'Door Comparison'!C262</f>
        <v>DRS-501</v>
      </c>
      <c r="C262" s="19" t="str">
        <f>'Door Comparison'!D262</f>
        <v>Timber</v>
      </c>
      <c r="D262" s="19">
        <f>'Door Comparison'!E262</f>
        <v>850</v>
      </c>
      <c r="E262" s="19">
        <f>'Door Comparison'!F262</f>
        <v>2360</v>
      </c>
      <c r="F262" s="19" t="e">
        <f>'Door Comparison'!#REF!</f>
        <v>#REF!</v>
      </c>
      <c r="G262" s="19">
        <f>'Door Comparison'!I262</f>
        <v>0</v>
      </c>
      <c r="H262" s="19">
        <f>'Door Comparison'!J262</f>
        <v>1</v>
      </c>
      <c r="I262" s="19" t="e">
        <f>'Door Comparison'!#REF!</f>
        <v>#REF!</v>
      </c>
      <c r="J262" s="19">
        <f>'Door Comparison'!L262</f>
        <v>0</v>
      </c>
      <c r="K262" s="19">
        <f>'Door Comparison'!M262</f>
        <v>1</v>
      </c>
      <c r="L262" s="19">
        <f>'Door Comparison'!N262</f>
        <v>1</v>
      </c>
      <c r="N262" s="59">
        <v>44</v>
      </c>
      <c r="O262" s="52"/>
      <c r="P262" s="15">
        <f t="shared" si="135"/>
        <v>17.27</v>
      </c>
      <c r="Q262" s="91">
        <f t="shared" si="136"/>
        <v>42</v>
      </c>
      <c r="R262" s="57"/>
      <c r="S262" s="51"/>
      <c r="T262" s="57">
        <v>0</v>
      </c>
      <c r="U262" s="15">
        <v>66.44</v>
      </c>
      <c r="V262" s="22">
        <f t="shared" si="137"/>
        <v>18.55</v>
      </c>
      <c r="W262" s="15">
        <f t="shared" si="138"/>
        <v>11.59</v>
      </c>
      <c r="X262" s="57">
        <v>0</v>
      </c>
      <c r="Y262" s="23">
        <f t="shared" si="108"/>
        <v>199.85</v>
      </c>
      <c r="Z262" s="49"/>
    </row>
    <row r="263" spans="1:26" ht="12.25" customHeight="1" x14ac:dyDescent="0.25">
      <c r="A263" s="384" t="str">
        <f>'Door Comparison'!A263</f>
        <v>D03.04.01A</v>
      </c>
      <c r="B263" s="19" t="str">
        <f>'Door Comparison'!C263</f>
        <v>DRS-501</v>
      </c>
      <c r="C263" s="19" t="str">
        <f>'Door Comparison'!D263</f>
        <v>Timber</v>
      </c>
      <c r="D263" s="19">
        <f>'Door Comparison'!E263</f>
        <v>1290</v>
      </c>
      <c r="E263" s="19">
        <f>'Door Comparison'!F263</f>
        <v>2360</v>
      </c>
      <c r="F263" s="19" t="e">
        <f>'Door Comparison'!#REF!</f>
        <v>#REF!</v>
      </c>
      <c r="G263" s="19">
        <f>'Door Comparison'!I263</f>
        <v>0</v>
      </c>
      <c r="H263" s="19">
        <f>'Door Comparison'!J263</f>
        <v>1</v>
      </c>
      <c r="I263" s="19" t="e">
        <f>'Door Comparison'!#REF!</f>
        <v>#REF!</v>
      </c>
      <c r="J263" s="19">
        <f>'Door Comparison'!L263</f>
        <v>0</v>
      </c>
      <c r="K263" s="19">
        <f>'Door Comparison'!M263</f>
        <v>1</v>
      </c>
      <c r="L263" s="19">
        <f>'Door Comparison'!N263</f>
        <v>1</v>
      </c>
      <c r="N263" s="59">
        <v>88</v>
      </c>
      <c r="O263" s="52"/>
      <c r="P263" s="15">
        <f t="shared" si="135"/>
        <v>18.63</v>
      </c>
      <c r="Q263" s="91">
        <f t="shared" si="136"/>
        <v>45.32</v>
      </c>
      <c r="R263" s="57"/>
      <c r="S263" s="51"/>
      <c r="T263" s="57">
        <v>0</v>
      </c>
      <c r="U263" s="15">
        <v>142.53</v>
      </c>
      <c r="V263" s="22">
        <f t="shared" si="137"/>
        <v>20.010000000000002</v>
      </c>
      <c r="W263" s="15">
        <f t="shared" si="138"/>
        <v>12.5</v>
      </c>
      <c r="X263" s="57">
        <v>0</v>
      </c>
      <c r="Y263" s="23">
        <f t="shared" si="108"/>
        <v>326.99</v>
      </c>
      <c r="Z263" s="49"/>
    </row>
    <row r="264" spans="1:26" ht="12.25" customHeight="1" x14ac:dyDescent="0.25">
      <c r="A264" s="384" t="str">
        <f>'Door Comparison'!A264</f>
        <v>D03.04.02A</v>
      </c>
      <c r="B264" s="19" t="str">
        <f>'Door Comparison'!C264</f>
        <v>DRS-501</v>
      </c>
      <c r="C264" s="19" t="str">
        <f>'Door Comparison'!D264</f>
        <v>Timber</v>
      </c>
      <c r="D264" s="19">
        <f>'Door Comparison'!E264</f>
        <v>1260</v>
      </c>
      <c r="E264" s="19">
        <f>'Door Comparison'!F264</f>
        <v>2160</v>
      </c>
      <c r="F264" s="19" t="e">
        <f>'Door Comparison'!#REF!</f>
        <v>#REF!</v>
      </c>
      <c r="G264" s="19">
        <f>'Door Comparison'!I264</f>
        <v>0</v>
      </c>
      <c r="H264" s="19">
        <f>'Door Comparison'!J264</f>
        <v>1</v>
      </c>
      <c r="I264" s="19" t="e">
        <f>'Door Comparison'!#REF!</f>
        <v>#REF!</v>
      </c>
      <c r="J264" s="19">
        <f>'Door Comparison'!L264</f>
        <v>0</v>
      </c>
      <c r="K264" s="19">
        <f>'Door Comparison'!M264</f>
        <v>1</v>
      </c>
      <c r="L264" s="19">
        <f>'Door Comparison'!N264</f>
        <v>1</v>
      </c>
      <c r="N264" s="59">
        <v>88</v>
      </c>
      <c r="O264" s="52"/>
      <c r="P264" s="15">
        <f t="shared" si="135"/>
        <v>17.3</v>
      </c>
      <c r="Q264" s="91">
        <f t="shared" si="136"/>
        <v>42.07</v>
      </c>
      <c r="R264" s="57"/>
      <c r="S264" s="51"/>
      <c r="T264" s="57">
        <v>0</v>
      </c>
      <c r="U264" s="15">
        <v>141.47</v>
      </c>
      <c r="V264" s="22">
        <f t="shared" si="137"/>
        <v>18.579999999999998</v>
      </c>
      <c r="W264" s="15">
        <f t="shared" si="138"/>
        <v>11.61</v>
      </c>
      <c r="X264" s="57">
        <v>0</v>
      </c>
      <c r="Y264" s="23">
        <f t="shared" si="108"/>
        <v>319.02999999999997</v>
      </c>
      <c r="Z264" s="49"/>
    </row>
    <row r="265" spans="1:26" ht="12.25" customHeight="1" x14ac:dyDescent="0.25">
      <c r="A265" s="384" t="str">
        <f>'Door Comparison'!A265</f>
        <v>D03.04.03A</v>
      </c>
      <c r="B265" s="19" t="str">
        <f>'Door Comparison'!C265</f>
        <v>DRS-501</v>
      </c>
      <c r="C265" s="19" t="str">
        <f>'Door Comparison'!D265</f>
        <v>Timber</v>
      </c>
      <c r="D265" s="19">
        <f>'Door Comparison'!E265</f>
        <v>1040</v>
      </c>
      <c r="E265" s="19">
        <f>'Door Comparison'!F265</f>
        <v>2360</v>
      </c>
      <c r="F265" s="19" t="e">
        <f>'Door Comparison'!#REF!</f>
        <v>#REF!</v>
      </c>
      <c r="G265" s="19">
        <f>'Door Comparison'!I265</f>
        <v>0</v>
      </c>
      <c r="H265" s="19">
        <f>'Door Comparison'!J265</f>
        <v>1</v>
      </c>
      <c r="I265" s="19" t="e">
        <f>'Door Comparison'!#REF!</f>
        <v>#REF!</v>
      </c>
      <c r="J265" s="19">
        <f>'Door Comparison'!L265</f>
        <v>0</v>
      </c>
      <c r="K265" s="19">
        <f>'Door Comparison'!M265</f>
        <v>1</v>
      </c>
      <c r="L265" s="19">
        <f>'Door Comparison'!N265</f>
        <v>1</v>
      </c>
      <c r="N265" s="59">
        <v>88</v>
      </c>
      <c r="O265" s="52"/>
      <c r="P265" s="15">
        <f t="shared" si="135"/>
        <v>17.86</v>
      </c>
      <c r="Q265" s="91">
        <f t="shared" si="136"/>
        <v>43.43</v>
      </c>
      <c r="R265" s="57"/>
      <c r="S265" s="51"/>
      <c r="T265" s="57">
        <v>0</v>
      </c>
      <c r="U265" s="15">
        <v>46.47</v>
      </c>
      <c r="V265" s="22">
        <f t="shared" si="137"/>
        <v>19.18</v>
      </c>
      <c r="W265" s="15">
        <f t="shared" si="138"/>
        <v>11.98</v>
      </c>
      <c r="X265" s="57">
        <v>0</v>
      </c>
      <c r="Y265" s="23">
        <f t="shared" si="108"/>
        <v>226.92</v>
      </c>
      <c r="Z265" s="49"/>
    </row>
    <row r="266" spans="1:26" ht="12.25" customHeight="1" x14ac:dyDescent="0.25">
      <c r="A266" s="384" t="str">
        <f>'Door Comparison'!A266</f>
        <v>D03.04.04A</v>
      </c>
      <c r="B266" s="19" t="str">
        <f>'Door Comparison'!C266</f>
        <v>DRS-501</v>
      </c>
      <c r="C266" s="19" t="str">
        <f>'Door Comparison'!D266</f>
        <v>Timber</v>
      </c>
      <c r="D266" s="19">
        <f>'Door Comparison'!E266</f>
        <v>1640</v>
      </c>
      <c r="E266" s="19">
        <f>'Door Comparison'!F266</f>
        <v>2360</v>
      </c>
      <c r="F266" s="19" t="e">
        <f>'Door Comparison'!#REF!</f>
        <v>#REF!</v>
      </c>
      <c r="G266" s="19">
        <f>'Door Comparison'!I266</f>
        <v>0</v>
      </c>
      <c r="H266" s="19">
        <f>'Door Comparison'!J266</f>
        <v>1</v>
      </c>
      <c r="I266" s="19" t="e">
        <f>'Door Comparison'!#REF!</f>
        <v>#REF!</v>
      </c>
      <c r="J266" s="19">
        <f>'Door Comparison'!L266</f>
        <v>0</v>
      </c>
      <c r="K266" s="19">
        <f>'Door Comparison'!M266</f>
        <v>1</v>
      </c>
      <c r="L266" s="19">
        <f>'Door Comparison'!N266</f>
        <v>1</v>
      </c>
      <c r="N266" s="59">
        <v>88</v>
      </c>
      <c r="O266" s="52"/>
      <c r="P266" s="15">
        <f t="shared" si="135"/>
        <v>19.72</v>
      </c>
      <c r="Q266" s="91">
        <f t="shared" si="136"/>
        <v>47.95</v>
      </c>
      <c r="R266" s="57"/>
      <c r="S266" s="51"/>
      <c r="T266" s="57">
        <v>0</v>
      </c>
      <c r="U266" s="392">
        <v>100.46</v>
      </c>
      <c r="V266" s="22">
        <f t="shared" si="137"/>
        <v>21.18</v>
      </c>
      <c r="W266" s="15">
        <f t="shared" si="138"/>
        <v>13.23</v>
      </c>
      <c r="X266" s="57">
        <v>0</v>
      </c>
      <c r="Y266" s="23">
        <f t="shared" si="108"/>
        <v>290.54000000000002</v>
      </c>
      <c r="Z266" s="49"/>
    </row>
    <row r="267" spans="1:26" ht="12.25" customHeight="1" x14ac:dyDescent="0.25">
      <c r="A267" s="384" t="str">
        <f>'Door Comparison'!A267</f>
        <v>D03.04.06A</v>
      </c>
      <c r="B267" s="19" t="str">
        <f>'Door Comparison'!C267</f>
        <v>DRS-501</v>
      </c>
      <c r="C267" s="19" t="str">
        <f>'Door Comparison'!D267</f>
        <v>Timber</v>
      </c>
      <c r="D267" s="19">
        <f>'Door Comparison'!E267</f>
        <v>970</v>
      </c>
      <c r="E267" s="19">
        <f>'Door Comparison'!F267</f>
        <v>2360</v>
      </c>
      <c r="F267" s="19" t="e">
        <f>'Door Comparison'!#REF!</f>
        <v>#REF!</v>
      </c>
      <c r="G267" s="19">
        <f>'Door Comparison'!I267</f>
        <v>0</v>
      </c>
      <c r="H267" s="19">
        <f>'Door Comparison'!J267</f>
        <v>1</v>
      </c>
      <c r="I267" s="19" t="e">
        <f>'Door Comparison'!#REF!</f>
        <v>#REF!</v>
      </c>
      <c r="J267" s="19">
        <f>'Door Comparison'!L267</f>
        <v>0</v>
      </c>
      <c r="K267" s="19">
        <f>'Door Comparison'!M267</f>
        <v>0</v>
      </c>
      <c r="L267" s="19">
        <f>'Door Comparison'!N267</f>
        <v>1</v>
      </c>
      <c r="N267" s="59">
        <v>88</v>
      </c>
      <c r="O267" s="52"/>
      <c r="P267" s="15">
        <f t="shared" si="135"/>
        <v>17.64</v>
      </c>
      <c r="Q267" s="91">
        <f t="shared" si="136"/>
        <v>42.9</v>
      </c>
      <c r="R267" s="57"/>
      <c r="S267" s="51"/>
      <c r="T267" s="57">
        <v>0</v>
      </c>
      <c r="U267" s="15">
        <v>62</v>
      </c>
      <c r="V267" s="22">
        <f t="shared" si="137"/>
        <v>6.32</v>
      </c>
      <c r="W267" s="15">
        <f t="shared" si="138"/>
        <v>5.92</v>
      </c>
      <c r="X267" s="57">
        <v>0</v>
      </c>
      <c r="Y267" s="23">
        <f t="shared" ref="Y267:Y275" si="139">SUM(N267:X267)</f>
        <v>222.78</v>
      </c>
      <c r="Z267" s="49"/>
    </row>
    <row r="268" spans="1:26" ht="12.25" customHeight="1" x14ac:dyDescent="0.25">
      <c r="A268" s="384" t="str">
        <f>'Door Comparison'!A268</f>
        <v>D03.04.07A</v>
      </c>
      <c r="B268" s="19" t="str">
        <f>'Door Comparison'!C268</f>
        <v>DRS-501</v>
      </c>
      <c r="C268" s="19" t="str">
        <f>'Door Comparison'!D268</f>
        <v>Timber</v>
      </c>
      <c r="D268" s="19">
        <f>'Door Comparison'!E268</f>
        <v>830</v>
      </c>
      <c r="E268" s="19">
        <f>'Door Comparison'!F268</f>
        <v>2360</v>
      </c>
      <c r="F268" s="19" t="e">
        <f>'Door Comparison'!#REF!</f>
        <v>#REF!</v>
      </c>
      <c r="G268" s="19">
        <f>'Door Comparison'!I268</f>
        <v>0</v>
      </c>
      <c r="H268" s="19">
        <f>'Door Comparison'!J268</f>
        <v>1</v>
      </c>
      <c r="I268" s="19" t="e">
        <f>'Door Comparison'!#REF!</f>
        <v>#REF!</v>
      </c>
      <c r="J268" s="19">
        <f>'Door Comparison'!L268</f>
        <v>1</v>
      </c>
      <c r="K268" s="19">
        <f>'Door Comparison'!M268</f>
        <v>0</v>
      </c>
      <c r="L268" s="19">
        <f>'Door Comparison'!N268</f>
        <v>1</v>
      </c>
      <c r="N268" s="59">
        <v>44</v>
      </c>
      <c r="O268" s="52"/>
      <c r="P268" s="15">
        <f t="shared" si="135"/>
        <v>17.21</v>
      </c>
      <c r="Q268" s="91">
        <f t="shared" si="136"/>
        <v>41.85</v>
      </c>
      <c r="R268" s="57"/>
      <c r="S268" s="51"/>
      <c r="T268" s="57">
        <v>0</v>
      </c>
      <c r="U268" s="15">
        <v>69.41</v>
      </c>
      <c r="V268" s="22">
        <f t="shared" si="137"/>
        <v>12.32</v>
      </c>
      <c r="W268" s="15">
        <f t="shared" si="138"/>
        <v>11.54</v>
      </c>
      <c r="X268" s="57">
        <v>0</v>
      </c>
      <c r="Y268" s="23">
        <f t="shared" si="139"/>
        <v>196.33</v>
      </c>
      <c r="Z268" s="49"/>
    </row>
    <row r="269" spans="1:26" ht="12.25" customHeight="1" x14ac:dyDescent="0.25">
      <c r="A269" s="384" t="str">
        <f>'Door Comparison'!A269</f>
        <v>D03.04.08A</v>
      </c>
      <c r="B269" s="19" t="str">
        <f>'Door Comparison'!C269</f>
        <v>DRS-501</v>
      </c>
      <c r="C269" s="19" t="str">
        <f>'Door Comparison'!D269</f>
        <v>Timber</v>
      </c>
      <c r="D269" s="19">
        <f>'Door Comparison'!E269</f>
        <v>970</v>
      </c>
      <c r="E269" s="19">
        <f>'Door Comparison'!F269</f>
        <v>2360</v>
      </c>
      <c r="F269" s="19" t="e">
        <f>'Door Comparison'!#REF!</f>
        <v>#REF!</v>
      </c>
      <c r="G269" s="19">
        <f>'Door Comparison'!I269</f>
        <v>0</v>
      </c>
      <c r="H269" s="19">
        <f>'Door Comparison'!J269</f>
        <v>1</v>
      </c>
      <c r="I269" s="19" t="e">
        <f>'Door Comparison'!#REF!</f>
        <v>#REF!</v>
      </c>
      <c r="J269" s="19">
        <f>'Door Comparison'!L269</f>
        <v>0</v>
      </c>
      <c r="K269" s="19">
        <f>'Door Comparison'!M269</f>
        <v>0</v>
      </c>
      <c r="L269" s="19">
        <f>'Door Comparison'!N269</f>
        <v>1</v>
      </c>
      <c r="N269" s="59">
        <v>88</v>
      </c>
      <c r="O269" s="52"/>
      <c r="P269" s="15">
        <f t="shared" si="135"/>
        <v>17.64</v>
      </c>
      <c r="Q269" s="91">
        <f t="shared" si="136"/>
        <v>42.9</v>
      </c>
      <c r="R269" s="57"/>
      <c r="S269" s="51"/>
      <c r="T269" s="57">
        <v>0</v>
      </c>
      <c r="U269" s="15">
        <v>62</v>
      </c>
      <c r="V269" s="22">
        <f t="shared" si="137"/>
        <v>6.32</v>
      </c>
      <c r="W269" s="15">
        <f t="shared" si="138"/>
        <v>5.92</v>
      </c>
      <c r="X269" s="57">
        <v>0</v>
      </c>
      <c r="Y269" s="23">
        <f t="shared" si="139"/>
        <v>222.78</v>
      </c>
      <c r="Z269" s="49"/>
    </row>
    <row r="270" spans="1:26" ht="12.25" customHeight="1" x14ac:dyDescent="0.25">
      <c r="A270" s="384" t="str">
        <f>'Door Comparison'!A270</f>
        <v>D03.06.01A</v>
      </c>
      <c r="B270" s="19" t="str">
        <f>'Door Comparison'!C270</f>
        <v>DRS-501</v>
      </c>
      <c r="C270" s="19" t="str">
        <f>'Door Comparison'!D270</f>
        <v>Timber</v>
      </c>
      <c r="D270" s="19">
        <f>'Door Comparison'!E270</f>
        <v>1290</v>
      </c>
      <c r="E270" s="19">
        <f>'Door Comparison'!F270</f>
        <v>2360</v>
      </c>
      <c r="F270" s="19" t="e">
        <f>'Door Comparison'!#REF!</f>
        <v>#REF!</v>
      </c>
      <c r="G270" s="19">
        <f>'Door Comparison'!I270</f>
        <v>0</v>
      </c>
      <c r="H270" s="19">
        <f>'Door Comparison'!J270</f>
        <v>1</v>
      </c>
      <c r="I270" s="19" t="e">
        <f>'Door Comparison'!#REF!</f>
        <v>#REF!</v>
      </c>
      <c r="J270" s="19">
        <f>'Door Comparison'!L270</f>
        <v>0</v>
      </c>
      <c r="K270" s="19">
        <f>'Door Comparison'!M270</f>
        <v>1</v>
      </c>
      <c r="L270" s="19">
        <f>'Door Comparison'!N270</f>
        <v>1</v>
      </c>
      <c r="N270" s="59">
        <v>88</v>
      </c>
      <c r="O270" s="52"/>
      <c r="P270" s="15">
        <f t="shared" si="135"/>
        <v>18.63</v>
      </c>
      <c r="Q270" s="91">
        <f t="shared" si="136"/>
        <v>45.32</v>
      </c>
      <c r="R270" s="57"/>
      <c r="S270" s="51"/>
      <c r="T270" s="57">
        <v>0</v>
      </c>
      <c r="U270" s="15">
        <v>142.53</v>
      </c>
      <c r="V270" s="22">
        <f t="shared" si="137"/>
        <v>20.010000000000002</v>
      </c>
      <c r="W270" s="15">
        <f t="shared" si="138"/>
        <v>12.5</v>
      </c>
      <c r="X270" s="57">
        <v>0</v>
      </c>
      <c r="Y270" s="23">
        <f t="shared" si="139"/>
        <v>326.99</v>
      </c>
      <c r="Z270" s="49"/>
    </row>
    <row r="271" spans="1:26" ht="12.25" customHeight="1" x14ac:dyDescent="0.25">
      <c r="A271" s="384" t="str">
        <f>'Door Comparison'!A271</f>
        <v>D03.06.02A</v>
      </c>
      <c r="B271" s="19" t="str">
        <f>'Door Comparison'!C271</f>
        <v>DRS-501</v>
      </c>
      <c r="C271" s="19" t="str">
        <f>'Door Comparison'!D271</f>
        <v>Timber</v>
      </c>
      <c r="D271" s="19">
        <f>'Door Comparison'!E271</f>
        <v>1640</v>
      </c>
      <c r="E271" s="19">
        <f>'Door Comparison'!F271</f>
        <v>2360</v>
      </c>
      <c r="F271" s="19" t="e">
        <f>'Door Comparison'!#REF!</f>
        <v>#REF!</v>
      </c>
      <c r="G271" s="19">
        <f>'Door Comparison'!I271</f>
        <v>0</v>
      </c>
      <c r="H271" s="19">
        <f>'Door Comparison'!J271</f>
        <v>1</v>
      </c>
      <c r="I271" s="19" t="e">
        <f>'Door Comparison'!#REF!</f>
        <v>#REF!</v>
      </c>
      <c r="J271" s="19">
        <f>'Door Comparison'!L271</f>
        <v>0</v>
      </c>
      <c r="K271" s="19">
        <f>'Door Comparison'!M271</f>
        <v>1</v>
      </c>
      <c r="L271" s="19">
        <f>'Door Comparison'!N271</f>
        <v>1</v>
      </c>
      <c r="N271" s="59">
        <v>88</v>
      </c>
      <c r="O271" s="52"/>
      <c r="P271" s="15">
        <f t="shared" si="135"/>
        <v>19.72</v>
      </c>
      <c r="Q271" s="91">
        <f t="shared" si="136"/>
        <v>47.95</v>
      </c>
      <c r="R271" s="57"/>
      <c r="S271" s="51"/>
      <c r="T271" s="57">
        <v>0</v>
      </c>
      <c r="U271" s="15">
        <v>100.46</v>
      </c>
      <c r="V271" s="22">
        <f t="shared" si="137"/>
        <v>21.18</v>
      </c>
      <c r="W271" s="15">
        <f t="shared" si="138"/>
        <v>13.23</v>
      </c>
      <c r="X271" s="57">
        <v>0</v>
      </c>
      <c r="Y271" s="23">
        <f t="shared" si="139"/>
        <v>290.54000000000002</v>
      </c>
      <c r="Z271" s="49"/>
    </row>
    <row r="272" spans="1:26" ht="12.25" customHeight="1" x14ac:dyDescent="0.25">
      <c r="A272" s="384" t="str">
        <f>'Door Comparison'!A272</f>
        <v>D03.06.03A</v>
      </c>
      <c r="B272" s="19" t="str">
        <f>'Door Comparison'!C272</f>
        <v>DRS-501</v>
      </c>
      <c r="C272" s="19" t="str">
        <f>'Door Comparison'!D272</f>
        <v>Timber</v>
      </c>
      <c r="D272" s="19">
        <f>'Door Comparison'!E272</f>
        <v>1290</v>
      </c>
      <c r="E272" s="19">
        <f>'Door Comparison'!F272</f>
        <v>2360</v>
      </c>
      <c r="F272" s="19" t="e">
        <f>'Door Comparison'!#REF!</f>
        <v>#REF!</v>
      </c>
      <c r="G272" s="19">
        <f>'Door Comparison'!I272</f>
        <v>0</v>
      </c>
      <c r="H272" s="19">
        <f>'Door Comparison'!J272</f>
        <v>1</v>
      </c>
      <c r="I272" s="19" t="e">
        <f>'Door Comparison'!#REF!</f>
        <v>#REF!</v>
      </c>
      <c r="J272" s="19">
        <f>'Door Comparison'!L272</f>
        <v>0</v>
      </c>
      <c r="K272" s="19">
        <f>'Door Comparison'!M272</f>
        <v>1</v>
      </c>
      <c r="L272" s="19">
        <f>'Door Comparison'!N272</f>
        <v>1</v>
      </c>
      <c r="N272" s="59">
        <v>88</v>
      </c>
      <c r="O272" s="52"/>
      <c r="P272" s="15">
        <f t="shared" si="135"/>
        <v>18.63</v>
      </c>
      <c r="Q272" s="91">
        <f t="shared" si="136"/>
        <v>45.32</v>
      </c>
      <c r="R272" s="57"/>
      <c r="S272" s="51"/>
      <c r="T272" s="57">
        <v>0</v>
      </c>
      <c r="U272" s="15">
        <v>148.47</v>
      </c>
      <c r="V272" s="22">
        <f t="shared" si="137"/>
        <v>20.010000000000002</v>
      </c>
      <c r="W272" s="15">
        <f t="shared" si="138"/>
        <v>12.5</v>
      </c>
      <c r="X272" s="57">
        <v>0</v>
      </c>
      <c r="Y272" s="23">
        <f t="shared" si="139"/>
        <v>332.93</v>
      </c>
      <c r="Z272" s="49"/>
    </row>
    <row r="273" spans="1:26" ht="12.25" customHeight="1" x14ac:dyDescent="0.25">
      <c r="A273" s="384" t="str">
        <f>'Door Comparison'!A273</f>
        <v>D03.06.04A</v>
      </c>
      <c r="B273" s="19" t="str">
        <f>'Door Comparison'!C273</f>
        <v>DRS-505</v>
      </c>
      <c r="C273" s="19" t="str">
        <f>'Door Comparison'!D273</f>
        <v>Selo</v>
      </c>
      <c r="D273" s="19">
        <f>'Door Comparison'!E273</f>
        <v>1955</v>
      </c>
      <c r="E273" s="19">
        <f>'Door Comparison'!F273</f>
        <v>2395</v>
      </c>
      <c r="F273" s="19" t="e">
        <f>'Door Comparison'!#REF!</f>
        <v>#REF!</v>
      </c>
      <c r="G273" s="19">
        <f>'Door Comparison'!I273</f>
        <v>0</v>
      </c>
      <c r="H273" s="19">
        <f>'Door Comparison'!J273</f>
        <v>1</v>
      </c>
      <c r="I273" s="19" t="e">
        <f>'Door Comparison'!#REF!</f>
        <v>#REF!</v>
      </c>
      <c r="J273" s="19">
        <f>'Door Comparison'!L273</f>
        <v>0</v>
      </c>
      <c r="K273" s="19">
        <f>'Door Comparison'!M273</f>
        <v>0</v>
      </c>
      <c r="L273" s="19">
        <f>'Door Comparison'!N273</f>
        <v>1</v>
      </c>
      <c r="N273" s="385">
        <v>270</v>
      </c>
      <c r="O273" s="52"/>
      <c r="P273" s="15">
        <f t="shared" si="135"/>
        <v>20.91</v>
      </c>
      <c r="Q273" s="91">
        <f t="shared" si="136"/>
        <v>50.86</v>
      </c>
      <c r="R273" s="57"/>
      <c r="S273" s="51"/>
      <c r="T273" s="57">
        <v>0</v>
      </c>
      <c r="U273" s="15">
        <v>168.36</v>
      </c>
      <c r="V273" s="22">
        <f t="shared" si="137"/>
        <v>7.49</v>
      </c>
      <c r="W273" s="15">
        <f t="shared" si="138"/>
        <v>7.01</v>
      </c>
      <c r="X273" s="57">
        <v>0</v>
      </c>
      <c r="Y273" s="23">
        <f t="shared" si="139"/>
        <v>524.63</v>
      </c>
      <c r="Z273" s="49"/>
    </row>
    <row r="274" spans="1:26" ht="12.25" customHeight="1" x14ac:dyDescent="0.25">
      <c r="A274" s="384" t="str">
        <f>'Door Comparison'!A274</f>
        <v>D03.06.05A</v>
      </c>
      <c r="B274" s="19" t="str">
        <f>'Door Comparison'!C274</f>
        <v>DRS-501</v>
      </c>
      <c r="C274" s="19" t="str">
        <f>'Door Comparison'!D274</f>
        <v>Timber</v>
      </c>
      <c r="D274" s="19">
        <f>'Door Comparison'!E274</f>
        <v>970</v>
      </c>
      <c r="E274" s="19">
        <f>'Door Comparison'!F274</f>
        <v>2360</v>
      </c>
      <c r="F274" s="19" t="e">
        <f>'Door Comparison'!#REF!</f>
        <v>#REF!</v>
      </c>
      <c r="G274" s="19">
        <f>'Door Comparison'!I274</f>
        <v>0</v>
      </c>
      <c r="H274" s="19">
        <f>'Door Comparison'!J274</f>
        <v>1</v>
      </c>
      <c r="I274" s="19" t="e">
        <f>'Door Comparison'!#REF!</f>
        <v>#REF!</v>
      </c>
      <c r="J274" s="19">
        <f>'Door Comparison'!L274</f>
        <v>0</v>
      </c>
      <c r="K274" s="19">
        <f>'Door Comparison'!M274</f>
        <v>1</v>
      </c>
      <c r="L274" s="19">
        <f>'Door Comparison'!N274</f>
        <v>1</v>
      </c>
      <c r="N274" s="59">
        <v>88</v>
      </c>
      <c r="O274" s="52"/>
      <c r="P274" s="15">
        <f t="shared" si="135"/>
        <v>17.64</v>
      </c>
      <c r="Q274" s="91">
        <f t="shared" si="136"/>
        <v>42.9</v>
      </c>
      <c r="R274" s="57"/>
      <c r="S274" s="51"/>
      <c r="T274" s="57">
        <v>0</v>
      </c>
      <c r="U274" s="15">
        <v>67.94</v>
      </c>
      <c r="V274" s="22">
        <f t="shared" si="137"/>
        <v>18.95</v>
      </c>
      <c r="W274" s="15">
        <f t="shared" si="138"/>
        <v>11.84</v>
      </c>
      <c r="X274" s="57">
        <v>0</v>
      </c>
      <c r="Y274" s="23">
        <f t="shared" si="139"/>
        <v>247.27</v>
      </c>
      <c r="Z274" s="49"/>
    </row>
    <row r="275" spans="1:26" ht="12.25" customHeight="1" x14ac:dyDescent="0.25">
      <c r="A275" s="384" t="str">
        <f>'Door Comparison'!A275</f>
        <v>D03.06.06A</v>
      </c>
      <c r="B275" s="19" t="str">
        <f>'Door Comparison'!C275</f>
        <v>DRS-501</v>
      </c>
      <c r="C275" s="19" t="str">
        <f>'Door Comparison'!D275</f>
        <v>Timber</v>
      </c>
      <c r="D275" s="19">
        <f>'Door Comparison'!E275</f>
        <v>970</v>
      </c>
      <c r="E275" s="19">
        <f>'Door Comparison'!F275</f>
        <v>2360</v>
      </c>
      <c r="F275" s="19" t="e">
        <f>'Door Comparison'!#REF!</f>
        <v>#REF!</v>
      </c>
      <c r="G275" s="19">
        <f>'Door Comparison'!I275</f>
        <v>0</v>
      </c>
      <c r="H275" s="19">
        <f>'Door Comparison'!J275</f>
        <v>1</v>
      </c>
      <c r="I275" s="19" t="e">
        <f>'Door Comparison'!#REF!</f>
        <v>#REF!</v>
      </c>
      <c r="J275" s="19">
        <f>'Door Comparison'!L275</f>
        <v>0</v>
      </c>
      <c r="K275" s="19">
        <f>'Door Comparison'!M275</f>
        <v>1</v>
      </c>
      <c r="L275" s="19">
        <f>'Door Comparison'!N275</f>
        <v>1</v>
      </c>
      <c r="N275" s="59">
        <v>88</v>
      </c>
      <c r="O275" s="52"/>
      <c r="P275" s="15">
        <f t="shared" si="135"/>
        <v>17.64</v>
      </c>
      <c r="Q275" s="91">
        <f t="shared" si="136"/>
        <v>42.9</v>
      </c>
      <c r="R275" s="57"/>
      <c r="S275" s="51"/>
      <c r="T275" s="57">
        <v>0</v>
      </c>
      <c r="U275" s="15">
        <v>67.94</v>
      </c>
      <c r="V275" s="22">
        <f t="shared" si="137"/>
        <v>18.95</v>
      </c>
      <c r="W275" s="15">
        <f t="shared" si="138"/>
        <v>11.84</v>
      </c>
      <c r="X275" s="57">
        <v>0</v>
      </c>
      <c r="Y275" s="23">
        <f t="shared" si="139"/>
        <v>247.27</v>
      </c>
      <c r="Z275" s="49"/>
    </row>
    <row r="276" spans="1:26" ht="12.25" customHeight="1" x14ac:dyDescent="0.25">
      <c r="A276" s="384" t="str">
        <f>'Door Comparison'!A276</f>
        <v>Level 03 West Building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N276" s="59"/>
      <c r="O276" s="52"/>
      <c r="P276" s="15"/>
      <c r="R276" s="57"/>
      <c r="S276" s="51"/>
      <c r="T276" s="57"/>
      <c r="V276" s="22"/>
      <c r="W276" s="15"/>
      <c r="X276" s="57"/>
      <c r="Y276" s="23"/>
      <c r="Z276" s="49"/>
    </row>
    <row r="277" spans="1:26" ht="12.25" customHeight="1" x14ac:dyDescent="0.25">
      <c r="A277" s="384" t="str">
        <f>'Door Comparison'!A277</f>
        <v>D03.07.01A</v>
      </c>
      <c r="B277" s="19" t="str">
        <f>'Door Comparison'!C277</f>
        <v>DRS-501</v>
      </c>
      <c r="C277" s="19" t="str">
        <f>'Door Comparison'!D277</f>
        <v>Timber</v>
      </c>
      <c r="D277" s="19">
        <f>'Door Comparison'!E277</f>
        <v>955</v>
      </c>
      <c r="E277" s="19">
        <f>'Door Comparison'!F277</f>
        <v>2160</v>
      </c>
      <c r="F277" s="19" t="e">
        <f>'Door Comparison'!#REF!</f>
        <v>#REF!</v>
      </c>
      <c r="G277" s="19">
        <f>'Door Comparison'!I277</f>
        <v>0</v>
      </c>
      <c r="H277" s="19">
        <f>'Door Comparison'!J277</f>
        <v>1</v>
      </c>
      <c r="I277" s="19" t="e">
        <f>'Door Comparison'!#REF!</f>
        <v>#REF!</v>
      </c>
      <c r="J277" s="19">
        <f>'Door Comparison'!L277</f>
        <v>1</v>
      </c>
      <c r="K277" s="19">
        <f>'Door Comparison'!M277</f>
        <v>0</v>
      </c>
      <c r="L277" s="19">
        <f>'Door Comparison'!N277</f>
        <v>1</v>
      </c>
      <c r="N277" s="59">
        <v>88</v>
      </c>
      <c r="O277" s="52"/>
      <c r="P277" s="15">
        <f t="shared" ref="P277:P281" si="140">(D277+2*E277)*3.1/1000</f>
        <v>16.350000000000001</v>
      </c>
      <c r="Q277" s="91">
        <f t="shared" ref="Q277:Q281" si="141">(((D277+2*E277)*((G277*2.9)+(H277*3.77))/1000))*2</f>
        <v>39.770000000000003</v>
      </c>
      <c r="R277" s="57"/>
      <c r="S277" s="51"/>
      <c r="T277" s="57">
        <v>0</v>
      </c>
      <c r="U277" s="15">
        <v>141.47</v>
      </c>
      <c r="V277" s="22">
        <f t="shared" ref="V277:V281" si="142">(J277*((D277+2*E277)*1.11/1000))+(K277*((D277+2*E277)*2.22/1000))+(L277*((D277+2*E277)*1.11/1000))</f>
        <v>11.71</v>
      </c>
      <c r="W277" s="15">
        <f t="shared" ref="W277:W281" si="143">(J277+K277+L277)*((D277+2*E277)*1.04/1000)</f>
        <v>10.97</v>
      </c>
      <c r="X277" s="57">
        <v>0</v>
      </c>
      <c r="Y277" s="23">
        <f t="shared" ref="Y277:Y281" si="144">SUM(N277:X277)</f>
        <v>308.27</v>
      </c>
      <c r="Z277" s="49"/>
    </row>
    <row r="278" spans="1:26" ht="12.25" customHeight="1" x14ac:dyDescent="0.25">
      <c r="A278" s="384" t="str">
        <f>'Door Comparison'!A278</f>
        <v>D03.07.02A</v>
      </c>
      <c r="B278" s="19" t="str">
        <f>'Door Comparison'!C278</f>
        <v>DRS-501</v>
      </c>
      <c r="C278" s="19" t="str">
        <f>'Door Comparison'!D278</f>
        <v>Timber</v>
      </c>
      <c r="D278" s="19">
        <f>'Door Comparison'!E278</f>
        <v>1250</v>
      </c>
      <c r="E278" s="19">
        <f>'Door Comparison'!F278</f>
        <v>2352</v>
      </c>
      <c r="F278" s="19" t="e">
        <f>'Door Comparison'!#REF!</f>
        <v>#REF!</v>
      </c>
      <c r="G278" s="19">
        <f>'Door Comparison'!I278</f>
        <v>0</v>
      </c>
      <c r="H278" s="19">
        <f>'Door Comparison'!J278</f>
        <v>1</v>
      </c>
      <c r="I278" s="19" t="e">
        <f>'Door Comparison'!#REF!</f>
        <v>#REF!</v>
      </c>
      <c r="J278" s="19">
        <f>'Door Comparison'!L278</f>
        <v>1</v>
      </c>
      <c r="K278" s="19">
        <f>'Door Comparison'!M278</f>
        <v>0</v>
      </c>
      <c r="L278" s="19">
        <f>'Door Comparison'!N278</f>
        <v>1</v>
      </c>
      <c r="N278" s="59">
        <v>88</v>
      </c>
      <c r="O278" s="52"/>
      <c r="P278" s="15">
        <f t="shared" si="140"/>
        <v>18.46</v>
      </c>
      <c r="Q278" s="91">
        <f t="shared" si="141"/>
        <v>44.89</v>
      </c>
      <c r="R278" s="57"/>
      <c r="S278" s="51"/>
      <c r="T278" s="57">
        <v>0</v>
      </c>
      <c r="U278" s="15">
        <v>148.47</v>
      </c>
      <c r="V278" s="22">
        <f t="shared" si="142"/>
        <v>13.22</v>
      </c>
      <c r="W278" s="15">
        <f t="shared" si="143"/>
        <v>12.38</v>
      </c>
      <c r="X278" s="57">
        <v>0</v>
      </c>
      <c r="Y278" s="23">
        <f t="shared" si="144"/>
        <v>325.42</v>
      </c>
      <c r="Z278" s="49"/>
    </row>
    <row r="279" spans="1:26" ht="12.25" customHeight="1" x14ac:dyDescent="0.25">
      <c r="A279" s="384" t="str">
        <f>'Door Comparison'!A279</f>
        <v>D03.07.03A</v>
      </c>
      <c r="B279" s="19" t="str">
        <f>'Door Comparison'!C279</f>
        <v>DRS-501</v>
      </c>
      <c r="C279" s="19" t="str">
        <f>'Door Comparison'!D279</f>
        <v>Timber</v>
      </c>
      <c r="D279" s="19">
        <f>'Door Comparison'!E279</f>
        <v>1300</v>
      </c>
      <c r="E279" s="19">
        <f>'Door Comparison'!F279</f>
        <v>2082</v>
      </c>
      <c r="F279" s="19" t="e">
        <f>'Door Comparison'!#REF!</f>
        <v>#REF!</v>
      </c>
      <c r="G279" s="19">
        <f>'Door Comparison'!I279</f>
        <v>0</v>
      </c>
      <c r="H279" s="19">
        <f>'Door Comparison'!J279</f>
        <v>1</v>
      </c>
      <c r="I279" s="19" t="e">
        <f>'Door Comparison'!#REF!</f>
        <v>#REF!</v>
      </c>
      <c r="J279" s="19">
        <f>'Door Comparison'!L279</f>
        <v>0</v>
      </c>
      <c r="K279" s="19">
        <f>'Door Comparison'!M279</f>
        <v>1</v>
      </c>
      <c r="L279" s="19">
        <f>'Door Comparison'!N279</f>
        <v>1</v>
      </c>
      <c r="N279" s="385">
        <v>44</v>
      </c>
      <c r="O279" s="52"/>
      <c r="P279" s="15">
        <f t="shared" si="140"/>
        <v>16.940000000000001</v>
      </c>
      <c r="Q279" s="91">
        <f t="shared" si="141"/>
        <v>41.2</v>
      </c>
      <c r="R279" s="57"/>
      <c r="S279" s="51"/>
      <c r="T279" s="57">
        <v>0</v>
      </c>
      <c r="U279" s="15">
        <v>191.03</v>
      </c>
      <c r="V279" s="22">
        <f t="shared" si="142"/>
        <v>18.2</v>
      </c>
      <c r="W279" s="15">
        <f t="shared" si="143"/>
        <v>11.37</v>
      </c>
      <c r="X279" s="57">
        <v>0</v>
      </c>
      <c r="Y279" s="23">
        <f t="shared" si="144"/>
        <v>322.74</v>
      </c>
      <c r="Z279" s="49"/>
    </row>
    <row r="280" spans="1:26" ht="12.25" customHeight="1" x14ac:dyDescent="0.25">
      <c r="A280" s="384" t="str">
        <f>'Door Comparison'!A280</f>
        <v>D03.08.01A</v>
      </c>
      <c r="B280" s="19" t="str">
        <f>'Door Comparison'!C280</f>
        <v>DRS-501</v>
      </c>
      <c r="C280" s="19" t="str">
        <f>'Door Comparison'!D280</f>
        <v>Timber</v>
      </c>
      <c r="D280" s="19">
        <f>'Door Comparison'!E280</f>
        <v>1305</v>
      </c>
      <c r="E280" s="19">
        <f>'Door Comparison'!F280</f>
        <v>2160</v>
      </c>
      <c r="F280" s="19" t="e">
        <f>'Door Comparison'!#REF!</f>
        <v>#REF!</v>
      </c>
      <c r="G280" s="19">
        <f>'Door Comparison'!I280</f>
        <v>0</v>
      </c>
      <c r="H280" s="19">
        <f>'Door Comparison'!J280</f>
        <v>1</v>
      </c>
      <c r="I280" s="19" t="e">
        <f>'Door Comparison'!#REF!</f>
        <v>#REF!</v>
      </c>
      <c r="J280" s="19">
        <f>'Door Comparison'!L280</f>
        <v>1</v>
      </c>
      <c r="K280" s="19">
        <f>'Door Comparison'!M280</f>
        <v>0</v>
      </c>
      <c r="L280" s="19">
        <f>'Door Comparison'!N280</f>
        <v>1</v>
      </c>
      <c r="N280" s="59">
        <v>88</v>
      </c>
      <c r="O280" s="52"/>
      <c r="P280" s="15">
        <f t="shared" si="140"/>
        <v>17.440000000000001</v>
      </c>
      <c r="Q280" s="91">
        <f t="shared" si="141"/>
        <v>42.41</v>
      </c>
      <c r="R280" s="57"/>
      <c r="S280" s="51"/>
      <c r="T280" s="57">
        <v>0</v>
      </c>
      <c r="U280" s="15">
        <v>141.47</v>
      </c>
      <c r="V280" s="22">
        <f t="shared" si="142"/>
        <v>12.49</v>
      </c>
      <c r="W280" s="15">
        <f t="shared" si="143"/>
        <v>11.7</v>
      </c>
      <c r="X280" s="57">
        <v>0</v>
      </c>
      <c r="Y280" s="23">
        <f t="shared" si="144"/>
        <v>313.51</v>
      </c>
      <c r="Z280" s="49"/>
    </row>
    <row r="281" spans="1:26" ht="12.25" customHeight="1" x14ac:dyDescent="0.25">
      <c r="A281" s="384" t="str">
        <f>'Door Comparison'!A281</f>
        <v>D03.08.02A</v>
      </c>
      <c r="B281" s="19" t="str">
        <f>'Door Comparison'!C281</f>
        <v>DRS-501</v>
      </c>
      <c r="C281" s="19" t="str">
        <f>'Door Comparison'!D281</f>
        <v>Timber</v>
      </c>
      <c r="D281" s="19">
        <f>'Door Comparison'!E281</f>
        <v>955</v>
      </c>
      <c r="E281" s="19">
        <f>'Door Comparison'!F281</f>
        <v>2160</v>
      </c>
      <c r="F281" s="19" t="e">
        <f>'Door Comparison'!#REF!</f>
        <v>#REF!</v>
      </c>
      <c r="G281" s="19">
        <f>'Door Comparison'!I281</f>
        <v>0</v>
      </c>
      <c r="H281" s="19">
        <f>'Door Comparison'!J281</f>
        <v>1</v>
      </c>
      <c r="I281" s="19" t="e">
        <f>'Door Comparison'!#REF!</f>
        <v>#REF!</v>
      </c>
      <c r="J281" s="19">
        <f>'Door Comparison'!L281</f>
        <v>1</v>
      </c>
      <c r="K281" s="19">
        <f>'Door Comparison'!M281</f>
        <v>0</v>
      </c>
      <c r="L281" s="19">
        <f>'Door Comparison'!N281</f>
        <v>1</v>
      </c>
      <c r="N281" s="59">
        <v>88</v>
      </c>
      <c r="O281" s="52"/>
      <c r="P281" s="15">
        <f t="shared" si="140"/>
        <v>16.350000000000001</v>
      </c>
      <c r="Q281" s="91">
        <f t="shared" si="141"/>
        <v>39.770000000000003</v>
      </c>
      <c r="R281" s="57"/>
      <c r="S281" s="51"/>
      <c r="T281" s="57">
        <v>0</v>
      </c>
      <c r="U281" s="15">
        <v>42.97</v>
      </c>
      <c r="V281" s="22">
        <f t="shared" si="142"/>
        <v>11.71</v>
      </c>
      <c r="W281" s="15">
        <f t="shared" si="143"/>
        <v>10.97</v>
      </c>
      <c r="X281" s="57">
        <v>0</v>
      </c>
      <c r="Y281" s="23">
        <f t="shared" si="144"/>
        <v>209.77</v>
      </c>
      <c r="Z281" s="49"/>
    </row>
    <row r="282" spans="1:26" ht="12.25" customHeight="1" x14ac:dyDescent="0.25">
      <c r="A282" s="384" t="str">
        <f>'Door Comparison'!A282</f>
        <v>Level 04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N282" s="59"/>
      <c r="O282" s="52"/>
      <c r="P282" s="15"/>
      <c r="R282" s="57"/>
      <c r="S282" s="51"/>
      <c r="T282" s="57"/>
      <c r="V282" s="22"/>
      <c r="W282" s="15"/>
      <c r="X282" s="57"/>
      <c r="Y282" s="23"/>
      <c r="Z282" s="49"/>
    </row>
    <row r="283" spans="1:26" ht="12.25" customHeight="1" x14ac:dyDescent="0.25">
      <c r="A283" s="384" t="str">
        <f>'Door Comparison'!A283</f>
        <v>D04.01.01A</v>
      </c>
      <c r="B283" s="19" t="str">
        <f>'Door Comparison'!C283</f>
        <v>DRS-501</v>
      </c>
      <c r="C283" s="19" t="str">
        <f>'Door Comparison'!D283</f>
        <v>Timber</v>
      </c>
      <c r="D283" s="19">
        <f>'Door Comparison'!E283</f>
        <v>1290</v>
      </c>
      <c r="E283" s="19">
        <f>'Door Comparison'!F283</f>
        <v>2360</v>
      </c>
      <c r="F283" s="19" t="e">
        <f>'Door Comparison'!#REF!</f>
        <v>#REF!</v>
      </c>
      <c r="G283" s="19">
        <f>'Door Comparison'!I283</f>
        <v>0</v>
      </c>
      <c r="H283" s="19">
        <f>'Door Comparison'!J283</f>
        <v>1</v>
      </c>
      <c r="I283" s="19" t="e">
        <f>'Door Comparison'!#REF!</f>
        <v>#REF!</v>
      </c>
      <c r="J283" s="19">
        <f>'Door Comparison'!L283</f>
        <v>0</v>
      </c>
      <c r="K283" s="19">
        <f>'Door Comparison'!M283</f>
        <v>1</v>
      </c>
      <c r="L283" s="19">
        <f>'Door Comparison'!N283</f>
        <v>1</v>
      </c>
      <c r="N283" s="59">
        <v>88</v>
      </c>
      <c r="O283" s="52"/>
      <c r="P283" s="15">
        <f t="shared" ref="P283:P290" si="145">(D283+2*E283)*3.1/1000</f>
        <v>18.63</v>
      </c>
      <c r="Q283" s="91">
        <f t="shared" ref="Q283:Q290" si="146">(((D283+2*E283)*((G283*2.9)+(H283*3.77))/1000))*2</f>
        <v>45.32</v>
      </c>
      <c r="R283" s="57"/>
      <c r="S283" s="51"/>
      <c r="T283" s="57">
        <v>0</v>
      </c>
      <c r="U283" s="15">
        <v>100.46</v>
      </c>
      <c r="V283" s="22">
        <f t="shared" ref="V283:V290" si="147">(J283*((D283+2*E283)*1.11/1000))+(K283*((D283+2*E283)*2.22/1000))+(L283*((D283+2*E283)*1.11/1000))</f>
        <v>20.010000000000002</v>
      </c>
      <c r="W283" s="15">
        <f t="shared" ref="W283:W290" si="148">(J283+K283+L283)*((D283+2*E283)*1.04/1000)</f>
        <v>12.5</v>
      </c>
      <c r="X283" s="57">
        <v>0</v>
      </c>
      <c r="Y283" s="23">
        <f t="shared" ref="Y283:Y290" si="149">SUM(N283:X283)</f>
        <v>284.92</v>
      </c>
      <c r="Z283" s="49"/>
    </row>
    <row r="284" spans="1:26" ht="12.25" customHeight="1" x14ac:dyDescent="0.25">
      <c r="A284" s="384" t="str">
        <f>'Door Comparison'!A284</f>
        <v>D04.01.02A</v>
      </c>
      <c r="B284" s="19" t="str">
        <f>'Door Comparison'!C284</f>
        <v>DRS-501</v>
      </c>
      <c r="C284" s="19" t="str">
        <f>'Door Comparison'!D284</f>
        <v>Timber</v>
      </c>
      <c r="D284" s="19">
        <f>'Door Comparison'!E284</f>
        <v>950</v>
      </c>
      <c r="E284" s="19">
        <f>'Door Comparison'!F284</f>
        <v>2360</v>
      </c>
      <c r="F284" s="19" t="e">
        <f>'Door Comparison'!#REF!</f>
        <v>#REF!</v>
      </c>
      <c r="G284" s="19">
        <f>'Door Comparison'!I284</f>
        <v>0</v>
      </c>
      <c r="H284" s="19">
        <f>'Door Comparison'!J284</f>
        <v>1</v>
      </c>
      <c r="I284" s="19" t="e">
        <f>'Door Comparison'!#REF!</f>
        <v>#REF!</v>
      </c>
      <c r="J284" s="19">
        <f>'Door Comparison'!L284</f>
        <v>0</v>
      </c>
      <c r="K284" s="19">
        <f>'Door Comparison'!M284</f>
        <v>0</v>
      </c>
      <c r="L284" s="19">
        <f>'Door Comparison'!N284</f>
        <v>1</v>
      </c>
      <c r="N284" s="59">
        <v>88</v>
      </c>
      <c r="O284" s="52"/>
      <c r="P284" s="15">
        <f t="shared" si="145"/>
        <v>17.579999999999998</v>
      </c>
      <c r="Q284" s="91">
        <f t="shared" si="146"/>
        <v>42.75</v>
      </c>
      <c r="R284" s="57"/>
      <c r="S284" s="51"/>
      <c r="T284" s="57">
        <v>0</v>
      </c>
      <c r="U284" s="15">
        <v>62</v>
      </c>
      <c r="V284" s="22">
        <f t="shared" si="147"/>
        <v>6.29</v>
      </c>
      <c r="W284" s="15">
        <f t="shared" si="148"/>
        <v>5.9</v>
      </c>
      <c r="X284" s="57">
        <v>0</v>
      </c>
      <c r="Y284" s="23">
        <f t="shared" si="149"/>
        <v>222.52</v>
      </c>
      <c r="Z284" s="49"/>
    </row>
    <row r="285" spans="1:26" ht="12.25" customHeight="1" x14ac:dyDescent="0.25">
      <c r="A285" s="384" t="str">
        <f>'Door Comparison'!A285</f>
        <v>D04.01.03A</v>
      </c>
      <c r="B285" s="19" t="str">
        <f>'Door Comparison'!C285</f>
        <v>DRS-501</v>
      </c>
      <c r="C285" s="19" t="str">
        <f>'Door Comparison'!D285</f>
        <v>Timber</v>
      </c>
      <c r="D285" s="19">
        <f>'Door Comparison'!E285</f>
        <v>830</v>
      </c>
      <c r="E285" s="19">
        <f>'Door Comparison'!F285</f>
        <v>2360</v>
      </c>
      <c r="F285" s="19" t="e">
        <f>'Door Comparison'!#REF!</f>
        <v>#REF!</v>
      </c>
      <c r="G285" s="19">
        <f>'Door Comparison'!I285</f>
        <v>0</v>
      </c>
      <c r="H285" s="19">
        <f>'Door Comparison'!J285</f>
        <v>1</v>
      </c>
      <c r="I285" s="19" t="e">
        <f>'Door Comparison'!#REF!</f>
        <v>#REF!</v>
      </c>
      <c r="J285" s="19">
        <f>'Door Comparison'!L285</f>
        <v>1</v>
      </c>
      <c r="K285" s="19">
        <f>'Door Comparison'!M285</f>
        <v>0</v>
      </c>
      <c r="L285" s="19">
        <f>'Door Comparison'!N285</f>
        <v>1</v>
      </c>
      <c r="N285" s="59">
        <v>44</v>
      </c>
      <c r="O285" s="52"/>
      <c r="P285" s="15">
        <f t="shared" si="145"/>
        <v>17.21</v>
      </c>
      <c r="Q285" s="91">
        <f t="shared" si="146"/>
        <v>41.85</v>
      </c>
      <c r="R285" s="57"/>
      <c r="S285" s="51"/>
      <c r="T285" s="57">
        <v>0</v>
      </c>
      <c r="U285" s="15">
        <v>69.41</v>
      </c>
      <c r="V285" s="22">
        <f t="shared" si="147"/>
        <v>12.32</v>
      </c>
      <c r="W285" s="15">
        <f t="shared" si="148"/>
        <v>11.54</v>
      </c>
      <c r="X285" s="57">
        <v>0</v>
      </c>
      <c r="Y285" s="23">
        <f t="shared" si="149"/>
        <v>196.33</v>
      </c>
      <c r="Z285" s="49"/>
    </row>
    <row r="286" spans="1:26" ht="12.25" customHeight="1" x14ac:dyDescent="0.25">
      <c r="A286" s="384" t="str">
        <f>'Door Comparison'!A286</f>
        <v>D04.01.04A</v>
      </c>
      <c r="B286" s="19" t="str">
        <f>'Door Comparison'!C286</f>
        <v>DRS-501</v>
      </c>
      <c r="C286" s="19" t="str">
        <f>'Door Comparison'!D286</f>
        <v>Timber</v>
      </c>
      <c r="D286" s="19">
        <f>'Door Comparison'!E286</f>
        <v>1010</v>
      </c>
      <c r="E286" s="19">
        <f>'Door Comparison'!F286</f>
        <v>2360</v>
      </c>
      <c r="F286" s="19" t="e">
        <f>'Door Comparison'!#REF!</f>
        <v>#REF!</v>
      </c>
      <c r="G286" s="19">
        <f>'Door Comparison'!I286</f>
        <v>0</v>
      </c>
      <c r="H286" s="19">
        <f>'Door Comparison'!J286</f>
        <v>1</v>
      </c>
      <c r="I286" s="19" t="e">
        <f>'Door Comparison'!#REF!</f>
        <v>#REF!</v>
      </c>
      <c r="J286" s="19">
        <f>'Door Comparison'!L286</f>
        <v>0</v>
      </c>
      <c r="K286" s="19">
        <f>'Door Comparison'!M286</f>
        <v>0</v>
      </c>
      <c r="L286" s="19">
        <f>'Door Comparison'!N286</f>
        <v>1</v>
      </c>
      <c r="N286" s="59">
        <v>88</v>
      </c>
      <c r="O286" s="52"/>
      <c r="P286" s="15">
        <f t="shared" si="145"/>
        <v>17.760000000000002</v>
      </c>
      <c r="Q286" s="91">
        <f t="shared" si="146"/>
        <v>43.2</v>
      </c>
      <c r="R286" s="57"/>
      <c r="S286" s="51"/>
      <c r="T286" s="57">
        <v>0</v>
      </c>
      <c r="U286" s="15">
        <v>61.99</v>
      </c>
      <c r="V286" s="22">
        <f t="shared" si="147"/>
        <v>6.36</v>
      </c>
      <c r="W286" s="15">
        <f t="shared" si="148"/>
        <v>5.96</v>
      </c>
      <c r="X286" s="57">
        <v>0</v>
      </c>
      <c r="Y286" s="23">
        <f t="shared" si="149"/>
        <v>223.27</v>
      </c>
      <c r="Z286" s="49"/>
    </row>
    <row r="287" spans="1:26" ht="12.25" customHeight="1" x14ac:dyDescent="0.25">
      <c r="A287" s="384" t="str">
        <f>'Door Comparison'!A287</f>
        <v>D04.01.05A</v>
      </c>
      <c r="B287" s="19" t="str">
        <f>'Door Comparison'!C287</f>
        <v>DRS-501</v>
      </c>
      <c r="C287" s="19" t="str">
        <f>'Door Comparison'!D287</f>
        <v>Timber</v>
      </c>
      <c r="D287" s="19">
        <f>'Door Comparison'!E287</f>
        <v>970</v>
      </c>
      <c r="E287" s="19">
        <f>'Door Comparison'!F287</f>
        <v>2360</v>
      </c>
      <c r="F287" s="19" t="e">
        <f>'Door Comparison'!#REF!</f>
        <v>#REF!</v>
      </c>
      <c r="G287" s="19">
        <f>'Door Comparison'!I287</f>
        <v>0</v>
      </c>
      <c r="H287" s="19">
        <f>'Door Comparison'!J287</f>
        <v>1</v>
      </c>
      <c r="I287" s="19" t="e">
        <f>'Door Comparison'!#REF!</f>
        <v>#REF!</v>
      </c>
      <c r="J287" s="19">
        <f>'Door Comparison'!L287</f>
        <v>0</v>
      </c>
      <c r="K287" s="19">
        <f>'Door Comparison'!M287</f>
        <v>1</v>
      </c>
      <c r="L287" s="19">
        <f>'Door Comparison'!N287</f>
        <v>1</v>
      </c>
      <c r="N287" s="59">
        <v>88</v>
      </c>
      <c r="O287" s="52"/>
      <c r="P287" s="15">
        <f t="shared" si="145"/>
        <v>17.64</v>
      </c>
      <c r="Q287" s="91">
        <f t="shared" si="146"/>
        <v>42.9</v>
      </c>
      <c r="R287" s="57"/>
      <c r="S287" s="51"/>
      <c r="T287" s="57">
        <v>0</v>
      </c>
      <c r="U287" s="15">
        <v>67.94</v>
      </c>
      <c r="V287" s="22">
        <f t="shared" si="147"/>
        <v>18.95</v>
      </c>
      <c r="W287" s="15">
        <f t="shared" si="148"/>
        <v>11.84</v>
      </c>
      <c r="X287" s="57">
        <v>0</v>
      </c>
      <c r="Y287" s="23">
        <f t="shared" si="149"/>
        <v>247.27</v>
      </c>
      <c r="Z287" s="49"/>
    </row>
    <row r="288" spans="1:26" ht="12.25" customHeight="1" x14ac:dyDescent="0.25">
      <c r="A288" s="384" t="str">
        <f>'Door Comparison'!A288</f>
        <v>D04.01.06A</v>
      </c>
      <c r="B288" s="19" t="str">
        <f>'Door Comparison'!C288</f>
        <v>DRS-501</v>
      </c>
      <c r="C288" s="19" t="str">
        <f>'Door Comparison'!D288</f>
        <v>Timber</v>
      </c>
      <c r="D288" s="19">
        <f>'Door Comparison'!E288</f>
        <v>1290</v>
      </c>
      <c r="E288" s="19">
        <f>'Door Comparison'!F288</f>
        <v>2360</v>
      </c>
      <c r="F288" s="19" t="e">
        <f>'Door Comparison'!#REF!</f>
        <v>#REF!</v>
      </c>
      <c r="G288" s="19">
        <f>'Door Comparison'!I288</f>
        <v>0</v>
      </c>
      <c r="H288" s="19">
        <f>'Door Comparison'!J288</f>
        <v>1</v>
      </c>
      <c r="I288" s="19" t="e">
        <f>'Door Comparison'!#REF!</f>
        <v>#REF!</v>
      </c>
      <c r="J288" s="19">
        <f>'Door Comparison'!L288</f>
        <v>0</v>
      </c>
      <c r="K288" s="19">
        <f>'Door Comparison'!M288</f>
        <v>1</v>
      </c>
      <c r="L288" s="19">
        <f>'Door Comparison'!N288</f>
        <v>1</v>
      </c>
      <c r="N288" s="59">
        <v>88</v>
      </c>
      <c r="O288" s="52"/>
      <c r="P288" s="15">
        <f t="shared" si="145"/>
        <v>18.63</v>
      </c>
      <c r="Q288" s="91">
        <f t="shared" si="146"/>
        <v>45.32</v>
      </c>
      <c r="R288" s="57"/>
      <c r="S288" s="51"/>
      <c r="T288" s="57">
        <v>0</v>
      </c>
      <c r="U288" s="15">
        <v>142.53</v>
      </c>
      <c r="V288" s="22">
        <f t="shared" si="147"/>
        <v>20.010000000000002</v>
      </c>
      <c r="W288" s="15">
        <f t="shared" si="148"/>
        <v>12.5</v>
      </c>
      <c r="X288" s="57">
        <v>0</v>
      </c>
      <c r="Y288" s="23">
        <f t="shared" si="149"/>
        <v>326.99</v>
      </c>
      <c r="Z288" s="49"/>
    </row>
    <row r="289" spans="1:26" ht="12.25" customHeight="1" x14ac:dyDescent="0.25">
      <c r="A289" s="384" t="str">
        <f>'Door Comparison'!A289</f>
        <v>D04.01.07A</v>
      </c>
      <c r="B289" s="19" t="str">
        <f>'Door Comparison'!C289</f>
        <v>DRS-501</v>
      </c>
      <c r="C289" s="19" t="str">
        <f>'Door Comparison'!D289</f>
        <v>Timber</v>
      </c>
      <c r="D289" s="19">
        <f>'Door Comparison'!E289</f>
        <v>1020</v>
      </c>
      <c r="E289" s="19">
        <f>'Door Comparison'!F289</f>
        <v>2360</v>
      </c>
      <c r="F289" s="19" t="e">
        <f>'Door Comparison'!#REF!</f>
        <v>#REF!</v>
      </c>
      <c r="G289" s="19">
        <f>'Door Comparison'!I289</f>
        <v>0</v>
      </c>
      <c r="H289" s="19">
        <f>'Door Comparison'!J289</f>
        <v>1</v>
      </c>
      <c r="I289" s="19" t="e">
        <f>'Door Comparison'!#REF!</f>
        <v>#REF!</v>
      </c>
      <c r="J289" s="19">
        <f>'Door Comparison'!L289</f>
        <v>0</v>
      </c>
      <c r="K289" s="19">
        <f>'Door Comparison'!M289</f>
        <v>1</v>
      </c>
      <c r="L289" s="19">
        <f>'Door Comparison'!N289</f>
        <v>1</v>
      </c>
      <c r="N289" s="59">
        <v>88</v>
      </c>
      <c r="O289" s="52"/>
      <c r="P289" s="15">
        <f t="shared" si="145"/>
        <v>17.79</v>
      </c>
      <c r="Q289" s="91">
        <f t="shared" si="146"/>
        <v>43.28</v>
      </c>
      <c r="R289" s="57"/>
      <c r="S289" s="51"/>
      <c r="T289" s="57">
        <v>0</v>
      </c>
      <c r="U289" s="15">
        <v>46.47</v>
      </c>
      <c r="V289" s="22">
        <f t="shared" si="147"/>
        <v>19.11</v>
      </c>
      <c r="W289" s="15">
        <f t="shared" si="148"/>
        <v>11.94</v>
      </c>
      <c r="X289" s="57">
        <v>0</v>
      </c>
      <c r="Y289" s="23">
        <f t="shared" si="149"/>
        <v>226.59</v>
      </c>
      <c r="Z289" s="49"/>
    </row>
    <row r="290" spans="1:26" ht="12.25" customHeight="1" x14ac:dyDescent="0.25">
      <c r="A290" s="384" t="str">
        <f>'Door Comparison'!A290</f>
        <v>D04.02.01A</v>
      </c>
      <c r="B290" s="19" t="str">
        <f>'Door Comparison'!C290</f>
        <v>DRS-501</v>
      </c>
      <c r="C290" s="19" t="str">
        <f>'Door Comparison'!D290</f>
        <v>Timber</v>
      </c>
      <c r="D290" s="19">
        <f>'Door Comparison'!E290</f>
        <v>1815</v>
      </c>
      <c r="E290" s="19">
        <f>'Door Comparison'!F290</f>
        <v>2360</v>
      </c>
      <c r="F290" s="19" t="e">
        <f>'Door Comparison'!#REF!</f>
        <v>#REF!</v>
      </c>
      <c r="G290" s="19">
        <f>'Door Comparison'!I290</f>
        <v>0</v>
      </c>
      <c r="H290" s="19">
        <f>'Door Comparison'!J290</f>
        <v>1</v>
      </c>
      <c r="I290" s="19" t="e">
        <f>'Door Comparison'!#REF!</f>
        <v>#REF!</v>
      </c>
      <c r="J290" s="19">
        <f>'Door Comparison'!L290</f>
        <v>0</v>
      </c>
      <c r="K290" s="19">
        <f>'Door Comparison'!M290</f>
        <v>1</v>
      </c>
      <c r="L290" s="19">
        <f>'Door Comparison'!N290</f>
        <v>1</v>
      </c>
      <c r="N290" s="59">
        <v>88</v>
      </c>
      <c r="O290" s="52"/>
      <c r="P290" s="15">
        <f t="shared" si="145"/>
        <v>20.260000000000002</v>
      </c>
      <c r="Q290" s="91">
        <f t="shared" si="146"/>
        <v>49.27</v>
      </c>
      <c r="R290" s="57"/>
      <c r="S290" s="51"/>
      <c r="T290" s="57">
        <v>0</v>
      </c>
      <c r="U290" s="15">
        <v>128.03</v>
      </c>
      <c r="V290" s="22">
        <f t="shared" si="147"/>
        <v>21.76</v>
      </c>
      <c r="W290" s="15">
        <f t="shared" si="148"/>
        <v>13.59</v>
      </c>
      <c r="X290" s="57">
        <v>0</v>
      </c>
      <c r="Y290" s="23">
        <f t="shared" si="149"/>
        <v>320.91000000000003</v>
      </c>
      <c r="Z290" s="49"/>
    </row>
    <row r="291" spans="1:26" ht="12.25" customHeight="1" x14ac:dyDescent="0.25">
      <c r="A291" s="384" t="str">
        <f>'Door Comparison'!A291</f>
        <v>D04.02.02A</v>
      </c>
      <c r="B291" s="19" t="str">
        <f>'Door Comparison'!C291</f>
        <v>DRS-307</v>
      </c>
      <c r="C291" s="19" t="str">
        <f>'Door Comparison'!D291</f>
        <v>Metal</v>
      </c>
      <c r="D291" s="19">
        <f>'Door Comparison'!E291</f>
        <v>950</v>
      </c>
      <c r="E291" s="19">
        <f>'Door Comparison'!F291</f>
        <v>2300</v>
      </c>
      <c r="F291" s="19" t="e">
        <f>'Door Comparison'!#REF!</f>
        <v>#REF!</v>
      </c>
      <c r="G291" s="19">
        <f>'Door Comparison'!I291</f>
        <v>0</v>
      </c>
      <c r="H291" s="19">
        <f>'Door Comparison'!J291</f>
        <v>1</v>
      </c>
      <c r="I291" s="19" t="e">
        <f>'Door Comparison'!#REF!</f>
        <v>#REF!</v>
      </c>
      <c r="J291" s="19">
        <f>'Door Comparison'!L291</f>
        <v>0</v>
      </c>
      <c r="K291" s="19">
        <f>'Door Comparison'!M291</f>
        <v>1</v>
      </c>
      <c r="L291" s="19">
        <f>'Door Comparison'!N291</f>
        <v>1</v>
      </c>
      <c r="N291" s="59">
        <v>459.69</v>
      </c>
      <c r="O291" s="52"/>
      <c r="P291" s="15"/>
      <c r="R291" s="57"/>
      <c r="S291" s="51"/>
      <c r="T291" s="57"/>
      <c r="V291" s="22"/>
      <c r="W291" s="15"/>
      <c r="X291" s="57"/>
      <c r="Y291" s="23">
        <f t="shared" ref="Y291:Y331" si="150">SUM(N291:X291)</f>
        <v>459.69</v>
      </c>
      <c r="Z291" s="49"/>
    </row>
    <row r="292" spans="1:26" ht="12.25" customHeight="1" x14ac:dyDescent="0.25">
      <c r="A292" s="384" t="str">
        <f>'Door Comparison'!A292</f>
        <v>D04.02.02B</v>
      </c>
      <c r="B292" s="19" t="str">
        <f>'Door Comparison'!C292</f>
        <v>DRS-501</v>
      </c>
      <c r="C292" s="19" t="str">
        <f>'Door Comparison'!D292</f>
        <v>Timber</v>
      </c>
      <c r="D292" s="19">
        <f>'Door Comparison'!E292</f>
        <v>1290</v>
      </c>
      <c r="E292" s="19">
        <f>'Door Comparison'!F292</f>
        <v>2360</v>
      </c>
      <c r="F292" s="19" t="e">
        <f>'Door Comparison'!#REF!</f>
        <v>#REF!</v>
      </c>
      <c r="G292" s="19">
        <f>'Door Comparison'!I292</f>
        <v>0</v>
      </c>
      <c r="H292" s="19">
        <f>'Door Comparison'!J292</f>
        <v>1</v>
      </c>
      <c r="I292" s="19" t="e">
        <f>'Door Comparison'!#REF!</f>
        <v>#REF!</v>
      </c>
      <c r="J292" s="19">
        <f>'Door Comparison'!L292</f>
        <v>0</v>
      </c>
      <c r="K292" s="19">
        <f>'Door Comparison'!M292</f>
        <v>1</v>
      </c>
      <c r="L292" s="19">
        <f>'Door Comparison'!N292</f>
        <v>1</v>
      </c>
      <c r="N292" s="59">
        <v>88</v>
      </c>
      <c r="O292" s="52"/>
      <c r="P292" s="15">
        <f t="shared" ref="P292:P294" si="151">(D292+2*E292)*3.1/1000</f>
        <v>18.63</v>
      </c>
      <c r="Q292" s="91">
        <f t="shared" ref="Q292:Q294" si="152">(((D292+2*E292)*((G292*2.9)+(H292*3.77))/1000))*2</f>
        <v>45.32</v>
      </c>
      <c r="R292" s="57"/>
      <c r="S292" s="51"/>
      <c r="T292" s="57">
        <v>0</v>
      </c>
      <c r="U292" s="15">
        <v>142.53</v>
      </c>
      <c r="V292" s="22">
        <f t="shared" ref="V292:V294" si="153">(J292*((D292+2*E292)*1.11/1000))+(K292*((D292+2*E292)*2.22/1000))+(L292*((D292+2*E292)*1.11/1000))</f>
        <v>20.010000000000002</v>
      </c>
      <c r="W292" s="15">
        <f t="shared" ref="W292:W294" si="154">(J292+K292+L292)*((D292+2*E292)*1.04/1000)</f>
        <v>12.5</v>
      </c>
      <c r="X292" s="57">
        <v>0</v>
      </c>
      <c r="Y292" s="23">
        <f t="shared" si="150"/>
        <v>326.99</v>
      </c>
      <c r="Z292" s="49"/>
    </row>
    <row r="293" spans="1:26" ht="12.25" customHeight="1" x14ac:dyDescent="0.25">
      <c r="A293" s="384" t="str">
        <f>'Door Comparison'!A293</f>
        <v>D04.02.04A</v>
      </c>
      <c r="B293" s="19" t="str">
        <f>'Door Comparison'!C293</f>
        <v>DRS-501</v>
      </c>
      <c r="C293" s="19" t="str">
        <f>'Door Comparison'!D293</f>
        <v>Timber</v>
      </c>
      <c r="D293" s="19">
        <f>'Door Comparison'!E293</f>
        <v>1290</v>
      </c>
      <c r="E293" s="19">
        <f>'Door Comparison'!F293</f>
        <v>2360</v>
      </c>
      <c r="F293" s="19" t="e">
        <f>'Door Comparison'!#REF!</f>
        <v>#REF!</v>
      </c>
      <c r="G293" s="19">
        <f>'Door Comparison'!I293</f>
        <v>0</v>
      </c>
      <c r="H293" s="19">
        <f>'Door Comparison'!J293</f>
        <v>1</v>
      </c>
      <c r="I293" s="19" t="e">
        <f>'Door Comparison'!#REF!</f>
        <v>#REF!</v>
      </c>
      <c r="J293" s="19">
        <f>'Door Comparison'!L293</f>
        <v>0</v>
      </c>
      <c r="K293" s="19">
        <f>'Door Comparison'!M293</f>
        <v>1</v>
      </c>
      <c r="L293" s="19">
        <f>'Door Comparison'!N293</f>
        <v>1</v>
      </c>
      <c r="N293" s="59">
        <v>88</v>
      </c>
      <c r="O293" s="52"/>
      <c r="P293" s="15">
        <f t="shared" si="151"/>
        <v>18.63</v>
      </c>
      <c r="Q293" s="91">
        <f t="shared" si="152"/>
        <v>45.32</v>
      </c>
      <c r="R293" s="57"/>
      <c r="S293" s="51"/>
      <c r="T293" s="57">
        <v>0</v>
      </c>
      <c r="U293" s="15">
        <v>148.47</v>
      </c>
      <c r="V293" s="22">
        <f t="shared" si="153"/>
        <v>20.010000000000002</v>
      </c>
      <c r="W293" s="15">
        <f t="shared" si="154"/>
        <v>12.5</v>
      </c>
      <c r="X293" s="57">
        <v>0</v>
      </c>
      <c r="Y293" s="23">
        <f t="shared" si="150"/>
        <v>332.93</v>
      </c>
      <c r="Z293" s="49"/>
    </row>
    <row r="294" spans="1:26" ht="12.25" customHeight="1" x14ac:dyDescent="0.25">
      <c r="A294" s="384" t="str">
        <f>'Door Comparison'!A294</f>
        <v>D04.02.06A</v>
      </c>
      <c r="B294" s="19" t="str">
        <f>'Door Comparison'!C294</f>
        <v>DRS-501</v>
      </c>
      <c r="C294" s="19" t="str">
        <f>'Door Comparison'!D294</f>
        <v>Timber</v>
      </c>
      <c r="D294" s="19">
        <f>'Door Comparison'!E294</f>
        <v>1290</v>
      </c>
      <c r="E294" s="19">
        <f>'Door Comparison'!F294</f>
        <v>2360</v>
      </c>
      <c r="F294" s="19" t="e">
        <f>'Door Comparison'!#REF!</f>
        <v>#REF!</v>
      </c>
      <c r="G294" s="19">
        <f>'Door Comparison'!I294</f>
        <v>0</v>
      </c>
      <c r="H294" s="19">
        <f>'Door Comparison'!J294</f>
        <v>1</v>
      </c>
      <c r="I294" s="19" t="e">
        <f>'Door Comparison'!#REF!</f>
        <v>#REF!</v>
      </c>
      <c r="J294" s="19">
        <f>'Door Comparison'!L294</f>
        <v>0</v>
      </c>
      <c r="K294" s="19">
        <f>'Door Comparison'!M294</f>
        <v>1</v>
      </c>
      <c r="L294" s="19">
        <f>'Door Comparison'!N294</f>
        <v>1</v>
      </c>
      <c r="N294" s="59">
        <v>88</v>
      </c>
      <c r="O294" s="52"/>
      <c r="P294" s="15">
        <f t="shared" si="151"/>
        <v>18.63</v>
      </c>
      <c r="Q294" s="91">
        <f t="shared" si="152"/>
        <v>45.32</v>
      </c>
      <c r="R294" s="57"/>
      <c r="S294" s="51"/>
      <c r="T294" s="57">
        <v>0</v>
      </c>
      <c r="U294" s="15">
        <v>142.53</v>
      </c>
      <c r="V294" s="22">
        <f t="shared" si="153"/>
        <v>20.010000000000002</v>
      </c>
      <c r="W294" s="15">
        <f t="shared" si="154"/>
        <v>12.5</v>
      </c>
      <c r="X294" s="57">
        <v>0</v>
      </c>
      <c r="Y294" s="23">
        <f t="shared" si="150"/>
        <v>326.99</v>
      </c>
      <c r="Z294" s="49"/>
    </row>
    <row r="295" spans="1:26" ht="12.25" customHeight="1" x14ac:dyDescent="0.25">
      <c r="A295" s="384" t="str">
        <f>'Door Comparison'!A295</f>
        <v>D04.02.06B</v>
      </c>
      <c r="B295" s="19" t="str">
        <f>'Door Comparison'!C295</f>
        <v>DRS-307</v>
      </c>
      <c r="C295" s="19" t="str">
        <f>'Door Comparison'!D295</f>
        <v>Metal</v>
      </c>
      <c r="D295" s="19">
        <f>'Door Comparison'!E295</f>
        <v>950</v>
      </c>
      <c r="E295" s="19">
        <f>'Door Comparison'!F295</f>
        <v>2300</v>
      </c>
      <c r="F295" s="19" t="e">
        <f>'Door Comparison'!#REF!</f>
        <v>#REF!</v>
      </c>
      <c r="G295" s="19">
        <f>'Door Comparison'!I295</f>
        <v>0</v>
      </c>
      <c r="H295" s="19">
        <f>'Door Comparison'!J295</f>
        <v>1</v>
      </c>
      <c r="I295" s="19" t="e">
        <f>'Door Comparison'!#REF!</f>
        <v>#REF!</v>
      </c>
      <c r="J295" s="19">
        <f>'Door Comparison'!L295</f>
        <v>0</v>
      </c>
      <c r="K295" s="19">
        <f>'Door Comparison'!M295</f>
        <v>1</v>
      </c>
      <c r="L295" s="19">
        <f>'Door Comparison'!N295</f>
        <v>1</v>
      </c>
      <c r="N295" s="59">
        <v>459.69</v>
      </c>
      <c r="O295" s="52"/>
      <c r="P295" s="15"/>
      <c r="R295" s="57"/>
      <c r="S295" s="51"/>
      <c r="T295" s="57"/>
      <c r="V295" s="22"/>
      <c r="W295" s="15"/>
      <c r="X295" s="57"/>
      <c r="Y295" s="23">
        <f t="shared" si="150"/>
        <v>459.69</v>
      </c>
      <c r="Z295" s="49"/>
    </row>
    <row r="296" spans="1:26" ht="12.25" customHeight="1" x14ac:dyDescent="0.25">
      <c r="A296" s="384" t="str">
        <f>'Door Comparison'!A296</f>
        <v>D04.02.07A</v>
      </c>
      <c r="B296" s="19" t="str">
        <f>'Door Comparison'!C296</f>
        <v>DRS-501</v>
      </c>
      <c r="C296" s="19" t="str">
        <f>'Door Comparison'!D296</f>
        <v>Timber</v>
      </c>
      <c r="D296" s="19">
        <f>'Door Comparison'!E296</f>
        <v>970</v>
      </c>
      <c r="E296" s="19">
        <f>'Door Comparison'!F296</f>
        <v>2360</v>
      </c>
      <c r="F296" s="19" t="e">
        <f>'Door Comparison'!#REF!</f>
        <v>#REF!</v>
      </c>
      <c r="G296" s="19">
        <f>'Door Comparison'!I296</f>
        <v>0</v>
      </c>
      <c r="H296" s="19">
        <f>'Door Comparison'!J296</f>
        <v>1</v>
      </c>
      <c r="I296" s="19" t="e">
        <f>'Door Comparison'!#REF!</f>
        <v>#REF!</v>
      </c>
      <c r="J296" s="19">
        <f>'Door Comparison'!L296</f>
        <v>0</v>
      </c>
      <c r="K296" s="19">
        <f>'Door Comparison'!M296</f>
        <v>1</v>
      </c>
      <c r="L296" s="19">
        <f>'Door Comparison'!N296</f>
        <v>1</v>
      </c>
      <c r="N296" s="59">
        <v>88</v>
      </c>
      <c r="O296" s="52"/>
      <c r="P296" s="15">
        <f t="shared" ref="P296:P316" si="155">(D296+2*E296)*3.1/1000</f>
        <v>17.64</v>
      </c>
      <c r="Q296" s="91">
        <f t="shared" ref="Q296:Q316" si="156">(((D296+2*E296)*((G296*2.9)+(H296*3.77))/1000))*2</f>
        <v>42.9</v>
      </c>
      <c r="R296" s="57"/>
      <c r="S296" s="51"/>
      <c r="T296" s="57">
        <v>0</v>
      </c>
      <c r="U296" s="15">
        <v>67.94</v>
      </c>
      <c r="V296" s="22">
        <f t="shared" ref="V296:V316" si="157">(J296*((D296+2*E296)*1.11/1000))+(K296*((D296+2*E296)*2.22/1000))+(L296*((D296+2*E296)*1.11/1000))</f>
        <v>18.95</v>
      </c>
      <c r="W296" s="15">
        <f t="shared" ref="W296:W316" si="158">(J296+K296+L296)*((D296+2*E296)*1.04/1000)</f>
        <v>11.84</v>
      </c>
      <c r="X296" s="57">
        <v>0</v>
      </c>
      <c r="Y296" s="23">
        <f t="shared" si="150"/>
        <v>247.27</v>
      </c>
      <c r="Z296" s="49"/>
    </row>
    <row r="297" spans="1:26" ht="12.25" customHeight="1" x14ac:dyDescent="0.25">
      <c r="A297" s="384" t="str">
        <f>'Door Comparison'!A297</f>
        <v>D04.02.08A</v>
      </c>
      <c r="B297" s="19" t="str">
        <f>'Door Comparison'!C297</f>
        <v>DRS-501</v>
      </c>
      <c r="C297" s="19" t="str">
        <f>'Door Comparison'!D297</f>
        <v>Timber</v>
      </c>
      <c r="D297" s="19">
        <f>'Door Comparison'!E297</f>
        <v>970</v>
      </c>
      <c r="E297" s="19">
        <f>'Door Comparison'!F297</f>
        <v>2360</v>
      </c>
      <c r="F297" s="19" t="e">
        <f>'Door Comparison'!#REF!</f>
        <v>#REF!</v>
      </c>
      <c r="G297" s="19">
        <f>'Door Comparison'!I297</f>
        <v>0</v>
      </c>
      <c r="H297" s="19">
        <f>'Door Comparison'!J297</f>
        <v>1</v>
      </c>
      <c r="I297" s="19" t="e">
        <f>'Door Comparison'!#REF!</f>
        <v>#REF!</v>
      </c>
      <c r="J297" s="19">
        <f>'Door Comparison'!L297</f>
        <v>0</v>
      </c>
      <c r="K297" s="19">
        <f>'Door Comparison'!M297</f>
        <v>1</v>
      </c>
      <c r="L297" s="19">
        <f>'Door Comparison'!N297</f>
        <v>1</v>
      </c>
      <c r="N297" s="59">
        <v>88</v>
      </c>
      <c r="O297" s="52"/>
      <c r="P297" s="15">
        <f t="shared" si="155"/>
        <v>17.64</v>
      </c>
      <c r="Q297" s="91">
        <f t="shared" si="156"/>
        <v>42.9</v>
      </c>
      <c r="R297" s="57"/>
      <c r="S297" s="51"/>
      <c r="T297" s="57">
        <v>0</v>
      </c>
      <c r="U297" s="15">
        <v>67.94</v>
      </c>
      <c r="V297" s="22">
        <f t="shared" si="157"/>
        <v>18.95</v>
      </c>
      <c r="W297" s="15">
        <f t="shared" si="158"/>
        <v>11.84</v>
      </c>
      <c r="X297" s="57">
        <v>0</v>
      </c>
      <c r="Y297" s="23">
        <f t="shared" si="150"/>
        <v>247.27</v>
      </c>
      <c r="Z297" s="49"/>
    </row>
    <row r="298" spans="1:26" ht="12.25" customHeight="1" x14ac:dyDescent="0.25">
      <c r="A298" s="384" t="str">
        <f>'Door Comparison'!A298</f>
        <v>D04.02.09A</v>
      </c>
      <c r="B298" s="19" t="str">
        <f>'Door Comparison'!C298</f>
        <v>DRS-501</v>
      </c>
      <c r="C298" s="19" t="str">
        <f>'Door Comparison'!D298</f>
        <v>Timber</v>
      </c>
      <c r="D298" s="19">
        <f>'Door Comparison'!E298</f>
        <v>850</v>
      </c>
      <c r="E298" s="19">
        <f>'Door Comparison'!F298</f>
        <v>2360</v>
      </c>
      <c r="F298" s="19" t="e">
        <f>'Door Comparison'!#REF!</f>
        <v>#REF!</v>
      </c>
      <c r="G298" s="19">
        <f>'Door Comparison'!I298</f>
        <v>0</v>
      </c>
      <c r="H298" s="19">
        <f>'Door Comparison'!J298</f>
        <v>1</v>
      </c>
      <c r="I298" s="19" t="e">
        <f>'Door Comparison'!#REF!</f>
        <v>#REF!</v>
      </c>
      <c r="J298" s="19">
        <f>'Door Comparison'!L298</f>
        <v>0</v>
      </c>
      <c r="K298" s="19">
        <f>'Door Comparison'!M298</f>
        <v>1</v>
      </c>
      <c r="L298" s="19">
        <f>'Door Comparison'!N298</f>
        <v>1</v>
      </c>
      <c r="N298" s="59">
        <v>44</v>
      </c>
      <c r="O298" s="52"/>
      <c r="P298" s="15">
        <f t="shared" si="155"/>
        <v>17.27</v>
      </c>
      <c r="Q298" s="91">
        <f t="shared" si="156"/>
        <v>42</v>
      </c>
      <c r="R298" s="57"/>
      <c r="S298" s="51"/>
      <c r="T298" s="57">
        <v>0</v>
      </c>
      <c r="U298" s="15">
        <v>69.41</v>
      </c>
      <c r="V298" s="22">
        <f t="shared" si="157"/>
        <v>18.55</v>
      </c>
      <c r="W298" s="15">
        <f t="shared" si="158"/>
        <v>11.59</v>
      </c>
      <c r="X298" s="57">
        <v>0</v>
      </c>
      <c r="Y298" s="23">
        <f t="shared" si="150"/>
        <v>202.82</v>
      </c>
      <c r="Z298" s="49"/>
    </row>
    <row r="299" spans="1:26" ht="12.25" customHeight="1" x14ac:dyDescent="0.25">
      <c r="A299" s="384" t="str">
        <f>'Door Comparison'!A299</f>
        <v>D04.02.10A</v>
      </c>
      <c r="B299" s="19" t="str">
        <f>'Door Comparison'!C299</f>
        <v>DRS-501</v>
      </c>
      <c r="C299" s="19" t="str">
        <f>'Door Comparison'!D299</f>
        <v>Timber</v>
      </c>
      <c r="D299" s="19">
        <f>'Door Comparison'!E299</f>
        <v>1040</v>
      </c>
      <c r="E299" s="19">
        <f>'Door Comparison'!F299</f>
        <v>2360</v>
      </c>
      <c r="F299" s="19" t="e">
        <f>'Door Comparison'!#REF!</f>
        <v>#REF!</v>
      </c>
      <c r="G299" s="19">
        <f>'Door Comparison'!I299</f>
        <v>0</v>
      </c>
      <c r="H299" s="19">
        <f>'Door Comparison'!J299</f>
        <v>1</v>
      </c>
      <c r="I299" s="19" t="e">
        <f>'Door Comparison'!#REF!</f>
        <v>#REF!</v>
      </c>
      <c r="J299" s="19">
        <f>'Door Comparison'!L299</f>
        <v>0</v>
      </c>
      <c r="K299" s="19">
        <f>'Door Comparison'!M299</f>
        <v>1</v>
      </c>
      <c r="L299" s="19">
        <f>'Door Comparison'!N299</f>
        <v>1</v>
      </c>
      <c r="N299" s="59">
        <v>88</v>
      </c>
      <c r="O299" s="52"/>
      <c r="P299" s="15">
        <f t="shared" si="155"/>
        <v>17.86</v>
      </c>
      <c r="Q299" s="91">
        <f t="shared" si="156"/>
        <v>43.43</v>
      </c>
      <c r="R299" s="57"/>
      <c r="S299" s="51"/>
      <c r="T299" s="57">
        <v>0</v>
      </c>
      <c r="U299" s="15">
        <v>67.930000000000007</v>
      </c>
      <c r="V299" s="22">
        <f t="shared" si="157"/>
        <v>19.18</v>
      </c>
      <c r="W299" s="15">
        <f t="shared" si="158"/>
        <v>11.98</v>
      </c>
      <c r="X299" s="57">
        <v>0</v>
      </c>
      <c r="Y299" s="23">
        <f t="shared" si="150"/>
        <v>248.38</v>
      </c>
      <c r="Z299" s="49"/>
    </row>
    <row r="300" spans="1:26" ht="12.25" customHeight="1" x14ac:dyDescent="0.25">
      <c r="A300" s="384" t="str">
        <f>'Door Comparison'!A300</f>
        <v>D04.02.11A</v>
      </c>
      <c r="B300" s="19" t="str">
        <f>'Door Comparison'!C300</f>
        <v>DRS-501</v>
      </c>
      <c r="C300" s="19" t="str">
        <f>'Door Comparison'!D300</f>
        <v>Timber</v>
      </c>
      <c r="D300" s="19">
        <f>'Door Comparison'!E300</f>
        <v>1290</v>
      </c>
      <c r="E300" s="19">
        <f>'Door Comparison'!F300</f>
        <v>2360</v>
      </c>
      <c r="F300" s="19" t="e">
        <f>'Door Comparison'!#REF!</f>
        <v>#REF!</v>
      </c>
      <c r="G300" s="19">
        <f>'Door Comparison'!I300</f>
        <v>0</v>
      </c>
      <c r="H300" s="19">
        <f>'Door Comparison'!J300</f>
        <v>1</v>
      </c>
      <c r="I300" s="19" t="e">
        <f>'Door Comparison'!#REF!</f>
        <v>#REF!</v>
      </c>
      <c r="J300" s="19">
        <f>'Door Comparison'!L300</f>
        <v>0</v>
      </c>
      <c r="K300" s="19">
        <f>'Door Comparison'!M300</f>
        <v>1</v>
      </c>
      <c r="L300" s="19">
        <f>'Door Comparison'!N300</f>
        <v>1</v>
      </c>
      <c r="N300" s="59">
        <v>88</v>
      </c>
      <c r="O300" s="52"/>
      <c r="P300" s="15">
        <f t="shared" si="155"/>
        <v>18.63</v>
      </c>
      <c r="Q300" s="91">
        <f t="shared" si="156"/>
        <v>45.32</v>
      </c>
      <c r="R300" s="57"/>
      <c r="S300" s="51"/>
      <c r="T300" s="57">
        <v>0</v>
      </c>
      <c r="U300" s="15">
        <v>148.47</v>
      </c>
      <c r="V300" s="22">
        <f t="shared" si="157"/>
        <v>20.010000000000002</v>
      </c>
      <c r="W300" s="15">
        <f t="shared" si="158"/>
        <v>12.5</v>
      </c>
      <c r="X300" s="57">
        <v>0</v>
      </c>
      <c r="Y300" s="23">
        <f t="shared" si="150"/>
        <v>332.93</v>
      </c>
      <c r="Z300" s="49"/>
    </row>
    <row r="301" spans="1:26" ht="12.25" customHeight="1" x14ac:dyDescent="0.25">
      <c r="A301" s="384" t="str">
        <f>'Door Comparison'!A301</f>
        <v>D04.02.12A</v>
      </c>
      <c r="B301" s="19" t="str">
        <f>'Door Comparison'!C301</f>
        <v>DRS-501</v>
      </c>
      <c r="C301" s="19" t="str">
        <f>'Door Comparison'!D301</f>
        <v>Timber</v>
      </c>
      <c r="D301" s="19">
        <f>'Door Comparison'!E301</f>
        <v>1290</v>
      </c>
      <c r="E301" s="19">
        <f>'Door Comparison'!F301</f>
        <v>2360</v>
      </c>
      <c r="F301" s="19" t="e">
        <f>'Door Comparison'!#REF!</f>
        <v>#REF!</v>
      </c>
      <c r="G301" s="19">
        <f>'Door Comparison'!I301</f>
        <v>0</v>
      </c>
      <c r="H301" s="19">
        <f>'Door Comparison'!J301</f>
        <v>1</v>
      </c>
      <c r="I301" s="19" t="e">
        <f>'Door Comparison'!#REF!</f>
        <v>#REF!</v>
      </c>
      <c r="J301" s="19">
        <f>'Door Comparison'!L301</f>
        <v>0</v>
      </c>
      <c r="K301" s="19">
        <f>'Door Comparison'!M301</f>
        <v>1</v>
      </c>
      <c r="L301" s="19">
        <f>'Door Comparison'!N301</f>
        <v>1</v>
      </c>
      <c r="N301" s="59">
        <v>88</v>
      </c>
      <c r="O301" s="52"/>
      <c r="P301" s="15">
        <f t="shared" si="155"/>
        <v>18.63</v>
      </c>
      <c r="Q301" s="91">
        <f t="shared" si="156"/>
        <v>45.32</v>
      </c>
      <c r="R301" s="57"/>
      <c r="S301" s="51"/>
      <c r="T301" s="57">
        <v>0</v>
      </c>
      <c r="U301" s="15">
        <v>148.47</v>
      </c>
      <c r="V301" s="22">
        <f t="shared" si="157"/>
        <v>20.010000000000002</v>
      </c>
      <c r="W301" s="15">
        <f t="shared" si="158"/>
        <v>12.5</v>
      </c>
      <c r="X301" s="57">
        <v>0</v>
      </c>
      <c r="Y301" s="23">
        <f t="shared" si="150"/>
        <v>332.93</v>
      </c>
      <c r="Z301" s="49"/>
    </row>
    <row r="302" spans="1:26" ht="12.25" customHeight="1" x14ac:dyDescent="0.25">
      <c r="A302" s="384" t="str">
        <f>'Door Comparison'!A302</f>
        <v>D04.02.M1A</v>
      </c>
      <c r="B302" s="19" t="str">
        <f>'Door Comparison'!C302</f>
        <v>DRS-501</v>
      </c>
      <c r="C302" s="19" t="str">
        <f>'Door Comparison'!D302</f>
        <v>Timber</v>
      </c>
      <c r="D302" s="19">
        <f>'Door Comparison'!E302</f>
        <v>1040</v>
      </c>
      <c r="E302" s="19">
        <f>'Door Comparison'!F302</f>
        <v>2360</v>
      </c>
      <c r="F302" s="19" t="e">
        <f>'Door Comparison'!#REF!</f>
        <v>#REF!</v>
      </c>
      <c r="G302" s="19">
        <f>'Door Comparison'!I302</f>
        <v>0</v>
      </c>
      <c r="H302" s="19">
        <f>'Door Comparison'!J302</f>
        <v>1</v>
      </c>
      <c r="I302" s="19" t="e">
        <f>'Door Comparison'!#REF!</f>
        <v>#REF!</v>
      </c>
      <c r="J302" s="19">
        <f>'Door Comparison'!L302</f>
        <v>0</v>
      </c>
      <c r="K302" s="19">
        <f>'Door Comparison'!M302</f>
        <v>1</v>
      </c>
      <c r="L302" s="19">
        <f>'Door Comparison'!N302</f>
        <v>1</v>
      </c>
      <c r="N302" s="59">
        <v>88</v>
      </c>
      <c r="O302" s="52"/>
      <c r="P302" s="15">
        <f t="shared" si="155"/>
        <v>17.86</v>
      </c>
      <c r="Q302" s="91">
        <f t="shared" si="156"/>
        <v>43.43</v>
      </c>
      <c r="R302" s="57"/>
      <c r="S302" s="51"/>
      <c r="T302" s="57">
        <v>0</v>
      </c>
      <c r="U302" s="392">
        <v>66.44</v>
      </c>
      <c r="V302" s="22">
        <f t="shared" si="157"/>
        <v>19.18</v>
      </c>
      <c r="W302" s="15">
        <f t="shared" si="158"/>
        <v>11.98</v>
      </c>
      <c r="X302" s="57">
        <v>0</v>
      </c>
      <c r="Y302" s="23">
        <f t="shared" si="150"/>
        <v>246.89</v>
      </c>
      <c r="Z302" s="49"/>
    </row>
    <row r="303" spans="1:26" ht="12.25" customHeight="1" x14ac:dyDescent="0.25">
      <c r="A303" s="384" t="str">
        <f>'Door Comparison'!A303</f>
        <v>D04.04.01A</v>
      </c>
      <c r="B303" s="19" t="str">
        <f>'Door Comparison'!C303</f>
        <v>DRS-501</v>
      </c>
      <c r="C303" s="19" t="str">
        <f>'Door Comparison'!D303</f>
        <v>Timber</v>
      </c>
      <c r="D303" s="19">
        <f>'Door Comparison'!E303</f>
        <v>1290</v>
      </c>
      <c r="E303" s="19">
        <f>'Door Comparison'!F303</f>
        <v>2360</v>
      </c>
      <c r="F303" s="19" t="e">
        <f>'Door Comparison'!#REF!</f>
        <v>#REF!</v>
      </c>
      <c r="G303" s="19">
        <f>'Door Comparison'!I303</f>
        <v>0</v>
      </c>
      <c r="H303" s="19">
        <f>'Door Comparison'!J303</f>
        <v>1</v>
      </c>
      <c r="I303" s="19" t="e">
        <f>'Door Comparison'!#REF!</f>
        <v>#REF!</v>
      </c>
      <c r="J303" s="19">
        <f>'Door Comparison'!L303</f>
        <v>0</v>
      </c>
      <c r="K303" s="19">
        <f>'Door Comparison'!M303</f>
        <v>1</v>
      </c>
      <c r="L303" s="19">
        <f>'Door Comparison'!N303</f>
        <v>1</v>
      </c>
      <c r="N303" s="59">
        <v>88</v>
      </c>
      <c r="O303" s="52"/>
      <c r="P303" s="15">
        <f t="shared" si="155"/>
        <v>18.63</v>
      </c>
      <c r="Q303" s="91">
        <f t="shared" si="156"/>
        <v>45.32</v>
      </c>
      <c r="R303" s="57"/>
      <c r="S303" s="51"/>
      <c r="T303" s="57">
        <v>0</v>
      </c>
      <c r="U303" s="15">
        <v>142.53</v>
      </c>
      <c r="V303" s="22">
        <f t="shared" si="157"/>
        <v>20.010000000000002</v>
      </c>
      <c r="W303" s="15">
        <f t="shared" si="158"/>
        <v>12.5</v>
      </c>
      <c r="X303" s="57">
        <v>0</v>
      </c>
      <c r="Y303" s="23">
        <f t="shared" si="150"/>
        <v>326.99</v>
      </c>
      <c r="Z303" s="49"/>
    </row>
    <row r="304" spans="1:26" ht="12.25" customHeight="1" x14ac:dyDescent="0.25">
      <c r="A304" s="384" t="str">
        <f>'Door Comparison'!A304</f>
        <v>D04.04.02A</v>
      </c>
      <c r="B304" s="19" t="str">
        <f>'Door Comparison'!C304</f>
        <v>DRS-501</v>
      </c>
      <c r="C304" s="19" t="str">
        <f>'Door Comparison'!D304</f>
        <v>Timber</v>
      </c>
      <c r="D304" s="19">
        <f>'Door Comparison'!E304</f>
        <v>1290</v>
      </c>
      <c r="E304" s="19">
        <f>'Door Comparison'!F304</f>
        <v>2360</v>
      </c>
      <c r="F304" s="19" t="e">
        <f>'Door Comparison'!#REF!</f>
        <v>#REF!</v>
      </c>
      <c r="G304" s="19">
        <f>'Door Comparison'!I304</f>
        <v>0</v>
      </c>
      <c r="H304" s="19">
        <f>'Door Comparison'!J304</f>
        <v>1</v>
      </c>
      <c r="I304" s="19" t="e">
        <f>'Door Comparison'!#REF!</f>
        <v>#REF!</v>
      </c>
      <c r="J304" s="19">
        <f>'Door Comparison'!L304</f>
        <v>0</v>
      </c>
      <c r="K304" s="19">
        <f>'Door Comparison'!M304</f>
        <v>1</v>
      </c>
      <c r="L304" s="19">
        <f>'Door Comparison'!N304</f>
        <v>1</v>
      </c>
      <c r="N304" s="59">
        <v>88</v>
      </c>
      <c r="O304" s="52"/>
      <c r="P304" s="15">
        <f t="shared" si="155"/>
        <v>18.63</v>
      </c>
      <c r="Q304" s="91">
        <f t="shared" si="156"/>
        <v>45.32</v>
      </c>
      <c r="R304" s="57"/>
      <c r="S304" s="51"/>
      <c r="T304" s="57">
        <v>0</v>
      </c>
      <c r="U304" s="15">
        <v>148.47</v>
      </c>
      <c r="V304" s="22">
        <f t="shared" si="157"/>
        <v>20.010000000000002</v>
      </c>
      <c r="W304" s="15">
        <f t="shared" si="158"/>
        <v>12.5</v>
      </c>
      <c r="X304" s="57">
        <v>0</v>
      </c>
      <c r="Y304" s="23">
        <f t="shared" si="150"/>
        <v>332.93</v>
      </c>
      <c r="Z304" s="49"/>
    </row>
    <row r="305" spans="1:26" ht="12.25" customHeight="1" x14ac:dyDescent="0.25">
      <c r="A305" s="384" t="str">
        <f>'Door Comparison'!A305</f>
        <v>D04.04.03A</v>
      </c>
      <c r="B305" s="19" t="str">
        <f>'Door Comparison'!C305</f>
        <v>DRS-501</v>
      </c>
      <c r="C305" s="19" t="str">
        <f>'Door Comparison'!D305</f>
        <v>Timber</v>
      </c>
      <c r="D305" s="19">
        <f>'Door Comparison'!E305</f>
        <v>1040</v>
      </c>
      <c r="E305" s="19">
        <f>'Door Comparison'!F305</f>
        <v>2360</v>
      </c>
      <c r="F305" s="19" t="e">
        <f>'Door Comparison'!#REF!</f>
        <v>#REF!</v>
      </c>
      <c r="G305" s="19">
        <f>'Door Comparison'!I305</f>
        <v>0</v>
      </c>
      <c r="H305" s="19">
        <f>'Door Comparison'!J305</f>
        <v>1</v>
      </c>
      <c r="I305" s="19" t="e">
        <f>'Door Comparison'!#REF!</f>
        <v>#REF!</v>
      </c>
      <c r="J305" s="19">
        <f>'Door Comparison'!L305</f>
        <v>0</v>
      </c>
      <c r="K305" s="19">
        <f>'Door Comparison'!M305</f>
        <v>1</v>
      </c>
      <c r="L305" s="19">
        <f>'Door Comparison'!N305</f>
        <v>1</v>
      </c>
      <c r="N305" s="59">
        <v>88</v>
      </c>
      <c r="O305" s="52"/>
      <c r="P305" s="15">
        <f t="shared" si="155"/>
        <v>17.86</v>
      </c>
      <c r="Q305" s="91">
        <f t="shared" si="156"/>
        <v>43.43</v>
      </c>
      <c r="R305" s="57"/>
      <c r="S305" s="51"/>
      <c r="T305" s="57">
        <v>0</v>
      </c>
      <c r="U305" s="15">
        <v>46.47</v>
      </c>
      <c r="V305" s="22">
        <f t="shared" si="157"/>
        <v>19.18</v>
      </c>
      <c r="W305" s="15">
        <f t="shared" si="158"/>
        <v>11.98</v>
      </c>
      <c r="X305" s="57">
        <v>0</v>
      </c>
      <c r="Y305" s="23">
        <f t="shared" si="150"/>
        <v>226.92</v>
      </c>
      <c r="Z305" s="49"/>
    </row>
    <row r="306" spans="1:26" ht="12.25" customHeight="1" x14ac:dyDescent="0.25">
      <c r="A306" s="384" t="str">
        <f>'Door Comparison'!A306</f>
        <v>D04.04.04A</v>
      </c>
      <c r="B306" s="19" t="str">
        <f>'Door Comparison'!C306</f>
        <v>DRS-501</v>
      </c>
      <c r="C306" s="19" t="str">
        <f>'Door Comparison'!D306</f>
        <v>Timber</v>
      </c>
      <c r="D306" s="19">
        <f>'Door Comparison'!E306</f>
        <v>1640</v>
      </c>
      <c r="E306" s="19">
        <f>'Door Comparison'!F306</f>
        <v>2360</v>
      </c>
      <c r="F306" s="19" t="e">
        <f>'Door Comparison'!#REF!</f>
        <v>#REF!</v>
      </c>
      <c r="G306" s="19">
        <f>'Door Comparison'!I306</f>
        <v>0</v>
      </c>
      <c r="H306" s="19">
        <f>'Door Comparison'!J306</f>
        <v>1</v>
      </c>
      <c r="I306" s="19" t="e">
        <f>'Door Comparison'!#REF!</f>
        <v>#REF!</v>
      </c>
      <c r="J306" s="19">
        <f>'Door Comparison'!L306</f>
        <v>0</v>
      </c>
      <c r="K306" s="19">
        <f>'Door Comparison'!M306</f>
        <v>1</v>
      </c>
      <c r="L306" s="19">
        <f>'Door Comparison'!N306</f>
        <v>1</v>
      </c>
      <c r="N306" s="59">
        <v>88</v>
      </c>
      <c r="O306" s="52"/>
      <c r="P306" s="15">
        <f t="shared" si="155"/>
        <v>19.72</v>
      </c>
      <c r="Q306" s="91">
        <f t="shared" si="156"/>
        <v>47.95</v>
      </c>
      <c r="R306" s="57"/>
      <c r="S306" s="51"/>
      <c r="T306" s="57">
        <v>0</v>
      </c>
      <c r="U306" s="15">
        <v>100.46</v>
      </c>
      <c r="V306" s="22">
        <f t="shared" si="157"/>
        <v>21.18</v>
      </c>
      <c r="W306" s="15">
        <f t="shared" si="158"/>
        <v>13.23</v>
      </c>
      <c r="X306" s="57">
        <v>0</v>
      </c>
      <c r="Y306" s="23">
        <f t="shared" si="150"/>
        <v>290.54000000000002</v>
      </c>
      <c r="Z306" s="49"/>
    </row>
    <row r="307" spans="1:26" ht="12.25" customHeight="1" x14ac:dyDescent="0.25">
      <c r="A307" s="384" t="str">
        <f>'Door Comparison'!A307</f>
        <v>D04.04.05A</v>
      </c>
      <c r="B307" s="19" t="str">
        <f>'Door Comparison'!C307</f>
        <v>DRS-505</v>
      </c>
      <c r="C307" s="19" t="str">
        <f>'Door Comparison'!D307</f>
        <v>Selo</v>
      </c>
      <c r="D307" s="19">
        <f>'Door Comparison'!E307</f>
        <v>1903</v>
      </c>
      <c r="E307" s="19">
        <f>'Door Comparison'!F307</f>
        <v>2395</v>
      </c>
      <c r="F307" s="19" t="e">
        <f>'Door Comparison'!#REF!</f>
        <v>#REF!</v>
      </c>
      <c r="G307" s="19">
        <f>'Door Comparison'!I307</f>
        <v>0</v>
      </c>
      <c r="H307" s="19">
        <f>'Door Comparison'!J307</f>
        <v>1</v>
      </c>
      <c r="I307" s="19" t="e">
        <f>'Door Comparison'!#REF!</f>
        <v>#REF!</v>
      </c>
      <c r="J307" s="19">
        <f>'Door Comparison'!L307</f>
        <v>0</v>
      </c>
      <c r="K307" s="19">
        <f>'Door Comparison'!M307</f>
        <v>0</v>
      </c>
      <c r="L307" s="19">
        <f>'Door Comparison'!N307</f>
        <v>1</v>
      </c>
      <c r="N307" s="385">
        <v>270</v>
      </c>
      <c r="O307" s="52"/>
      <c r="P307" s="15">
        <f t="shared" si="155"/>
        <v>20.75</v>
      </c>
      <c r="Q307" s="91">
        <f t="shared" si="156"/>
        <v>50.47</v>
      </c>
      <c r="R307" s="57"/>
      <c r="S307" s="51"/>
      <c r="T307" s="57">
        <v>0</v>
      </c>
      <c r="U307" s="15">
        <v>168.36</v>
      </c>
      <c r="V307" s="22">
        <f t="shared" si="157"/>
        <v>7.43</v>
      </c>
      <c r="W307" s="15">
        <f t="shared" si="158"/>
        <v>6.96</v>
      </c>
      <c r="X307" s="57">
        <v>0</v>
      </c>
      <c r="Y307" s="23">
        <f t="shared" si="150"/>
        <v>523.97</v>
      </c>
      <c r="Z307" s="49"/>
    </row>
    <row r="308" spans="1:26" ht="12.25" customHeight="1" x14ac:dyDescent="0.25">
      <c r="A308" s="384" t="str">
        <f>'Door Comparison'!A308</f>
        <v>D04.04.06A</v>
      </c>
      <c r="B308" s="19" t="str">
        <f>'Door Comparison'!C308</f>
        <v>DRS-501</v>
      </c>
      <c r="C308" s="19" t="str">
        <f>'Door Comparison'!D308</f>
        <v>Timber</v>
      </c>
      <c r="D308" s="19">
        <f>'Door Comparison'!E308</f>
        <v>970</v>
      </c>
      <c r="E308" s="19">
        <f>'Door Comparison'!F308</f>
        <v>2360</v>
      </c>
      <c r="F308" s="19" t="e">
        <f>'Door Comparison'!#REF!</f>
        <v>#REF!</v>
      </c>
      <c r="G308" s="19">
        <f>'Door Comparison'!I308</f>
        <v>0</v>
      </c>
      <c r="H308" s="19">
        <f>'Door Comparison'!J308</f>
        <v>1</v>
      </c>
      <c r="I308" s="19" t="e">
        <f>'Door Comparison'!#REF!</f>
        <v>#REF!</v>
      </c>
      <c r="J308" s="19">
        <f>'Door Comparison'!L308</f>
        <v>0</v>
      </c>
      <c r="K308" s="19">
        <f>'Door Comparison'!M308</f>
        <v>0</v>
      </c>
      <c r="L308" s="19">
        <f>'Door Comparison'!N308</f>
        <v>1</v>
      </c>
      <c r="N308" s="59">
        <v>88</v>
      </c>
      <c r="O308" s="52"/>
      <c r="P308" s="15">
        <f t="shared" si="155"/>
        <v>17.64</v>
      </c>
      <c r="Q308" s="91">
        <f t="shared" si="156"/>
        <v>42.9</v>
      </c>
      <c r="R308" s="57"/>
      <c r="S308" s="51"/>
      <c r="T308" s="57">
        <v>0</v>
      </c>
      <c r="U308" s="15">
        <v>62</v>
      </c>
      <c r="V308" s="22">
        <f t="shared" si="157"/>
        <v>6.32</v>
      </c>
      <c r="W308" s="15">
        <f t="shared" si="158"/>
        <v>5.92</v>
      </c>
      <c r="X308" s="57">
        <v>0</v>
      </c>
      <c r="Y308" s="23">
        <f t="shared" si="150"/>
        <v>222.78</v>
      </c>
      <c r="Z308" s="49"/>
    </row>
    <row r="309" spans="1:26" ht="12.25" customHeight="1" x14ac:dyDescent="0.25">
      <c r="A309" s="384" t="str">
        <f>'Door Comparison'!A309</f>
        <v>D04.04.07A</v>
      </c>
      <c r="B309" s="19" t="str">
        <f>'Door Comparison'!C309</f>
        <v>DRS-501</v>
      </c>
      <c r="C309" s="19" t="str">
        <f>'Door Comparison'!D309</f>
        <v>Timber</v>
      </c>
      <c r="D309" s="19">
        <f>'Door Comparison'!E309</f>
        <v>830</v>
      </c>
      <c r="E309" s="19">
        <f>'Door Comparison'!F309</f>
        <v>2360</v>
      </c>
      <c r="F309" s="19" t="e">
        <f>'Door Comparison'!#REF!</f>
        <v>#REF!</v>
      </c>
      <c r="G309" s="19">
        <f>'Door Comparison'!I309</f>
        <v>0</v>
      </c>
      <c r="H309" s="19">
        <f>'Door Comparison'!J309</f>
        <v>1</v>
      </c>
      <c r="I309" s="19" t="e">
        <f>'Door Comparison'!#REF!</f>
        <v>#REF!</v>
      </c>
      <c r="J309" s="19">
        <f>'Door Comparison'!L309</f>
        <v>1</v>
      </c>
      <c r="K309" s="19">
        <f>'Door Comparison'!M309</f>
        <v>0</v>
      </c>
      <c r="L309" s="19">
        <f>'Door Comparison'!N309</f>
        <v>1</v>
      </c>
      <c r="N309" s="59">
        <v>44</v>
      </c>
      <c r="O309" s="52"/>
      <c r="P309" s="15">
        <f t="shared" si="155"/>
        <v>17.21</v>
      </c>
      <c r="Q309" s="91">
        <f t="shared" si="156"/>
        <v>41.85</v>
      </c>
      <c r="R309" s="57"/>
      <c r="S309" s="51"/>
      <c r="T309" s="57">
        <v>0</v>
      </c>
      <c r="U309" s="15">
        <v>69.41</v>
      </c>
      <c r="V309" s="22">
        <f t="shared" si="157"/>
        <v>12.32</v>
      </c>
      <c r="W309" s="15">
        <f t="shared" si="158"/>
        <v>11.54</v>
      </c>
      <c r="X309" s="57">
        <v>0</v>
      </c>
      <c r="Y309" s="23">
        <f t="shared" si="150"/>
        <v>196.33</v>
      </c>
      <c r="Z309" s="49"/>
    </row>
    <row r="310" spans="1:26" ht="12.25" customHeight="1" x14ac:dyDescent="0.25">
      <c r="A310" s="384" t="str">
        <f>'Door Comparison'!A310</f>
        <v>D04.04.08A</v>
      </c>
      <c r="B310" s="19" t="str">
        <f>'Door Comparison'!C310</f>
        <v>DRS-501</v>
      </c>
      <c r="C310" s="19" t="str">
        <f>'Door Comparison'!D310</f>
        <v>Timber</v>
      </c>
      <c r="D310" s="19">
        <f>'Door Comparison'!E310</f>
        <v>970</v>
      </c>
      <c r="E310" s="19">
        <f>'Door Comparison'!F310</f>
        <v>2360</v>
      </c>
      <c r="F310" s="19" t="e">
        <f>'Door Comparison'!#REF!</f>
        <v>#REF!</v>
      </c>
      <c r="G310" s="19">
        <f>'Door Comparison'!I310</f>
        <v>0</v>
      </c>
      <c r="H310" s="19">
        <f>'Door Comparison'!J310</f>
        <v>1</v>
      </c>
      <c r="I310" s="19" t="e">
        <f>'Door Comparison'!#REF!</f>
        <v>#REF!</v>
      </c>
      <c r="J310" s="19">
        <f>'Door Comparison'!L310</f>
        <v>0</v>
      </c>
      <c r="K310" s="19">
        <f>'Door Comparison'!M310</f>
        <v>0</v>
      </c>
      <c r="L310" s="19">
        <f>'Door Comparison'!N310</f>
        <v>1</v>
      </c>
      <c r="N310" s="59">
        <v>88</v>
      </c>
      <c r="O310" s="52"/>
      <c r="P310" s="15">
        <f t="shared" si="155"/>
        <v>17.64</v>
      </c>
      <c r="Q310" s="91">
        <f t="shared" si="156"/>
        <v>42.9</v>
      </c>
      <c r="R310" s="57"/>
      <c r="S310" s="51"/>
      <c r="T310" s="57">
        <v>0</v>
      </c>
      <c r="U310" s="15">
        <v>62</v>
      </c>
      <c r="V310" s="22">
        <f t="shared" si="157"/>
        <v>6.32</v>
      </c>
      <c r="W310" s="15">
        <f t="shared" si="158"/>
        <v>5.92</v>
      </c>
      <c r="X310" s="57">
        <v>0</v>
      </c>
      <c r="Y310" s="23">
        <f t="shared" si="150"/>
        <v>222.78</v>
      </c>
      <c r="Z310" s="49"/>
    </row>
    <row r="311" spans="1:26" ht="12.25" customHeight="1" x14ac:dyDescent="0.25">
      <c r="A311" s="384" t="str">
        <f>'Door Comparison'!A311</f>
        <v>D04.06.01A</v>
      </c>
      <c r="B311" s="19" t="str">
        <f>'Door Comparison'!C311</f>
        <v>DRS-501</v>
      </c>
      <c r="C311" s="19" t="str">
        <f>'Door Comparison'!D311</f>
        <v>Timber</v>
      </c>
      <c r="D311" s="19">
        <f>'Door Comparison'!E311</f>
        <v>1290</v>
      </c>
      <c r="E311" s="19">
        <f>'Door Comparison'!F311</f>
        <v>2360</v>
      </c>
      <c r="F311" s="19" t="e">
        <f>'Door Comparison'!#REF!</f>
        <v>#REF!</v>
      </c>
      <c r="G311" s="19">
        <f>'Door Comparison'!I311</f>
        <v>0</v>
      </c>
      <c r="H311" s="19">
        <f>'Door Comparison'!J311</f>
        <v>1</v>
      </c>
      <c r="I311" s="19" t="e">
        <f>'Door Comparison'!#REF!</f>
        <v>#REF!</v>
      </c>
      <c r="J311" s="19">
        <f>'Door Comparison'!L311</f>
        <v>0</v>
      </c>
      <c r="K311" s="19">
        <f>'Door Comparison'!M311</f>
        <v>1</v>
      </c>
      <c r="L311" s="19">
        <f>'Door Comparison'!N311</f>
        <v>1</v>
      </c>
      <c r="N311" s="59">
        <v>88</v>
      </c>
      <c r="O311" s="52"/>
      <c r="P311" s="15">
        <f t="shared" si="155"/>
        <v>18.63</v>
      </c>
      <c r="Q311" s="91">
        <f t="shared" si="156"/>
        <v>45.32</v>
      </c>
      <c r="R311" s="57"/>
      <c r="S311" s="51"/>
      <c r="T311" s="57">
        <v>0</v>
      </c>
      <c r="U311" s="15">
        <v>142.53</v>
      </c>
      <c r="V311" s="22">
        <f t="shared" si="157"/>
        <v>20.010000000000002</v>
      </c>
      <c r="W311" s="15">
        <f t="shared" si="158"/>
        <v>12.5</v>
      </c>
      <c r="X311" s="57">
        <v>0</v>
      </c>
      <c r="Y311" s="23">
        <f t="shared" si="150"/>
        <v>326.99</v>
      </c>
      <c r="Z311" s="49"/>
    </row>
    <row r="312" spans="1:26" ht="12.25" customHeight="1" x14ac:dyDescent="0.25">
      <c r="A312" s="384" t="str">
        <f>'Door Comparison'!A312</f>
        <v>D04.06.02A</v>
      </c>
      <c r="B312" s="19" t="str">
        <f>'Door Comparison'!C312</f>
        <v>DRS-501</v>
      </c>
      <c r="C312" s="19" t="str">
        <f>'Door Comparison'!D312</f>
        <v>Timber</v>
      </c>
      <c r="D312" s="19">
        <f>'Door Comparison'!E312</f>
        <v>1640</v>
      </c>
      <c r="E312" s="19">
        <f>'Door Comparison'!F312</f>
        <v>2360</v>
      </c>
      <c r="F312" s="19" t="e">
        <f>'Door Comparison'!#REF!</f>
        <v>#REF!</v>
      </c>
      <c r="G312" s="19">
        <f>'Door Comparison'!I312</f>
        <v>0</v>
      </c>
      <c r="H312" s="19">
        <f>'Door Comparison'!J312</f>
        <v>1</v>
      </c>
      <c r="I312" s="19" t="e">
        <f>'Door Comparison'!#REF!</f>
        <v>#REF!</v>
      </c>
      <c r="J312" s="19">
        <f>'Door Comparison'!L312</f>
        <v>0</v>
      </c>
      <c r="K312" s="19">
        <f>'Door Comparison'!M312</f>
        <v>1</v>
      </c>
      <c r="L312" s="19">
        <f>'Door Comparison'!N312</f>
        <v>1</v>
      </c>
      <c r="N312" s="59">
        <v>88</v>
      </c>
      <c r="O312" s="52"/>
      <c r="P312" s="15">
        <f t="shared" si="155"/>
        <v>19.72</v>
      </c>
      <c r="Q312" s="91">
        <f t="shared" si="156"/>
        <v>47.95</v>
      </c>
      <c r="R312" s="57"/>
      <c r="S312" s="51"/>
      <c r="T312" s="57">
        <v>0</v>
      </c>
      <c r="U312" s="15">
        <v>100.46</v>
      </c>
      <c r="V312" s="22">
        <f t="shared" si="157"/>
        <v>21.18</v>
      </c>
      <c r="W312" s="15">
        <f t="shared" si="158"/>
        <v>13.23</v>
      </c>
      <c r="X312" s="57">
        <v>0</v>
      </c>
      <c r="Y312" s="23">
        <f t="shared" si="150"/>
        <v>290.54000000000002</v>
      </c>
      <c r="Z312" s="49"/>
    </row>
    <row r="313" spans="1:26" ht="12.25" customHeight="1" x14ac:dyDescent="0.25">
      <c r="A313" s="384" t="str">
        <f>'Door Comparison'!A313</f>
        <v>D04.06.03A</v>
      </c>
      <c r="B313" s="19" t="str">
        <f>'Door Comparison'!C313</f>
        <v>DRS-501</v>
      </c>
      <c r="C313" s="19" t="str">
        <f>'Door Comparison'!D313</f>
        <v>Timber</v>
      </c>
      <c r="D313" s="19">
        <f>'Door Comparison'!E313</f>
        <v>1290</v>
      </c>
      <c r="E313" s="19">
        <f>'Door Comparison'!F313</f>
        <v>2360</v>
      </c>
      <c r="F313" s="19" t="e">
        <f>'Door Comparison'!#REF!</f>
        <v>#REF!</v>
      </c>
      <c r="G313" s="19">
        <f>'Door Comparison'!I313</f>
        <v>0</v>
      </c>
      <c r="H313" s="19">
        <f>'Door Comparison'!J313</f>
        <v>1</v>
      </c>
      <c r="I313" s="19" t="e">
        <f>'Door Comparison'!#REF!</f>
        <v>#REF!</v>
      </c>
      <c r="J313" s="19">
        <f>'Door Comparison'!L313</f>
        <v>0</v>
      </c>
      <c r="K313" s="19">
        <f>'Door Comparison'!M313</f>
        <v>1</v>
      </c>
      <c r="L313" s="19">
        <f>'Door Comparison'!N313</f>
        <v>1</v>
      </c>
      <c r="N313" s="59">
        <v>88</v>
      </c>
      <c r="O313" s="52"/>
      <c r="P313" s="15">
        <f t="shared" si="155"/>
        <v>18.63</v>
      </c>
      <c r="Q313" s="91">
        <f t="shared" si="156"/>
        <v>45.32</v>
      </c>
      <c r="R313" s="57"/>
      <c r="S313" s="51"/>
      <c r="T313" s="57">
        <v>0</v>
      </c>
      <c r="U313" s="15">
        <v>148.47</v>
      </c>
      <c r="V313" s="22">
        <f t="shared" si="157"/>
        <v>20.010000000000002</v>
      </c>
      <c r="W313" s="15">
        <f t="shared" si="158"/>
        <v>12.5</v>
      </c>
      <c r="X313" s="57">
        <v>0</v>
      </c>
      <c r="Y313" s="23">
        <f t="shared" si="150"/>
        <v>332.93</v>
      </c>
      <c r="Z313" s="49"/>
    </row>
    <row r="314" spans="1:26" ht="12.25" customHeight="1" x14ac:dyDescent="0.25">
      <c r="A314" s="384" t="str">
        <f>'Door Comparison'!A314</f>
        <v>D04.06.04A</v>
      </c>
      <c r="B314" s="19" t="str">
        <f>'Door Comparison'!C314</f>
        <v>DRS-505</v>
      </c>
      <c r="C314" s="19" t="str">
        <f>'Door Comparison'!D314</f>
        <v>Selo</v>
      </c>
      <c r="D314" s="19">
        <f>'Door Comparison'!E314</f>
        <v>1955</v>
      </c>
      <c r="E314" s="19">
        <f>'Door Comparison'!F314</f>
        <v>2395</v>
      </c>
      <c r="F314" s="19" t="e">
        <f>'Door Comparison'!#REF!</f>
        <v>#REF!</v>
      </c>
      <c r="G314" s="19">
        <f>'Door Comparison'!I314</f>
        <v>0</v>
      </c>
      <c r="H314" s="19">
        <f>'Door Comparison'!J314</f>
        <v>1</v>
      </c>
      <c r="I314" s="19" t="e">
        <f>'Door Comparison'!#REF!</f>
        <v>#REF!</v>
      </c>
      <c r="J314" s="19">
        <f>'Door Comparison'!L314</f>
        <v>0</v>
      </c>
      <c r="K314" s="19">
        <f>'Door Comparison'!M314</f>
        <v>0</v>
      </c>
      <c r="L314" s="19">
        <f>'Door Comparison'!N314</f>
        <v>1</v>
      </c>
      <c r="N314" s="385">
        <v>270</v>
      </c>
      <c r="O314" s="52"/>
      <c r="P314" s="15">
        <f t="shared" si="155"/>
        <v>20.91</v>
      </c>
      <c r="Q314" s="91">
        <f t="shared" si="156"/>
        <v>50.86</v>
      </c>
      <c r="R314" s="57"/>
      <c r="S314" s="51"/>
      <c r="T314" s="57">
        <v>0</v>
      </c>
      <c r="U314" s="15">
        <v>168.36</v>
      </c>
      <c r="V314" s="22">
        <f t="shared" si="157"/>
        <v>7.49</v>
      </c>
      <c r="W314" s="15">
        <f t="shared" si="158"/>
        <v>7.01</v>
      </c>
      <c r="X314" s="57">
        <v>0</v>
      </c>
      <c r="Y314" s="23">
        <f t="shared" si="150"/>
        <v>524.63</v>
      </c>
      <c r="Z314" s="49"/>
    </row>
    <row r="315" spans="1:26" ht="12.25" customHeight="1" x14ac:dyDescent="0.25">
      <c r="A315" s="384" t="str">
        <f>'Door Comparison'!A315</f>
        <v>D04.06.05A</v>
      </c>
      <c r="B315" s="19" t="str">
        <f>'Door Comparison'!C315</f>
        <v>DRS-501</v>
      </c>
      <c r="C315" s="19" t="str">
        <f>'Door Comparison'!D315</f>
        <v>Timber</v>
      </c>
      <c r="D315" s="19">
        <f>'Door Comparison'!E315</f>
        <v>970</v>
      </c>
      <c r="E315" s="19">
        <f>'Door Comparison'!F315</f>
        <v>2360</v>
      </c>
      <c r="F315" s="19" t="e">
        <f>'Door Comparison'!#REF!</f>
        <v>#REF!</v>
      </c>
      <c r="G315" s="19">
        <f>'Door Comparison'!I315</f>
        <v>0</v>
      </c>
      <c r="H315" s="19">
        <f>'Door Comparison'!J315</f>
        <v>1</v>
      </c>
      <c r="I315" s="19" t="e">
        <f>'Door Comparison'!#REF!</f>
        <v>#REF!</v>
      </c>
      <c r="J315" s="19">
        <f>'Door Comparison'!L315</f>
        <v>0</v>
      </c>
      <c r="K315" s="19">
        <f>'Door Comparison'!M315</f>
        <v>1</v>
      </c>
      <c r="L315" s="19">
        <f>'Door Comparison'!N315</f>
        <v>1</v>
      </c>
      <c r="N315" s="59">
        <v>88</v>
      </c>
      <c r="O315" s="52"/>
      <c r="P315" s="15">
        <f t="shared" si="155"/>
        <v>17.64</v>
      </c>
      <c r="Q315" s="91">
        <f t="shared" si="156"/>
        <v>42.9</v>
      </c>
      <c r="R315" s="57"/>
      <c r="S315" s="51"/>
      <c r="T315" s="57">
        <v>0</v>
      </c>
      <c r="U315" s="15">
        <v>67.94</v>
      </c>
      <c r="V315" s="22">
        <f t="shared" si="157"/>
        <v>18.95</v>
      </c>
      <c r="W315" s="15">
        <f t="shared" si="158"/>
        <v>11.84</v>
      </c>
      <c r="X315" s="57">
        <v>0</v>
      </c>
      <c r="Y315" s="23">
        <f t="shared" si="150"/>
        <v>247.27</v>
      </c>
      <c r="Z315" s="49"/>
    </row>
    <row r="316" spans="1:26" ht="12.25" customHeight="1" x14ac:dyDescent="0.25">
      <c r="A316" s="384" t="str">
        <f>'Door Comparison'!A316</f>
        <v>D04.06.06A</v>
      </c>
      <c r="B316" s="19" t="str">
        <f>'Door Comparison'!C316</f>
        <v>DRS-501</v>
      </c>
      <c r="C316" s="19" t="str">
        <f>'Door Comparison'!D316</f>
        <v>Timber</v>
      </c>
      <c r="D316" s="19">
        <f>'Door Comparison'!E316</f>
        <v>970</v>
      </c>
      <c r="E316" s="19">
        <f>'Door Comparison'!F316</f>
        <v>2360</v>
      </c>
      <c r="F316" s="19" t="e">
        <f>'Door Comparison'!#REF!</f>
        <v>#REF!</v>
      </c>
      <c r="G316" s="19">
        <f>'Door Comparison'!I316</f>
        <v>0</v>
      </c>
      <c r="H316" s="19">
        <f>'Door Comparison'!J316</f>
        <v>1</v>
      </c>
      <c r="I316" s="19" t="e">
        <f>'Door Comparison'!#REF!</f>
        <v>#REF!</v>
      </c>
      <c r="J316" s="19">
        <f>'Door Comparison'!L316</f>
        <v>0</v>
      </c>
      <c r="K316" s="19">
        <f>'Door Comparison'!M316</f>
        <v>1</v>
      </c>
      <c r="L316" s="19">
        <f>'Door Comparison'!N316</f>
        <v>1</v>
      </c>
      <c r="N316" s="59">
        <v>88</v>
      </c>
      <c r="O316" s="52"/>
      <c r="P316" s="15">
        <f t="shared" si="155"/>
        <v>17.64</v>
      </c>
      <c r="Q316" s="91">
        <f t="shared" si="156"/>
        <v>42.9</v>
      </c>
      <c r="R316" s="57"/>
      <c r="S316" s="51"/>
      <c r="T316" s="57">
        <v>0</v>
      </c>
      <c r="U316" s="15">
        <v>67.94</v>
      </c>
      <c r="V316" s="22">
        <f t="shared" si="157"/>
        <v>18.95</v>
      </c>
      <c r="W316" s="15">
        <f t="shared" si="158"/>
        <v>11.84</v>
      </c>
      <c r="X316" s="57">
        <v>0</v>
      </c>
      <c r="Y316" s="23">
        <f t="shared" si="150"/>
        <v>247.27</v>
      </c>
      <c r="Z316" s="49"/>
    </row>
    <row r="317" spans="1:26" ht="12.25" customHeight="1" x14ac:dyDescent="0.25">
      <c r="A317" s="384" t="str">
        <f>'Door Comparison'!A317</f>
        <v>Level 05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N317" s="59"/>
      <c r="O317" s="52"/>
      <c r="P317" s="15"/>
      <c r="R317" s="57"/>
      <c r="S317" s="51"/>
      <c r="T317" s="57"/>
      <c r="V317" s="22"/>
      <c r="W317" s="15"/>
      <c r="X317" s="57"/>
      <c r="Y317" s="23"/>
      <c r="Z317" s="49"/>
    </row>
    <row r="318" spans="1:26" ht="12.25" customHeight="1" x14ac:dyDescent="0.25">
      <c r="A318" s="384" t="str">
        <f>'Door Comparison'!A318</f>
        <v>D05.01.01A</v>
      </c>
      <c r="B318" s="19" t="str">
        <f>'Door Comparison'!C318</f>
        <v>DRS-501</v>
      </c>
      <c r="C318" s="19" t="str">
        <f>'Door Comparison'!D318</f>
        <v>Timber</v>
      </c>
      <c r="D318" s="19">
        <f>'Door Comparison'!E318</f>
        <v>950</v>
      </c>
      <c r="E318" s="19">
        <f>'Door Comparison'!F318</f>
        <v>2360</v>
      </c>
      <c r="F318" s="19" t="e">
        <f>'Door Comparison'!#REF!</f>
        <v>#REF!</v>
      </c>
      <c r="G318" s="19">
        <f>'Door Comparison'!I318</f>
        <v>0</v>
      </c>
      <c r="H318" s="19">
        <f>'Door Comparison'!J318</f>
        <v>1</v>
      </c>
      <c r="I318" s="19" t="e">
        <f>'Door Comparison'!#REF!</f>
        <v>#REF!</v>
      </c>
      <c r="J318" s="19">
        <f>'Door Comparison'!L318</f>
        <v>0</v>
      </c>
      <c r="K318" s="19">
        <f>'Door Comparison'!M318</f>
        <v>0</v>
      </c>
      <c r="L318" s="19">
        <f>'Door Comparison'!N318</f>
        <v>1</v>
      </c>
      <c r="N318" s="59">
        <v>88</v>
      </c>
      <c r="O318" s="52"/>
      <c r="P318" s="15">
        <f t="shared" ref="P318:P326" si="159">(D318+2*E318)*3.1/1000</f>
        <v>17.579999999999998</v>
      </c>
      <c r="Q318" s="91">
        <f t="shared" ref="Q318:Q326" si="160">(((D318+2*E318)*((G318*2.9)+(H318*3.77))/1000))*2</f>
        <v>42.75</v>
      </c>
      <c r="R318" s="57"/>
      <c r="S318" s="51"/>
      <c r="T318" s="57">
        <v>0</v>
      </c>
      <c r="U318" s="15">
        <v>62</v>
      </c>
      <c r="V318" s="22">
        <f t="shared" ref="V318:V326" si="161">(J318*((D318+2*E318)*1.11/1000))+(K318*((D318+2*E318)*2.22/1000))+(L318*((D318+2*E318)*1.11/1000))</f>
        <v>6.29</v>
      </c>
      <c r="W318" s="15">
        <f t="shared" ref="W318:W326" si="162">(J318+K318+L318)*((D318+2*E318)*1.04/1000)</f>
        <v>5.9</v>
      </c>
      <c r="X318" s="57">
        <v>0</v>
      </c>
      <c r="Y318" s="23">
        <f t="shared" ref="Y318:Y326" si="163">SUM(N318:X318)</f>
        <v>222.52</v>
      </c>
      <c r="Z318" s="49"/>
    </row>
    <row r="319" spans="1:26" ht="12.25" customHeight="1" x14ac:dyDescent="0.25">
      <c r="A319" s="384" t="str">
        <f>'Door Comparison'!A319</f>
        <v>D05.01.02A</v>
      </c>
      <c r="B319" s="19" t="str">
        <f>'Door Comparison'!C319</f>
        <v>DRS-501</v>
      </c>
      <c r="C319" s="19" t="str">
        <f>'Door Comparison'!D319</f>
        <v>Timber</v>
      </c>
      <c r="D319" s="19">
        <f>'Door Comparison'!E319</f>
        <v>1290</v>
      </c>
      <c r="E319" s="19">
        <f>'Door Comparison'!F319</f>
        <v>2360</v>
      </c>
      <c r="F319" s="19" t="e">
        <f>'Door Comparison'!#REF!</f>
        <v>#REF!</v>
      </c>
      <c r="G319" s="19">
        <f>'Door Comparison'!I319</f>
        <v>0</v>
      </c>
      <c r="H319" s="19">
        <f>'Door Comparison'!J319</f>
        <v>1</v>
      </c>
      <c r="I319" s="19" t="e">
        <f>'Door Comparison'!#REF!</f>
        <v>#REF!</v>
      </c>
      <c r="J319" s="19">
        <f>'Door Comparison'!L319</f>
        <v>0</v>
      </c>
      <c r="K319" s="19">
        <f>'Door Comparison'!M319</f>
        <v>1</v>
      </c>
      <c r="L319" s="19">
        <f>'Door Comparison'!N319</f>
        <v>1</v>
      </c>
      <c r="N319" s="59">
        <v>88</v>
      </c>
      <c r="O319" s="52"/>
      <c r="P319" s="15">
        <f t="shared" si="159"/>
        <v>18.63</v>
      </c>
      <c r="Q319" s="91">
        <f t="shared" si="160"/>
        <v>45.32</v>
      </c>
      <c r="R319" s="57"/>
      <c r="S319" s="51"/>
      <c r="T319" s="57">
        <v>0</v>
      </c>
      <c r="U319" s="15">
        <v>100.46</v>
      </c>
      <c r="V319" s="22">
        <f t="shared" si="161"/>
        <v>20.010000000000002</v>
      </c>
      <c r="W319" s="15">
        <f t="shared" si="162"/>
        <v>12.5</v>
      </c>
      <c r="X319" s="57">
        <v>0</v>
      </c>
      <c r="Y319" s="23">
        <f t="shared" si="163"/>
        <v>284.92</v>
      </c>
      <c r="Z319" s="49"/>
    </row>
    <row r="320" spans="1:26" ht="12.25" customHeight="1" x14ac:dyDescent="0.25">
      <c r="A320" s="384" t="str">
        <f>'Door Comparison'!A320</f>
        <v>D05.01.03A</v>
      </c>
      <c r="B320" s="19" t="str">
        <f>'Door Comparison'!C320</f>
        <v>DRS-501</v>
      </c>
      <c r="C320" s="19" t="str">
        <f>'Door Comparison'!D320</f>
        <v>Timber</v>
      </c>
      <c r="D320" s="19">
        <f>'Door Comparison'!E320</f>
        <v>830</v>
      </c>
      <c r="E320" s="19">
        <f>'Door Comparison'!F320</f>
        <v>2360</v>
      </c>
      <c r="F320" s="19" t="e">
        <f>'Door Comparison'!#REF!</f>
        <v>#REF!</v>
      </c>
      <c r="G320" s="19">
        <f>'Door Comparison'!I320</f>
        <v>0</v>
      </c>
      <c r="H320" s="19">
        <f>'Door Comparison'!J320</f>
        <v>1</v>
      </c>
      <c r="I320" s="19" t="e">
        <f>'Door Comparison'!#REF!</f>
        <v>#REF!</v>
      </c>
      <c r="J320" s="19">
        <f>'Door Comparison'!L320</f>
        <v>1</v>
      </c>
      <c r="K320" s="19">
        <f>'Door Comparison'!M320</f>
        <v>0</v>
      </c>
      <c r="L320" s="19">
        <f>'Door Comparison'!N320</f>
        <v>1</v>
      </c>
      <c r="N320" s="59">
        <v>44</v>
      </c>
      <c r="O320" s="52"/>
      <c r="P320" s="15">
        <f t="shared" si="159"/>
        <v>17.21</v>
      </c>
      <c r="Q320" s="91">
        <f t="shared" si="160"/>
        <v>41.85</v>
      </c>
      <c r="R320" s="57"/>
      <c r="S320" s="51"/>
      <c r="T320" s="57">
        <v>0</v>
      </c>
      <c r="U320" s="15">
        <v>69.41</v>
      </c>
      <c r="V320" s="22">
        <f t="shared" si="161"/>
        <v>12.32</v>
      </c>
      <c r="W320" s="15">
        <f t="shared" si="162"/>
        <v>11.54</v>
      </c>
      <c r="X320" s="57">
        <v>0</v>
      </c>
      <c r="Y320" s="23">
        <f t="shared" si="163"/>
        <v>196.33</v>
      </c>
      <c r="Z320" s="49"/>
    </row>
    <row r="321" spans="1:26" ht="12.25" customHeight="1" x14ac:dyDescent="0.25">
      <c r="A321" s="384" t="str">
        <f>'Door Comparison'!A321</f>
        <v>D05.01.04A</v>
      </c>
      <c r="B321" s="19" t="str">
        <f>'Door Comparison'!C321</f>
        <v>DRS-501</v>
      </c>
      <c r="C321" s="19" t="str">
        <f>'Door Comparison'!D321</f>
        <v>Timber</v>
      </c>
      <c r="D321" s="19">
        <f>'Door Comparison'!E321</f>
        <v>1010</v>
      </c>
      <c r="E321" s="19">
        <f>'Door Comparison'!F321</f>
        <v>2360</v>
      </c>
      <c r="F321" s="19" t="e">
        <f>'Door Comparison'!#REF!</f>
        <v>#REF!</v>
      </c>
      <c r="G321" s="19">
        <f>'Door Comparison'!I321</f>
        <v>0</v>
      </c>
      <c r="H321" s="19">
        <f>'Door Comparison'!J321</f>
        <v>1</v>
      </c>
      <c r="I321" s="19" t="e">
        <f>'Door Comparison'!#REF!</f>
        <v>#REF!</v>
      </c>
      <c r="J321" s="19">
        <f>'Door Comparison'!L321</f>
        <v>0</v>
      </c>
      <c r="K321" s="19">
        <f>'Door Comparison'!M321</f>
        <v>0</v>
      </c>
      <c r="L321" s="19">
        <f>'Door Comparison'!N321</f>
        <v>1</v>
      </c>
      <c r="N321" s="59">
        <v>88</v>
      </c>
      <c r="O321" s="52"/>
      <c r="P321" s="15">
        <f t="shared" si="159"/>
        <v>17.760000000000002</v>
      </c>
      <c r="Q321" s="91">
        <f t="shared" si="160"/>
        <v>43.2</v>
      </c>
      <c r="R321" s="57"/>
      <c r="S321" s="51"/>
      <c r="T321" s="57">
        <v>0</v>
      </c>
      <c r="U321" s="15">
        <v>61.99</v>
      </c>
      <c r="V321" s="22">
        <f t="shared" si="161"/>
        <v>6.36</v>
      </c>
      <c r="W321" s="15">
        <f t="shared" si="162"/>
        <v>5.96</v>
      </c>
      <c r="X321" s="57">
        <v>0</v>
      </c>
      <c r="Y321" s="23">
        <f t="shared" si="163"/>
        <v>223.27</v>
      </c>
      <c r="Z321" s="49"/>
    </row>
    <row r="322" spans="1:26" ht="12.25" customHeight="1" x14ac:dyDescent="0.25">
      <c r="A322" s="384" t="str">
        <f>'Door Comparison'!A322</f>
        <v>D05.01.05A</v>
      </c>
      <c r="B322" s="19" t="str">
        <f>'Door Comparison'!C322</f>
        <v>DRS-501</v>
      </c>
      <c r="C322" s="19" t="str">
        <f>'Door Comparison'!D322</f>
        <v>Timber</v>
      </c>
      <c r="D322" s="19">
        <f>'Door Comparison'!E322</f>
        <v>970</v>
      </c>
      <c r="E322" s="19">
        <f>'Door Comparison'!F322</f>
        <v>2360</v>
      </c>
      <c r="F322" s="19" t="e">
        <f>'Door Comparison'!#REF!</f>
        <v>#REF!</v>
      </c>
      <c r="G322" s="19">
        <f>'Door Comparison'!I322</f>
        <v>0</v>
      </c>
      <c r="H322" s="19">
        <f>'Door Comparison'!J322</f>
        <v>1</v>
      </c>
      <c r="I322" s="19" t="e">
        <f>'Door Comparison'!#REF!</f>
        <v>#REF!</v>
      </c>
      <c r="J322" s="19">
        <f>'Door Comparison'!L322</f>
        <v>0</v>
      </c>
      <c r="K322" s="19">
        <f>'Door Comparison'!M322</f>
        <v>1</v>
      </c>
      <c r="L322" s="19">
        <f>'Door Comparison'!N322</f>
        <v>1</v>
      </c>
      <c r="N322" s="59">
        <v>88</v>
      </c>
      <c r="O322" s="52"/>
      <c r="P322" s="15">
        <f t="shared" si="159"/>
        <v>17.64</v>
      </c>
      <c r="Q322" s="91">
        <f t="shared" si="160"/>
        <v>42.9</v>
      </c>
      <c r="R322" s="57"/>
      <c r="S322" s="51"/>
      <c r="T322" s="57">
        <v>0</v>
      </c>
      <c r="U322" s="15">
        <v>67.94</v>
      </c>
      <c r="V322" s="22">
        <f t="shared" si="161"/>
        <v>18.95</v>
      </c>
      <c r="W322" s="15">
        <f t="shared" si="162"/>
        <v>11.84</v>
      </c>
      <c r="X322" s="57">
        <v>0</v>
      </c>
      <c r="Y322" s="23">
        <f t="shared" si="163"/>
        <v>247.27</v>
      </c>
      <c r="Z322" s="49"/>
    </row>
    <row r="323" spans="1:26" ht="12.25" customHeight="1" x14ac:dyDescent="0.25">
      <c r="A323" s="384" t="str">
        <f>'Door Comparison'!A323</f>
        <v>D05.01.06A</v>
      </c>
      <c r="B323" s="19" t="str">
        <f>'Door Comparison'!C323</f>
        <v>DRS-501</v>
      </c>
      <c r="C323" s="19" t="str">
        <f>'Door Comparison'!D323</f>
        <v>Timber</v>
      </c>
      <c r="D323" s="19">
        <f>'Door Comparison'!E323</f>
        <v>1290</v>
      </c>
      <c r="E323" s="19">
        <f>'Door Comparison'!F323</f>
        <v>2360</v>
      </c>
      <c r="F323" s="19" t="e">
        <f>'Door Comparison'!#REF!</f>
        <v>#REF!</v>
      </c>
      <c r="G323" s="19">
        <f>'Door Comparison'!I323</f>
        <v>0</v>
      </c>
      <c r="H323" s="19">
        <f>'Door Comparison'!J323</f>
        <v>1</v>
      </c>
      <c r="I323" s="19" t="e">
        <f>'Door Comparison'!#REF!</f>
        <v>#REF!</v>
      </c>
      <c r="J323" s="19">
        <f>'Door Comparison'!L323</f>
        <v>0</v>
      </c>
      <c r="K323" s="19">
        <f>'Door Comparison'!M323</f>
        <v>1</v>
      </c>
      <c r="L323" s="19">
        <f>'Door Comparison'!N323</f>
        <v>1</v>
      </c>
      <c r="N323" s="59">
        <v>88</v>
      </c>
      <c r="O323" s="52"/>
      <c r="P323" s="15">
        <f t="shared" si="159"/>
        <v>18.63</v>
      </c>
      <c r="Q323" s="91">
        <f t="shared" si="160"/>
        <v>45.32</v>
      </c>
      <c r="R323" s="57"/>
      <c r="S323" s="51"/>
      <c r="T323" s="57">
        <v>0</v>
      </c>
      <c r="U323" s="15">
        <v>142.53</v>
      </c>
      <c r="V323" s="22">
        <f t="shared" si="161"/>
        <v>20.010000000000002</v>
      </c>
      <c r="W323" s="15">
        <f t="shared" si="162"/>
        <v>12.5</v>
      </c>
      <c r="X323" s="57">
        <v>0</v>
      </c>
      <c r="Y323" s="23">
        <f t="shared" si="163"/>
        <v>326.99</v>
      </c>
      <c r="Z323" s="49"/>
    </row>
    <row r="324" spans="1:26" ht="12.25" customHeight="1" x14ac:dyDescent="0.25">
      <c r="A324" s="384" t="str">
        <f>'Door Comparison'!A324</f>
        <v>D05.01.07A</v>
      </c>
      <c r="B324" s="19" t="str">
        <f>'Door Comparison'!C324</f>
        <v>DRS-501</v>
      </c>
      <c r="C324" s="19" t="str">
        <f>'Door Comparison'!D324</f>
        <v>Timber</v>
      </c>
      <c r="D324" s="19">
        <f>'Door Comparison'!E324</f>
        <v>1020</v>
      </c>
      <c r="E324" s="19">
        <f>'Door Comparison'!F324</f>
        <v>2360</v>
      </c>
      <c r="F324" s="19" t="e">
        <f>'Door Comparison'!#REF!</f>
        <v>#REF!</v>
      </c>
      <c r="G324" s="19">
        <f>'Door Comparison'!I324</f>
        <v>0</v>
      </c>
      <c r="H324" s="19">
        <f>'Door Comparison'!J324</f>
        <v>1</v>
      </c>
      <c r="I324" s="19" t="e">
        <f>'Door Comparison'!#REF!</f>
        <v>#REF!</v>
      </c>
      <c r="J324" s="19">
        <f>'Door Comparison'!L324</f>
        <v>0</v>
      </c>
      <c r="K324" s="19">
        <f>'Door Comparison'!M324</f>
        <v>1</v>
      </c>
      <c r="L324" s="19">
        <f>'Door Comparison'!N324</f>
        <v>1</v>
      </c>
      <c r="N324" s="59">
        <v>88</v>
      </c>
      <c r="O324" s="52"/>
      <c r="P324" s="15">
        <f t="shared" si="159"/>
        <v>17.79</v>
      </c>
      <c r="Q324" s="91">
        <f t="shared" si="160"/>
        <v>43.28</v>
      </c>
      <c r="R324" s="57"/>
      <c r="S324" s="51"/>
      <c r="T324" s="57">
        <v>0</v>
      </c>
      <c r="U324" s="15">
        <v>46.47</v>
      </c>
      <c r="V324" s="22">
        <f t="shared" si="161"/>
        <v>19.11</v>
      </c>
      <c r="W324" s="15">
        <f t="shared" si="162"/>
        <v>11.94</v>
      </c>
      <c r="X324" s="57">
        <v>0</v>
      </c>
      <c r="Y324" s="23">
        <f t="shared" si="163"/>
        <v>226.59</v>
      </c>
      <c r="Z324" s="49"/>
    </row>
    <row r="325" spans="1:26" ht="12.25" customHeight="1" x14ac:dyDescent="0.25">
      <c r="A325" s="384" t="str">
        <f>'Door Comparison'!A325</f>
        <v>D05.02.01A</v>
      </c>
      <c r="B325" s="19" t="str">
        <f>'Door Comparison'!C325</f>
        <v>DRS-501</v>
      </c>
      <c r="C325" s="19" t="str">
        <f>'Door Comparison'!D325</f>
        <v>Timber</v>
      </c>
      <c r="D325" s="19">
        <f>'Door Comparison'!E325</f>
        <v>1815</v>
      </c>
      <c r="E325" s="19">
        <f>'Door Comparison'!F325</f>
        <v>2360</v>
      </c>
      <c r="F325" s="19" t="e">
        <f>'Door Comparison'!#REF!</f>
        <v>#REF!</v>
      </c>
      <c r="G325" s="19">
        <f>'Door Comparison'!I325</f>
        <v>0</v>
      </c>
      <c r="H325" s="19">
        <f>'Door Comparison'!J325</f>
        <v>1</v>
      </c>
      <c r="I325" s="19" t="e">
        <f>'Door Comparison'!#REF!</f>
        <v>#REF!</v>
      </c>
      <c r="J325" s="19">
        <f>'Door Comparison'!L325</f>
        <v>0</v>
      </c>
      <c r="K325" s="19">
        <f>'Door Comparison'!M325</f>
        <v>1</v>
      </c>
      <c r="L325" s="19">
        <f>'Door Comparison'!N325</f>
        <v>1</v>
      </c>
      <c r="N325" s="59">
        <v>88</v>
      </c>
      <c r="O325" s="52"/>
      <c r="P325" s="15">
        <f t="shared" si="159"/>
        <v>20.260000000000002</v>
      </c>
      <c r="Q325" s="91">
        <f t="shared" si="160"/>
        <v>49.27</v>
      </c>
      <c r="R325" s="57"/>
      <c r="S325" s="51"/>
      <c r="T325" s="57">
        <v>0</v>
      </c>
      <c r="U325" s="15">
        <v>128.03</v>
      </c>
      <c r="V325" s="22">
        <f t="shared" si="161"/>
        <v>21.76</v>
      </c>
      <c r="W325" s="15">
        <f t="shared" si="162"/>
        <v>13.59</v>
      </c>
      <c r="X325" s="57">
        <v>0</v>
      </c>
      <c r="Y325" s="23">
        <f t="shared" si="163"/>
        <v>320.91000000000003</v>
      </c>
      <c r="Z325" s="49"/>
    </row>
    <row r="326" spans="1:26" ht="12.25" customHeight="1" x14ac:dyDescent="0.25">
      <c r="A326" s="384" t="str">
        <f>'Door Comparison'!A326</f>
        <v>D05.02.02A</v>
      </c>
      <c r="B326" s="19" t="str">
        <f>'Door Comparison'!C326</f>
        <v>DRS-501</v>
      </c>
      <c r="C326" s="19" t="str">
        <f>'Door Comparison'!D326</f>
        <v>Timber</v>
      </c>
      <c r="D326" s="19">
        <f>'Door Comparison'!E326</f>
        <v>1290</v>
      </c>
      <c r="E326" s="19">
        <f>'Door Comparison'!F326</f>
        <v>2360</v>
      </c>
      <c r="F326" s="19" t="e">
        <f>'Door Comparison'!#REF!</f>
        <v>#REF!</v>
      </c>
      <c r="G326" s="19">
        <f>'Door Comparison'!I326</f>
        <v>0</v>
      </c>
      <c r="H326" s="19">
        <f>'Door Comparison'!J326</f>
        <v>1</v>
      </c>
      <c r="I326" s="19" t="e">
        <f>'Door Comparison'!#REF!</f>
        <v>#REF!</v>
      </c>
      <c r="J326" s="19">
        <f>'Door Comparison'!L326</f>
        <v>0</v>
      </c>
      <c r="K326" s="19">
        <f>'Door Comparison'!M326</f>
        <v>1</v>
      </c>
      <c r="L326" s="19">
        <f>'Door Comparison'!N326</f>
        <v>1</v>
      </c>
      <c r="N326" s="59">
        <v>88</v>
      </c>
      <c r="O326" s="52"/>
      <c r="P326" s="15">
        <f t="shared" si="159"/>
        <v>18.63</v>
      </c>
      <c r="Q326" s="91">
        <f t="shared" si="160"/>
        <v>45.32</v>
      </c>
      <c r="R326" s="57"/>
      <c r="S326" s="51"/>
      <c r="T326" s="57">
        <v>0</v>
      </c>
      <c r="U326" s="15">
        <v>142.53</v>
      </c>
      <c r="V326" s="22">
        <f t="shared" si="161"/>
        <v>20.010000000000002</v>
      </c>
      <c r="W326" s="15">
        <f t="shared" si="162"/>
        <v>12.5</v>
      </c>
      <c r="X326" s="57">
        <v>0</v>
      </c>
      <c r="Y326" s="23">
        <f t="shared" si="163"/>
        <v>326.99</v>
      </c>
      <c r="Z326" s="49"/>
    </row>
    <row r="327" spans="1:26" ht="12.25" customHeight="1" x14ac:dyDescent="0.25">
      <c r="A327" s="384" t="str">
        <f>'Door Comparison'!A327</f>
        <v>D05.02.02B</v>
      </c>
      <c r="B327" s="19" t="str">
        <f>'Door Comparison'!C327</f>
        <v>DRS-307</v>
      </c>
      <c r="C327" s="19" t="str">
        <f>'Door Comparison'!D327</f>
        <v>Metal</v>
      </c>
      <c r="D327" s="19">
        <f>'Door Comparison'!E327</f>
        <v>950</v>
      </c>
      <c r="E327" s="19">
        <f>'Door Comparison'!F327</f>
        <v>2300</v>
      </c>
      <c r="F327" s="19" t="e">
        <f>'Door Comparison'!#REF!</f>
        <v>#REF!</v>
      </c>
      <c r="G327" s="19">
        <f>'Door Comparison'!I327</f>
        <v>0</v>
      </c>
      <c r="H327" s="19">
        <f>'Door Comparison'!J327</f>
        <v>1</v>
      </c>
      <c r="I327" s="19" t="e">
        <f>'Door Comparison'!#REF!</f>
        <v>#REF!</v>
      </c>
      <c r="J327" s="19">
        <f>'Door Comparison'!L327</f>
        <v>0</v>
      </c>
      <c r="K327" s="19">
        <f>'Door Comparison'!M327</f>
        <v>1</v>
      </c>
      <c r="L327" s="19">
        <f>'Door Comparison'!N327</f>
        <v>1</v>
      </c>
      <c r="N327" s="59">
        <v>459.69</v>
      </c>
      <c r="O327" s="52"/>
      <c r="P327" s="15"/>
      <c r="R327" s="57"/>
      <c r="S327" s="51"/>
      <c r="T327" s="57"/>
      <c r="V327" s="22"/>
      <c r="W327" s="15"/>
      <c r="X327" s="57"/>
      <c r="Y327" s="23">
        <f t="shared" si="150"/>
        <v>459.69</v>
      </c>
      <c r="Z327" s="49"/>
    </row>
    <row r="328" spans="1:26" ht="12.25" customHeight="1" x14ac:dyDescent="0.25">
      <c r="A328" s="384" t="str">
        <f>'Door Comparison'!A328</f>
        <v>D05.02.04A</v>
      </c>
      <c r="B328" s="19" t="str">
        <f>'Door Comparison'!C328</f>
        <v>DRS-501</v>
      </c>
      <c r="C328" s="19" t="str">
        <f>'Door Comparison'!D328</f>
        <v>Timber</v>
      </c>
      <c r="D328" s="19">
        <f>'Door Comparison'!E328</f>
        <v>1290</v>
      </c>
      <c r="E328" s="19">
        <f>'Door Comparison'!F328</f>
        <v>2360</v>
      </c>
      <c r="F328" s="19" t="e">
        <f>'Door Comparison'!#REF!</f>
        <v>#REF!</v>
      </c>
      <c r="G328" s="19">
        <f>'Door Comparison'!I328</f>
        <v>0</v>
      </c>
      <c r="H328" s="19">
        <f>'Door Comparison'!J328</f>
        <v>1</v>
      </c>
      <c r="I328" s="19" t="e">
        <f>'Door Comparison'!#REF!</f>
        <v>#REF!</v>
      </c>
      <c r="J328" s="19">
        <f>'Door Comparison'!L328</f>
        <v>0</v>
      </c>
      <c r="K328" s="19">
        <f>'Door Comparison'!M328</f>
        <v>1</v>
      </c>
      <c r="L328" s="19">
        <f>'Door Comparison'!N328</f>
        <v>1</v>
      </c>
      <c r="N328" s="59">
        <v>88</v>
      </c>
      <c r="O328" s="52"/>
      <c r="P328" s="15">
        <f t="shared" ref="P328:P329" si="164">(D328+2*E328)*3.1/1000</f>
        <v>18.63</v>
      </c>
      <c r="Q328" s="91">
        <f t="shared" ref="Q328:Q329" si="165">(((D328+2*E328)*((G328*2.9)+(H328*3.77))/1000))*2</f>
        <v>45.32</v>
      </c>
      <c r="R328" s="57"/>
      <c r="S328" s="51"/>
      <c r="T328" s="57">
        <v>0</v>
      </c>
      <c r="U328" s="15">
        <v>148.47</v>
      </c>
      <c r="V328" s="22">
        <f t="shared" ref="V328:V329" si="166">(J328*((D328+2*E328)*1.11/1000))+(K328*((D328+2*E328)*2.22/1000))+(L328*((D328+2*E328)*1.11/1000))</f>
        <v>20.010000000000002</v>
      </c>
      <c r="W328" s="15">
        <f t="shared" ref="W328:W329" si="167">(J328+K328+L328)*((D328+2*E328)*1.04/1000)</f>
        <v>12.5</v>
      </c>
      <c r="X328" s="57">
        <v>0</v>
      </c>
      <c r="Y328" s="23">
        <f t="shared" si="150"/>
        <v>332.93</v>
      </c>
      <c r="Z328" s="49"/>
    </row>
    <row r="329" spans="1:26" ht="12.25" customHeight="1" x14ac:dyDescent="0.25">
      <c r="A329" s="384" t="str">
        <f>'Door Comparison'!A329</f>
        <v>D05.02.06A</v>
      </c>
      <c r="B329" s="19" t="str">
        <f>'Door Comparison'!C329</f>
        <v>DRS-501</v>
      </c>
      <c r="C329" s="19" t="str">
        <f>'Door Comparison'!D329</f>
        <v>Timber</v>
      </c>
      <c r="D329" s="19">
        <f>'Door Comparison'!E329</f>
        <v>1290</v>
      </c>
      <c r="E329" s="19">
        <f>'Door Comparison'!F329</f>
        <v>2360</v>
      </c>
      <c r="F329" s="19" t="e">
        <f>'Door Comparison'!#REF!</f>
        <v>#REF!</v>
      </c>
      <c r="G329" s="19">
        <f>'Door Comparison'!I329</f>
        <v>0</v>
      </c>
      <c r="H329" s="19">
        <f>'Door Comparison'!J329</f>
        <v>1</v>
      </c>
      <c r="I329" s="19" t="e">
        <f>'Door Comparison'!#REF!</f>
        <v>#REF!</v>
      </c>
      <c r="J329" s="19">
        <f>'Door Comparison'!L329</f>
        <v>0</v>
      </c>
      <c r="K329" s="19">
        <f>'Door Comparison'!M329</f>
        <v>1</v>
      </c>
      <c r="L329" s="19">
        <f>'Door Comparison'!N329</f>
        <v>1</v>
      </c>
      <c r="N329" s="59">
        <v>88</v>
      </c>
      <c r="O329" s="52"/>
      <c r="P329" s="15">
        <f t="shared" si="164"/>
        <v>18.63</v>
      </c>
      <c r="Q329" s="91">
        <f t="shared" si="165"/>
        <v>45.32</v>
      </c>
      <c r="R329" s="57"/>
      <c r="S329" s="51"/>
      <c r="T329" s="57">
        <v>0</v>
      </c>
      <c r="U329" s="15">
        <v>142.53</v>
      </c>
      <c r="V329" s="22">
        <f t="shared" si="166"/>
        <v>20.010000000000002</v>
      </c>
      <c r="W329" s="15">
        <f t="shared" si="167"/>
        <v>12.5</v>
      </c>
      <c r="X329" s="57">
        <v>0</v>
      </c>
      <c r="Y329" s="23">
        <f t="shared" si="150"/>
        <v>326.99</v>
      </c>
      <c r="Z329" s="49"/>
    </row>
    <row r="330" spans="1:26" ht="12.25" customHeight="1" x14ac:dyDescent="0.25">
      <c r="A330" s="384" t="str">
        <f>'Door Comparison'!A330</f>
        <v>D05.02.06B</v>
      </c>
      <c r="B330" s="19" t="str">
        <f>'Door Comparison'!C330</f>
        <v>DRS-307</v>
      </c>
      <c r="C330" s="19" t="str">
        <f>'Door Comparison'!D330</f>
        <v>Metal</v>
      </c>
      <c r="D330" s="19">
        <f>'Door Comparison'!E330</f>
        <v>950</v>
      </c>
      <c r="E330" s="19">
        <f>'Door Comparison'!F330</f>
        <v>2300</v>
      </c>
      <c r="F330" s="19" t="e">
        <f>'Door Comparison'!#REF!</f>
        <v>#REF!</v>
      </c>
      <c r="G330" s="19">
        <f>'Door Comparison'!I330</f>
        <v>0</v>
      </c>
      <c r="H330" s="19">
        <f>'Door Comparison'!J330</f>
        <v>1</v>
      </c>
      <c r="I330" s="19" t="e">
        <f>'Door Comparison'!#REF!</f>
        <v>#REF!</v>
      </c>
      <c r="J330" s="19">
        <f>'Door Comparison'!L330</f>
        <v>0</v>
      </c>
      <c r="K330" s="19">
        <f>'Door Comparison'!M330</f>
        <v>1</v>
      </c>
      <c r="L330" s="19">
        <f>'Door Comparison'!N330</f>
        <v>1</v>
      </c>
      <c r="N330" s="59">
        <v>459.69</v>
      </c>
      <c r="O330" s="52"/>
      <c r="P330" s="15"/>
      <c r="R330" s="57"/>
      <c r="S330" s="51"/>
      <c r="T330" s="57"/>
      <c r="V330" s="22"/>
      <c r="W330" s="15"/>
      <c r="X330" s="57"/>
      <c r="Y330" s="23">
        <f t="shared" si="150"/>
        <v>459.69</v>
      </c>
      <c r="Z330" s="49"/>
    </row>
    <row r="331" spans="1:26" ht="12.25" customHeight="1" x14ac:dyDescent="0.25">
      <c r="A331" s="384" t="str">
        <f>'Door Comparison'!A331</f>
        <v>D05.02.07A</v>
      </c>
      <c r="B331" s="19" t="str">
        <f>'Door Comparison'!C331</f>
        <v>DRS-501</v>
      </c>
      <c r="C331" s="19" t="str">
        <f>'Door Comparison'!D331</f>
        <v>Timber</v>
      </c>
      <c r="D331" s="19">
        <f>'Door Comparison'!E331</f>
        <v>970</v>
      </c>
      <c r="E331" s="19">
        <f>'Door Comparison'!F331</f>
        <v>2360</v>
      </c>
      <c r="F331" s="19" t="e">
        <f>'Door Comparison'!#REF!</f>
        <v>#REF!</v>
      </c>
      <c r="G331" s="19">
        <f>'Door Comparison'!I331</f>
        <v>0</v>
      </c>
      <c r="H331" s="19">
        <f>'Door Comparison'!J331</f>
        <v>1</v>
      </c>
      <c r="I331" s="19" t="e">
        <f>'Door Comparison'!#REF!</f>
        <v>#REF!</v>
      </c>
      <c r="J331" s="19">
        <f>'Door Comparison'!L331</f>
        <v>0</v>
      </c>
      <c r="K331" s="19">
        <f>'Door Comparison'!M331</f>
        <v>1</v>
      </c>
      <c r="L331" s="19">
        <f>'Door Comparison'!N331</f>
        <v>1</v>
      </c>
      <c r="N331" s="59">
        <v>88</v>
      </c>
      <c r="O331" s="52"/>
      <c r="P331" s="15">
        <f t="shared" ref="P331:P351" si="168">(D331+2*E331)*3.1/1000</f>
        <v>17.64</v>
      </c>
      <c r="Q331" s="91">
        <f t="shared" ref="Q331:Q351" si="169">(((D331+2*E331)*((G331*2.9)+(H331*3.77))/1000))*2</f>
        <v>42.9</v>
      </c>
      <c r="R331" s="57"/>
      <c r="S331" s="51"/>
      <c r="T331" s="57">
        <v>0</v>
      </c>
      <c r="U331" s="15">
        <v>67.94</v>
      </c>
      <c r="V331" s="22">
        <f t="shared" ref="V331:V351" si="170">(J331*((D331+2*E331)*1.11/1000))+(K331*((D331+2*E331)*2.22/1000))+(L331*((D331+2*E331)*1.11/1000))</f>
        <v>18.95</v>
      </c>
      <c r="W331" s="15">
        <f t="shared" ref="W331:W351" si="171">(J331+K331+L331)*((D331+2*E331)*1.04/1000)</f>
        <v>11.84</v>
      </c>
      <c r="X331" s="57">
        <v>0</v>
      </c>
      <c r="Y331" s="23">
        <f t="shared" si="150"/>
        <v>247.27</v>
      </c>
      <c r="Z331" s="49"/>
    </row>
    <row r="332" spans="1:26" ht="12.25" customHeight="1" x14ac:dyDescent="0.25">
      <c r="A332" s="384" t="str">
        <f>'Door Comparison'!A332</f>
        <v>D05.02.08A</v>
      </c>
      <c r="B332" s="19" t="str">
        <f>'Door Comparison'!C332</f>
        <v>DRS-501</v>
      </c>
      <c r="C332" s="19" t="str">
        <f>'Door Comparison'!D332</f>
        <v>Timber</v>
      </c>
      <c r="D332" s="19">
        <f>'Door Comparison'!E332</f>
        <v>970</v>
      </c>
      <c r="E332" s="19">
        <f>'Door Comparison'!F332</f>
        <v>2360</v>
      </c>
      <c r="F332" s="19" t="e">
        <f>'Door Comparison'!#REF!</f>
        <v>#REF!</v>
      </c>
      <c r="G332" s="19">
        <f>'Door Comparison'!I332</f>
        <v>0</v>
      </c>
      <c r="H332" s="19">
        <f>'Door Comparison'!J332</f>
        <v>1</v>
      </c>
      <c r="I332" s="19" t="e">
        <f>'Door Comparison'!#REF!</f>
        <v>#REF!</v>
      </c>
      <c r="J332" s="19">
        <f>'Door Comparison'!L332</f>
        <v>0</v>
      </c>
      <c r="K332" s="19">
        <f>'Door Comparison'!M332</f>
        <v>1</v>
      </c>
      <c r="L332" s="19">
        <f>'Door Comparison'!N332</f>
        <v>1</v>
      </c>
      <c r="N332" s="59">
        <v>88</v>
      </c>
      <c r="O332" s="52"/>
      <c r="P332" s="15">
        <f t="shared" si="168"/>
        <v>17.64</v>
      </c>
      <c r="Q332" s="91">
        <f t="shared" si="169"/>
        <v>42.9</v>
      </c>
      <c r="R332" s="57"/>
      <c r="S332" s="51"/>
      <c r="T332" s="57">
        <v>0</v>
      </c>
      <c r="U332" s="15">
        <v>67.94</v>
      </c>
      <c r="V332" s="22">
        <f t="shared" si="170"/>
        <v>18.95</v>
      </c>
      <c r="W332" s="15">
        <f t="shared" si="171"/>
        <v>11.84</v>
      </c>
      <c r="X332" s="57">
        <v>0</v>
      </c>
      <c r="Y332" s="23">
        <f t="shared" ref="Y332:Y351" si="172">SUM(N332:X332)</f>
        <v>247.27</v>
      </c>
      <c r="Z332" s="49"/>
    </row>
    <row r="333" spans="1:26" ht="12.25" customHeight="1" x14ac:dyDescent="0.25">
      <c r="A333" s="384" t="str">
        <f>'Door Comparison'!A333</f>
        <v>D05.02.09A</v>
      </c>
      <c r="B333" s="19" t="str">
        <f>'Door Comparison'!C333</f>
        <v>DRS-501</v>
      </c>
      <c r="C333" s="19" t="str">
        <f>'Door Comparison'!D333</f>
        <v>Timber</v>
      </c>
      <c r="D333" s="19">
        <f>'Door Comparison'!E333</f>
        <v>850</v>
      </c>
      <c r="E333" s="19">
        <f>'Door Comparison'!F333</f>
        <v>2360</v>
      </c>
      <c r="F333" s="19" t="e">
        <f>'Door Comparison'!#REF!</f>
        <v>#REF!</v>
      </c>
      <c r="G333" s="19">
        <f>'Door Comparison'!I333</f>
        <v>0</v>
      </c>
      <c r="H333" s="19">
        <f>'Door Comparison'!J333</f>
        <v>1</v>
      </c>
      <c r="I333" s="19" t="e">
        <f>'Door Comparison'!#REF!</f>
        <v>#REF!</v>
      </c>
      <c r="J333" s="19">
        <f>'Door Comparison'!L333</f>
        <v>0</v>
      </c>
      <c r="K333" s="19">
        <f>'Door Comparison'!M333</f>
        <v>1</v>
      </c>
      <c r="L333" s="19">
        <f>'Door Comparison'!N333</f>
        <v>1</v>
      </c>
      <c r="N333" s="59">
        <v>44</v>
      </c>
      <c r="O333" s="52"/>
      <c r="P333" s="15">
        <f t="shared" si="168"/>
        <v>17.27</v>
      </c>
      <c r="Q333" s="91">
        <f t="shared" si="169"/>
        <v>42</v>
      </c>
      <c r="R333" s="57"/>
      <c r="S333" s="51"/>
      <c r="T333" s="57">
        <v>0</v>
      </c>
      <c r="U333" s="15">
        <v>69.41</v>
      </c>
      <c r="V333" s="22">
        <f t="shared" si="170"/>
        <v>18.55</v>
      </c>
      <c r="W333" s="15">
        <f t="shared" si="171"/>
        <v>11.59</v>
      </c>
      <c r="X333" s="57">
        <v>0</v>
      </c>
      <c r="Y333" s="23">
        <f t="shared" si="172"/>
        <v>202.82</v>
      </c>
      <c r="Z333" s="49"/>
    </row>
    <row r="334" spans="1:26" ht="12.25" customHeight="1" x14ac:dyDescent="0.25">
      <c r="A334" s="384" t="str">
        <f>'Door Comparison'!A334</f>
        <v>D05.02.10A</v>
      </c>
      <c r="B334" s="19" t="str">
        <f>'Door Comparison'!C334</f>
        <v>DRS-501</v>
      </c>
      <c r="C334" s="19" t="str">
        <f>'Door Comparison'!D334</f>
        <v>Timber</v>
      </c>
      <c r="D334" s="19">
        <f>'Door Comparison'!E334</f>
        <v>1040</v>
      </c>
      <c r="E334" s="19">
        <f>'Door Comparison'!F334</f>
        <v>2360</v>
      </c>
      <c r="F334" s="19" t="e">
        <f>'Door Comparison'!#REF!</f>
        <v>#REF!</v>
      </c>
      <c r="G334" s="19">
        <f>'Door Comparison'!I334</f>
        <v>0</v>
      </c>
      <c r="H334" s="19">
        <f>'Door Comparison'!J334</f>
        <v>1</v>
      </c>
      <c r="I334" s="19" t="e">
        <f>'Door Comparison'!#REF!</f>
        <v>#REF!</v>
      </c>
      <c r="J334" s="19">
        <f>'Door Comparison'!L334</f>
        <v>0</v>
      </c>
      <c r="K334" s="19">
        <f>'Door Comparison'!M334</f>
        <v>1</v>
      </c>
      <c r="L334" s="19">
        <f>'Door Comparison'!N334</f>
        <v>1</v>
      </c>
      <c r="N334" s="59">
        <v>88</v>
      </c>
      <c r="O334" s="52"/>
      <c r="P334" s="15">
        <f t="shared" si="168"/>
        <v>17.86</v>
      </c>
      <c r="Q334" s="91">
        <f t="shared" si="169"/>
        <v>43.43</v>
      </c>
      <c r="R334" s="57"/>
      <c r="S334" s="51"/>
      <c r="T334" s="57">
        <v>0</v>
      </c>
      <c r="U334" s="15">
        <v>67.930000000000007</v>
      </c>
      <c r="V334" s="22">
        <f t="shared" si="170"/>
        <v>19.18</v>
      </c>
      <c r="W334" s="15">
        <f t="shared" si="171"/>
        <v>11.98</v>
      </c>
      <c r="X334" s="57">
        <v>0</v>
      </c>
      <c r="Y334" s="23">
        <f t="shared" si="172"/>
        <v>248.38</v>
      </c>
      <c r="Z334" s="49"/>
    </row>
    <row r="335" spans="1:26" ht="12.25" customHeight="1" x14ac:dyDescent="0.25">
      <c r="A335" s="384" t="str">
        <f>'Door Comparison'!A335</f>
        <v>D05.02.11A</v>
      </c>
      <c r="B335" s="19" t="str">
        <f>'Door Comparison'!C335</f>
        <v>DRS-501</v>
      </c>
      <c r="C335" s="19" t="str">
        <f>'Door Comparison'!D335</f>
        <v>Timber</v>
      </c>
      <c r="D335" s="19">
        <f>'Door Comparison'!E335</f>
        <v>1290</v>
      </c>
      <c r="E335" s="19">
        <f>'Door Comparison'!F335</f>
        <v>2360</v>
      </c>
      <c r="F335" s="19" t="e">
        <f>'Door Comparison'!#REF!</f>
        <v>#REF!</v>
      </c>
      <c r="G335" s="19">
        <f>'Door Comparison'!I335</f>
        <v>0</v>
      </c>
      <c r="H335" s="19">
        <f>'Door Comparison'!J335</f>
        <v>1</v>
      </c>
      <c r="I335" s="19" t="e">
        <f>'Door Comparison'!#REF!</f>
        <v>#REF!</v>
      </c>
      <c r="J335" s="19">
        <f>'Door Comparison'!L335</f>
        <v>0</v>
      </c>
      <c r="K335" s="19">
        <f>'Door Comparison'!M335</f>
        <v>1</v>
      </c>
      <c r="L335" s="19">
        <f>'Door Comparison'!N335</f>
        <v>1</v>
      </c>
      <c r="N335" s="59">
        <v>88</v>
      </c>
      <c r="O335" s="52"/>
      <c r="P335" s="15">
        <f t="shared" si="168"/>
        <v>18.63</v>
      </c>
      <c r="Q335" s="91">
        <f t="shared" si="169"/>
        <v>45.32</v>
      </c>
      <c r="R335" s="57"/>
      <c r="S335" s="51"/>
      <c r="T335" s="57">
        <v>0</v>
      </c>
      <c r="U335" s="15">
        <v>148.47</v>
      </c>
      <c r="V335" s="22">
        <f t="shared" si="170"/>
        <v>20.010000000000002</v>
      </c>
      <c r="W335" s="15">
        <f t="shared" si="171"/>
        <v>12.5</v>
      </c>
      <c r="X335" s="57">
        <v>0</v>
      </c>
      <c r="Y335" s="23">
        <f t="shared" si="172"/>
        <v>332.93</v>
      </c>
      <c r="Z335" s="49"/>
    </row>
    <row r="336" spans="1:26" ht="12.25" customHeight="1" x14ac:dyDescent="0.25">
      <c r="A336" s="384" t="str">
        <f>'Door Comparison'!A336</f>
        <v>D05.02.12A</v>
      </c>
      <c r="B336" s="19" t="str">
        <f>'Door Comparison'!C336</f>
        <v>DRS-501</v>
      </c>
      <c r="C336" s="19" t="str">
        <f>'Door Comparison'!D336</f>
        <v>Timber</v>
      </c>
      <c r="D336" s="19">
        <f>'Door Comparison'!E336</f>
        <v>1290</v>
      </c>
      <c r="E336" s="19">
        <f>'Door Comparison'!F336</f>
        <v>2360</v>
      </c>
      <c r="F336" s="19" t="e">
        <f>'Door Comparison'!#REF!</f>
        <v>#REF!</v>
      </c>
      <c r="G336" s="19">
        <f>'Door Comparison'!I336</f>
        <v>0</v>
      </c>
      <c r="H336" s="19">
        <f>'Door Comparison'!J336</f>
        <v>1</v>
      </c>
      <c r="I336" s="19" t="e">
        <f>'Door Comparison'!#REF!</f>
        <v>#REF!</v>
      </c>
      <c r="J336" s="19">
        <f>'Door Comparison'!L336</f>
        <v>0</v>
      </c>
      <c r="K336" s="19">
        <f>'Door Comparison'!M336</f>
        <v>1</v>
      </c>
      <c r="L336" s="19">
        <f>'Door Comparison'!N336</f>
        <v>1</v>
      </c>
      <c r="N336" s="59">
        <v>88</v>
      </c>
      <c r="O336" s="52"/>
      <c r="P336" s="15">
        <f t="shared" si="168"/>
        <v>18.63</v>
      </c>
      <c r="Q336" s="91">
        <f t="shared" si="169"/>
        <v>45.32</v>
      </c>
      <c r="R336" s="57"/>
      <c r="S336" s="51"/>
      <c r="T336" s="57">
        <v>0</v>
      </c>
      <c r="U336" s="15">
        <v>148.47</v>
      </c>
      <c r="V336" s="22">
        <f t="shared" si="170"/>
        <v>20.010000000000002</v>
      </c>
      <c r="W336" s="15">
        <f t="shared" si="171"/>
        <v>12.5</v>
      </c>
      <c r="X336" s="57">
        <v>0</v>
      </c>
      <c r="Y336" s="23">
        <f t="shared" si="172"/>
        <v>332.93</v>
      </c>
      <c r="Z336" s="49"/>
    </row>
    <row r="337" spans="1:26" ht="12.25" customHeight="1" x14ac:dyDescent="0.25">
      <c r="A337" s="384" t="str">
        <f>'Door Comparison'!A337</f>
        <v>D05.02.M1A</v>
      </c>
      <c r="B337" s="19" t="str">
        <f>'Door Comparison'!C337</f>
        <v>DRS-501</v>
      </c>
      <c r="C337" s="19" t="str">
        <f>'Door Comparison'!D337</f>
        <v>Timber</v>
      </c>
      <c r="D337" s="19">
        <f>'Door Comparison'!E337</f>
        <v>1040</v>
      </c>
      <c r="E337" s="19">
        <f>'Door Comparison'!F337</f>
        <v>2360</v>
      </c>
      <c r="F337" s="19" t="e">
        <f>'Door Comparison'!#REF!</f>
        <v>#REF!</v>
      </c>
      <c r="G337" s="19">
        <f>'Door Comparison'!I337</f>
        <v>0</v>
      </c>
      <c r="H337" s="19">
        <f>'Door Comparison'!J337</f>
        <v>1</v>
      </c>
      <c r="I337" s="19" t="e">
        <f>'Door Comparison'!#REF!</f>
        <v>#REF!</v>
      </c>
      <c r="J337" s="19">
        <f>'Door Comparison'!L337</f>
        <v>0</v>
      </c>
      <c r="K337" s="19">
        <f>'Door Comparison'!M337</f>
        <v>1</v>
      </c>
      <c r="L337" s="19">
        <f>'Door Comparison'!N337</f>
        <v>1</v>
      </c>
      <c r="N337" s="59">
        <v>88</v>
      </c>
      <c r="O337" s="52"/>
      <c r="P337" s="15">
        <f t="shared" si="168"/>
        <v>17.86</v>
      </c>
      <c r="Q337" s="91">
        <f t="shared" si="169"/>
        <v>43.43</v>
      </c>
      <c r="R337" s="57"/>
      <c r="S337" s="51"/>
      <c r="T337" s="57">
        <v>0</v>
      </c>
      <c r="U337" s="15">
        <v>66.44</v>
      </c>
      <c r="V337" s="22">
        <f t="shared" si="170"/>
        <v>19.18</v>
      </c>
      <c r="W337" s="15">
        <f t="shared" si="171"/>
        <v>11.98</v>
      </c>
      <c r="X337" s="57">
        <v>0</v>
      </c>
      <c r="Y337" s="23">
        <f t="shared" si="172"/>
        <v>246.89</v>
      </c>
      <c r="Z337" s="49"/>
    </row>
    <row r="338" spans="1:26" ht="12.25" customHeight="1" x14ac:dyDescent="0.25">
      <c r="A338" s="384" t="str">
        <f>'Door Comparison'!A338</f>
        <v>D05.04.01A</v>
      </c>
      <c r="B338" s="19" t="str">
        <f>'Door Comparison'!C338</f>
        <v>DRS-501</v>
      </c>
      <c r="C338" s="19" t="str">
        <f>'Door Comparison'!D338</f>
        <v>Timber</v>
      </c>
      <c r="D338" s="19">
        <f>'Door Comparison'!E338</f>
        <v>1290</v>
      </c>
      <c r="E338" s="19">
        <f>'Door Comparison'!F338</f>
        <v>2360</v>
      </c>
      <c r="F338" s="19" t="e">
        <f>'Door Comparison'!#REF!</f>
        <v>#REF!</v>
      </c>
      <c r="G338" s="19">
        <f>'Door Comparison'!I338</f>
        <v>0</v>
      </c>
      <c r="H338" s="19">
        <f>'Door Comparison'!J338</f>
        <v>1</v>
      </c>
      <c r="I338" s="19" t="e">
        <f>'Door Comparison'!#REF!</f>
        <v>#REF!</v>
      </c>
      <c r="J338" s="19">
        <f>'Door Comparison'!L338</f>
        <v>0</v>
      </c>
      <c r="K338" s="19">
        <f>'Door Comparison'!M338</f>
        <v>1</v>
      </c>
      <c r="L338" s="19">
        <f>'Door Comparison'!N338</f>
        <v>1</v>
      </c>
      <c r="N338" s="59">
        <v>88</v>
      </c>
      <c r="O338" s="52"/>
      <c r="P338" s="15">
        <f t="shared" si="168"/>
        <v>18.63</v>
      </c>
      <c r="Q338" s="91">
        <f t="shared" si="169"/>
        <v>45.32</v>
      </c>
      <c r="R338" s="57"/>
      <c r="S338" s="51"/>
      <c r="T338" s="57">
        <v>0</v>
      </c>
      <c r="U338" s="15">
        <v>142.53</v>
      </c>
      <c r="V338" s="22">
        <f t="shared" si="170"/>
        <v>20.010000000000002</v>
      </c>
      <c r="W338" s="15">
        <f t="shared" si="171"/>
        <v>12.5</v>
      </c>
      <c r="X338" s="57">
        <v>0</v>
      </c>
      <c r="Y338" s="23">
        <f t="shared" si="172"/>
        <v>326.99</v>
      </c>
      <c r="Z338" s="49"/>
    </row>
    <row r="339" spans="1:26" ht="12.25" customHeight="1" x14ac:dyDescent="0.25">
      <c r="A339" s="384" t="str">
        <f>'Door Comparison'!A339</f>
        <v>D05.04.02A</v>
      </c>
      <c r="B339" s="19" t="str">
        <f>'Door Comparison'!C339</f>
        <v>DRS-501</v>
      </c>
      <c r="C339" s="19" t="str">
        <f>'Door Comparison'!D339</f>
        <v>Timber</v>
      </c>
      <c r="D339" s="19">
        <f>'Door Comparison'!E339</f>
        <v>1290</v>
      </c>
      <c r="E339" s="19">
        <f>'Door Comparison'!F339</f>
        <v>2360</v>
      </c>
      <c r="F339" s="19" t="e">
        <f>'Door Comparison'!#REF!</f>
        <v>#REF!</v>
      </c>
      <c r="G339" s="19">
        <f>'Door Comparison'!I339</f>
        <v>0</v>
      </c>
      <c r="H339" s="19">
        <f>'Door Comparison'!J339</f>
        <v>1</v>
      </c>
      <c r="I339" s="19" t="e">
        <f>'Door Comparison'!#REF!</f>
        <v>#REF!</v>
      </c>
      <c r="J339" s="19">
        <f>'Door Comparison'!L339</f>
        <v>0</v>
      </c>
      <c r="K339" s="19">
        <f>'Door Comparison'!M339</f>
        <v>1</v>
      </c>
      <c r="L339" s="19">
        <f>'Door Comparison'!N339</f>
        <v>1</v>
      </c>
      <c r="N339" s="59">
        <v>88</v>
      </c>
      <c r="O339" s="52"/>
      <c r="P339" s="15">
        <f t="shared" si="168"/>
        <v>18.63</v>
      </c>
      <c r="Q339" s="91">
        <f t="shared" si="169"/>
        <v>45.32</v>
      </c>
      <c r="R339" s="57"/>
      <c r="S339" s="51"/>
      <c r="T339" s="57">
        <v>0</v>
      </c>
      <c r="U339" s="15">
        <v>148.47</v>
      </c>
      <c r="V339" s="22">
        <f t="shared" si="170"/>
        <v>20.010000000000002</v>
      </c>
      <c r="W339" s="15">
        <f t="shared" si="171"/>
        <v>12.5</v>
      </c>
      <c r="X339" s="57">
        <v>0</v>
      </c>
      <c r="Y339" s="23">
        <f t="shared" si="172"/>
        <v>332.93</v>
      </c>
      <c r="Z339" s="49"/>
    </row>
    <row r="340" spans="1:26" ht="12.25" customHeight="1" x14ac:dyDescent="0.25">
      <c r="A340" s="384" t="str">
        <f>'Door Comparison'!A340</f>
        <v>D05.04.03A</v>
      </c>
      <c r="B340" s="19" t="str">
        <f>'Door Comparison'!C340</f>
        <v>DRS-501</v>
      </c>
      <c r="C340" s="19" t="str">
        <f>'Door Comparison'!D340</f>
        <v>Timber</v>
      </c>
      <c r="D340" s="19">
        <f>'Door Comparison'!E340</f>
        <v>1040</v>
      </c>
      <c r="E340" s="19">
        <f>'Door Comparison'!F340</f>
        <v>2360</v>
      </c>
      <c r="F340" s="19" t="e">
        <f>'Door Comparison'!#REF!</f>
        <v>#REF!</v>
      </c>
      <c r="G340" s="19">
        <f>'Door Comparison'!I340</f>
        <v>0</v>
      </c>
      <c r="H340" s="19">
        <f>'Door Comparison'!J340</f>
        <v>1</v>
      </c>
      <c r="I340" s="19" t="e">
        <f>'Door Comparison'!#REF!</f>
        <v>#REF!</v>
      </c>
      <c r="J340" s="19">
        <f>'Door Comparison'!L340</f>
        <v>0</v>
      </c>
      <c r="K340" s="19">
        <f>'Door Comparison'!M340</f>
        <v>1</v>
      </c>
      <c r="L340" s="19">
        <f>'Door Comparison'!N340</f>
        <v>1</v>
      </c>
      <c r="N340" s="59">
        <v>88</v>
      </c>
      <c r="O340" s="52"/>
      <c r="P340" s="15">
        <f t="shared" si="168"/>
        <v>17.86</v>
      </c>
      <c r="Q340" s="91">
        <f t="shared" si="169"/>
        <v>43.43</v>
      </c>
      <c r="R340" s="57"/>
      <c r="S340" s="51"/>
      <c r="T340" s="57">
        <v>0</v>
      </c>
      <c r="U340" s="15">
        <v>46.47</v>
      </c>
      <c r="V340" s="22">
        <f t="shared" si="170"/>
        <v>19.18</v>
      </c>
      <c r="W340" s="15">
        <f t="shared" si="171"/>
        <v>11.98</v>
      </c>
      <c r="X340" s="57">
        <v>0</v>
      </c>
      <c r="Y340" s="23">
        <f t="shared" si="172"/>
        <v>226.92</v>
      </c>
      <c r="Z340" s="49"/>
    </row>
    <row r="341" spans="1:26" ht="12.25" customHeight="1" x14ac:dyDescent="0.25">
      <c r="A341" s="384" t="str">
        <f>'Door Comparison'!A341</f>
        <v>D05.04.04A</v>
      </c>
      <c r="B341" s="19" t="str">
        <f>'Door Comparison'!C341</f>
        <v>DRS-501</v>
      </c>
      <c r="C341" s="19" t="str">
        <f>'Door Comparison'!D341</f>
        <v>Timber</v>
      </c>
      <c r="D341" s="19">
        <f>'Door Comparison'!E341</f>
        <v>1640</v>
      </c>
      <c r="E341" s="19">
        <f>'Door Comparison'!F341</f>
        <v>2360</v>
      </c>
      <c r="F341" s="19" t="e">
        <f>'Door Comparison'!#REF!</f>
        <v>#REF!</v>
      </c>
      <c r="G341" s="19">
        <f>'Door Comparison'!I341</f>
        <v>0</v>
      </c>
      <c r="H341" s="19">
        <f>'Door Comparison'!J341</f>
        <v>1</v>
      </c>
      <c r="I341" s="19" t="e">
        <f>'Door Comparison'!#REF!</f>
        <v>#REF!</v>
      </c>
      <c r="J341" s="19">
        <f>'Door Comparison'!L341</f>
        <v>0</v>
      </c>
      <c r="K341" s="19">
        <f>'Door Comparison'!M341</f>
        <v>1</v>
      </c>
      <c r="L341" s="19">
        <f>'Door Comparison'!N341</f>
        <v>1</v>
      </c>
      <c r="N341" s="59">
        <v>88</v>
      </c>
      <c r="O341" s="52"/>
      <c r="P341" s="15">
        <f t="shared" si="168"/>
        <v>19.72</v>
      </c>
      <c r="Q341" s="91">
        <f t="shared" si="169"/>
        <v>47.95</v>
      </c>
      <c r="R341" s="57"/>
      <c r="S341" s="51"/>
      <c r="T341" s="57">
        <v>0</v>
      </c>
      <c r="U341" s="15">
        <v>100.46</v>
      </c>
      <c r="V341" s="22">
        <f t="shared" si="170"/>
        <v>21.18</v>
      </c>
      <c r="W341" s="15">
        <f t="shared" si="171"/>
        <v>13.23</v>
      </c>
      <c r="X341" s="57">
        <v>0</v>
      </c>
      <c r="Y341" s="23">
        <f t="shared" si="172"/>
        <v>290.54000000000002</v>
      </c>
      <c r="Z341" s="49"/>
    </row>
    <row r="342" spans="1:26" ht="12.25" customHeight="1" x14ac:dyDescent="0.25">
      <c r="A342" s="384" t="str">
        <f>'Door Comparison'!A342</f>
        <v>D05.04.05A</v>
      </c>
      <c r="B342" s="19" t="str">
        <f>'Door Comparison'!C342</f>
        <v>DRS-505</v>
      </c>
      <c r="C342" s="19" t="str">
        <f>'Door Comparison'!D342</f>
        <v>Selo</v>
      </c>
      <c r="D342" s="19">
        <f>'Door Comparison'!E342</f>
        <v>1903</v>
      </c>
      <c r="E342" s="19">
        <f>'Door Comparison'!F342</f>
        <v>2395</v>
      </c>
      <c r="F342" s="19" t="e">
        <f>'Door Comparison'!#REF!</f>
        <v>#REF!</v>
      </c>
      <c r="G342" s="19">
        <f>'Door Comparison'!I342</f>
        <v>0</v>
      </c>
      <c r="H342" s="19">
        <f>'Door Comparison'!J342</f>
        <v>1</v>
      </c>
      <c r="I342" s="19" t="e">
        <f>'Door Comparison'!#REF!</f>
        <v>#REF!</v>
      </c>
      <c r="J342" s="19">
        <f>'Door Comparison'!L342</f>
        <v>0</v>
      </c>
      <c r="K342" s="19">
        <f>'Door Comparison'!M342</f>
        <v>0</v>
      </c>
      <c r="L342" s="19">
        <f>'Door Comparison'!N342</f>
        <v>1</v>
      </c>
      <c r="N342" s="385">
        <v>270</v>
      </c>
      <c r="O342" s="52"/>
      <c r="P342" s="15">
        <f t="shared" si="168"/>
        <v>20.75</v>
      </c>
      <c r="Q342" s="91">
        <f t="shared" si="169"/>
        <v>50.47</v>
      </c>
      <c r="R342" s="57"/>
      <c r="S342" s="51"/>
      <c r="T342" s="57">
        <v>0</v>
      </c>
      <c r="U342" s="15">
        <v>168.36</v>
      </c>
      <c r="V342" s="22">
        <f t="shared" si="170"/>
        <v>7.43</v>
      </c>
      <c r="W342" s="15">
        <f t="shared" si="171"/>
        <v>6.96</v>
      </c>
      <c r="X342" s="57">
        <v>0</v>
      </c>
      <c r="Y342" s="23">
        <f t="shared" si="172"/>
        <v>523.97</v>
      </c>
      <c r="Z342" s="49"/>
    </row>
    <row r="343" spans="1:26" ht="12.25" customHeight="1" x14ac:dyDescent="0.25">
      <c r="A343" s="384" t="str">
        <f>'Door Comparison'!A343</f>
        <v>D05.04.06A</v>
      </c>
      <c r="B343" s="19" t="str">
        <f>'Door Comparison'!C343</f>
        <v>DRS-501</v>
      </c>
      <c r="C343" s="19" t="str">
        <f>'Door Comparison'!D343</f>
        <v>Timber</v>
      </c>
      <c r="D343" s="19">
        <f>'Door Comparison'!E343</f>
        <v>970</v>
      </c>
      <c r="E343" s="19">
        <f>'Door Comparison'!F343</f>
        <v>2360</v>
      </c>
      <c r="F343" s="19" t="e">
        <f>'Door Comparison'!#REF!</f>
        <v>#REF!</v>
      </c>
      <c r="G343" s="19">
        <f>'Door Comparison'!I343</f>
        <v>0</v>
      </c>
      <c r="H343" s="19">
        <f>'Door Comparison'!J343</f>
        <v>1</v>
      </c>
      <c r="I343" s="19" t="e">
        <f>'Door Comparison'!#REF!</f>
        <v>#REF!</v>
      </c>
      <c r="J343" s="19">
        <f>'Door Comparison'!L343</f>
        <v>0</v>
      </c>
      <c r="K343" s="19">
        <f>'Door Comparison'!M343</f>
        <v>0</v>
      </c>
      <c r="L343" s="19">
        <f>'Door Comparison'!N343</f>
        <v>1</v>
      </c>
      <c r="N343" s="59">
        <v>88</v>
      </c>
      <c r="O343" s="52"/>
      <c r="P343" s="15">
        <f t="shared" si="168"/>
        <v>17.64</v>
      </c>
      <c r="Q343" s="91">
        <f t="shared" si="169"/>
        <v>42.9</v>
      </c>
      <c r="R343" s="57"/>
      <c r="S343" s="51"/>
      <c r="T343" s="57">
        <v>0</v>
      </c>
      <c r="U343" s="392">
        <v>62</v>
      </c>
      <c r="V343" s="22">
        <f t="shared" si="170"/>
        <v>6.32</v>
      </c>
      <c r="W343" s="15">
        <f t="shared" si="171"/>
        <v>5.92</v>
      </c>
      <c r="X343" s="57">
        <v>0</v>
      </c>
      <c r="Y343" s="23">
        <f t="shared" si="172"/>
        <v>222.78</v>
      </c>
      <c r="Z343" s="49"/>
    </row>
    <row r="344" spans="1:26" ht="12.25" customHeight="1" x14ac:dyDescent="0.25">
      <c r="A344" s="384" t="str">
        <f>'Door Comparison'!A344</f>
        <v>D05.04.07A</v>
      </c>
      <c r="B344" s="19" t="str">
        <f>'Door Comparison'!C344</f>
        <v>DRS-501</v>
      </c>
      <c r="C344" s="19" t="str">
        <f>'Door Comparison'!D344</f>
        <v>Timber</v>
      </c>
      <c r="D344" s="19">
        <f>'Door Comparison'!E344</f>
        <v>830</v>
      </c>
      <c r="E344" s="19">
        <f>'Door Comparison'!F344</f>
        <v>2360</v>
      </c>
      <c r="F344" s="19" t="e">
        <f>'Door Comparison'!#REF!</f>
        <v>#REF!</v>
      </c>
      <c r="G344" s="19">
        <f>'Door Comparison'!I344</f>
        <v>0</v>
      </c>
      <c r="H344" s="19">
        <f>'Door Comparison'!J344</f>
        <v>1</v>
      </c>
      <c r="I344" s="19" t="e">
        <f>'Door Comparison'!#REF!</f>
        <v>#REF!</v>
      </c>
      <c r="J344" s="19">
        <f>'Door Comparison'!L344</f>
        <v>1</v>
      </c>
      <c r="K344" s="19">
        <f>'Door Comparison'!M344</f>
        <v>0</v>
      </c>
      <c r="L344" s="19">
        <f>'Door Comparison'!N344</f>
        <v>1</v>
      </c>
      <c r="N344" s="59">
        <v>44</v>
      </c>
      <c r="O344" s="52"/>
      <c r="P344" s="15">
        <f t="shared" si="168"/>
        <v>17.21</v>
      </c>
      <c r="Q344" s="91">
        <f t="shared" si="169"/>
        <v>41.85</v>
      </c>
      <c r="R344" s="57"/>
      <c r="S344" s="51"/>
      <c r="T344" s="57">
        <v>0</v>
      </c>
      <c r="U344" s="15">
        <v>69.41</v>
      </c>
      <c r="V344" s="22">
        <f t="shared" si="170"/>
        <v>12.32</v>
      </c>
      <c r="W344" s="15">
        <f t="shared" si="171"/>
        <v>11.54</v>
      </c>
      <c r="X344" s="57">
        <v>0</v>
      </c>
      <c r="Y344" s="23">
        <f t="shared" si="172"/>
        <v>196.33</v>
      </c>
      <c r="Z344" s="49"/>
    </row>
    <row r="345" spans="1:26" ht="12.25" customHeight="1" x14ac:dyDescent="0.25">
      <c r="A345" s="384" t="str">
        <f>'Door Comparison'!A345</f>
        <v>D05.04.08A</v>
      </c>
      <c r="B345" s="19" t="str">
        <f>'Door Comparison'!C345</f>
        <v>DRS-501</v>
      </c>
      <c r="C345" s="19" t="str">
        <f>'Door Comparison'!D345</f>
        <v>Timber</v>
      </c>
      <c r="D345" s="19">
        <f>'Door Comparison'!E345</f>
        <v>970</v>
      </c>
      <c r="E345" s="19">
        <f>'Door Comparison'!F345</f>
        <v>2360</v>
      </c>
      <c r="F345" s="19" t="e">
        <f>'Door Comparison'!#REF!</f>
        <v>#REF!</v>
      </c>
      <c r="G345" s="19">
        <f>'Door Comparison'!I345</f>
        <v>0</v>
      </c>
      <c r="H345" s="19">
        <f>'Door Comparison'!J345</f>
        <v>1</v>
      </c>
      <c r="I345" s="19" t="e">
        <f>'Door Comparison'!#REF!</f>
        <v>#REF!</v>
      </c>
      <c r="J345" s="19">
        <f>'Door Comparison'!L345</f>
        <v>0</v>
      </c>
      <c r="K345" s="19">
        <f>'Door Comparison'!M345</f>
        <v>0</v>
      </c>
      <c r="L345" s="19">
        <f>'Door Comparison'!N345</f>
        <v>1</v>
      </c>
      <c r="N345" s="59">
        <v>88</v>
      </c>
      <c r="O345" s="52"/>
      <c r="P345" s="15">
        <f t="shared" si="168"/>
        <v>17.64</v>
      </c>
      <c r="Q345" s="91">
        <f t="shared" si="169"/>
        <v>42.9</v>
      </c>
      <c r="R345" s="57"/>
      <c r="S345" s="51"/>
      <c r="T345" s="57">
        <v>0</v>
      </c>
      <c r="U345" s="15">
        <v>62</v>
      </c>
      <c r="V345" s="22">
        <f t="shared" si="170"/>
        <v>6.32</v>
      </c>
      <c r="W345" s="15">
        <f t="shared" si="171"/>
        <v>5.92</v>
      </c>
      <c r="X345" s="57">
        <v>0</v>
      </c>
      <c r="Y345" s="23">
        <f t="shared" si="172"/>
        <v>222.78</v>
      </c>
      <c r="Z345" s="49"/>
    </row>
    <row r="346" spans="1:26" ht="12.25" customHeight="1" x14ac:dyDescent="0.25">
      <c r="A346" s="384" t="str">
        <f>'Door Comparison'!A346</f>
        <v>D05.06.01A</v>
      </c>
      <c r="B346" s="19" t="str">
        <f>'Door Comparison'!C346</f>
        <v>DRS-501</v>
      </c>
      <c r="C346" s="19" t="str">
        <f>'Door Comparison'!D346</f>
        <v>Timber</v>
      </c>
      <c r="D346" s="19">
        <f>'Door Comparison'!E346</f>
        <v>1290</v>
      </c>
      <c r="E346" s="19">
        <f>'Door Comparison'!F346</f>
        <v>2360</v>
      </c>
      <c r="F346" s="19" t="e">
        <f>'Door Comparison'!#REF!</f>
        <v>#REF!</v>
      </c>
      <c r="G346" s="19">
        <f>'Door Comparison'!I346</f>
        <v>0</v>
      </c>
      <c r="H346" s="19">
        <f>'Door Comparison'!J346</f>
        <v>1</v>
      </c>
      <c r="I346" s="19" t="e">
        <f>'Door Comparison'!#REF!</f>
        <v>#REF!</v>
      </c>
      <c r="J346" s="19">
        <f>'Door Comparison'!L346</f>
        <v>0</v>
      </c>
      <c r="K346" s="19">
        <f>'Door Comparison'!M346</f>
        <v>1</v>
      </c>
      <c r="L346" s="19">
        <f>'Door Comparison'!N346</f>
        <v>1</v>
      </c>
      <c r="N346" s="59">
        <v>88</v>
      </c>
      <c r="O346" s="52"/>
      <c r="P346" s="15">
        <f t="shared" si="168"/>
        <v>18.63</v>
      </c>
      <c r="Q346" s="91">
        <f t="shared" si="169"/>
        <v>45.32</v>
      </c>
      <c r="R346" s="57"/>
      <c r="S346" s="51"/>
      <c r="T346" s="57">
        <v>0</v>
      </c>
      <c r="U346" s="15">
        <v>142.53</v>
      </c>
      <c r="V346" s="22">
        <f t="shared" si="170"/>
        <v>20.010000000000002</v>
      </c>
      <c r="W346" s="15">
        <f t="shared" si="171"/>
        <v>12.5</v>
      </c>
      <c r="X346" s="57">
        <v>0</v>
      </c>
      <c r="Y346" s="23">
        <f t="shared" si="172"/>
        <v>326.99</v>
      </c>
      <c r="Z346" s="49"/>
    </row>
    <row r="347" spans="1:26" ht="12.25" customHeight="1" x14ac:dyDescent="0.25">
      <c r="A347" s="384" t="str">
        <f>'Door Comparison'!A347</f>
        <v>D05.06.02A</v>
      </c>
      <c r="B347" s="19" t="str">
        <f>'Door Comparison'!C347</f>
        <v>DRS-501</v>
      </c>
      <c r="C347" s="19" t="str">
        <f>'Door Comparison'!D347</f>
        <v>Timber</v>
      </c>
      <c r="D347" s="19">
        <f>'Door Comparison'!E347</f>
        <v>1640</v>
      </c>
      <c r="E347" s="19">
        <f>'Door Comparison'!F347</f>
        <v>2360</v>
      </c>
      <c r="F347" s="19" t="e">
        <f>'Door Comparison'!#REF!</f>
        <v>#REF!</v>
      </c>
      <c r="G347" s="19">
        <f>'Door Comparison'!I347</f>
        <v>0</v>
      </c>
      <c r="H347" s="19">
        <f>'Door Comparison'!J347</f>
        <v>1</v>
      </c>
      <c r="I347" s="19" t="e">
        <f>'Door Comparison'!#REF!</f>
        <v>#REF!</v>
      </c>
      <c r="J347" s="19">
        <f>'Door Comparison'!L347</f>
        <v>0</v>
      </c>
      <c r="K347" s="19">
        <f>'Door Comparison'!M347</f>
        <v>1</v>
      </c>
      <c r="L347" s="19">
        <f>'Door Comparison'!N347</f>
        <v>1</v>
      </c>
      <c r="N347" s="59">
        <v>88</v>
      </c>
      <c r="O347" s="52"/>
      <c r="P347" s="15">
        <f t="shared" si="168"/>
        <v>19.72</v>
      </c>
      <c r="Q347" s="91">
        <f t="shared" si="169"/>
        <v>47.95</v>
      </c>
      <c r="R347" s="57"/>
      <c r="S347" s="51"/>
      <c r="T347" s="57">
        <v>0</v>
      </c>
      <c r="U347" s="15">
        <v>100.46</v>
      </c>
      <c r="V347" s="22">
        <f t="shared" si="170"/>
        <v>21.18</v>
      </c>
      <c r="W347" s="15">
        <f t="shared" si="171"/>
        <v>13.23</v>
      </c>
      <c r="X347" s="57">
        <v>0</v>
      </c>
      <c r="Y347" s="23">
        <f t="shared" si="172"/>
        <v>290.54000000000002</v>
      </c>
      <c r="Z347" s="49"/>
    </row>
    <row r="348" spans="1:26" ht="12.25" customHeight="1" x14ac:dyDescent="0.25">
      <c r="A348" s="384" t="str">
        <f>'Door Comparison'!A348</f>
        <v>D05.06.03A</v>
      </c>
      <c r="B348" s="19" t="str">
        <f>'Door Comparison'!C348</f>
        <v>DRS-501</v>
      </c>
      <c r="C348" s="19" t="str">
        <f>'Door Comparison'!D348</f>
        <v>Timber</v>
      </c>
      <c r="D348" s="19">
        <f>'Door Comparison'!E348</f>
        <v>1290</v>
      </c>
      <c r="E348" s="19">
        <f>'Door Comparison'!F348</f>
        <v>2360</v>
      </c>
      <c r="F348" s="19" t="e">
        <f>'Door Comparison'!#REF!</f>
        <v>#REF!</v>
      </c>
      <c r="G348" s="19">
        <f>'Door Comparison'!I348</f>
        <v>0</v>
      </c>
      <c r="H348" s="19">
        <f>'Door Comparison'!J348</f>
        <v>1</v>
      </c>
      <c r="I348" s="19" t="e">
        <f>'Door Comparison'!#REF!</f>
        <v>#REF!</v>
      </c>
      <c r="J348" s="19">
        <f>'Door Comparison'!L348</f>
        <v>0</v>
      </c>
      <c r="K348" s="19">
        <f>'Door Comparison'!M348</f>
        <v>1</v>
      </c>
      <c r="L348" s="19">
        <f>'Door Comparison'!N348</f>
        <v>1</v>
      </c>
      <c r="N348" s="59">
        <v>88</v>
      </c>
      <c r="O348" s="52"/>
      <c r="P348" s="15">
        <f t="shared" si="168"/>
        <v>18.63</v>
      </c>
      <c r="Q348" s="91">
        <f t="shared" si="169"/>
        <v>45.32</v>
      </c>
      <c r="R348" s="57"/>
      <c r="S348" s="51"/>
      <c r="T348" s="57">
        <v>0</v>
      </c>
      <c r="U348" s="15">
        <v>148.47</v>
      </c>
      <c r="V348" s="22">
        <f t="shared" si="170"/>
        <v>20.010000000000002</v>
      </c>
      <c r="W348" s="15">
        <f t="shared" si="171"/>
        <v>12.5</v>
      </c>
      <c r="X348" s="57">
        <v>0</v>
      </c>
      <c r="Y348" s="23">
        <f t="shared" si="172"/>
        <v>332.93</v>
      </c>
      <c r="Z348" s="49"/>
    </row>
    <row r="349" spans="1:26" ht="12.25" customHeight="1" x14ac:dyDescent="0.25">
      <c r="A349" s="384" t="str">
        <f>'Door Comparison'!A349</f>
        <v>D05.06.04A</v>
      </c>
      <c r="B349" s="19" t="str">
        <f>'Door Comparison'!C349</f>
        <v>DRS-505</v>
      </c>
      <c r="C349" s="19" t="str">
        <f>'Door Comparison'!D349</f>
        <v>Selo</v>
      </c>
      <c r="D349" s="19">
        <f>'Door Comparison'!E349</f>
        <v>1955</v>
      </c>
      <c r="E349" s="19">
        <f>'Door Comparison'!F349</f>
        <v>2395</v>
      </c>
      <c r="F349" s="19" t="e">
        <f>'Door Comparison'!#REF!</f>
        <v>#REF!</v>
      </c>
      <c r="G349" s="19">
        <f>'Door Comparison'!I349</f>
        <v>0</v>
      </c>
      <c r="H349" s="19">
        <f>'Door Comparison'!J349</f>
        <v>1</v>
      </c>
      <c r="I349" s="19" t="e">
        <f>'Door Comparison'!#REF!</f>
        <v>#REF!</v>
      </c>
      <c r="J349" s="19">
        <f>'Door Comparison'!L349</f>
        <v>0</v>
      </c>
      <c r="K349" s="19">
        <f>'Door Comparison'!M349</f>
        <v>0</v>
      </c>
      <c r="L349" s="19">
        <f>'Door Comparison'!N349</f>
        <v>1</v>
      </c>
      <c r="N349" s="385">
        <v>270</v>
      </c>
      <c r="O349" s="52"/>
      <c r="P349" s="15">
        <f t="shared" si="168"/>
        <v>20.91</v>
      </c>
      <c r="Q349" s="91">
        <f t="shared" si="169"/>
        <v>50.86</v>
      </c>
      <c r="R349" s="57"/>
      <c r="S349" s="51"/>
      <c r="T349" s="57">
        <v>0</v>
      </c>
      <c r="U349" s="15">
        <v>168.36</v>
      </c>
      <c r="V349" s="22">
        <f t="shared" si="170"/>
        <v>7.49</v>
      </c>
      <c r="W349" s="15">
        <f t="shared" si="171"/>
        <v>7.01</v>
      </c>
      <c r="X349" s="57">
        <v>0</v>
      </c>
      <c r="Y349" s="23">
        <f t="shared" si="172"/>
        <v>524.63</v>
      </c>
      <c r="Z349" s="49"/>
    </row>
    <row r="350" spans="1:26" ht="12.25" customHeight="1" x14ac:dyDescent="0.25">
      <c r="A350" s="384" t="str">
        <f>'Door Comparison'!A350</f>
        <v>D05.06.05A</v>
      </c>
      <c r="B350" s="19" t="str">
        <f>'Door Comparison'!C350</f>
        <v>DRS-501</v>
      </c>
      <c r="C350" s="19" t="str">
        <f>'Door Comparison'!D350</f>
        <v>Timber</v>
      </c>
      <c r="D350" s="19">
        <f>'Door Comparison'!E350</f>
        <v>970</v>
      </c>
      <c r="E350" s="19">
        <f>'Door Comparison'!F350</f>
        <v>2360</v>
      </c>
      <c r="F350" s="19" t="e">
        <f>'Door Comparison'!#REF!</f>
        <v>#REF!</v>
      </c>
      <c r="G350" s="19">
        <f>'Door Comparison'!I350</f>
        <v>0</v>
      </c>
      <c r="H350" s="19">
        <f>'Door Comparison'!J350</f>
        <v>1</v>
      </c>
      <c r="I350" s="19" t="e">
        <f>'Door Comparison'!#REF!</f>
        <v>#REF!</v>
      </c>
      <c r="J350" s="19">
        <f>'Door Comparison'!L350</f>
        <v>0</v>
      </c>
      <c r="K350" s="19">
        <f>'Door Comparison'!M350</f>
        <v>1</v>
      </c>
      <c r="L350" s="19">
        <f>'Door Comparison'!N350</f>
        <v>1</v>
      </c>
      <c r="N350" s="59">
        <v>88</v>
      </c>
      <c r="O350" s="52"/>
      <c r="P350" s="15">
        <f t="shared" si="168"/>
        <v>17.64</v>
      </c>
      <c r="Q350" s="91">
        <f t="shared" si="169"/>
        <v>42.9</v>
      </c>
      <c r="R350" s="57"/>
      <c r="S350" s="51"/>
      <c r="T350" s="57">
        <v>0</v>
      </c>
      <c r="U350" s="15">
        <v>67.94</v>
      </c>
      <c r="V350" s="22">
        <f t="shared" si="170"/>
        <v>18.95</v>
      </c>
      <c r="W350" s="15">
        <f t="shared" si="171"/>
        <v>11.84</v>
      </c>
      <c r="X350" s="57">
        <v>0</v>
      </c>
      <c r="Y350" s="23">
        <f t="shared" si="172"/>
        <v>247.27</v>
      </c>
      <c r="Z350" s="49"/>
    </row>
    <row r="351" spans="1:26" ht="12.25" customHeight="1" x14ac:dyDescent="0.25">
      <c r="A351" s="384" t="str">
        <f>'Door Comparison'!A351</f>
        <v>D05.06.06A</v>
      </c>
      <c r="B351" s="19" t="str">
        <f>'Door Comparison'!C351</f>
        <v>DRS-501</v>
      </c>
      <c r="C351" s="19" t="str">
        <f>'Door Comparison'!D351</f>
        <v>Timber</v>
      </c>
      <c r="D351" s="19">
        <f>'Door Comparison'!E351</f>
        <v>970</v>
      </c>
      <c r="E351" s="19">
        <f>'Door Comparison'!F351</f>
        <v>2360</v>
      </c>
      <c r="F351" s="19" t="e">
        <f>'Door Comparison'!#REF!</f>
        <v>#REF!</v>
      </c>
      <c r="G351" s="19">
        <f>'Door Comparison'!I351</f>
        <v>0</v>
      </c>
      <c r="H351" s="19">
        <f>'Door Comparison'!J351</f>
        <v>1</v>
      </c>
      <c r="I351" s="19" t="e">
        <f>'Door Comparison'!#REF!</f>
        <v>#REF!</v>
      </c>
      <c r="J351" s="19">
        <f>'Door Comparison'!L351</f>
        <v>0</v>
      </c>
      <c r="K351" s="19">
        <f>'Door Comparison'!M351</f>
        <v>1</v>
      </c>
      <c r="L351" s="19">
        <f>'Door Comparison'!N351</f>
        <v>1</v>
      </c>
      <c r="N351" s="59">
        <v>88</v>
      </c>
      <c r="O351" s="52"/>
      <c r="P351" s="15">
        <f t="shared" si="168"/>
        <v>17.64</v>
      </c>
      <c r="Q351" s="91">
        <f t="shared" si="169"/>
        <v>42.9</v>
      </c>
      <c r="R351" s="57"/>
      <c r="S351" s="51"/>
      <c r="T351" s="57">
        <v>0</v>
      </c>
      <c r="U351" s="15">
        <v>67.94</v>
      </c>
      <c r="V351" s="22">
        <f t="shared" si="170"/>
        <v>18.95</v>
      </c>
      <c r="W351" s="15">
        <f t="shared" si="171"/>
        <v>11.84</v>
      </c>
      <c r="X351" s="57">
        <v>0</v>
      </c>
      <c r="Y351" s="23">
        <f t="shared" si="172"/>
        <v>247.27</v>
      </c>
      <c r="Z351" s="49"/>
    </row>
    <row r="352" spans="1:26" ht="12.25" customHeight="1" x14ac:dyDescent="0.25">
      <c r="A352" s="384" t="str">
        <f>'Door Comparison'!A352</f>
        <v>Level 06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N352" s="59"/>
      <c r="O352" s="52"/>
      <c r="P352" s="15"/>
      <c r="R352" s="57"/>
      <c r="S352" s="51"/>
      <c r="T352" s="57"/>
      <c r="V352" s="22"/>
      <c r="W352" s="15"/>
      <c r="X352" s="57"/>
      <c r="Y352" s="23"/>
      <c r="Z352" s="49"/>
    </row>
    <row r="353" spans="1:26" ht="12.25" customHeight="1" x14ac:dyDescent="0.25">
      <c r="A353" s="384" t="str">
        <f>'Door Comparison'!A353</f>
        <v>D06.01.02A</v>
      </c>
      <c r="B353" s="19" t="str">
        <f>'Door Comparison'!C353</f>
        <v>DRS-501</v>
      </c>
      <c r="C353" s="19" t="str">
        <f>'Door Comparison'!D353</f>
        <v>Timber</v>
      </c>
      <c r="D353" s="19">
        <f>'Door Comparison'!E353</f>
        <v>1290</v>
      </c>
      <c r="E353" s="19">
        <f>'Door Comparison'!F353</f>
        <v>2360</v>
      </c>
      <c r="F353" s="19" t="e">
        <f>'Door Comparison'!#REF!</f>
        <v>#REF!</v>
      </c>
      <c r="G353" s="19">
        <f>'Door Comparison'!I353</f>
        <v>0</v>
      </c>
      <c r="H353" s="19">
        <f>'Door Comparison'!J353</f>
        <v>1</v>
      </c>
      <c r="I353" s="19" t="e">
        <f>'Door Comparison'!#REF!</f>
        <v>#REF!</v>
      </c>
      <c r="J353" s="19">
        <f>'Door Comparison'!L353</f>
        <v>0</v>
      </c>
      <c r="K353" s="19">
        <f>'Door Comparison'!M353</f>
        <v>1</v>
      </c>
      <c r="L353" s="19">
        <f>'Door Comparison'!N353</f>
        <v>1</v>
      </c>
      <c r="N353" s="59">
        <v>88</v>
      </c>
      <c r="O353" s="52"/>
      <c r="P353" s="15">
        <f t="shared" ref="P353:P360" si="173">(D353+2*E353)*3.1/1000</f>
        <v>18.63</v>
      </c>
      <c r="Q353" s="91">
        <f t="shared" ref="Q353:Q360" si="174">(((D353+2*E353)*((G353*2.9)+(H353*3.77))/1000))*2</f>
        <v>45.32</v>
      </c>
      <c r="R353" s="57"/>
      <c r="S353" s="51"/>
      <c r="T353" s="57">
        <v>0</v>
      </c>
      <c r="U353" s="15">
        <v>100.46</v>
      </c>
      <c r="V353" s="22">
        <f t="shared" ref="V353:V360" si="175">(J353*((D353+2*E353)*1.11/1000))+(K353*((D353+2*E353)*2.22/1000))+(L353*((D353+2*E353)*1.11/1000))</f>
        <v>20.010000000000002</v>
      </c>
      <c r="W353" s="15">
        <f t="shared" ref="W353:W360" si="176">(J353+K353+L353)*((D353+2*E353)*1.04/1000)</f>
        <v>12.5</v>
      </c>
      <c r="X353" s="57">
        <v>0</v>
      </c>
      <c r="Y353" s="23">
        <f t="shared" ref="Y353:Y360" si="177">SUM(N353:X353)</f>
        <v>284.92</v>
      </c>
      <c r="Z353" s="49"/>
    </row>
    <row r="354" spans="1:26" ht="12.25" customHeight="1" x14ac:dyDescent="0.25">
      <c r="A354" s="384" t="str">
        <f>'Door Comparison'!A354</f>
        <v>D06.01.03A</v>
      </c>
      <c r="B354" s="19" t="str">
        <f>'Door Comparison'!C354</f>
        <v>DRS-501</v>
      </c>
      <c r="C354" s="19" t="str">
        <f>'Door Comparison'!D354</f>
        <v>Timber</v>
      </c>
      <c r="D354" s="19">
        <f>'Door Comparison'!E354</f>
        <v>830</v>
      </c>
      <c r="E354" s="19">
        <f>'Door Comparison'!F354</f>
        <v>2360</v>
      </c>
      <c r="F354" s="19" t="e">
        <f>'Door Comparison'!#REF!</f>
        <v>#REF!</v>
      </c>
      <c r="G354" s="19">
        <f>'Door Comparison'!I354</f>
        <v>0</v>
      </c>
      <c r="H354" s="19">
        <f>'Door Comparison'!J354</f>
        <v>1</v>
      </c>
      <c r="I354" s="19" t="e">
        <f>'Door Comparison'!#REF!</f>
        <v>#REF!</v>
      </c>
      <c r="J354" s="19">
        <f>'Door Comparison'!L354</f>
        <v>1</v>
      </c>
      <c r="K354" s="19">
        <f>'Door Comparison'!M354</f>
        <v>0</v>
      </c>
      <c r="L354" s="19">
        <f>'Door Comparison'!N354</f>
        <v>1</v>
      </c>
      <c r="N354" s="59">
        <v>44</v>
      </c>
      <c r="O354" s="52"/>
      <c r="P354" s="15">
        <f t="shared" si="173"/>
        <v>17.21</v>
      </c>
      <c r="Q354" s="91">
        <f t="shared" si="174"/>
        <v>41.85</v>
      </c>
      <c r="R354" s="57"/>
      <c r="S354" s="51"/>
      <c r="T354" s="57">
        <v>0</v>
      </c>
      <c r="U354" s="15">
        <v>69.41</v>
      </c>
      <c r="V354" s="22">
        <f t="shared" si="175"/>
        <v>12.32</v>
      </c>
      <c r="W354" s="15">
        <f t="shared" si="176"/>
        <v>11.54</v>
      </c>
      <c r="X354" s="57">
        <v>0</v>
      </c>
      <c r="Y354" s="23">
        <f t="shared" si="177"/>
        <v>196.33</v>
      </c>
      <c r="Z354" s="49"/>
    </row>
    <row r="355" spans="1:26" ht="12.25" customHeight="1" x14ac:dyDescent="0.25">
      <c r="A355" s="384" t="str">
        <f>'Door Comparison'!A355</f>
        <v>D06.01.04A</v>
      </c>
      <c r="B355" s="19" t="str">
        <f>'Door Comparison'!C355</f>
        <v>DRS-501</v>
      </c>
      <c r="C355" s="19" t="str">
        <f>'Door Comparison'!D355</f>
        <v>Timber</v>
      </c>
      <c r="D355" s="19">
        <f>'Door Comparison'!E355</f>
        <v>1010</v>
      </c>
      <c r="E355" s="19">
        <f>'Door Comparison'!F355</f>
        <v>2360</v>
      </c>
      <c r="F355" s="19" t="e">
        <f>'Door Comparison'!#REF!</f>
        <v>#REF!</v>
      </c>
      <c r="G355" s="19">
        <f>'Door Comparison'!I355</f>
        <v>0</v>
      </c>
      <c r="H355" s="19">
        <f>'Door Comparison'!J355</f>
        <v>1</v>
      </c>
      <c r="I355" s="19" t="e">
        <f>'Door Comparison'!#REF!</f>
        <v>#REF!</v>
      </c>
      <c r="J355" s="19">
        <f>'Door Comparison'!L355</f>
        <v>0</v>
      </c>
      <c r="K355" s="19">
        <f>'Door Comparison'!M355</f>
        <v>0</v>
      </c>
      <c r="L355" s="19">
        <f>'Door Comparison'!N355</f>
        <v>1</v>
      </c>
      <c r="N355" s="59">
        <v>88</v>
      </c>
      <c r="O355" s="52"/>
      <c r="P355" s="15">
        <f t="shared" si="173"/>
        <v>17.760000000000002</v>
      </c>
      <c r="Q355" s="91">
        <f t="shared" si="174"/>
        <v>43.2</v>
      </c>
      <c r="R355" s="57"/>
      <c r="S355" s="51"/>
      <c r="T355" s="57">
        <v>0</v>
      </c>
      <c r="U355" s="15">
        <v>61.99</v>
      </c>
      <c r="V355" s="22">
        <f t="shared" si="175"/>
        <v>6.36</v>
      </c>
      <c r="W355" s="15">
        <f t="shared" si="176"/>
        <v>5.96</v>
      </c>
      <c r="X355" s="57">
        <v>0</v>
      </c>
      <c r="Y355" s="23">
        <f t="shared" si="177"/>
        <v>223.27</v>
      </c>
      <c r="Z355" s="49"/>
    </row>
    <row r="356" spans="1:26" ht="12.25" customHeight="1" x14ac:dyDescent="0.25">
      <c r="A356" s="384" t="str">
        <f>'Door Comparison'!A356</f>
        <v>D06.01.05A</v>
      </c>
      <c r="B356" s="19" t="str">
        <f>'Door Comparison'!C356</f>
        <v>DRS-501</v>
      </c>
      <c r="C356" s="19" t="str">
        <f>'Door Comparison'!D356</f>
        <v>Timber</v>
      </c>
      <c r="D356" s="19">
        <f>'Door Comparison'!E356</f>
        <v>970</v>
      </c>
      <c r="E356" s="19">
        <f>'Door Comparison'!F356</f>
        <v>2360</v>
      </c>
      <c r="F356" s="19" t="e">
        <f>'Door Comparison'!#REF!</f>
        <v>#REF!</v>
      </c>
      <c r="G356" s="19">
        <f>'Door Comparison'!I356</f>
        <v>0</v>
      </c>
      <c r="H356" s="19">
        <f>'Door Comparison'!J356</f>
        <v>1</v>
      </c>
      <c r="I356" s="19" t="e">
        <f>'Door Comparison'!#REF!</f>
        <v>#REF!</v>
      </c>
      <c r="J356" s="19">
        <f>'Door Comparison'!L356</f>
        <v>0</v>
      </c>
      <c r="K356" s="19">
        <f>'Door Comparison'!M356</f>
        <v>1</v>
      </c>
      <c r="L356" s="19">
        <f>'Door Comparison'!N356</f>
        <v>1</v>
      </c>
      <c r="N356" s="59">
        <v>88</v>
      </c>
      <c r="O356" s="52"/>
      <c r="P356" s="15">
        <f t="shared" si="173"/>
        <v>17.64</v>
      </c>
      <c r="Q356" s="91">
        <f t="shared" si="174"/>
        <v>42.9</v>
      </c>
      <c r="R356" s="57"/>
      <c r="S356" s="51"/>
      <c r="T356" s="57">
        <v>0</v>
      </c>
      <c r="U356" s="15">
        <v>67.94</v>
      </c>
      <c r="V356" s="22">
        <f t="shared" si="175"/>
        <v>18.95</v>
      </c>
      <c r="W356" s="15">
        <f t="shared" si="176"/>
        <v>11.84</v>
      </c>
      <c r="X356" s="57">
        <v>0</v>
      </c>
      <c r="Y356" s="23">
        <f t="shared" si="177"/>
        <v>247.27</v>
      </c>
      <c r="Z356" s="49"/>
    </row>
    <row r="357" spans="1:26" ht="12.25" customHeight="1" x14ac:dyDescent="0.25">
      <c r="A357" s="384" t="str">
        <f>'Door Comparison'!A357</f>
        <v>D06.01.06A</v>
      </c>
      <c r="B357" s="19" t="str">
        <f>'Door Comparison'!C357</f>
        <v>DRS-501</v>
      </c>
      <c r="C357" s="19" t="str">
        <f>'Door Comparison'!D357</f>
        <v>Timber</v>
      </c>
      <c r="D357" s="19">
        <f>'Door Comparison'!E357</f>
        <v>1290</v>
      </c>
      <c r="E357" s="19">
        <f>'Door Comparison'!F357</f>
        <v>2360</v>
      </c>
      <c r="F357" s="19" t="e">
        <f>'Door Comparison'!#REF!</f>
        <v>#REF!</v>
      </c>
      <c r="G357" s="19">
        <f>'Door Comparison'!I357</f>
        <v>0</v>
      </c>
      <c r="H357" s="19">
        <f>'Door Comparison'!J357</f>
        <v>1</v>
      </c>
      <c r="I357" s="19" t="e">
        <f>'Door Comparison'!#REF!</f>
        <v>#REF!</v>
      </c>
      <c r="J357" s="19">
        <f>'Door Comparison'!L357</f>
        <v>0</v>
      </c>
      <c r="K357" s="19">
        <f>'Door Comparison'!M357</f>
        <v>1</v>
      </c>
      <c r="L357" s="19">
        <f>'Door Comparison'!N357</f>
        <v>1</v>
      </c>
      <c r="N357" s="59">
        <v>88</v>
      </c>
      <c r="O357" s="52"/>
      <c r="P357" s="15">
        <f t="shared" si="173"/>
        <v>18.63</v>
      </c>
      <c r="Q357" s="91">
        <f t="shared" si="174"/>
        <v>45.32</v>
      </c>
      <c r="R357" s="57"/>
      <c r="S357" s="51"/>
      <c r="T357" s="57">
        <v>0</v>
      </c>
      <c r="U357" s="15">
        <v>142.53</v>
      </c>
      <c r="V357" s="22">
        <f t="shared" si="175"/>
        <v>20.010000000000002</v>
      </c>
      <c r="W357" s="15">
        <f t="shared" si="176"/>
        <v>12.5</v>
      </c>
      <c r="X357" s="57">
        <v>0</v>
      </c>
      <c r="Y357" s="23">
        <f t="shared" si="177"/>
        <v>326.99</v>
      </c>
      <c r="Z357" s="49"/>
    </row>
    <row r="358" spans="1:26" ht="12.25" customHeight="1" x14ac:dyDescent="0.25">
      <c r="A358" s="384" t="str">
        <f>'Door Comparison'!A358</f>
        <v>D06.01.07A</v>
      </c>
      <c r="B358" s="19" t="str">
        <f>'Door Comparison'!C358</f>
        <v>DRS-501</v>
      </c>
      <c r="C358" s="19" t="str">
        <f>'Door Comparison'!D358</f>
        <v>Timber</v>
      </c>
      <c r="D358" s="19">
        <f>'Door Comparison'!E358</f>
        <v>1020</v>
      </c>
      <c r="E358" s="19">
        <f>'Door Comparison'!F358</f>
        <v>2360</v>
      </c>
      <c r="F358" s="19" t="e">
        <f>'Door Comparison'!#REF!</f>
        <v>#REF!</v>
      </c>
      <c r="G358" s="19">
        <f>'Door Comparison'!I358</f>
        <v>0</v>
      </c>
      <c r="H358" s="19">
        <f>'Door Comparison'!J358</f>
        <v>1</v>
      </c>
      <c r="I358" s="19" t="e">
        <f>'Door Comparison'!#REF!</f>
        <v>#REF!</v>
      </c>
      <c r="J358" s="19">
        <f>'Door Comparison'!L358</f>
        <v>0</v>
      </c>
      <c r="K358" s="19">
        <f>'Door Comparison'!M358</f>
        <v>1</v>
      </c>
      <c r="L358" s="19">
        <f>'Door Comparison'!N358</f>
        <v>1</v>
      </c>
      <c r="N358" s="59">
        <v>88</v>
      </c>
      <c r="O358" s="52"/>
      <c r="P358" s="15">
        <f t="shared" si="173"/>
        <v>17.79</v>
      </c>
      <c r="Q358" s="91">
        <f t="shared" si="174"/>
        <v>43.28</v>
      </c>
      <c r="R358" s="57"/>
      <c r="S358" s="51"/>
      <c r="T358" s="57">
        <v>0</v>
      </c>
      <c r="U358" s="15">
        <v>46.47</v>
      </c>
      <c r="V358" s="22">
        <f t="shared" si="175"/>
        <v>19.11</v>
      </c>
      <c r="W358" s="15">
        <f t="shared" si="176"/>
        <v>11.94</v>
      </c>
      <c r="X358" s="57">
        <v>0</v>
      </c>
      <c r="Y358" s="23">
        <f t="shared" si="177"/>
        <v>226.59</v>
      </c>
      <c r="Z358" s="49"/>
    </row>
    <row r="359" spans="1:26" ht="12.25" customHeight="1" x14ac:dyDescent="0.25">
      <c r="A359" s="384" t="str">
        <f>'Door Comparison'!A359</f>
        <v>D06.02.01A</v>
      </c>
      <c r="B359" s="19" t="str">
        <f>'Door Comparison'!C359</f>
        <v>DRS-501</v>
      </c>
      <c r="C359" s="19" t="str">
        <f>'Door Comparison'!D359</f>
        <v>Timber</v>
      </c>
      <c r="D359" s="19">
        <f>'Door Comparison'!E359</f>
        <v>1815</v>
      </c>
      <c r="E359" s="19">
        <f>'Door Comparison'!F359</f>
        <v>2360</v>
      </c>
      <c r="F359" s="19" t="e">
        <f>'Door Comparison'!#REF!</f>
        <v>#REF!</v>
      </c>
      <c r="G359" s="19">
        <f>'Door Comparison'!I359</f>
        <v>0</v>
      </c>
      <c r="H359" s="19">
        <f>'Door Comparison'!J359</f>
        <v>1</v>
      </c>
      <c r="I359" s="19" t="e">
        <f>'Door Comparison'!#REF!</f>
        <v>#REF!</v>
      </c>
      <c r="J359" s="19">
        <f>'Door Comparison'!L359</f>
        <v>0</v>
      </c>
      <c r="K359" s="19">
        <f>'Door Comparison'!M359</f>
        <v>1</v>
      </c>
      <c r="L359" s="19">
        <f>'Door Comparison'!N359</f>
        <v>1</v>
      </c>
      <c r="N359" s="59">
        <v>88</v>
      </c>
      <c r="O359" s="52"/>
      <c r="P359" s="15">
        <f t="shared" si="173"/>
        <v>20.260000000000002</v>
      </c>
      <c r="Q359" s="91">
        <f t="shared" si="174"/>
        <v>49.27</v>
      </c>
      <c r="R359" s="57"/>
      <c r="S359" s="51"/>
      <c r="T359" s="57">
        <v>0</v>
      </c>
      <c r="U359" s="15">
        <v>128.03</v>
      </c>
      <c r="V359" s="22">
        <f t="shared" si="175"/>
        <v>21.76</v>
      </c>
      <c r="W359" s="15">
        <f t="shared" si="176"/>
        <v>13.59</v>
      </c>
      <c r="X359" s="57">
        <v>0</v>
      </c>
      <c r="Y359" s="23">
        <f t="shared" si="177"/>
        <v>320.91000000000003</v>
      </c>
      <c r="Z359" s="49"/>
    </row>
    <row r="360" spans="1:26" ht="12.25" customHeight="1" x14ac:dyDescent="0.25">
      <c r="A360" s="384" t="str">
        <f>'Door Comparison'!A360</f>
        <v>D06.02.02A</v>
      </c>
      <c r="B360" s="19" t="str">
        <f>'Door Comparison'!C360</f>
        <v>DRS-501</v>
      </c>
      <c r="C360" s="19" t="str">
        <f>'Door Comparison'!D360</f>
        <v>Timber</v>
      </c>
      <c r="D360" s="19">
        <f>'Door Comparison'!E360</f>
        <v>1290</v>
      </c>
      <c r="E360" s="19">
        <f>'Door Comparison'!F360</f>
        <v>2360</v>
      </c>
      <c r="F360" s="19" t="e">
        <f>'Door Comparison'!#REF!</f>
        <v>#REF!</v>
      </c>
      <c r="G360" s="19">
        <f>'Door Comparison'!I360</f>
        <v>0</v>
      </c>
      <c r="H360" s="19">
        <f>'Door Comparison'!J360</f>
        <v>1</v>
      </c>
      <c r="I360" s="19" t="e">
        <f>'Door Comparison'!#REF!</f>
        <v>#REF!</v>
      </c>
      <c r="J360" s="19">
        <f>'Door Comparison'!L360</f>
        <v>0</v>
      </c>
      <c r="K360" s="19">
        <f>'Door Comparison'!M360</f>
        <v>1</v>
      </c>
      <c r="L360" s="19">
        <f>'Door Comparison'!N360</f>
        <v>1</v>
      </c>
      <c r="N360" s="59">
        <v>88</v>
      </c>
      <c r="O360" s="52"/>
      <c r="P360" s="15">
        <f t="shared" si="173"/>
        <v>18.63</v>
      </c>
      <c r="Q360" s="91">
        <f t="shared" si="174"/>
        <v>45.32</v>
      </c>
      <c r="R360" s="57"/>
      <c r="S360" s="51"/>
      <c r="T360" s="57">
        <v>0</v>
      </c>
      <c r="U360" s="15">
        <v>142.53</v>
      </c>
      <c r="V360" s="22">
        <f t="shared" si="175"/>
        <v>20.010000000000002</v>
      </c>
      <c r="W360" s="15">
        <f t="shared" si="176"/>
        <v>12.5</v>
      </c>
      <c r="X360" s="57">
        <v>0</v>
      </c>
      <c r="Y360" s="23">
        <f t="shared" si="177"/>
        <v>326.99</v>
      </c>
      <c r="Z360" s="49"/>
    </row>
    <row r="361" spans="1:26" ht="12.25" customHeight="1" x14ac:dyDescent="0.25">
      <c r="A361" s="384" t="str">
        <f>'Door Comparison'!A361</f>
        <v>D06.02.02B</v>
      </c>
      <c r="B361" s="19" t="str">
        <f>'Door Comparison'!C361</f>
        <v>DRS-307</v>
      </c>
      <c r="C361" s="19" t="str">
        <f>'Door Comparison'!D361</f>
        <v>Metal</v>
      </c>
      <c r="D361" s="19">
        <f>'Door Comparison'!E361</f>
        <v>950</v>
      </c>
      <c r="E361" s="19">
        <f>'Door Comparison'!F361</f>
        <v>2300</v>
      </c>
      <c r="F361" s="19" t="e">
        <f>'Door Comparison'!#REF!</f>
        <v>#REF!</v>
      </c>
      <c r="G361" s="19">
        <f>'Door Comparison'!I361</f>
        <v>0</v>
      </c>
      <c r="H361" s="19">
        <f>'Door Comparison'!J361</f>
        <v>1</v>
      </c>
      <c r="I361" s="19" t="e">
        <f>'Door Comparison'!#REF!</f>
        <v>#REF!</v>
      </c>
      <c r="J361" s="19">
        <f>'Door Comparison'!L361</f>
        <v>0</v>
      </c>
      <c r="K361" s="19">
        <f>'Door Comparison'!M361</f>
        <v>1</v>
      </c>
      <c r="L361" s="19">
        <f>'Door Comparison'!N361</f>
        <v>1</v>
      </c>
      <c r="N361" s="59">
        <v>459.69</v>
      </c>
      <c r="O361" s="52"/>
      <c r="P361" s="15"/>
      <c r="R361" s="57"/>
      <c r="S361" s="51"/>
      <c r="T361" s="57"/>
      <c r="V361" s="22"/>
      <c r="W361" s="15"/>
      <c r="X361" s="57"/>
      <c r="Y361" s="23">
        <f t="shared" ref="Y361:Y386" si="178">SUM(N361:X361)</f>
        <v>459.69</v>
      </c>
      <c r="Z361" s="49"/>
    </row>
    <row r="362" spans="1:26" ht="12.25" customHeight="1" x14ac:dyDescent="0.25">
      <c r="A362" s="384" t="str">
        <f>'Door Comparison'!A362</f>
        <v>D06.02.04A</v>
      </c>
      <c r="B362" s="19" t="str">
        <f>'Door Comparison'!C362</f>
        <v>DRS-501</v>
      </c>
      <c r="C362" s="19" t="str">
        <f>'Door Comparison'!D362</f>
        <v>Timber</v>
      </c>
      <c r="D362" s="19">
        <f>'Door Comparison'!E362</f>
        <v>1290</v>
      </c>
      <c r="E362" s="19">
        <f>'Door Comparison'!F362</f>
        <v>2360</v>
      </c>
      <c r="F362" s="19" t="e">
        <f>'Door Comparison'!#REF!</f>
        <v>#REF!</v>
      </c>
      <c r="G362" s="19">
        <f>'Door Comparison'!I362</f>
        <v>0</v>
      </c>
      <c r="H362" s="19">
        <f>'Door Comparison'!J362</f>
        <v>1</v>
      </c>
      <c r="I362" s="19" t="e">
        <f>'Door Comparison'!#REF!</f>
        <v>#REF!</v>
      </c>
      <c r="J362" s="19">
        <f>'Door Comparison'!L362</f>
        <v>0</v>
      </c>
      <c r="K362" s="19">
        <f>'Door Comparison'!M362</f>
        <v>1</v>
      </c>
      <c r="L362" s="19">
        <f>'Door Comparison'!N362</f>
        <v>1</v>
      </c>
      <c r="N362" s="59">
        <v>88</v>
      </c>
      <c r="O362" s="52"/>
      <c r="P362" s="15">
        <f t="shared" ref="P362:P363" si="179">(D362+2*E362)*3.1/1000</f>
        <v>18.63</v>
      </c>
      <c r="Q362" s="91">
        <f t="shared" ref="Q362:Q363" si="180">(((D362+2*E362)*((G362*2.9)+(H362*3.77))/1000))*2</f>
        <v>45.32</v>
      </c>
      <c r="R362" s="57"/>
      <c r="S362" s="51"/>
      <c r="T362" s="57">
        <v>0</v>
      </c>
      <c r="U362" s="15">
        <v>148.47</v>
      </c>
      <c r="V362" s="22">
        <f t="shared" ref="V362:V363" si="181">(J362*((D362+2*E362)*1.11/1000))+(K362*((D362+2*E362)*2.22/1000))+(L362*((D362+2*E362)*1.11/1000))</f>
        <v>20.010000000000002</v>
      </c>
      <c r="W362" s="15">
        <f t="shared" ref="W362:W363" si="182">(J362+K362+L362)*((D362+2*E362)*1.04/1000)</f>
        <v>12.5</v>
      </c>
      <c r="X362" s="57">
        <v>0</v>
      </c>
      <c r="Y362" s="23">
        <f t="shared" si="178"/>
        <v>332.93</v>
      </c>
      <c r="Z362" s="49"/>
    </row>
    <row r="363" spans="1:26" ht="12.25" customHeight="1" x14ac:dyDescent="0.25">
      <c r="A363" s="384" t="str">
        <f>'Door Comparison'!A363</f>
        <v>D06.02.06A</v>
      </c>
      <c r="B363" s="19" t="str">
        <f>'Door Comparison'!C363</f>
        <v>DRS-501</v>
      </c>
      <c r="C363" s="19" t="str">
        <f>'Door Comparison'!D363</f>
        <v>Timber</v>
      </c>
      <c r="D363" s="19">
        <f>'Door Comparison'!E363</f>
        <v>1290</v>
      </c>
      <c r="E363" s="19">
        <f>'Door Comparison'!F363</f>
        <v>2360</v>
      </c>
      <c r="F363" s="19" t="e">
        <f>'Door Comparison'!#REF!</f>
        <v>#REF!</v>
      </c>
      <c r="G363" s="19">
        <f>'Door Comparison'!I363</f>
        <v>0</v>
      </c>
      <c r="H363" s="19">
        <f>'Door Comparison'!J363</f>
        <v>1</v>
      </c>
      <c r="I363" s="19" t="e">
        <f>'Door Comparison'!#REF!</f>
        <v>#REF!</v>
      </c>
      <c r="J363" s="19">
        <f>'Door Comparison'!L363</f>
        <v>0</v>
      </c>
      <c r="K363" s="19">
        <f>'Door Comparison'!M363</f>
        <v>1</v>
      </c>
      <c r="L363" s="19">
        <f>'Door Comparison'!N363</f>
        <v>1</v>
      </c>
      <c r="N363" s="59">
        <v>88</v>
      </c>
      <c r="O363" s="52"/>
      <c r="P363" s="15">
        <f t="shared" si="179"/>
        <v>18.63</v>
      </c>
      <c r="Q363" s="91">
        <f t="shared" si="180"/>
        <v>45.32</v>
      </c>
      <c r="R363" s="57"/>
      <c r="S363" s="51"/>
      <c r="T363" s="57">
        <v>0</v>
      </c>
      <c r="U363" s="15">
        <v>142.53</v>
      </c>
      <c r="V363" s="22">
        <f t="shared" si="181"/>
        <v>20.010000000000002</v>
      </c>
      <c r="W363" s="15">
        <f t="shared" si="182"/>
        <v>12.5</v>
      </c>
      <c r="X363" s="57">
        <v>0</v>
      </c>
      <c r="Y363" s="23">
        <f t="shared" si="178"/>
        <v>326.99</v>
      </c>
      <c r="Z363" s="49"/>
    </row>
    <row r="364" spans="1:26" ht="12.25" customHeight="1" x14ac:dyDescent="0.25">
      <c r="A364" s="384" t="str">
        <f>'Door Comparison'!A364</f>
        <v>D06.02.06B</v>
      </c>
      <c r="B364" s="19" t="str">
        <f>'Door Comparison'!C364</f>
        <v>DRS-307</v>
      </c>
      <c r="C364" s="19" t="str">
        <f>'Door Comparison'!D364</f>
        <v>Metal</v>
      </c>
      <c r="D364" s="19">
        <f>'Door Comparison'!E364</f>
        <v>950</v>
      </c>
      <c r="E364" s="19">
        <f>'Door Comparison'!F364</f>
        <v>2300</v>
      </c>
      <c r="F364" s="19" t="e">
        <f>'Door Comparison'!#REF!</f>
        <v>#REF!</v>
      </c>
      <c r="G364" s="19">
        <f>'Door Comparison'!I364</f>
        <v>0</v>
      </c>
      <c r="H364" s="19">
        <f>'Door Comparison'!J364</f>
        <v>1</v>
      </c>
      <c r="I364" s="19" t="e">
        <f>'Door Comparison'!#REF!</f>
        <v>#REF!</v>
      </c>
      <c r="J364" s="19">
        <f>'Door Comparison'!L364</f>
        <v>0</v>
      </c>
      <c r="K364" s="19">
        <f>'Door Comparison'!M364</f>
        <v>1</v>
      </c>
      <c r="L364" s="19">
        <f>'Door Comparison'!N364</f>
        <v>1</v>
      </c>
      <c r="N364" s="59">
        <v>459.69</v>
      </c>
      <c r="O364" s="52"/>
      <c r="P364" s="15"/>
      <c r="R364" s="57"/>
      <c r="S364" s="51"/>
      <c r="T364" s="57"/>
      <c r="V364" s="22"/>
      <c r="W364" s="15"/>
      <c r="X364" s="57"/>
      <c r="Y364" s="23">
        <f t="shared" si="178"/>
        <v>459.69</v>
      </c>
      <c r="Z364" s="49"/>
    </row>
    <row r="365" spans="1:26" ht="12.25" customHeight="1" x14ac:dyDescent="0.25">
      <c r="A365" s="384" t="str">
        <f>'Door Comparison'!A365</f>
        <v>D06.02.07A</v>
      </c>
      <c r="B365" s="19" t="str">
        <f>'Door Comparison'!C365</f>
        <v>DRS-501</v>
      </c>
      <c r="C365" s="19" t="str">
        <f>'Door Comparison'!D365</f>
        <v>Timber</v>
      </c>
      <c r="D365" s="19">
        <f>'Door Comparison'!E365</f>
        <v>970</v>
      </c>
      <c r="E365" s="19">
        <f>'Door Comparison'!F365</f>
        <v>2360</v>
      </c>
      <c r="F365" s="19" t="e">
        <f>'Door Comparison'!#REF!</f>
        <v>#REF!</v>
      </c>
      <c r="G365" s="19">
        <f>'Door Comparison'!I365</f>
        <v>0</v>
      </c>
      <c r="H365" s="19">
        <f>'Door Comparison'!J365</f>
        <v>1</v>
      </c>
      <c r="I365" s="19" t="e">
        <f>'Door Comparison'!#REF!</f>
        <v>#REF!</v>
      </c>
      <c r="J365" s="19">
        <f>'Door Comparison'!L365</f>
        <v>0</v>
      </c>
      <c r="K365" s="19">
        <f>'Door Comparison'!M365</f>
        <v>1</v>
      </c>
      <c r="L365" s="19">
        <f>'Door Comparison'!N365</f>
        <v>1</v>
      </c>
      <c r="N365" s="59">
        <v>88</v>
      </c>
      <c r="O365" s="52"/>
      <c r="P365" s="15">
        <f t="shared" ref="P365:P386" si="183">(D365+2*E365)*3.1/1000</f>
        <v>17.64</v>
      </c>
      <c r="Q365" s="91">
        <f t="shared" ref="Q365:Q386" si="184">(((D365+2*E365)*((G365*2.9)+(H365*3.77))/1000))*2</f>
        <v>42.9</v>
      </c>
      <c r="R365" s="57"/>
      <c r="S365" s="51"/>
      <c r="T365" s="57">
        <v>0</v>
      </c>
      <c r="U365" s="15">
        <v>67.94</v>
      </c>
      <c r="V365" s="22">
        <f t="shared" ref="V365:V386" si="185">(J365*((D365+2*E365)*1.11/1000))+(K365*((D365+2*E365)*2.22/1000))+(L365*((D365+2*E365)*1.11/1000))</f>
        <v>18.95</v>
      </c>
      <c r="W365" s="15">
        <f t="shared" ref="W365:W386" si="186">(J365+K365+L365)*((D365+2*E365)*1.04/1000)</f>
        <v>11.84</v>
      </c>
      <c r="X365" s="57">
        <v>0</v>
      </c>
      <c r="Y365" s="23">
        <f t="shared" si="178"/>
        <v>247.27</v>
      </c>
      <c r="Z365" s="49"/>
    </row>
    <row r="366" spans="1:26" ht="12.25" customHeight="1" x14ac:dyDescent="0.25">
      <c r="A366" s="384" t="str">
        <f>'Door Comparison'!A366</f>
        <v>D06.02.08A</v>
      </c>
      <c r="B366" s="19" t="str">
        <f>'Door Comparison'!C366</f>
        <v>DRS-501</v>
      </c>
      <c r="C366" s="19" t="str">
        <f>'Door Comparison'!D366</f>
        <v>Timber</v>
      </c>
      <c r="D366" s="19">
        <f>'Door Comparison'!E366</f>
        <v>970</v>
      </c>
      <c r="E366" s="19">
        <f>'Door Comparison'!F366</f>
        <v>2360</v>
      </c>
      <c r="F366" s="19" t="e">
        <f>'Door Comparison'!#REF!</f>
        <v>#REF!</v>
      </c>
      <c r="G366" s="19">
        <f>'Door Comparison'!I366</f>
        <v>0</v>
      </c>
      <c r="H366" s="19">
        <f>'Door Comparison'!J366</f>
        <v>1</v>
      </c>
      <c r="I366" s="19" t="e">
        <f>'Door Comparison'!#REF!</f>
        <v>#REF!</v>
      </c>
      <c r="J366" s="19">
        <f>'Door Comparison'!L366</f>
        <v>0</v>
      </c>
      <c r="K366" s="19">
        <f>'Door Comparison'!M366</f>
        <v>1</v>
      </c>
      <c r="L366" s="19">
        <f>'Door Comparison'!N366</f>
        <v>1</v>
      </c>
      <c r="N366" s="59">
        <v>88</v>
      </c>
      <c r="O366" s="52"/>
      <c r="P366" s="15">
        <f t="shared" si="183"/>
        <v>17.64</v>
      </c>
      <c r="Q366" s="91">
        <f t="shared" si="184"/>
        <v>42.9</v>
      </c>
      <c r="R366" s="57"/>
      <c r="S366" s="51"/>
      <c r="T366" s="57">
        <v>0</v>
      </c>
      <c r="U366" s="15">
        <v>67.94</v>
      </c>
      <c r="V366" s="22">
        <f t="shared" si="185"/>
        <v>18.95</v>
      </c>
      <c r="W366" s="15">
        <f t="shared" si="186"/>
        <v>11.84</v>
      </c>
      <c r="X366" s="57">
        <v>0</v>
      </c>
      <c r="Y366" s="23">
        <f t="shared" si="178"/>
        <v>247.27</v>
      </c>
      <c r="Z366" s="49"/>
    </row>
    <row r="367" spans="1:26" ht="12.25" customHeight="1" x14ac:dyDescent="0.25">
      <c r="A367" s="384" t="str">
        <f>'Door Comparison'!A367</f>
        <v>D06.02.09A</v>
      </c>
      <c r="B367" s="19" t="str">
        <f>'Door Comparison'!C367</f>
        <v>DRS-501</v>
      </c>
      <c r="C367" s="19" t="str">
        <f>'Door Comparison'!D367</f>
        <v>Timber</v>
      </c>
      <c r="D367" s="19">
        <f>'Door Comparison'!E367</f>
        <v>850</v>
      </c>
      <c r="E367" s="19">
        <f>'Door Comparison'!F367</f>
        <v>2360</v>
      </c>
      <c r="F367" s="19" t="e">
        <f>'Door Comparison'!#REF!</f>
        <v>#REF!</v>
      </c>
      <c r="G367" s="19">
        <f>'Door Comparison'!I367</f>
        <v>0</v>
      </c>
      <c r="H367" s="19">
        <f>'Door Comparison'!J367</f>
        <v>1</v>
      </c>
      <c r="I367" s="19" t="e">
        <f>'Door Comparison'!#REF!</f>
        <v>#REF!</v>
      </c>
      <c r="J367" s="19">
        <f>'Door Comparison'!L367</f>
        <v>0</v>
      </c>
      <c r="K367" s="19">
        <f>'Door Comparison'!M367</f>
        <v>1</v>
      </c>
      <c r="L367" s="19">
        <f>'Door Comparison'!N367</f>
        <v>1</v>
      </c>
      <c r="N367" s="59">
        <v>44</v>
      </c>
      <c r="O367" s="52"/>
      <c r="P367" s="15">
        <f t="shared" si="183"/>
        <v>17.27</v>
      </c>
      <c r="Q367" s="91">
        <f t="shared" si="184"/>
        <v>42</v>
      </c>
      <c r="R367" s="57"/>
      <c r="S367" s="51"/>
      <c r="T367" s="57">
        <v>0</v>
      </c>
      <c r="U367" s="15">
        <v>63.47</v>
      </c>
      <c r="V367" s="22">
        <f t="shared" si="185"/>
        <v>18.55</v>
      </c>
      <c r="W367" s="15">
        <f t="shared" si="186"/>
        <v>11.59</v>
      </c>
      <c r="X367" s="57">
        <v>0</v>
      </c>
      <c r="Y367" s="23">
        <f t="shared" si="178"/>
        <v>196.88</v>
      </c>
      <c r="Z367" s="49"/>
    </row>
    <row r="368" spans="1:26" ht="12.25" customHeight="1" x14ac:dyDescent="0.25">
      <c r="A368" s="384" t="str">
        <f>'Door Comparison'!A368</f>
        <v>D06.02.10A</v>
      </c>
      <c r="B368" s="19" t="str">
        <f>'Door Comparison'!C368</f>
        <v>DRS-501</v>
      </c>
      <c r="C368" s="19" t="str">
        <f>'Door Comparison'!D368</f>
        <v>Timber</v>
      </c>
      <c r="D368" s="19">
        <f>'Door Comparison'!E368</f>
        <v>1040</v>
      </c>
      <c r="E368" s="19">
        <f>'Door Comparison'!F368</f>
        <v>2360</v>
      </c>
      <c r="F368" s="19" t="e">
        <f>'Door Comparison'!#REF!</f>
        <v>#REF!</v>
      </c>
      <c r="G368" s="19">
        <f>'Door Comparison'!I368</f>
        <v>0</v>
      </c>
      <c r="H368" s="19">
        <f>'Door Comparison'!J368</f>
        <v>1</v>
      </c>
      <c r="I368" s="19" t="e">
        <f>'Door Comparison'!#REF!</f>
        <v>#REF!</v>
      </c>
      <c r="J368" s="19">
        <f>'Door Comparison'!L368</f>
        <v>0</v>
      </c>
      <c r="K368" s="19">
        <f>'Door Comparison'!M368</f>
        <v>1</v>
      </c>
      <c r="L368" s="19">
        <f>'Door Comparison'!N368</f>
        <v>1</v>
      </c>
      <c r="N368" s="59">
        <v>88</v>
      </c>
      <c r="O368" s="52"/>
      <c r="P368" s="15">
        <f t="shared" si="183"/>
        <v>17.86</v>
      </c>
      <c r="Q368" s="91">
        <f t="shared" si="184"/>
        <v>43.43</v>
      </c>
      <c r="R368" s="57"/>
      <c r="S368" s="51"/>
      <c r="T368" s="57">
        <v>0</v>
      </c>
      <c r="U368" s="15">
        <v>67.930000000000007</v>
      </c>
      <c r="V368" s="22">
        <f t="shared" si="185"/>
        <v>19.18</v>
      </c>
      <c r="W368" s="15">
        <f t="shared" si="186"/>
        <v>11.98</v>
      </c>
      <c r="X368" s="57">
        <v>0</v>
      </c>
      <c r="Y368" s="23">
        <f t="shared" si="178"/>
        <v>248.38</v>
      </c>
      <c r="Z368" s="49"/>
    </row>
    <row r="369" spans="1:26" ht="12.25" customHeight="1" x14ac:dyDescent="0.25">
      <c r="A369" s="384" t="str">
        <f>'Door Comparison'!A369</f>
        <v>D06.02.11A</v>
      </c>
      <c r="B369" s="19" t="str">
        <f>'Door Comparison'!C369</f>
        <v>DRS-501</v>
      </c>
      <c r="C369" s="19" t="str">
        <f>'Door Comparison'!D369</f>
        <v>Timber</v>
      </c>
      <c r="D369" s="19">
        <f>'Door Comparison'!E369</f>
        <v>1290</v>
      </c>
      <c r="E369" s="19">
        <f>'Door Comparison'!F369</f>
        <v>2360</v>
      </c>
      <c r="F369" s="19" t="e">
        <f>'Door Comparison'!#REF!</f>
        <v>#REF!</v>
      </c>
      <c r="G369" s="19">
        <f>'Door Comparison'!I369</f>
        <v>0</v>
      </c>
      <c r="H369" s="19">
        <f>'Door Comparison'!J369</f>
        <v>1</v>
      </c>
      <c r="I369" s="19" t="e">
        <f>'Door Comparison'!#REF!</f>
        <v>#REF!</v>
      </c>
      <c r="J369" s="19">
        <f>'Door Comparison'!L369</f>
        <v>0</v>
      </c>
      <c r="K369" s="19">
        <f>'Door Comparison'!M369</f>
        <v>1</v>
      </c>
      <c r="L369" s="19">
        <f>'Door Comparison'!N369</f>
        <v>1</v>
      </c>
      <c r="N369" s="59">
        <v>88</v>
      </c>
      <c r="O369" s="52"/>
      <c r="P369" s="15">
        <f t="shared" si="183"/>
        <v>18.63</v>
      </c>
      <c r="Q369" s="91">
        <f t="shared" si="184"/>
        <v>45.32</v>
      </c>
      <c r="R369" s="57"/>
      <c r="S369" s="51"/>
      <c r="T369" s="57">
        <v>0</v>
      </c>
      <c r="U369" s="15">
        <v>148.47</v>
      </c>
      <c r="V369" s="22">
        <f t="shared" si="185"/>
        <v>20.010000000000002</v>
      </c>
      <c r="W369" s="15">
        <f t="shared" si="186"/>
        <v>12.5</v>
      </c>
      <c r="X369" s="57">
        <v>0</v>
      </c>
      <c r="Y369" s="23">
        <f t="shared" si="178"/>
        <v>332.93</v>
      </c>
      <c r="Z369" s="49"/>
    </row>
    <row r="370" spans="1:26" ht="12.25" customHeight="1" x14ac:dyDescent="0.25">
      <c r="A370" s="384" t="str">
        <f>'Door Comparison'!A370</f>
        <v>D06.02.12A</v>
      </c>
      <c r="B370" s="19" t="str">
        <f>'Door Comparison'!C370</f>
        <v>DRS-501</v>
      </c>
      <c r="C370" s="19" t="str">
        <f>'Door Comparison'!D370</f>
        <v>Timber</v>
      </c>
      <c r="D370" s="19">
        <f>'Door Comparison'!E370</f>
        <v>1290</v>
      </c>
      <c r="E370" s="19">
        <f>'Door Comparison'!F370</f>
        <v>2360</v>
      </c>
      <c r="F370" s="19" t="e">
        <f>'Door Comparison'!#REF!</f>
        <v>#REF!</v>
      </c>
      <c r="G370" s="19">
        <f>'Door Comparison'!I370</f>
        <v>0</v>
      </c>
      <c r="H370" s="19">
        <f>'Door Comparison'!J370</f>
        <v>1</v>
      </c>
      <c r="I370" s="19" t="e">
        <f>'Door Comparison'!#REF!</f>
        <v>#REF!</v>
      </c>
      <c r="J370" s="19">
        <f>'Door Comparison'!L370</f>
        <v>0</v>
      </c>
      <c r="K370" s="19">
        <f>'Door Comparison'!M370</f>
        <v>1</v>
      </c>
      <c r="L370" s="19">
        <f>'Door Comparison'!N370</f>
        <v>1</v>
      </c>
      <c r="N370" s="59">
        <v>88</v>
      </c>
      <c r="O370" s="52"/>
      <c r="P370" s="15">
        <f t="shared" si="183"/>
        <v>18.63</v>
      </c>
      <c r="Q370" s="91">
        <f t="shared" si="184"/>
        <v>45.32</v>
      </c>
      <c r="R370" s="57"/>
      <c r="S370" s="51"/>
      <c r="T370" s="57">
        <v>0</v>
      </c>
      <c r="U370" s="15">
        <v>148.47</v>
      </c>
      <c r="V370" s="22">
        <f t="shared" si="185"/>
        <v>20.010000000000002</v>
      </c>
      <c r="W370" s="15">
        <f t="shared" si="186"/>
        <v>12.5</v>
      </c>
      <c r="X370" s="57">
        <v>0</v>
      </c>
      <c r="Y370" s="23">
        <f t="shared" si="178"/>
        <v>332.93</v>
      </c>
      <c r="Z370" s="49"/>
    </row>
    <row r="371" spans="1:26" ht="12.25" customHeight="1" x14ac:dyDescent="0.25">
      <c r="A371" s="384" t="str">
        <f>'Door Comparison'!A371</f>
        <v>D06.02.M1A</v>
      </c>
      <c r="B371" s="19" t="str">
        <f>'Door Comparison'!C371</f>
        <v>DRS-501</v>
      </c>
      <c r="C371" s="19" t="str">
        <f>'Door Comparison'!D371</f>
        <v>Timber</v>
      </c>
      <c r="D371" s="19">
        <f>'Door Comparison'!E371</f>
        <v>1040</v>
      </c>
      <c r="E371" s="19">
        <f>'Door Comparison'!F371</f>
        <v>2360</v>
      </c>
      <c r="F371" s="19" t="e">
        <f>'Door Comparison'!#REF!</f>
        <v>#REF!</v>
      </c>
      <c r="G371" s="19">
        <f>'Door Comparison'!I371</f>
        <v>0</v>
      </c>
      <c r="H371" s="19">
        <f>'Door Comparison'!J371</f>
        <v>1</v>
      </c>
      <c r="I371" s="19" t="e">
        <f>'Door Comparison'!#REF!</f>
        <v>#REF!</v>
      </c>
      <c r="J371" s="19">
        <f>'Door Comparison'!L371</f>
        <v>0</v>
      </c>
      <c r="K371" s="19">
        <f>'Door Comparison'!M371</f>
        <v>1</v>
      </c>
      <c r="L371" s="19">
        <f>'Door Comparison'!N371</f>
        <v>1</v>
      </c>
      <c r="N371" s="59">
        <v>88</v>
      </c>
      <c r="O371" s="52"/>
      <c r="P371" s="15">
        <f t="shared" si="183"/>
        <v>17.86</v>
      </c>
      <c r="Q371" s="91">
        <f t="shared" si="184"/>
        <v>43.43</v>
      </c>
      <c r="R371" s="57"/>
      <c r="S371" s="51"/>
      <c r="T371" s="57">
        <v>0</v>
      </c>
      <c r="U371" s="15">
        <v>63.47</v>
      </c>
      <c r="V371" s="22">
        <f t="shared" si="185"/>
        <v>19.18</v>
      </c>
      <c r="W371" s="15">
        <f t="shared" si="186"/>
        <v>11.98</v>
      </c>
      <c r="X371" s="57">
        <v>0</v>
      </c>
      <c r="Y371" s="23">
        <f t="shared" si="178"/>
        <v>243.92</v>
      </c>
      <c r="Z371" s="49"/>
    </row>
    <row r="372" spans="1:26" ht="12.25" customHeight="1" x14ac:dyDescent="0.25">
      <c r="A372" s="384" t="str">
        <f>'Door Comparison'!A372</f>
        <v>D06.04.01A</v>
      </c>
      <c r="B372" s="19" t="str">
        <f>'Door Comparison'!C372</f>
        <v>DRS-501</v>
      </c>
      <c r="C372" s="19" t="str">
        <f>'Door Comparison'!D372</f>
        <v>Timber</v>
      </c>
      <c r="D372" s="19">
        <f>'Door Comparison'!E372</f>
        <v>1290</v>
      </c>
      <c r="E372" s="19">
        <f>'Door Comparison'!F372</f>
        <v>2360</v>
      </c>
      <c r="F372" s="19" t="e">
        <f>'Door Comparison'!#REF!</f>
        <v>#REF!</v>
      </c>
      <c r="G372" s="19">
        <f>'Door Comparison'!I372</f>
        <v>0</v>
      </c>
      <c r="H372" s="19">
        <f>'Door Comparison'!J372</f>
        <v>1</v>
      </c>
      <c r="I372" s="19" t="e">
        <f>'Door Comparison'!#REF!</f>
        <v>#REF!</v>
      </c>
      <c r="J372" s="19">
        <f>'Door Comparison'!L372</f>
        <v>0</v>
      </c>
      <c r="K372" s="19">
        <f>'Door Comparison'!M372</f>
        <v>1</v>
      </c>
      <c r="L372" s="19">
        <f>'Door Comparison'!N372</f>
        <v>1</v>
      </c>
      <c r="N372" s="59">
        <v>88</v>
      </c>
      <c r="O372" s="52"/>
      <c r="P372" s="15">
        <f t="shared" si="183"/>
        <v>18.63</v>
      </c>
      <c r="Q372" s="91">
        <f t="shared" si="184"/>
        <v>45.32</v>
      </c>
      <c r="R372" s="57"/>
      <c r="S372" s="51"/>
      <c r="T372" s="57">
        <v>0</v>
      </c>
      <c r="U372" s="15">
        <v>142.53</v>
      </c>
      <c r="V372" s="22">
        <f t="shared" si="185"/>
        <v>20.010000000000002</v>
      </c>
      <c r="W372" s="15">
        <f t="shared" si="186"/>
        <v>12.5</v>
      </c>
      <c r="X372" s="57">
        <v>0</v>
      </c>
      <c r="Y372" s="23">
        <f t="shared" si="178"/>
        <v>326.99</v>
      </c>
      <c r="Z372" s="49"/>
    </row>
    <row r="373" spans="1:26" ht="12.25" customHeight="1" x14ac:dyDescent="0.25">
      <c r="A373" s="384" t="str">
        <f>'Door Comparison'!A373</f>
        <v>D06.04.02A</v>
      </c>
      <c r="B373" s="19" t="str">
        <f>'Door Comparison'!C373</f>
        <v>DRS-501</v>
      </c>
      <c r="C373" s="19" t="str">
        <f>'Door Comparison'!D373</f>
        <v>Timber</v>
      </c>
      <c r="D373" s="19">
        <f>'Door Comparison'!E373</f>
        <v>1290</v>
      </c>
      <c r="E373" s="19">
        <f>'Door Comparison'!F373</f>
        <v>2360</v>
      </c>
      <c r="F373" s="19" t="e">
        <f>'Door Comparison'!#REF!</f>
        <v>#REF!</v>
      </c>
      <c r="G373" s="19">
        <f>'Door Comparison'!I373</f>
        <v>0</v>
      </c>
      <c r="H373" s="19">
        <f>'Door Comparison'!J373</f>
        <v>1</v>
      </c>
      <c r="I373" s="19" t="e">
        <f>'Door Comparison'!#REF!</f>
        <v>#REF!</v>
      </c>
      <c r="J373" s="19">
        <f>'Door Comparison'!L373</f>
        <v>0</v>
      </c>
      <c r="K373" s="19">
        <f>'Door Comparison'!M373</f>
        <v>1</v>
      </c>
      <c r="L373" s="19">
        <f>'Door Comparison'!N373</f>
        <v>1</v>
      </c>
      <c r="N373" s="59">
        <v>88</v>
      </c>
      <c r="O373" s="52"/>
      <c r="P373" s="15">
        <f t="shared" si="183"/>
        <v>18.63</v>
      </c>
      <c r="Q373" s="91">
        <f t="shared" si="184"/>
        <v>45.32</v>
      </c>
      <c r="R373" s="57"/>
      <c r="S373" s="51"/>
      <c r="T373" s="57">
        <v>0</v>
      </c>
      <c r="U373" s="15">
        <v>148.47</v>
      </c>
      <c r="V373" s="22">
        <f t="shared" si="185"/>
        <v>20.010000000000002</v>
      </c>
      <c r="W373" s="15">
        <f t="shared" si="186"/>
        <v>12.5</v>
      </c>
      <c r="X373" s="57">
        <v>0</v>
      </c>
      <c r="Y373" s="23">
        <f t="shared" si="178"/>
        <v>332.93</v>
      </c>
      <c r="Z373" s="49"/>
    </row>
    <row r="374" spans="1:26" ht="12.25" customHeight="1" x14ac:dyDescent="0.25">
      <c r="A374" s="384" t="str">
        <f>'Door Comparison'!A374</f>
        <v>D06.04.03A</v>
      </c>
      <c r="B374" s="19" t="str">
        <f>'Door Comparison'!C374</f>
        <v>DRS-501</v>
      </c>
      <c r="C374" s="19" t="str">
        <f>'Door Comparison'!D374</f>
        <v>Timber</v>
      </c>
      <c r="D374" s="19">
        <f>'Door Comparison'!E374</f>
        <v>1040</v>
      </c>
      <c r="E374" s="19">
        <f>'Door Comparison'!F374</f>
        <v>2360</v>
      </c>
      <c r="F374" s="19" t="e">
        <f>'Door Comparison'!#REF!</f>
        <v>#REF!</v>
      </c>
      <c r="G374" s="19">
        <f>'Door Comparison'!I374</f>
        <v>0</v>
      </c>
      <c r="H374" s="19">
        <f>'Door Comparison'!J374</f>
        <v>1</v>
      </c>
      <c r="I374" s="19" t="e">
        <f>'Door Comparison'!#REF!</f>
        <v>#REF!</v>
      </c>
      <c r="J374" s="19">
        <f>'Door Comparison'!L374</f>
        <v>0</v>
      </c>
      <c r="K374" s="19">
        <f>'Door Comparison'!M374</f>
        <v>1</v>
      </c>
      <c r="L374" s="19">
        <f>'Door Comparison'!N374</f>
        <v>1</v>
      </c>
      <c r="N374" s="59">
        <v>88</v>
      </c>
      <c r="O374" s="52"/>
      <c r="P374" s="15">
        <f t="shared" si="183"/>
        <v>17.86</v>
      </c>
      <c r="Q374" s="91">
        <f t="shared" si="184"/>
        <v>43.43</v>
      </c>
      <c r="R374" s="57"/>
      <c r="S374" s="51"/>
      <c r="T374" s="57">
        <v>0</v>
      </c>
      <c r="U374" s="15">
        <v>46.47</v>
      </c>
      <c r="V374" s="22">
        <f t="shared" si="185"/>
        <v>19.18</v>
      </c>
      <c r="W374" s="15">
        <f t="shared" si="186"/>
        <v>11.98</v>
      </c>
      <c r="X374" s="57">
        <v>0</v>
      </c>
      <c r="Y374" s="23">
        <f t="shared" si="178"/>
        <v>226.92</v>
      </c>
      <c r="Z374" s="49"/>
    </row>
    <row r="375" spans="1:26" ht="12.25" customHeight="1" x14ac:dyDescent="0.25">
      <c r="A375" s="384" t="str">
        <f>'Door Comparison'!A375</f>
        <v>D06.04.04A</v>
      </c>
      <c r="B375" s="19" t="str">
        <f>'Door Comparison'!C375</f>
        <v>DRS-501</v>
      </c>
      <c r="C375" s="19" t="str">
        <f>'Door Comparison'!D375</f>
        <v>Timber</v>
      </c>
      <c r="D375" s="19">
        <f>'Door Comparison'!E375</f>
        <v>1640</v>
      </c>
      <c r="E375" s="19">
        <f>'Door Comparison'!F375</f>
        <v>2360</v>
      </c>
      <c r="F375" s="19" t="e">
        <f>'Door Comparison'!#REF!</f>
        <v>#REF!</v>
      </c>
      <c r="G375" s="19">
        <f>'Door Comparison'!I375</f>
        <v>0</v>
      </c>
      <c r="H375" s="19">
        <f>'Door Comparison'!J375</f>
        <v>1</v>
      </c>
      <c r="I375" s="19" t="e">
        <f>'Door Comparison'!#REF!</f>
        <v>#REF!</v>
      </c>
      <c r="J375" s="19">
        <f>'Door Comparison'!L375</f>
        <v>0</v>
      </c>
      <c r="K375" s="19">
        <f>'Door Comparison'!M375</f>
        <v>1</v>
      </c>
      <c r="L375" s="19">
        <f>'Door Comparison'!N375</f>
        <v>1</v>
      </c>
      <c r="N375" s="59">
        <v>88</v>
      </c>
      <c r="O375" s="52"/>
      <c r="P375" s="15">
        <f t="shared" si="183"/>
        <v>19.72</v>
      </c>
      <c r="Q375" s="91">
        <f t="shared" si="184"/>
        <v>47.95</v>
      </c>
      <c r="R375" s="57"/>
      <c r="S375" s="51"/>
      <c r="T375" s="57">
        <v>0</v>
      </c>
      <c r="U375" s="15">
        <v>100.46</v>
      </c>
      <c r="V375" s="22">
        <f t="shared" si="185"/>
        <v>21.18</v>
      </c>
      <c r="W375" s="15">
        <f t="shared" si="186"/>
        <v>13.23</v>
      </c>
      <c r="X375" s="57">
        <v>0</v>
      </c>
      <c r="Y375" s="23">
        <f t="shared" si="178"/>
        <v>290.54000000000002</v>
      </c>
      <c r="Z375" s="49"/>
    </row>
    <row r="376" spans="1:26" ht="12.25" customHeight="1" x14ac:dyDescent="0.25">
      <c r="A376" s="384" t="str">
        <f>'Door Comparison'!A376</f>
        <v>D06.04.05A</v>
      </c>
      <c r="B376" s="19" t="str">
        <f>'Door Comparison'!C376</f>
        <v>DRS-505</v>
      </c>
      <c r="C376" s="19" t="str">
        <f>'Door Comparison'!D376</f>
        <v>Selo</v>
      </c>
      <c r="D376" s="19">
        <f>'Door Comparison'!E376</f>
        <v>1903</v>
      </c>
      <c r="E376" s="19">
        <f>'Door Comparison'!F376</f>
        <v>2395</v>
      </c>
      <c r="F376" s="19" t="e">
        <f>'Door Comparison'!#REF!</f>
        <v>#REF!</v>
      </c>
      <c r="G376" s="19">
        <f>'Door Comparison'!I376</f>
        <v>0</v>
      </c>
      <c r="H376" s="19">
        <f>'Door Comparison'!J376</f>
        <v>1</v>
      </c>
      <c r="I376" s="19" t="e">
        <f>'Door Comparison'!#REF!</f>
        <v>#REF!</v>
      </c>
      <c r="J376" s="19">
        <f>'Door Comparison'!L376</f>
        <v>0</v>
      </c>
      <c r="K376" s="19">
        <f>'Door Comparison'!M376</f>
        <v>0</v>
      </c>
      <c r="L376" s="19">
        <f>'Door Comparison'!N376</f>
        <v>1</v>
      </c>
      <c r="N376" s="385">
        <v>270</v>
      </c>
      <c r="O376" s="52"/>
      <c r="P376" s="15">
        <f t="shared" si="183"/>
        <v>20.75</v>
      </c>
      <c r="Q376" s="91">
        <f t="shared" si="184"/>
        <v>50.47</v>
      </c>
      <c r="R376" s="57"/>
      <c r="S376" s="51"/>
      <c r="T376" s="57">
        <v>0</v>
      </c>
      <c r="U376" s="15">
        <v>168.36</v>
      </c>
      <c r="V376" s="22">
        <f t="shared" si="185"/>
        <v>7.43</v>
      </c>
      <c r="W376" s="15">
        <f t="shared" si="186"/>
        <v>6.96</v>
      </c>
      <c r="X376" s="57">
        <v>0</v>
      </c>
      <c r="Y376" s="23">
        <f t="shared" si="178"/>
        <v>523.97</v>
      </c>
      <c r="Z376" s="49"/>
    </row>
    <row r="377" spans="1:26" ht="12.25" customHeight="1" x14ac:dyDescent="0.25">
      <c r="A377" s="384" t="str">
        <f>'Door Comparison'!A377</f>
        <v>D06.04.06A</v>
      </c>
      <c r="B377" s="19" t="str">
        <f>'Door Comparison'!C377</f>
        <v>DRS-501</v>
      </c>
      <c r="C377" s="19" t="str">
        <f>'Door Comparison'!D377</f>
        <v>Timber</v>
      </c>
      <c r="D377" s="19">
        <f>'Door Comparison'!E377</f>
        <v>970</v>
      </c>
      <c r="E377" s="19">
        <f>'Door Comparison'!F377</f>
        <v>2360</v>
      </c>
      <c r="F377" s="19" t="e">
        <f>'Door Comparison'!#REF!</f>
        <v>#REF!</v>
      </c>
      <c r="G377" s="19">
        <f>'Door Comparison'!I377</f>
        <v>0</v>
      </c>
      <c r="H377" s="19">
        <f>'Door Comparison'!J377</f>
        <v>1</v>
      </c>
      <c r="I377" s="19" t="e">
        <f>'Door Comparison'!#REF!</f>
        <v>#REF!</v>
      </c>
      <c r="J377" s="19">
        <f>'Door Comparison'!L377</f>
        <v>0</v>
      </c>
      <c r="K377" s="19">
        <f>'Door Comparison'!M377</f>
        <v>0</v>
      </c>
      <c r="L377" s="19">
        <f>'Door Comparison'!N377</f>
        <v>1</v>
      </c>
      <c r="N377" s="59">
        <v>88</v>
      </c>
      <c r="O377" s="52"/>
      <c r="P377" s="15">
        <f t="shared" si="183"/>
        <v>17.64</v>
      </c>
      <c r="Q377" s="91">
        <f t="shared" si="184"/>
        <v>42.9</v>
      </c>
      <c r="R377" s="57"/>
      <c r="S377" s="51"/>
      <c r="T377" s="57">
        <v>0</v>
      </c>
      <c r="U377" s="15">
        <v>62</v>
      </c>
      <c r="V377" s="22">
        <f t="shared" si="185"/>
        <v>6.32</v>
      </c>
      <c r="W377" s="15">
        <f t="shared" si="186"/>
        <v>5.92</v>
      </c>
      <c r="X377" s="57">
        <v>0</v>
      </c>
      <c r="Y377" s="23">
        <f t="shared" si="178"/>
        <v>222.78</v>
      </c>
      <c r="Z377" s="49"/>
    </row>
    <row r="378" spans="1:26" ht="12.25" customHeight="1" x14ac:dyDescent="0.25">
      <c r="A378" s="384" t="str">
        <f>'Door Comparison'!A378</f>
        <v>D06.04.07A</v>
      </c>
      <c r="B378" s="19" t="str">
        <f>'Door Comparison'!C378</f>
        <v>DRS-501</v>
      </c>
      <c r="C378" s="19" t="str">
        <f>'Door Comparison'!D378</f>
        <v>Timber</v>
      </c>
      <c r="D378" s="19">
        <f>'Door Comparison'!E378</f>
        <v>830</v>
      </c>
      <c r="E378" s="19">
        <f>'Door Comparison'!F378</f>
        <v>2360</v>
      </c>
      <c r="F378" s="19" t="e">
        <f>'Door Comparison'!#REF!</f>
        <v>#REF!</v>
      </c>
      <c r="G378" s="19">
        <f>'Door Comparison'!I378</f>
        <v>0</v>
      </c>
      <c r="H378" s="19">
        <f>'Door Comparison'!J378</f>
        <v>1</v>
      </c>
      <c r="I378" s="19" t="e">
        <f>'Door Comparison'!#REF!</f>
        <v>#REF!</v>
      </c>
      <c r="J378" s="19">
        <f>'Door Comparison'!L378</f>
        <v>1</v>
      </c>
      <c r="K378" s="19">
        <f>'Door Comparison'!M378</f>
        <v>0</v>
      </c>
      <c r="L378" s="19">
        <f>'Door Comparison'!N378</f>
        <v>1</v>
      </c>
      <c r="N378" s="59">
        <v>44</v>
      </c>
      <c r="O378" s="52"/>
      <c r="P378" s="15">
        <f t="shared" si="183"/>
        <v>17.21</v>
      </c>
      <c r="Q378" s="91">
        <f t="shared" si="184"/>
        <v>41.85</v>
      </c>
      <c r="R378" s="57"/>
      <c r="S378" s="51"/>
      <c r="T378" s="57">
        <v>0</v>
      </c>
      <c r="U378" s="392">
        <v>69.41</v>
      </c>
      <c r="V378" s="22">
        <f t="shared" si="185"/>
        <v>12.32</v>
      </c>
      <c r="W378" s="15">
        <f t="shared" si="186"/>
        <v>11.54</v>
      </c>
      <c r="X378" s="57">
        <v>0</v>
      </c>
      <c r="Y378" s="23">
        <f t="shared" si="178"/>
        <v>196.33</v>
      </c>
      <c r="Z378" s="49"/>
    </row>
    <row r="379" spans="1:26" ht="12.25" customHeight="1" x14ac:dyDescent="0.25">
      <c r="A379" s="384" t="str">
        <f>'Door Comparison'!A379</f>
        <v>D06.04.08A</v>
      </c>
      <c r="B379" s="19" t="str">
        <f>'Door Comparison'!C379</f>
        <v>DRS-501</v>
      </c>
      <c r="C379" s="19" t="str">
        <f>'Door Comparison'!D379</f>
        <v>Timber</v>
      </c>
      <c r="D379" s="19">
        <f>'Door Comparison'!E379</f>
        <v>970</v>
      </c>
      <c r="E379" s="19">
        <f>'Door Comparison'!F379</f>
        <v>2360</v>
      </c>
      <c r="F379" s="19" t="e">
        <f>'Door Comparison'!#REF!</f>
        <v>#REF!</v>
      </c>
      <c r="G379" s="19">
        <f>'Door Comparison'!I379</f>
        <v>0</v>
      </c>
      <c r="H379" s="19">
        <f>'Door Comparison'!J379</f>
        <v>1</v>
      </c>
      <c r="I379" s="19" t="e">
        <f>'Door Comparison'!#REF!</f>
        <v>#REF!</v>
      </c>
      <c r="J379" s="19">
        <f>'Door Comparison'!L379</f>
        <v>0</v>
      </c>
      <c r="K379" s="19">
        <f>'Door Comparison'!M379</f>
        <v>0</v>
      </c>
      <c r="L379" s="19">
        <f>'Door Comparison'!N379</f>
        <v>1</v>
      </c>
      <c r="N379" s="59">
        <v>88</v>
      </c>
      <c r="O379" s="52"/>
      <c r="P379" s="15">
        <f t="shared" si="183"/>
        <v>17.64</v>
      </c>
      <c r="Q379" s="91">
        <f t="shared" si="184"/>
        <v>42.9</v>
      </c>
      <c r="R379" s="57"/>
      <c r="S379" s="51"/>
      <c r="T379" s="57">
        <v>0</v>
      </c>
      <c r="U379" s="15">
        <v>62</v>
      </c>
      <c r="V379" s="22">
        <f t="shared" si="185"/>
        <v>6.32</v>
      </c>
      <c r="W379" s="15">
        <f t="shared" si="186"/>
        <v>5.92</v>
      </c>
      <c r="X379" s="57">
        <v>0</v>
      </c>
      <c r="Y379" s="23">
        <f t="shared" si="178"/>
        <v>222.78</v>
      </c>
      <c r="Z379" s="49"/>
    </row>
    <row r="380" spans="1:26" ht="12.25" customHeight="1" x14ac:dyDescent="0.25">
      <c r="A380" s="384" t="str">
        <f>'Door Comparison'!A380</f>
        <v>D06.06.01A</v>
      </c>
      <c r="B380" s="19" t="str">
        <f>'Door Comparison'!C380</f>
        <v>DRS-501</v>
      </c>
      <c r="C380" s="19" t="str">
        <f>'Door Comparison'!D380</f>
        <v>Timber</v>
      </c>
      <c r="D380" s="19">
        <f>'Door Comparison'!E380</f>
        <v>1290</v>
      </c>
      <c r="E380" s="19">
        <f>'Door Comparison'!F380</f>
        <v>2360</v>
      </c>
      <c r="F380" s="19" t="e">
        <f>'Door Comparison'!#REF!</f>
        <v>#REF!</v>
      </c>
      <c r="G380" s="19">
        <f>'Door Comparison'!I380</f>
        <v>0</v>
      </c>
      <c r="H380" s="19">
        <f>'Door Comparison'!J380</f>
        <v>1</v>
      </c>
      <c r="I380" s="19" t="e">
        <f>'Door Comparison'!#REF!</f>
        <v>#REF!</v>
      </c>
      <c r="J380" s="19">
        <f>'Door Comparison'!L380</f>
        <v>0</v>
      </c>
      <c r="K380" s="19">
        <f>'Door Comparison'!M380</f>
        <v>1</v>
      </c>
      <c r="L380" s="19">
        <f>'Door Comparison'!N380</f>
        <v>1</v>
      </c>
      <c r="N380" s="59">
        <v>88</v>
      </c>
      <c r="O380" s="52"/>
      <c r="P380" s="15">
        <f t="shared" si="183"/>
        <v>18.63</v>
      </c>
      <c r="Q380" s="91">
        <f t="shared" si="184"/>
        <v>45.32</v>
      </c>
      <c r="R380" s="57"/>
      <c r="S380" s="51"/>
      <c r="T380" s="57">
        <v>0</v>
      </c>
      <c r="U380" s="15">
        <v>142.53</v>
      </c>
      <c r="V380" s="22">
        <f t="shared" si="185"/>
        <v>20.010000000000002</v>
      </c>
      <c r="W380" s="15">
        <f t="shared" si="186"/>
        <v>12.5</v>
      </c>
      <c r="X380" s="57">
        <v>0</v>
      </c>
      <c r="Y380" s="23">
        <f t="shared" si="178"/>
        <v>326.99</v>
      </c>
      <c r="Z380" s="49"/>
    </row>
    <row r="381" spans="1:26" ht="12.25" customHeight="1" x14ac:dyDescent="0.25">
      <c r="A381" s="384" t="str">
        <f>'Door Comparison'!A381</f>
        <v>D06.06.02A</v>
      </c>
      <c r="B381" s="19" t="str">
        <f>'Door Comparison'!C381</f>
        <v>DRS-501</v>
      </c>
      <c r="C381" s="19" t="str">
        <f>'Door Comparison'!D381</f>
        <v>Timber</v>
      </c>
      <c r="D381" s="19">
        <f>'Door Comparison'!E381</f>
        <v>1640</v>
      </c>
      <c r="E381" s="19">
        <f>'Door Comparison'!F381</f>
        <v>2360</v>
      </c>
      <c r="F381" s="19" t="e">
        <f>'Door Comparison'!#REF!</f>
        <v>#REF!</v>
      </c>
      <c r="G381" s="19">
        <f>'Door Comparison'!I381</f>
        <v>0</v>
      </c>
      <c r="H381" s="19">
        <f>'Door Comparison'!J381</f>
        <v>1</v>
      </c>
      <c r="I381" s="19" t="e">
        <f>'Door Comparison'!#REF!</f>
        <v>#REF!</v>
      </c>
      <c r="J381" s="19">
        <f>'Door Comparison'!L381</f>
        <v>0</v>
      </c>
      <c r="K381" s="19">
        <f>'Door Comparison'!M381</f>
        <v>1</v>
      </c>
      <c r="L381" s="19">
        <f>'Door Comparison'!N381</f>
        <v>1</v>
      </c>
      <c r="N381" s="59">
        <v>88</v>
      </c>
      <c r="O381" s="52"/>
      <c r="P381" s="15">
        <f t="shared" si="183"/>
        <v>19.72</v>
      </c>
      <c r="Q381" s="91">
        <f t="shared" si="184"/>
        <v>47.95</v>
      </c>
      <c r="R381" s="57"/>
      <c r="S381" s="51"/>
      <c r="T381" s="57">
        <v>0</v>
      </c>
      <c r="U381" s="15">
        <v>100.46</v>
      </c>
      <c r="V381" s="22">
        <f t="shared" si="185"/>
        <v>21.18</v>
      </c>
      <c r="W381" s="15">
        <f t="shared" si="186"/>
        <v>13.23</v>
      </c>
      <c r="X381" s="57">
        <v>0</v>
      </c>
      <c r="Y381" s="23">
        <f t="shared" si="178"/>
        <v>290.54000000000002</v>
      </c>
      <c r="Z381" s="49"/>
    </row>
    <row r="382" spans="1:26" ht="12.25" customHeight="1" x14ac:dyDescent="0.25">
      <c r="A382" s="384" t="str">
        <f>'Door Comparison'!A382</f>
        <v>D06.06.03A</v>
      </c>
      <c r="B382" s="19" t="str">
        <f>'Door Comparison'!C382</f>
        <v>DRS-501</v>
      </c>
      <c r="C382" s="19" t="str">
        <f>'Door Comparison'!D382</f>
        <v>Timber</v>
      </c>
      <c r="D382" s="19">
        <f>'Door Comparison'!E382</f>
        <v>1290</v>
      </c>
      <c r="E382" s="19">
        <f>'Door Comparison'!F382</f>
        <v>2360</v>
      </c>
      <c r="F382" s="19" t="e">
        <f>'Door Comparison'!#REF!</f>
        <v>#REF!</v>
      </c>
      <c r="G382" s="19">
        <f>'Door Comparison'!I382</f>
        <v>0</v>
      </c>
      <c r="H382" s="19">
        <f>'Door Comparison'!J382</f>
        <v>1</v>
      </c>
      <c r="I382" s="19" t="e">
        <f>'Door Comparison'!#REF!</f>
        <v>#REF!</v>
      </c>
      <c r="J382" s="19">
        <f>'Door Comparison'!L382</f>
        <v>0</v>
      </c>
      <c r="K382" s="19">
        <f>'Door Comparison'!M382</f>
        <v>1</v>
      </c>
      <c r="L382" s="19">
        <f>'Door Comparison'!N382</f>
        <v>1</v>
      </c>
      <c r="N382" s="59">
        <v>88</v>
      </c>
      <c r="O382" s="52"/>
      <c r="P382" s="15">
        <f t="shared" si="183"/>
        <v>18.63</v>
      </c>
      <c r="Q382" s="91">
        <f t="shared" si="184"/>
        <v>45.32</v>
      </c>
      <c r="R382" s="57"/>
      <c r="S382" s="51"/>
      <c r="T382" s="57">
        <v>0</v>
      </c>
      <c r="U382" s="15">
        <v>148.47</v>
      </c>
      <c r="V382" s="22">
        <f t="shared" si="185"/>
        <v>20.010000000000002</v>
      </c>
      <c r="W382" s="15">
        <f t="shared" si="186"/>
        <v>12.5</v>
      </c>
      <c r="X382" s="57">
        <v>0</v>
      </c>
      <c r="Y382" s="23">
        <f t="shared" si="178"/>
        <v>332.93</v>
      </c>
      <c r="Z382" s="49"/>
    </row>
    <row r="383" spans="1:26" ht="12.25" customHeight="1" x14ac:dyDescent="0.25">
      <c r="A383" s="384" t="str">
        <f>'Door Comparison'!A383</f>
        <v>D06.06.04A</v>
      </c>
      <c r="B383" s="19" t="str">
        <f>'Door Comparison'!C383</f>
        <v>DRS-505</v>
      </c>
      <c r="C383" s="19" t="str">
        <f>'Door Comparison'!D383</f>
        <v>Selo</v>
      </c>
      <c r="D383" s="19">
        <f>'Door Comparison'!E383</f>
        <v>1955</v>
      </c>
      <c r="E383" s="19">
        <f>'Door Comparison'!F383</f>
        <v>2395</v>
      </c>
      <c r="F383" s="19" t="e">
        <f>'Door Comparison'!#REF!</f>
        <v>#REF!</v>
      </c>
      <c r="G383" s="19">
        <f>'Door Comparison'!I383</f>
        <v>0</v>
      </c>
      <c r="H383" s="19">
        <f>'Door Comparison'!J383</f>
        <v>1</v>
      </c>
      <c r="I383" s="19" t="e">
        <f>'Door Comparison'!#REF!</f>
        <v>#REF!</v>
      </c>
      <c r="J383" s="19">
        <f>'Door Comparison'!L383</f>
        <v>0</v>
      </c>
      <c r="K383" s="19">
        <f>'Door Comparison'!M383</f>
        <v>0</v>
      </c>
      <c r="L383" s="19">
        <f>'Door Comparison'!N383</f>
        <v>1</v>
      </c>
      <c r="N383" s="385">
        <v>270</v>
      </c>
      <c r="O383" s="52"/>
      <c r="P383" s="15">
        <f t="shared" si="183"/>
        <v>20.91</v>
      </c>
      <c r="Q383" s="91">
        <f t="shared" si="184"/>
        <v>50.86</v>
      </c>
      <c r="R383" s="57"/>
      <c r="S383" s="51"/>
      <c r="T383" s="57">
        <v>0</v>
      </c>
      <c r="U383" s="15">
        <v>168.36</v>
      </c>
      <c r="V383" s="22">
        <f t="shared" si="185"/>
        <v>7.49</v>
      </c>
      <c r="W383" s="15">
        <f t="shared" si="186"/>
        <v>7.01</v>
      </c>
      <c r="X383" s="57">
        <v>0</v>
      </c>
      <c r="Y383" s="23">
        <f t="shared" si="178"/>
        <v>524.63</v>
      </c>
      <c r="Z383" s="49"/>
    </row>
    <row r="384" spans="1:26" ht="12.25" customHeight="1" x14ac:dyDescent="0.25">
      <c r="A384" s="384" t="str">
        <f>'Door Comparison'!A384</f>
        <v>D06.06.05A</v>
      </c>
      <c r="B384" s="19" t="str">
        <f>'Door Comparison'!C384</f>
        <v>DRS-501</v>
      </c>
      <c r="C384" s="19" t="str">
        <f>'Door Comparison'!D384</f>
        <v>Timber</v>
      </c>
      <c r="D384" s="19">
        <f>'Door Comparison'!E384</f>
        <v>970</v>
      </c>
      <c r="E384" s="19">
        <f>'Door Comparison'!F384</f>
        <v>2360</v>
      </c>
      <c r="F384" s="19" t="e">
        <f>'Door Comparison'!#REF!</f>
        <v>#REF!</v>
      </c>
      <c r="G384" s="19">
        <f>'Door Comparison'!I384</f>
        <v>0</v>
      </c>
      <c r="H384" s="19">
        <f>'Door Comparison'!J384</f>
        <v>1</v>
      </c>
      <c r="I384" s="19" t="e">
        <f>'Door Comparison'!#REF!</f>
        <v>#REF!</v>
      </c>
      <c r="J384" s="19">
        <f>'Door Comparison'!L384</f>
        <v>0</v>
      </c>
      <c r="K384" s="19">
        <f>'Door Comparison'!M384</f>
        <v>1</v>
      </c>
      <c r="L384" s="19">
        <f>'Door Comparison'!N384</f>
        <v>1</v>
      </c>
      <c r="N384" s="59">
        <v>88</v>
      </c>
      <c r="O384" s="52"/>
      <c r="P384" s="15">
        <f t="shared" si="183"/>
        <v>17.64</v>
      </c>
      <c r="Q384" s="91">
        <f t="shared" si="184"/>
        <v>42.9</v>
      </c>
      <c r="R384" s="57"/>
      <c r="S384" s="51"/>
      <c r="T384" s="57">
        <v>0</v>
      </c>
      <c r="U384" s="15">
        <v>67.94</v>
      </c>
      <c r="V384" s="22">
        <f t="shared" si="185"/>
        <v>18.95</v>
      </c>
      <c r="W384" s="15">
        <f t="shared" si="186"/>
        <v>11.84</v>
      </c>
      <c r="X384" s="57">
        <v>0</v>
      </c>
      <c r="Y384" s="23">
        <f t="shared" si="178"/>
        <v>247.27</v>
      </c>
      <c r="Z384" s="49"/>
    </row>
    <row r="385" spans="1:26" ht="12.25" customHeight="1" x14ac:dyDescent="0.25">
      <c r="A385" s="384" t="str">
        <f>'Door Comparison'!A385</f>
        <v>D06.06.06A</v>
      </c>
      <c r="B385" s="19" t="str">
        <f>'Door Comparison'!C385</f>
        <v>DRS-501</v>
      </c>
      <c r="C385" s="19" t="str">
        <f>'Door Comparison'!D385</f>
        <v>Timber</v>
      </c>
      <c r="D385" s="19">
        <f>'Door Comparison'!E385</f>
        <v>970</v>
      </c>
      <c r="E385" s="19">
        <f>'Door Comparison'!F385</f>
        <v>2360</v>
      </c>
      <c r="F385" s="19" t="e">
        <f>'Door Comparison'!#REF!</f>
        <v>#REF!</v>
      </c>
      <c r="G385" s="19">
        <f>'Door Comparison'!I385</f>
        <v>0</v>
      </c>
      <c r="H385" s="19">
        <f>'Door Comparison'!J385</f>
        <v>1</v>
      </c>
      <c r="I385" s="19" t="e">
        <f>'Door Comparison'!#REF!</f>
        <v>#REF!</v>
      </c>
      <c r="J385" s="19">
        <f>'Door Comparison'!L385</f>
        <v>0</v>
      </c>
      <c r="K385" s="19">
        <f>'Door Comparison'!M385</f>
        <v>1</v>
      </c>
      <c r="L385" s="19">
        <f>'Door Comparison'!N385</f>
        <v>1</v>
      </c>
      <c r="N385" s="59">
        <v>88</v>
      </c>
      <c r="O385" s="52"/>
      <c r="P385" s="15">
        <f t="shared" si="183"/>
        <v>17.64</v>
      </c>
      <c r="Q385" s="91">
        <f t="shared" si="184"/>
        <v>42.9</v>
      </c>
      <c r="R385" s="57"/>
      <c r="S385" s="51"/>
      <c r="T385" s="57">
        <v>0</v>
      </c>
      <c r="U385" s="15">
        <v>67.94</v>
      </c>
      <c r="V385" s="22">
        <f t="shared" si="185"/>
        <v>18.95</v>
      </c>
      <c r="W385" s="15">
        <f t="shared" si="186"/>
        <v>11.84</v>
      </c>
      <c r="X385" s="57">
        <v>0</v>
      </c>
      <c r="Y385" s="23">
        <f t="shared" si="178"/>
        <v>247.27</v>
      </c>
      <c r="Z385" s="49"/>
    </row>
    <row r="386" spans="1:26" ht="12.25" customHeight="1" x14ac:dyDescent="0.25">
      <c r="A386" s="384" t="str">
        <f>'Door Comparison'!A386</f>
        <v>R06.01.01A</v>
      </c>
      <c r="B386" s="19" t="str">
        <f>'Door Comparison'!C386</f>
        <v>DRS-501</v>
      </c>
      <c r="C386" s="19" t="str">
        <f>'Door Comparison'!D386</f>
        <v>Timber</v>
      </c>
      <c r="D386" s="19">
        <f>'Door Comparison'!E386</f>
        <v>950</v>
      </c>
      <c r="E386" s="19">
        <f>'Door Comparison'!F386</f>
        <v>2360</v>
      </c>
      <c r="F386" s="19" t="e">
        <f>'Door Comparison'!#REF!</f>
        <v>#REF!</v>
      </c>
      <c r="G386" s="19">
        <f>'Door Comparison'!I386</f>
        <v>0</v>
      </c>
      <c r="H386" s="19">
        <f>'Door Comparison'!J386</f>
        <v>1</v>
      </c>
      <c r="I386" s="19" t="e">
        <f>'Door Comparison'!#REF!</f>
        <v>#REF!</v>
      </c>
      <c r="J386" s="19">
        <f>'Door Comparison'!L386</f>
        <v>0</v>
      </c>
      <c r="K386" s="19">
        <f>'Door Comparison'!M386</f>
        <v>0</v>
      </c>
      <c r="L386" s="19">
        <f>'Door Comparison'!N386</f>
        <v>1</v>
      </c>
      <c r="N386" s="59">
        <v>88</v>
      </c>
      <c r="O386" s="52"/>
      <c r="P386" s="15">
        <f t="shared" si="183"/>
        <v>17.579999999999998</v>
      </c>
      <c r="Q386" s="91">
        <f t="shared" si="184"/>
        <v>42.75</v>
      </c>
      <c r="R386" s="57"/>
      <c r="S386" s="51"/>
      <c r="T386" s="57">
        <v>0</v>
      </c>
      <c r="U386" s="15">
        <v>62</v>
      </c>
      <c r="V386" s="22">
        <f t="shared" si="185"/>
        <v>6.29</v>
      </c>
      <c r="W386" s="15">
        <f t="shared" si="186"/>
        <v>5.9</v>
      </c>
      <c r="X386" s="57">
        <v>0</v>
      </c>
      <c r="Y386" s="23">
        <f t="shared" si="178"/>
        <v>222.52</v>
      </c>
      <c r="Z386" s="49"/>
    </row>
    <row r="387" spans="1:26" ht="12.25" customHeight="1" x14ac:dyDescent="0.25">
      <c r="A387" s="384" t="str">
        <f>'Door Comparison'!A387</f>
        <v>Level 07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N387" s="59"/>
      <c r="O387" s="52"/>
      <c r="P387" s="15"/>
      <c r="R387" s="57"/>
      <c r="S387" s="51"/>
      <c r="T387" s="57"/>
      <c r="V387" s="22"/>
      <c r="W387" s="15"/>
      <c r="X387" s="57"/>
      <c r="Y387" s="23"/>
      <c r="Z387" s="49"/>
    </row>
    <row r="388" spans="1:26" ht="12.25" customHeight="1" x14ac:dyDescent="0.25">
      <c r="A388" s="384" t="str">
        <f>'Door Comparison'!A388</f>
        <v>D07.01.01A</v>
      </c>
      <c r="B388" s="19" t="str">
        <f>'Door Comparison'!C388</f>
        <v>DRS-501</v>
      </c>
      <c r="C388" s="19" t="str">
        <f>'Door Comparison'!D388</f>
        <v>Timber</v>
      </c>
      <c r="D388" s="19">
        <f>'Door Comparison'!E388</f>
        <v>950</v>
      </c>
      <c r="E388" s="19">
        <f>'Door Comparison'!F388</f>
        <v>2360</v>
      </c>
      <c r="F388" s="19" t="e">
        <f>'Door Comparison'!#REF!</f>
        <v>#REF!</v>
      </c>
      <c r="G388" s="19">
        <f>'Door Comparison'!I388</f>
        <v>0</v>
      </c>
      <c r="H388" s="19">
        <f>'Door Comparison'!J388</f>
        <v>1</v>
      </c>
      <c r="I388" s="19" t="e">
        <f>'Door Comparison'!#REF!</f>
        <v>#REF!</v>
      </c>
      <c r="J388" s="19">
        <f>'Door Comparison'!L388</f>
        <v>0</v>
      </c>
      <c r="K388" s="19">
        <f>'Door Comparison'!M388</f>
        <v>0</v>
      </c>
      <c r="L388" s="19">
        <f>'Door Comparison'!N388</f>
        <v>1</v>
      </c>
      <c r="N388" s="59">
        <v>88</v>
      </c>
      <c r="O388" s="52"/>
      <c r="P388" s="15">
        <f t="shared" ref="P388:P396" si="187">(D388+2*E388)*3.1/1000</f>
        <v>17.579999999999998</v>
      </c>
      <c r="Q388" s="91">
        <f t="shared" ref="Q388:Q396" si="188">(((D388+2*E388)*((G388*2.9)+(H388*3.77))/1000))*2</f>
        <v>42.75</v>
      </c>
      <c r="R388" s="57"/>
      <c r="S388" s="51"/>
      <c r="T388" s="57">
        <v>0</v>
      </c>
      <c r="U388" s="15">
        <v>62</v>
      </c>
      <c r="V388" s="22">
        <f t="shared" ref="V388:V396" si="189">(J388*((D388+2*E388)*1.11/1000))+(K388*((D388+2*E388)*2.22/1000))+(L388*((D388+2*E388)*1.11/1000))</f>
        <v>6.29</v>
      </c>
      <c r="W388" s="15">
        <f t="shared" ref="W388:W396" si="190">(J388+K388+L388)*((D388+2*E388)*1.04/1000)</f>
        <v>5.9</v>
      </c>
      <c r="X388" s="57">
        <v>0</v>
      </c>
      <c r="Y388" s="23">
        <f t="shared" ref="Y388:Y396" si="191">SUM(N388:X388)</f>
        <v>222.52</v>
      </c>
      <c r="Z388" s="49"/>
    </row>
    <row r="389" spans="1:26" ht="12.25" customHeight="1" x14ac:dyDescent="0.25">
      <c r="A389" s="384" t="str">
        <f>'Door Comparison'!A389</f>
        <v>D07.01.02A</v>
      </c>
      <c r="B389" s="19" t="str">
        <f>'Door Comparison'!C389</f>
        <v>DRS-501</v>
      </c>
      <c r="C389" s="19" t="str">
        <f>'Door Comparison'!D389</f>
        <v>Timber</v>
      </c>
      <c r="D389" s="19">
        <f>'Door Comparison'!E389</f>
        <v>1290</v>
      </c>
      <c r="E389" s="19">
        <f>'Door Comparison'!F389</f>
        <v>2360</v>
      </c>
      <c r="F389" s="19" t="e">
        <f>'Door Comparison'!#REF!</f>
        <v>#REF!</v>
      </c>
      <c r="G389" s="19">
        <f>'Door Comparison'!I389</f>
        <v>0</v>
      </c>
      <c r="H389" s="19">
        <f>'Door Comparison'!J389</f>
        <v>1</v>
      </c>
      <c r="I389" s="19" t="e">
        <f>'Door Comparison'!#REF!</f>
        <v>#REF!</v>
      </c>
      <c r="J389" s="19">
        <f>'Door Comparison'!L389</f>
        <v>0</v>
      </c>
      <c r="K389" s="19">
        <f>'Door Comparison'!M389</f>
        <v>1</v>
      </c>
      <c r="L389" s="19">
        <f>'Door Comparison'!N389</f>
        <v>1</v>
      </c>
      <c r="N389" s="59">
        <v>88</v>
      </c>
      <c r="O389" s="52"/>
      <c r="P389" s="15">
        <f t="shared" si="187"/>
        <v>18.63</v>
      </c>
      <c r="Q389" s="91">
        <f t="shared" si="188"/>
        <v>45.32</v>
      </c>
      <c r="R389" s="57"/>
      <c r="S389" s="51"/>
      <c r="T389" s="57">
        <v>0</v>
      </c>
      <c r="U389" s="15">
        <v>100.46</v>
      </c>
      <c r="V389" s="22">
        <f t="shared" si="189"/>
        <v>20.010000000000002</v>
      </c>
      <c r="W389" s="15">
        <f t="shared" si="190"/>
        <v>12.5</v>
      </c>
      <c r="X389" s="57">
        <v>0</v>
      </c>
      <c r="Y389" s="23">
        <f t="shared" si="191"/>
        <v>284.92</v>
      </c>
      <c r="Z389" s="49"/>
    </row>
    <row r="390" spans="1:26" ht="12.25" customHeight="1" x14ac:dyDescent="0.25">
      <c r="A390" s="384" t="str">
        <f>'Door Comparison'!A390</f>
        <v>D07.01.03A</v>
      </c>
      <c r="B390" s="19" t="str">
        <f>'Door Comparison'!C390</f>
        <v>DRS-501</v>
      </c>
      <c r="C390" s="19" t="str">
        <f>'Door Comparison'!D390</f>
        <v>Timber</v>
      </c>
      <c r="D390" s="19">
        <f>'Door Comparison'!E390</f>
        <v>830</v>
      </c>
      <c r="E390" s="19">
        <f>'Door Comparison'!F390</f>
        <v>2360</v>
      </c>
      <c r="F390" s="19" t="e">
        <f>'Door Comparison'!#REF!</f>
        <v>#REF!</v>
      </c>
      <c r="G390" s="19">
        <f>'Door Comparison'!I390</f>
        <v>0</v>
      </c>
      <c r="H390" s="19">
        <f>'Door Comparison'!J390</f>
        <v>1</v>
      </c>
      <c r="I390" s="19" t="e">
        <f>'Door Comparison'!#REF!</f>
        <v>#REF!</v>
      </c>
      <c r="J390" s="19">
        <f>'Door Comparison'!L390</f>
        <v>1</v>
      </c>
      <c r="K390" s="19">
        <f>'Door Comparison'!M390</f>
        <v>0</v>
      </c>
      <c r="L390" s="19">
        <f>'Door Comparison'!N390</f>
        <v>1</v>
      </c>
      <c r="N390" s="59">
        <v>44</v>
      </c>
      <c r="O390" s="52"/>
      <c r="P390" s="15">
        <f t="shared" si="187"/>
        <v>17.21</v>
      </c>
      <c r="Q390" s="91">
        <f t="shared" si="188"/>
        <v>41.85</v>
      </c>
      <c r="R390" s="57"/>
      <c r="S390" s="51"/>
      <c r="T390" s="57">
        <v>0</v>
      </c>
      <c r="U390" s="15">
        <v>69.41</v>
      </c>
      <c r="V390" s="22">
        <f t="shared" si="189"/>
        <v>12.32</v>
      </c>
      <c r="W390" s="15">
        <f t="shared" si="190"/>
        <v>11.54</v>
      </c>
      <c r="X390" s="57">
        <v>0</v>
      </c>
      <c r="Y390" s="23">
        <f t="shared" si="191"/>
        <v>196.33</v>
      </c>
      <c r="Z390" s="49"/>
    </row>
    <row r="391" spans="1:26" ht="12.25" customHeight="1" x14ac:dyDescent="0.25">
      <c r="A391" s="384" t="str">
        <f>'Door Comparison'!A391</f>
        <v>D07.01.04A</v>
      </c>
      <c r="B391" s="19" t="str">
        <f>'Door Comparison'!C391</f>
        <v>DRS-501</v>
      </c>
      <c r="C391" s="19" t="str">
        <f>'Door Comparison'!D391</f>
        <v>Timber</v>
      </c>
      <c r="D391" s="19">
        <f>'Door Comparison'!E391</f>
        <v>1010</v>
      </c>
      <c r="E391" s="19">
        <f>'Door Comparison'!F391</f>
        <v>2360</v>
      </c>
      <c r="F391" s="19" t="e">
        <f>'Door Comparison'!#REF!</f>
        <v>#REF!</v>
      </c>
      <c r="G391" s="19">
        <f>'Door Comparison'!I391</f>
        <v>0</v>
      </c>
      <c r="H391" s="19">
        <f>'Door Comparison'!J391</f>
        <v>1</v>
      </c>
      <c r="I391" s="19" t="e">
        <f>'Door Comparison'!#REF!</f>
        <v>#REF!</v>
      </c>
      <c r="J391" s="19">
        <f>'Door Comparison'!L391</f>
        <v>0</v>
      </c>
      <c r="K391" s="19">
        <f>'Door Comparison'!M391</f>
        <v>0</v>
      </c>
      <c r="L391" s="19">
        <f>'Door Comparison'!N391</f>
        <v>1</v>
      </c>
      <c r="N391" s="59">
        <v>88</v>
      </c>
      <c r="O391" s="52"/>
      <c r="P391" s="15">
        <f t="shared" si="187"/>
        <v>17.760000000000002</v>
      </c>
      <c r="Q391" s="91">
        <f t="shared" si="188"/>
        <v>43.2</v>
      </c>
      <c r="R391" s="57"/>
      <c r="S391" s="51"/>
      <c r="T391" s="57">
        <v>0</v>
      </c>
      <c r="U391" s="15">
        <v>61.99</v>
      </c>
      <c r="V391" s="22">
        <f t="shared" si="189"/>
        <v>6.36</v>
      </c>
      <c r="W391" s="15">
        <f t="shared" si="190"/>
        <v>5.96</v>
      </c>
      <c r="X391" s="57">
        <v>0</v>
      </c>
      <c r="Y391" s="23">
        <f t="shared" si="191"/>
        <v>223.27</v>
      </c>
      <c r="Z391" s="49"/>
    </row>
    <row r="392" spans="1:26" ht="12.25" customHeight="1" x14ac:dyDescent="0.25">
      <c r="A392" s="384" t="str">
        <f>'Door Comparison'!A392</f>
        <v>D07.01.05A</v>
      </c>
      <c r="B392" s="19" t="str">
        <f>'Door Comparison'!C392</f>
        <v>DRS-501</v>
      </c>
      <c r="C392" s="19" t="str">
        <f>'Door Comparison'!D392</f>
        <v>Timber</v>
      </c>
      <c r="D392" s="19">
        <f>'Door Comparison'!E392</f>
        <v>970</v>
      </c>
      <c r="E392" s="19">
        <f>'Door Comparison'!F392</f>
        <v>2360</v>
      </c>
      <c r="F392" s="19" t="e">
        <f>'Door Comparison'!#REF!</f>
        <v>#REF!</v>
      </c>
      <c r="G392" s="19">
        <f>'Door Comparison'!I392</f>
        <v>0</v>
      </c>
      <c r="H392" s="19">
        <f>'Door Comparison'!J392</f>
        <v>1</v>
      </c>
      <c r="I392" s="19" t="e">
        <f>'Door Comparison'!#REF!</f>
        <v>#REF!</v>
      </c>
      <c r="J392" s="19">
        <f>'Door Comparison'!L392</f>
        <v>0</v>
      </c>
      <c r="K392" s="19">
        <f>'Door Comparison'!M392</f>
        <v>1</v>
      </c>
      <c r="L392" s="19">
        <f>'Door Comparison'!N392</f>
        <v>1</v>
      </c>
      <c r="N392" s="59">
        <v>88</v>
      </c>
      <c r="O392" s="52"/>
      <c r="P392" s="15">
        <f t="shared" si="187"/>
        <v>17.64</v>
      </c>
      <c r="Q392" s="91">
        <f t="shared" si="188"/>
        <v>42.9</v>
      </c>
      <c r="R392" s="57"/>
      <c r="S392" s="51"/>
      <c r="T392" s="57">
        <v>0</v>
      </c>
      <c r="U392" s="15">
        <v>67.94</v>
      </c>
      <c r="V392" s="22">
        <f t="shared" si="189"/>
        <v>18.95</v>
      </c>
      <c r="W392" s="15">
        <f t="shared" si="190"/>
        <v>11.84</v>
      </c>
      <c r="X392" s="57">
        <v>0</v>
      </c>
      <c r="Y392" s="23">
        <f t="shared" si="191"/>
        <v>247.27</v>
      </c>
      <c r="Z392" s="49"/>
    </row>
    <row r="393" spans="1:26" ht="12.25" customHeight="1" x14ac:dyDescent="0.25">
      <c r="A393" s="384" t="str">
        <f>'Door Comparison'!A393</f>
        <v>D07.01.06A</v>
      </c>
      <c r="B393" s="19" t="str">
        <f>'Door Comparison'!C393</f>
        <v>DRS-501</v>
      </c>
      <c r="C393" s="19" t="str">
        <f>'Door Comparison'!D393</f>
        <v>Timber</v>
      </c>
      <c r="D393" s="19">
        <f>'Door Comparison'!E393</f>
        <v>1290</v>
      </c>
      <c r="E393" s="19">
        <f>'Door Comparison'!F393</f>
        <v>2360</v>
      </c>
      <c r="F393" s="19" t="e">
        <f>'Door Comparison'!#REF!</f>
        <v>#REF!</v>
      </c>
      <c r="G393" s="19">
        <f>'Door Comparison'!I393</f>
        <v>0</v>
      </c>
      <c r="H393" s="19">
        <f>'Door Comparison'!J393</f>
        <v>1</v>
      </c>
      <c r="I393" s="19" t="e">
        <f>'Door Comparison'!#REF!</f>
        <v>#REF!</v>
      </c>
      <c r="J393" s="19">
        <f>'Door Comparison'!L393</f>
        <v>0</v>
      </c>
      <c r="K393" s="19">
        <f>'Door Comparison'!M393</f>
        <v>1</v>
      </c>
      <c r="L393" s="19">
        <f>'Door Comparison'!N393</f>
        <v>1</v>
      </c>
      <c r="N393" s="59">
        <v>88</v>
      </c>
      <c r="O393" s="52"/>
      <c r="P393" s="15">
        <f t="shared" si="187"/>
        <v>18.63</v>
      </c>
      <c r="Q393" s="91">
        <f t="shared" si="188"/>
        <v>45.32</v>
      </c>
      <c r="R393" s="57"/>
      <c r="S393" s="51"/>
      <c r="T393" s="57">
        <v>0</v>
      </c>
      <c r="U393" s="15">
        <v>142.53</v>
      </c>
      <c r="V393" s="22">
        <f t="shared" si="189"/>
        <v>20.010000000000002</v>
      </c>
      <c r="W393" s="15">
        <f t="shared" si="190"/>
        <v>12.5</v>
      </c>
      <c r="X393" s="57">
        <v>0</v>
      </c>
      <c r="Y393" s="23">
        <f t="shared" si="191"/>
        <v>326.99</v>
      </c>
      <c r="Z393" s="49"/>
    </row>
    <row r="394" spans="1:26" ht="12.25" customHeight="1" x14ac:dyDescent="0.25">
      <c r="A394" s="384" t="str">
        <f>'Door Comparison'!A394</f>
        <v>D07.01.07A</v>
      </c>
      <c r="B394" s="19" t="str">
        <f>'Door Comparison'!C394</f>
        <v>DRS-501</v>
      </c>
      <c r="C394" s="19" t="str">
        <f>'Door Comparison'!D394</f>
        <v>Timber</v>
      </c>
      <c r="D394" s="19">
        <f>'Door Comparison'!E394</f>
        <v>1020</v>
      </c>
      <c r="E394" s="19">
        <f>'Door Comparison'!F394</f>
        <v>2360</v>
      </c>
      <c r="F394" s="19" t="e">
        <f>'Door Comparison'!#REF!</f>
        <v>#REF!</v>
      </c>
      <c r="G394" s="19">
        <f>'Door Comparison'!I394</f>
        <v>0</v>
      </c>
      <c r="H394" s="19">
        <f>'Door Comparison'!J394</f>
        <v>1</v>
      </c>
      <c r="I394" s="19" t="e">
        <f>'Door Comparison'!#REF!</f>
        <v>#REF!</v>
      </c>
      <c r="J394" s="19">
        <f>'Door Comparison'!L394</f>
        <v>0</v>
      </c>
      <c r="K394" s="19">
        <f>'Door Comparison'!M394</f>
        <v>1</v>
      </c>
      <c r="L394" s="19">
        <f>'Door Comparison'!N394</f>
        <v>1</v>
      </c>
      <c r="N394" s="59">
        <v>88</v>
      </c>
      <c r="O394" s="52"/>
      <c r="P394" s="15">
        <f t="shared" si="187"/>
        <v>17.79</v>
      </c>
      <c r="Q394" s="91">
        <f t="shared" si="188"/>
        <v>43.28</v>
      </c>
      <c r="R394" s="57"/>
      <c r="S394" s="51"/>
      <c r="T394" s="57">
        <v>0</v>
      </c>
      <c r="U394" s="15">
        <v>46.47</v>
      </c>
      <c r="V394" s="22">
        <f t="shared" si="189"/>
        <v>19.11</v>
      </c>
      <c r="W394" s="15">
        <f t="shared" si="190"/>
        <v>11.94</v>
      </c>
      <c r="X394" s="57">
        <v>0</v>
      </c>
      <c r="Y394" s="23">
        <f t="shared" si="191"/>
        <v>226.59</v>
      </c>
      <c r="Z394" s="49"/>
    </row>
    <row r="395" spans="1:26" ht="12.25" customHeight="1" x14ac:dyDescent="0.25">
      <c r="A395" s="384" t="str">
        <f>'Door Comparison'!A395</f>
        <v>D07.02.01A</v>
      </c>
      <c r="B395" s="19" t="str">
        <f>'Door Comparison'!C395</f>
        <v>DRS-501</v>
      </c>
      <c r="C395" s="19" t="str">
        <f>'Door Comparison'!D395</f>
        <v>Timber</v>
      </c>
      <c r="D395" s="19">
        <f>'Door Comparison'!E395</f>
        <v>1815</v>
      </c>
      <c r="E395" s="19">
        <f>'Door Comparison'!F395</f>
        <v>2360</v>
      </c>
      <c r="F395" s="19" t="e">
        <f>'Door Comparison'!#REF!</f>
        <v>#REF!</v>
      </c>
      <c r="G395" s="19">
        <f>'Door Comparison'!I395</f>
        <v>0</v>
      </c>
      <c r="H395" s="19">
        <f>'Door Comparison'!J395</f>
        <v>1</v>
      </c>
      <c r="I395" s="19" t="e">
        <f>'Door Comparison'!#REF!</f>
        <v>#REF!</v>
      </c>
      <c r="J395" s="19">
        <f>'Door Comparison'!L395</f>
        <v>0</v>
      </c>
      <c r="K395" s="19">
        <f>'Door Comparison'!M395</f>
        <v>1</v>
      </c>
      <c r="L395" s="19">
        <f>'Door Comparison'!N395</f>
        <v>1</v>
      </c>
      <c r="N395" s="59">
        <v>88</v>
      </c>
      <c r="O395" s="52"/>
      <c r="P395" s="15">
        <f t="shared" si="187"/>
        <v>20.260000000000002</v>
      </c>
      <c r="Q395" s="91">
        <f t="shared" si="188"/>
        <v>49.27</v>
      </c>
      <c r="R395" s="57"/>
      <c r="S395" s="51"/>
      <c r="T395" s="57">
        <v>0</v>
      </c>
      <c r="U395" s="15">
        <v>128.03</v>
      </c>
      <c r="V395" s="22">
        <f t="shared" si="189"/>
        <v>21.76</v>
      </c>
      <c r="W395" s="15">
        <f t="shared" si="190"/>
        <v>13.59</v>
      </c>
      <c r="X395" s="57">
        <v>0</v>
      </c>
      <c r="Y395" s="23">
        <f t="shared" si="191"/>
        <v>320.91000000000003</v>
      </c>
      <c r="Z395" s="49"/>
    </row>
    <row r="396" spans="1:26" ht="12.25" customHeight="1" x14ac:dyDescent="0.25">
      <c r="A396" s="384" t="str">
        <f>'Door Comparison'!A396</f>
        <v>D07.02.02A</v>
      </c>
      <c r="B396" s="19" t="str">
        <f>'Door Comparison'!C396</f>
        <v>DRS-501</v>
      </c>
      <c r="C396" s="19" t="str">
        <f>'Door Comparison'!D396</f>
        <v>Timber</v>
      </c>
      <c r="D396" s="19">
        <f>'Door Comparison'!E396</f>
        <v>1020</v>
      </c>
      <c r="E396" s="19">
        <f>'Door Comparison'!F396</f>
        <v>2360</v>
      </c>
      <c r="F396" s="19" t="e">
        <f>'Door Comparison'!#REF!</f>
        <v>#REF!</v>
      </c>
      <c r="G396" s="19">
        <f>'Door Comparison'!I396</f>
        <v>0</v>
      </c>
      <c r="H396" s="19">
        <f>'Door Comparison'!J396</f>
        <v>1</v>
      </c>
      <c r="I396" s="19" t="e">
        <f>'Door Comparison'!#REF!</f>
        <v>#REF!</v>
      </c>
      <c r="J396" s="19">
        <f>'Door Comparison'!L396</f>
        <v>0</v>
      </c>
      <c r="K396" s="19">
        <f>'Door Comparison'!M396</f>
        <v>1</v>
      </c>
      <c r="L396" s="19">
        <f>'Door Comparison'!N396</f>
        <v>1</v>
      </c>
      <c r="N396" s="59">
        <v>88</v>
      </c>
      <c r="O396" s="52"/>
      <c r="P396" s="15">
        <f t="shared" si="187"/>
        <v>17.79</v>
      </c>
      <c r="Q396" s="91">
        <f t="shared" si="188"/>
        <v>43.28</v>
      </c>
      <c r="R396" s="57"/>
      <c r="S396" s="51"/>
      <c r="T396" s="57">
        <v>0</v>
      </c>
      <c r="U396" s="15">
        <v>142.53</v>
      </c>
      <c r="V396" s="22">
        <f t="shared" si="189"/>
        <v>19.11</v>
      </c>
      <c r="W396" s="15">
        <f t="shared" si="190"/>
        <v>11.94</v>
      </c>
      <c r="X396" s="57">
        <v>0</v>
      </c>
      <c r="Y396" s="23">
        <f t="shared" si="191"/>
        <v>322.64999999999998</v>
      </c>
      <c r="Z396" s="49"/>
    </row>
    <row r="397" spans="1:26" ht="12.25" customHeight="1" x14ac:dyDescent="0.25">
      <c r="A397" s="384" t="str">
        <f>'Door Comparison'!A397</f>
        <v>D07.02.02B</v>
      </c>
      <c r="B397" s="19" t="str">
        <f>'Door Comparison'!C397</f>
        <v>DRS-307</v>
      </c>
      <c r="C397" s="19" t="str">
        <f>'Door Comparison'!D397</f>
        <v>Metal</v>
      </c>
      <c r="D397" s="19">
        <f>'Door Comparison'!E397</f>
        <v>950</v>
      </c>
      <c r="E397" s="19">
        <f>'Door Comparison'!F397</f>
        <v>2300</v>
      </c>
      <c r="F397" s="19" t="e">
        <f>'Door Comparison'!#REF!</f>
        <v>#REF!</v>
      </c>
      <c r="G397" s="19">
        <f>'Door Comparison'!I397</f>
        <v>0</v>
      </c>
      <c r="H397" s="19">
        <f>'Door Comparison'!J397</f>
        <v>1</v>
      </c>
      <c r="I397" s="19" t="e">
        <f>'Door Comparison'!#REF!</f>
        <v>#REF!</v>
      </c>
      <c r="J397" s="19">
        <f>'Door Comparison'!L397</f>
        <v>0</v>
      </c>
      <c r="K397" s="19">
        <f>'Door Comparison'!M397</f>
        <v>1</v>
      </c>
      <c r="L397" s="19">
        <f>'Door Comparison'!N397</f>
        <v>1</v>
      </c>
      <c r="N397" s="59">
        <v>459.69</v>
      </c>
      <c r="O397" s="52"/>
      <c r="P397" s="15"/>
      <c r="R397" s="57"/>
      <c r="S397" s="51"/>
      <c r="T397" s="57"/>
      <c r="V397" s="22"/>
      <c r="W397" s="15"/>
      <c r="X397" s="57"/>
      <c r="Y397" s="23">
        <f t="shared" ref="Y397:Y457" si="192">SUM(N397:X397)</f>
        <v>459.69</v>
      </c>
      <c r="Z397" s="49"/>
    </row>
    <row r="398" spans="1:26" ht="12.25" customHeight="1" x14ac:dyDescent="0.25">
      <c r="A398" s="384" t="str">
        <f>'Door Comparison'!A398</f>
        <v>D07.02.04A</v>
      </c>
      <c r="B398" s="19" t="str">
        <f>'Door Comparison'!C398</f>
        <v>DRS-501</v>
      </c>
      <c r="C398" s="19" t="str">
        <f>'Door Comparison'!D398</f>
        <v>Timber</v>
      </c>
      <c r="D398" s="19">
        <f>'Door Comparison'!E398</f>
        <v>1290</v>
      </c>
      <c r="E398" s="19">
        <f>'Door Comparison'!F398</f>
        <v>2360</v>
      </c>
      <c r="F398" s="19" t="e">
        <f>'Door Comparison'!#REF!</f>
        <v>#REF!</v>
      </c>
      <c r="G398" s="19">
        <f>'Door Comparison'!I398</f>
        <v>0</v>
      </c>
      <c r="H398" s="19">
        <f>'Door Comparison'!J398</f>
        <v>1</v>
      </c>
      <c r="I398" s="19" t="e">
        <f>'Door Comparison'!#REF!</f>
        <v>#REF!</v>
      </c>
      <c r="J398" s="19">
        <f>'Door Comparison'!L398</f>
        <v>0</v>
      </c>
      <c r="K398" s="19">
        <f>'Door Comparison'!M398</f>
        <v>1</v>
      </c>
      <c r="L398" s="19">
        <f>'Door Comparison'!N398</f>
        <v>1</v>
      </c>
      <c r="N398" s="59">
        <v>88</v>
      </c>
      <c r="O398" s="52"/>
      <c r="P398" s="15">
        <f t="shared" ref="P398:P399" si="193">(D398+2*E398)*3.1/1000</f>
        <v>18.63</v>
      </c>
      <c r="Q398" s="91">
        <f t="shared" ref="Q398:Q399" si="194">(((D398+2*E398)*((G398*2.9)+(H398*3.77))/1000))*2</f>
        <v>45.32</v>
      </c>
      <c r="R398" s="57"/>
      <c r="S398" s="51"/>
      <c r="T398" s="57">
        <v>0</v>
      </c>
      <c r="U398" s="15">
        <v>148.47</v>
      </c>
      <c r="V398" s="22">
        <f t="shared" ref="V398:V399" si="195">(J398*((D398+2*E398)*1.11/1000))+(K398*((D398+2*E398)*2.22/1000))+(L398*((D398+2*E398)*1.11/1000))</f>
        <v>20.010000000000002</v>
      </c>
      <c r="W398" s="15">
        <f t="shared" ref="W398:W399" si="196">(J398+K398+L398)*((D398+2*E398)*1.04/1000)</f>
        <v>12.5</v>
      </c>
      <c r="X398" s="57">
        <v>0</v>
      </c>
      <c r="Y398" s="23">
        <f t="shared" si="192"/>
        <v>332.93</v>
      </c>
      <c r="Z398" s="49"/>
    </row>
    <row r="399" spans="1:26" ht="12.25" customHeight="1" x14ac:dyDescent="0.25">
      <c r="A399" s="384" t="str">
        <f>'Door Comparison'!A399</f>
        <v>D07.02.06A</v>
      </c>
      <c r="B399" s="19" t="str">
        <f>'Door Comparison'!C399</f>
        <v>DRS-501</v>
      </c>
      <c r="C399" s="19" t="str">
        <f>'Door Comparison'!D399</f>
        <v>Timber</v>
      </c>
      <c r="D399" s="19">
        <f>'Door Comparison'!E399</f>
        <v>1290</v>
      </c>
      <c r="E399" s="19">
        <f>'Door Comparison'!F399</f>
        <v>2360</v>
      </c>
      <c r="F399" s="19" t="e">
        <f>'Door Comparison'!#REF!</f>
        <v>#REF!</v>
      </c>
      <c r="G399" s="19">
        <f>'Door Comparison'!I399</f>
        <v>0</v>
      </c>
      <c r="H399" s="19">
        <f>'Door Comparison'!J399</f>
        <v>1</v>
      </c>
      <c r="I399" s="19" t="e">
        <f>'Door Comparison'!#REF!</f>
        <v>#REF!</v>
      </c>
      <c r="J399" s="19">
        <f>'Door Comparison'!L399</f>
        <v>0</v>
      </c>
      <c r="K399" s="19">
        <f>'Door Comparison'!M399</f>
        <v>1</v>
      </c>
      <c r="L399" s="19">
        <f>'Door Comparison'!N399</f>
        <v>1</v>
      </c>
      <c r="N399" s="59">
        <v>88</v>
      </c>
      <c r="O399" s="52"/>
      <c r="P399" s="15">
        <f t="shared" si="193"/>
        <v>18.63</v>
      </c>
      <c r="Q399" s="91">
        <f t="shared" si="194"/>
        <v>45.32</v>
      </c>
      <c r="R399" s="57"/>
      <c r="S399" s="51"/>
      <c r="T399" s="57">
        <v>0</v>
      </c>
      <c r="U399" s="15">
        <v>142.53</v>
      </c>
      <c r="V399" s="22">
        <f t="shared" si="195"/>
        <v>20.010000000000002</v>
      </c>
      <c r="W399" s="15">
        <f t="shared" si="196"/>
        <v>12.5</v>
      </c>
      <c r="X399" s="57">
        <v>0</v>
      </c>
      <c r="Y399" s="23">
        <f t="shared" si="192"/>
        <v>326.99</v>
      </c>
      <c r="Z399" s="49"/>
    </row>
    <row r="400" spans="1:26" ht="12.25" customHeight="1" x14ac:dyDescent="0.25">
      <c r="A400" s="384" t="str">
        <f>'Door Comparison'!A400</f>
        <v>D07.02.06B</v>
      </c>
      <c r="B400" s="19" t="str">
        <f>'Door Comparison'!C400</f>
        <v>DRS-307</v>
      </c>
      <c r="C400" s="19" t="str">
        <f>'Door Comparison'!D400</f>
        <v>Metal</v>
      </c>
      <c r="D400" s="19">
        <f>'Door Comparison'!E400</f>
        <v>950</v>
      </c>
      <c r="E400" s="19">
        <f>'Door Comparison'!F400</f>
        <v>2300</v>
      </c>
      <c r="F400" s="19" t="e">
        <f>'Door Comparison'!#REF!</f>
        <v>#REF!</v>
      </c>
      <c r="G400" s="19">
        <f>'Door Comparison'!I400</f>
        <v>0</v>
      </c>
      <c r="H400" s="19">
        <f>'Door Comparison'!J400</f>
        <v>1</v>
      </c>
      <c r="I400" s="19" t="e">
        <f>'Door Comparison'!#REF!</f>
        <v>#REF!</v>
      </c>
      <c r="J400" s="19">
        <f>'Door Comparison'!L400</f>
        <v>0</v>
      </c>
      <c r="K400" s="19">
        <f>'Door Comparison'!M400</f>
        <v>1</v>
      </c>
      <c r="L400" s="19">
        <f>'Door Comparison'!N400</f>
        <v>1</v>
      </c>
      <c r="N400" s="59">
        <v>459.69</v>
      </c>
      <c r="O400" s="52"/>
      <c r="P400" s="15"/>
      <c r="R400" s="57"/>
      <c r="S400" s="51"/>
      <c r="T400" s="57"/>
      <c r="V400" s="22"/>
      <c r="W400" s="15"/>
      <c r="X400" s="57"/>
      <c r="Y400" s="23">
        <f t="shared" si="192"/>
        <v>459.69</v>
      </c>
      <c r="Z400" s="49"/>
    </row>
    <row r="401" spans="1:26" ht="12.25" customHeight="1" x14ac:dyDescent="0.25">
      <c r="A401" s="384" t="str">
        <f>'Door Comparison'!A401</f>
        <v>D07.02.07A</v>
      </c>
      <c r="B401" s="19" t="str">
        <f>'Door Comparison'!C401</f>
        <v>DRS-501</v>
      </c>
      <c r="C401" s="19" t="str">
        <f>'Door Comparison'!D401</f>
        <v>Timber</v>
      </c>
      <c r="D401" s="19">
        <f>'Door Comparison'!E401</f>
        <v>970</v>
      </c>
      <c r="E401" s="19">
        <f>'Door Comparison'!F401</f>
        <v>2360</v>
      </c>
      <c r="F401" s="19" t="e">
        <f>'Door Comparison'!#REF!</f>
        <v>#REF!</v>
      </c>
      <c r="G401" s="19">
        <f>'Door Comparison'!I401</f>
        <v>0</v>
      </c>
      <c r="H401" s="19">
        <f>'Door Comparison'!J401</f>
        <v>1</v>
      </c>
      <c r="I401" s="19" t="e">
        <f>'Door Comparison'!#REF!</f>
        <v>#REF!</v>
      </c>
      <c r="J401" s="19">
        <f>'Door Comparison'!L401</f>
        <v>0</v>
      </c>
      <c r="K401" s="19">
        <f>'Door Comparison'!M401</f>
        <v>1</v>
      </c>
      <c r="L401" s="19">
        <f>'Door Comparison'!N401</f>
        <v>1</v>
      </c>
      <c r="N401" s="59">
        <v>88</v>
      </c>
      <c r="O401" s="52"/>
      <c r="P401" s="15">
        <f t="shared" ref="P401:P421" si="197">(D401+2*E401)*3.1/1000</f>
        <v>17.64</v>
      </c>
      <c r="Q401" s="91">
        <f t="shared" ref="Q401:Q421" si="198">(((D401+2*E401)*((G401*2.9)+(H401*3.77))/1000))*2</f>
        <v>42.9</v>
      </c>
      <c r="R401" s="57"/>
      <c r="S401" s="51"/>
      <c r="T401" s="57">
        <v>0</v>
      </c>
      <c r="U401" s="15">
        <v>67.94</v>
      </c>
      <c r="V401" s="22">
        <f t="shared" ref="V401:V421" si="199">(J401*((D401+2*E401)*1.11/1000))+(K401*((D401+2*E401)*2.22/1000))+(L401*((D401+2*E401)*1.11/1000))</f>
        <v>18.95</v>
      </c>
      <c r="W401" s="15">
        <f t="shared" ref="W401:W421" si="200">(J401+K401+L401)*((D401+2*E401)*1.04/1000)</f>
        <v>11.84</v>
      </c>
      <c r="X401" s="57">
        <v>0</v>
      </c>
      <c r="Y401" s="23">
        <f t="shared" si="192"/>
        <v>247.27</v>
      </c>
      <c r="Z401" s="49"/>
    </row>
    <row r="402" spans="1:26" ht="12.25" customHeight="1" x14ac:dyDescent="0.25">
      <c r="A402" s="384" t="str">
        <f>'Door Comparison'!A402</f>
        <v>D07.02.07B</v>
      </c>
      <c r="B402" s="19" t="str">
        <f>'Door Comparison'!C402</f>
        <v>DRS-501</v>
      </c>
      <c r="C402" s="19" t="str">
        <f>'Door Comparison'!D402</f>
        <v>Timber</v>
      </c>
      <c r="D402" s="19">
        <f>'Door Comparison'!E402</f>
        <v>830</v>
      </c>
      <c r="E402" s="19">
        <f>'Door Comparison'!F402</f>
        <v>2360</v>
      </c>
      <c r="F402" s="19" t="e">
        <f>'Door Comparison'!#REF!</f>
        <v>#REF!</v>
      </c>
      <c r="G402" s="19">
        <f>'Door Comparison'!I402</f>
        <v>0</v>
      </c>
      <c r="H402" s="19">
        <f>'Door Comparison'!J402</f>
        <v>1</v>
      </c>
      <c r="I402" s="19" t="e">
        <f>'Door Comparison'!#REF!</f>
        <v>#REF!</v>
      </c>
      <c r="J402" s="19">
        <f>'Door Comparison'!L402</f>
        <v>1</v>
      </c>
      <c r="K402" s="19">
        <f>'Door Comparison'!M402</f>
        <v>0</v>
      </c>
      <c r="L402" s="19">
        <f>'Door Comparison'!N402</f>
        <v>1</v>
      </c>
      <c r="N402" s="59">
        <v>44</v>
      </c>
      <c r="O402" s="52"/>
      <c r="P402" s="15">
        <f t="shared" si="197"/>
        <v>17.21</v>
      </c>
      <c r="Q402" s="91">
        <f t="shared" si="198"/>
        <v>41.85</v>
      </c>
      <c r="R402" s="57"/>
      <c r="S402" s="51"/>
      <c r="T402" s="57">
        <v>0</v>
      </c>
      <c r="U402" s="15">
        <v>69.41</v>
      </c>
      <c r="V402" s="22">
        <f t="shared" si="199"/>
        <v>12.32</v>
      </c>
      <c r="W402" s="15">
        <f t="shared" si="200"/>
        <v>11.54</v>
      </c>
      <c r="X402" s="57">
        <v>0</v>
      </c>
      <c r="Y402" s="23">
        <f t="shared" si="192"/>
        <v>196.33</v>
      </c>
      <c r="Z402" s="49"/>
    </row>
    <row r="403" spans="1:26" ht="12.25" customHeight="1" x14ac:dyDescent="0.25">
      <c r="A403" s="384" t="str">
        <f>'Door Comparison'!A403</f>
        <v>D07.02.08A</v>
      </c>
      <c r="B403" s="19" t="str">
        <f>'Door Comparison'!C403</f>
        <v>DRS-501</v>
      </c>
      <c r="C403" s="19" t="str">
        <f>'Door Comparison'!D403</f>
        <v>Timber</v>
      </c>
      <c r="D403" s="19">
        <f>'Door Comparison'!E403</f>
        <v>970</v>
      </c>
      <c r="E403" s="19">
        <f>'Door Comparison'!F403</f>
        <v>2360</v>
      </c>
      <c r="F403" s="19" t="e">
        <f>'Door Comparison'!#REF!</f>
        <v>#REF!</v>
      </c>
      <c r="G403" s="19">
        <f>'Door Comparison'!I403</f>
        <v>0</v>
      </c>
      <c r="H403" s="19">
        <f>'Door Comparison'!J403</f>
        <v>1</v>
      </c>
      <c r="I403" s="19" t="e">
        <f>'Door Comparison'!#REF!</f>
        <v>#REF!</v>
      </c>
      <c r="J403" s="19">
        <f>'Door Comparison'!L403</f>
        <v>0</v>
      </c>
      <c r="K403" s="19">
        <f>'Door Comparison'!M403</f>
        <v>1</v>
      </c>
      <c r="L403" s="19">
        <f>'Door Comparison'!N403</f>
        <v>1</v>
      </c>
      <c r="N403" s="59">
        <v>88</v>
      </c>
      <c r="O403" s="52"/>
      <c r="P403" s="15">
        <f t="shared" si="197"/>
        <v>17.64</v>
      </c>
      <c r="Q403" s="91">
        <f t="shared" si="198"/>
        <v>42.9</v>
      </c>
      <c r="R403" s="57"/>
      <c r="S403" s="51"/>
      <c r="T403" s="57">
        <v>0</v>
      </c>
      <c r="U403" s="15">
        <v>67.94</v>
      </c>
      <c r="V403" s="22">
        <f t="shared" si="199"/>
        <v>18.95</v>
      </c>
      <c r="W403" s="15">
        <f t="shared" si="200"/>
        <v>11.84</v>
      </c>
      <c r="X403" s="57">
        <v>0</v>
      </c>
      <c r="Y403" s="23">
        <f t="shared" si="192"/>
        <v>247.27</v>
      </c>
      <c r="Z403" s="49"/>
    </row>
    <row r="404" spans="1:26" ht="12.25" customHeight="1" x14ac:dyDescent="0.25">
      <c r="A404" s="384" t="str">
        <f>'Door Comparison'!A404</f>
        <v>D07.02.09A</v>
      </c>
      <c r="B404" s="19" t="str">
        <f>'Door Comparison'!C404</f>
        <v>DRS-501</v>
      </c>
      <c r="C404" s="19" t="str">
        <f>'Door Comparison'!D404</f>
        <v>Timber</v>
      </c>
      <c r="D404" s="19">
        <f>'Door Comparison'!E404</f>
        <v>850</v>
      </c>
      <c r="E404" s="19">
        <f>'Door Comparison'!F404</f>
        <v>2360</v>
      </c>
      <c r="F404" s="19" t="e">
        <f>'Door Comparison'!#REF!</f>
        <v>#REF!</v>
      </c>
      <c r="G404" s="19">
        <f>'Door Comparison'!I404</f>
        <v>0</v>
      </c>
      <c r="H404" s="19">
        <f>'Door Comparison'!J404</f>
        <v>1</v>
      </c>
      <c r="I404" s="19" t="e">
        <f>'Door Comparison'!#REF!</f>
        <v>#REF!</v>
      </c>
      <c r="J404" s="19">
        <f>'Door Comparison'!L404</f>
        <v>0</v>
      </c>
      <c r="K404" s="19">
        <f>'Door Comparison'!M404</f>
        <v>1</v>
      </c>
      <c r="L404" s="19">
        <f>'Door Comparison'!N404</f>
        <v>1</v>
      </c>
      <c r="N404" s="59">
        <v>44</v>
      </c>
      <c r="O404" s="52"/>
      <c r="P404" s="15">
        <f t="shared" si="197"/>
        <v>17.27</v>
      </c>
      <c r="Q404" s="91">
        <f t="shared" si="198"/>
        <v>42</v>
      </c>
      <c r="R404" s="57"/>
      <c r="S404" s="51"/>
      <c r="T404" s="57">
        <v>0</v>
      </c>
      <c r="U404" s="15">
        <v>69.41</v>
      </c>
      <c r="V404" s="22">
        <f t="shared" si="199"/>
        <v>18.55</v>
      </c>
      <c r="W404" s="15">
        <f t="shared" si="200"/>
        <v>11.59</v>
      </c>
      <c r="X404" s="57">
        <v>0</v>
      </c>
      <c r="Y404" s="23">
        <f t="shared" si="192"/>
        <v>202.82</v>
      </c>
      <c r="Z404" s="49"/>
    </row>
    <row r="405" spans="1:26" ht="12.25" customHeight="1" x14ac:dyDescent="0.25">
      <c r="A405" s="384" t="str">
        <f>'Door Comparison'!A405</f>
        <v>D07.02.10A</v>
      </c>
      <c r="B405" s="19" t="str">
        <f>'Door Comparison'!C405</f>
        <v>DRS-501</v>
      </c>
      <c r="C405" s="19" t="str">
        <f>'Door Comparison'!D405</f>
        <v>Timber</v>
      </c>
      <c r="D405" s="19">
        <f>'Door Comparison'!E405</f>
        <v>1040</v>
      </c>
      <c r="E405" s="19">
        <f>'Door Comparison'!F405</f>
        <v>2360</v>
      </c>
      <c r="F405" s="19" t="e">
        <f>'Door Comparison'!#REF!</f>
        <v>#REF!</v>
      </c>
      <c r="G405" s="19">
        <f>'Door Comparison'!I405</f>
        <v>0</v>
      </c>
      <c r="H405" s="19">
        <f>'Door Comparison'!J405</f>
        <v>1</v>
      </c>
      <c r="I405" s="19" t="e">
        <f>'Door Comparison'!#REF!</f>
        <v>#REF!</v>
      </c>
      <c r="J405" s="19">
        <f>'Door Comparison'!L405</f>
        <v>0</v>
      </c>
      <c r="K405" s="19">
        <f>'Door Comparison'!M405</f>
        <v>1</v>
      </c>
      <c r="L405" s="19">
        <f>'Door Comparison'!N405</f>
        <v>1</v>
      </c>
      <c r="N405" s="59">
        <v>88</v>
      </c>
      <c r="O405" s="52"/>
      <c r="P405" s="15">
        <f t="shared" si="197"/>
        <v>17.86</v>
      </c>
      <c r="Q405" s="91">
        <f t="shared" si="198"/>
        <v>43.43</v>
      </c>
      <c r="R405" s="57"/>
      <c r="S405" s="51"/>
      <c r="T405" s="57">
        <v>0</v>
      </c>
      <c r="U405" s="15">
        <v>67.930000000000007</v>
      </c>
      <c r="V405" s="22">
        <f t="shared" si="199"/>
        <v>19.18</v>
      </c>
      <c r="W405" s="15">
        <f t="shared" si="200"/>
        <v>11.98</v>
      </c>
      <c r="X405" s="57">
        <v>0</v>
      </c>
      <c r="Y405" s="23">
        <f t="shared" si="192"/>
        <v>248.38</v>
      </c>
      <c r="Z405" s="49"/>
    </row>
    <row r="406" spans="1:26" ht="12.25" customHeight="1" x14ac:dyDescent="0.25">
      <c r="A406" s="384" t="str">
        <f>'Door Comparison'!A406</f>
        <v>D07.02.11A</v>
      </c>
      <c r="B406" s="19" t="str">
        <f>'Door Comparison'!C406</f>
        <v>DRS-501</v>
      </c>
      <c r="C406" s="19" t="str">
        <f>'Door Comparison'!D406</f>
        <v>Timber</v>
      </c>
      <c r="D406" s="19">
        <f>'Door Comparison'!E406</f>
        <v>1290</v>
      </c>
      <c r="E406" s="19">
        <f>'Door Comparison'!F406</f>
        <v>2360</v>
      </c>
      <c r="F406" s="19" t="e">
        <f>'Door Comparison'!#REF!</f>
        <v>#REF!</v>
      </c>
      <c r="G406" s="19">
        <f>'Door Comparison'!I406</f>
        <v>0</v>
      </c>
      <c r="H406" s="19">
        <f>'Door Comparison'!J406</f>
        <v>1</v>
      </c>
      <c r="I406" s="19" t="e">
        <f>'Door Comparison'!#REF!</f>
        <v>#REF!</v>
      </c>
      <c r="J406" s="19">
        <f>'Door Comparison'!L406</f>
        <v>0</v>
      </c>
      <c r="K406" s="19">
        <f>'Door Comparison'!M406</f>
        <v>1</v>
      </c>
      <c r="L406" s="19">
        <f>'Door Comparison'!N406</f>
        <v>1</v>
      </c>
      <c r="N406" s="59">
        <v>88</v>
      </c>
      <c r="O406" s="52"/>
      <c r="P406" s="15">
        <f t="shared" si="197"/>
        <v>18.63</v>
      </c>
      <c r="Q406" s="91">
        <f t="shared" si="198"/>
        <v>45.32</v>
      </c>
      <c r="R406" s="57"/>
      <c r="S406" s="51"/>
      <c r="T406" s="57">
        <v>0</v>
      </c>
      <c r="U406" s="15">
        <v>148.47</v>
      </c>
      <c r="V406" s="22">
        <f t="shared" si="199"/>
        <v>20.010000000000002</v>
      </c>
      <c r="W406" s="15">
        <f t="shared" si="200"/>
        <v>12.5</v>
      </c>
      <c r="X406" s="57">
        <v>0</v>
      </c>
      <c r="Y406" s="23">
        <f t="shared" si="192"/>
        <v>332.93</v>
      </c>
      <c r="Z406" s="49"/>
    </row>
    <row r="407" spans="1:26" ht="12.25" customHeight="1" x14ac:dyDescent="0.25">
      <c r="A407" s="384" t="str">
        <f>'Door Comparison'!A407</f>
        <v>D07.02.12A</v>
      </c>
      <c r="B407" s="19" t="str">
        <f>'Door Comparison'!C407</f>
        <v>DRS-501</v>
      </c>
      <c r="C407" s="19" t="str">
        <f>'Door Comparison'!D407</f>
        <v>Timber</v>
      </c>
      <c r="D407" s="19">
        <f>'Door Comparison'!E407</f>
        <v>1290</v>
      </c>
      <c r="E407" s="19">
        <f>'Door Comparison'!F407</f>
        <v>2360</v>
      </c>
      <c r="F407" s="19" t="e">
        <f>'Door Comparison'!#REF!</f>
        <v>#REF!</v>
      </c>
      <c r="G407" s="19">
        <f>'Door Comparison'!I407</f>
        <v>0</v>
      </c>
      <c r="H407" s="19">
        <f>'Door Comparison'!J407</f>
        <v>1</v>
      </c>
      <c r="I407" s="19" t="e">
        <f>'Door Comparison'!#REF!</f>
        <v>#REF!</v>
      </c>
      <c r="J407" s="19">
        <f>'Door Comparison'!L407</f>
        <v>0</v>
      </c>
      <c r="K407" s="19">
        <f>'Door Comparison'!M407</f>
        <v>1</v>
      </c>
      <c r="L407" s="19">
        <f>'Door Comparison'!N407</f>
        <v>1</v>
      </c>
      <c r="N407" s="59">
        <v>88</v>
      </c>
      <c r="O407" s="52"/>
      <c r="P407" s="15">
        <f t="shared" si="197"/>
        <v>18.63</v>
      </c>
      <c r="Q407" s="91">
        <f t="shared" si="198"/>
        <v>45.32</v>
      </c>
      <c r="R407" s="57"/>
      <c r="S407" s="51"/>
      <c r="T407" s="57">
        <v>0</v>
      </c>
      <c r="U407" s="15">
        <v>148.47</v>
      </c>
      <c r="V407" s="22">
        <f t="shared" si="199"/>
        <v>20.010000000000002</v>
      </c>
      <c r="W407" s="15">
        <f t="shared" si="200"/>
        <v>12.5</v>
      </c>
      <c r="X407" s="57">
        <v>0</v>
      </c>
      <c r="Y407" s="23">
        <f t="shared" si="192"/>
        <v>332.93</v>
      </c>
      <c r="Z407" s="49"/>
    </row>
    <row r="408" spans="1:26" ht="12.25" customHeight="1" x14ac:dyDescent="0.25">
      <c r="A408" s="384" t="str">
        <f>'Door Comparison'!A408</f>
        <v>D07.02.M1A</v>
      </c>
      <c r="B408" s="19" t="str">
        <f>'Door Comparison'!C408</f>
        <v>DRS-501</v>
      </c>
      <c r="C408" s="19" t="str">
        <f>'Door Comparison'!D408</f>
        <v>Timber</v>
      </c>
      <c r="D408" s="19">
        <f>'Door Comparison'!E408</f>
        <v>1040</v>
      </c>
      <c r="E408" s="19">
        <f>'Door Comparison'!F408</f>
        <v>2360</v>
      </c>
      <c r="F408" s="19" t="e">
        <f>'Door Comparison'!#REF!</f>
        <v>#REF!</v>
      </c>
      <c r="G408" s="19">
        <f>'Door Comparison'!I408</f>
        <v>0</v>
      </c>
      <c r="H408" s="19">
        <f>'Door Comparison'!J408</f>
        <v>1</v>
      </c>
      <c r="I408" s="19" t="e">
        <f>'Door Comparison'!#REF!</f>
        <v>#REF!</v>
      </c>
      <c r="J408" s="19">
        <f>'Door Comparison'!L408</f>
        <v>0</v>
      </c>
      <c r="K408" s="19">
        <f>'Door Comparison'!M408</f>
        <v>1</v>
      </c>
      <c r="L408" s="19">
        <f>'Door Comparison'!N408</f>
        <v>1</v>
      </c>
      <c r="N408" s="59">
        <v>88</v>
      </c>
      <c r="O408" s="52"/>
      <c r="P408" s="15">
        <f t="shared" si="197"/>
        <v>17.86</v>
      </c>
      <c r="Q408" s="91">
        <f t="shared" si="198"/>
        <v>43.43</v>
      </c>
      <c r="R408" s="57"/>
      <c r="S408" s="51"/>
      <c r="T408" s="57">
        <v>0</v>
      </c>
      <c r="U408" s="15">
        <v>66.44</v>
      </c>
      <c r="V408" s="22">
        <f t="shared" si="199"/>
        <v>19.18</v>
      </c>
      <c r="W408" s="15">
        <f t="shared" si="200"/>
        <v>11.98</v>
      </c>
      <c r="X408" s="57">
        <v>0</v>
      </c>
      <c r="Y408" s="23">
        <f t="shared" si="192"/>
        <v>246.89</v>
      </c>
      <c r="Z408" s="49"/>
    </row>
    <row r="409" spans="1:26" ht="12.25" customHeight="1" x14ac:dyDescent="0.25">
      <c r="A409" s="384" t="str">
        <f>'Door Comparison'!A409</f>
        <v>D07.04.01A</v>
      </c>
      <c r="B409" s="19" t="str">
        <f>'Door Comparison'!C409</f>
        <v>DRS-501</v>
      </c>
      <c r="C409" s="19" t="str">
        <f>'Door Comparison'!D409</f>
        <v>Timber</v>
      </c>
      <c r="D409" s="19">
        <f>'Door Comparison'!E409</f>
        <v>1290</v>
      </c>
      <c r="E409" s="19">
        <f>'Door Comparison'!F409</f>
        <v>2360</v>
      </c>
      <c r="F409" s="19" t="e">
        <f>'Door Comparison'!#REF!</f>
        <v>#REF!</v>
      </c>
      <c r="G409" s="19">
        <f>'Door Comparison'!I409</f>
        <v>0</v>
      </c>
      <c r="H409" s="19">
        <f>'Door Comparison'!J409</f>
        <v>1</v>
      </c>
      <c r="I409" s="19" t="e">
        <f>'Door Comparison'!#REF!</f>
        <v>#REF!</v>
      </c>
      <c r="J409" s="19">
        <f>'Door Comparison'!L409</f>
        <v>0</v>
      </c>
      <c r="K409" s="19">
        <f>'Door Comparison'!M409</f>
        <v>1</v>
      </c>
      <c r="L409" s="19">
        <f>'Door Comparison'!N409</f>
        <v>1</v>
      </c>
      <c r="N409" s="59">
        <v>88</v>
      </c>
      <c r="O409" s="52"/>
      <c r="P409" s="15">
        <f t="shared" si="197"/>
        <v>18.63</v>
      </c>
      <c r="Q409" s="91">
        <f t="shared" si="198"/>
        <v>45.32</v>
      </c>
      <c r="R409" s="57"/>
      <c r="S409" s="51"/>
      <c r="T409" s="57">
        <v>0</v>
      </c>
      <c r="U409" s="15">
        <v>142.53</v>
      </c>
      <c r="V409" s="22">
        <f t="shared" si="199"/>
        <v>20.010000000000002</v>
      </c>
      <c r="W409" s="15">
        <f t="shared" si="200"/>
        <v>12.5</v>
      </c>
      <c r="X409" s="57">
        <v>0</v>
      </c>
      <c r="Y409" s="23">
        <f t="shared" si="192"/>
        <v>326.99</v>
      </c>
      <c r="Z409" s="49"/>
    </row>
    <row r="410" spans="1:26" ht="12.25" customHeight="1" x14ac:dyDescent="0.25">
      <c r="A410" s="384" t="str">
        <f>'Door Comparison'!A410</f>
        <v>D07.04.02A</v>
      </c>
      <c r="B410" s="19" t="str">
        <f>'Door Comparison'!C410</f>
        <v>DRS-501</v>
      </c>
      <c r="C410" s="19" t="str">
        <f>'Door Comparison'!D410</f>
        <v>Timber</v>
      </c>
      <c r="D410" s="19">
        <f>'Door Comparison'!E410</f>
        <v>1290</v>
      </c>
      <c r="E410" s="19">
        <f>'Door Comparison'!F410</f>
        <v>2360</v>
      </c>
      <c r="F410" s="19" t="e">
        <f>'Door Comparison'!#REF!</f>
        <v>#REF!</v>
      </c>
      <c r="G410" s="19">
        <f>'Door Comparison'!I410</f>
        <v>0</v>
      </c>
      <c r="H410" s="19">
        <f>'Door Comparison'!J410</f>
        <v>1</v>
      </c>
      <c r="I410" s="19" t="e">
        <f>'Door Comparison'!#REF!</f>
        <v>#REF!</v>
      </c>
      <c r="J410" s="19">
        <f>'Door Comparison'!L410</f>
        <v>0</v>
      </c>
      <c r="K410" s="19">
        <f>'Door Comparison'!M410</f>
        <v>1</v>
      </c>
      <c r="L410" s="19">
        <f>'Door Comparison'!N410</f>
        <v>1</v>
      </c>
      <c r="N410" s="59">
        <v>88</v>
      </c>
      <c r="O410" s="52"/>
      <c r="P410" s="15">
        <f t="shared" si="197"/>
        <v>18.63</v>
      </c>
      <c r="Q410" s="91">
        <f t="shared" si="198"/>
        <v>45.32</v>
      </c>
      <c r="R410" s="57"/>
      <c r="S410" s="51"/>
      <c r="T410" s="57">
        <v>0</v>
      </c>
      <c r="U410" s="15">
        <v>148.47</v>
      </c>
      <c r="V410" s="22">
        <f t="shared" si="199"/>
        <v>20.010000000000002</v>
      </c>
      <c r="W410" s="15">
        <f t="shared" si="200"/>
        <v>12.5</v>
      </c>
      <c r="X410" s="57">
        <v>0</v>
      </c>
      <c r="Y410" s="23">
        <f t="shared" si="192"/>
        <v>332.93</v>
      </c>
      <c r="Z410" s="49"/>
    </row>
    <row r="411" spans="1:26" ht="12.25" customHeight="1" x14ac:dyDescent="0.25">
      <c r="A411" s="384" t="str">
        <f>'Door Comparison'!A411</f>
        <v>D07.04.03A</v>
      </c>
      <c r="B411" s="19" t="str">
        <f>'Door Comparison'!C411</f>
        <v>DRS-501</v>
      </c>
      <c r="C411" s="19" t="str">
        <f>'Door Comparison'!D411</f>
        <v>Timber</v>
      </c>
      <c r="D411" s="19">
        <f>'Door Comparison'!E411</f>
        <v>1040</v>
      </c>
      <c r="E411" s="19">
        <f>'Door Comparison'!F411</f>
        <v>2360</v>
      </c>
      <c r="F411" s="19" t="e">
        <f>'Door Comparison'!#REF!</f>
        <v>#REF!</v>
      </c>
      <c r="G411" s="19">
        <f>'Door Comparison'!I411</f>
        <v>0</v>
      </c>
      <c r="H411" s="19">
        <f>'Door Comparison'!J411</f>
        <v>1</v>
      </c>
      <c r="I411" s="19" t="e">
        <f>'Door Comparison'!#REF!</f>
        <v>#REF!</v>
      </c>
      <c r="J411" s="19">
        <f>'Door Comparison'!L411</f>
        <v>0</v>
      </c>
      <c r="K411" s="19">
        <f>'Door Comparison'!M411</f>
        <v>1</v>
      </c>
      <c r="L411" s="19">
        <f>'Door Comparison'!N411</f>
        <v>1</v>
      </c>
      <c r="N411" s="59">
        <v>88</v>
      </c>
      <c r="O411" s="52"/>
      <c r="P411" s="15">
        <f t="shared" si="197"/>
        <v>17.86</v>
      </c>
      <c r="Q411" s="91">
        <f t="shared" si="198"/>
        <v>43.43</v>
      </c>
      <c r="R411" s="57"/>
      <c r="S411" s="51"/>
      <c r="T411" s="57">
        <v>0</v>
      </c>
      <c r="U411" s="15">
        <v>46.47</v>
      </c>
      <c r="V411" s="22">
        <f t="shared" si="199"/>
        <v>19.18</v>
      </c>
      <c r="W411" s="15">
        <f t="shared" si="200"/>
        <v>11.98</v>
      </c>
      <c r="X411" s="57">
        <v>0</v>
      </c>
      <c r="Y411" s="23">
        <f t="shared" si="192"/>
        <v>226.92</v>
      </c>
      <c r="Z411" s="49"/>
    </row>
    <row r="412" spans="1:26" ht="12.25" customHeight="1" x14ac:dyDescent="0.25">
      <c r="A412" s="384" t="str">
        <f>'Door Comparison'!A412</f>
        <v>D07.04.04A</v>
      </c>
      <c r="B412" s="19" t="str">
        <f>'Door Comparison'!C412</f>
        <v>DRS-501</v>
      </c>
      <c r="C412" s="19" t="str">
        <f>'Door Comparison'!D412</f>
        <v>Timber</v>
      </c>
      <c r="D412" s="19">
        <f>'Door Comparison'!E412</f>
        <v>1640</v>
      </c>
      <c r="E412" s="19">
        <f>'Door Comparison'!F412</f>
        <v>2360</v>
      </c>
      <c r="F412" s="19" t="e">
        <f>'Door Comparison'!#REF!</f>
        <v>#REF!</v>
      </c>
      <c r="G412" s="19">
        <f>'Door Comparison'!I412</f>
        <v>0</v>
      </c>
      <c r="H412" s="19">
        <f>'Door Comparison'!J412</f>
        <v>1</v>
      </c>
      <c r="I412" s="19" t="e">
        <f>'Door Comparison'!#REF!</f>
        <v>#REF!</v>
      </c>
      <c r="J412" s="19">
        <f>'Door Comparison'!L412</f>
        <v>0</v>
      </c>
      <c r="K412" s="19">
        <f>'Door Comparison'!M412</f>
        <v>1</v>
      </c>
      <c r="L412" s="19">
        <f>'Door Comparison'!N412</f>
        <v>1</v>
      </c>
      <c r="N412" s="59">
        <v>88</v>
      </c>
      <c r="O412" s="52"/>
      <c r="P412" s="15">
        <f t="shared" si="197"/>
        <v>19.72</v>
      </c>
      <c r="Q412" s="91">
        <f t="shared" si="198"/>
        <v>47.95</v>
      </c>
      <c r="R412" s="57"/>
      <c r="S412" s="51"/>
      <c r="T412" s="57">
        <v>0</v>
      </c>
      <c r="U412" s="15">
        <v>100.46</v>
      </c>
      <c r="V412" s="22">
        <f t="shared" si="199"/>
        <v>21.18</v>
      </c>
      <c r="W412" s="15">
        <f t="shared" si="200"/>
        <v>13.23</v>
      </c>
      <c r="X412" s="57">
        <v>0</v>
      </c>
      <c r="Y412" s="23">
        <f t="shared" si="192"/>
        <v>290.54000000000002</v>
      </c>
      <c r="Z412" s="49"/>
    </row>
    <row r="413" spans="1:26" ht="12.25" customHeight="1" x14ac:dyDescent="0.25">
      <c r="A413" s="384" t="str">
        <f>'Door Comparison'!A413</f>
        <v>D07.04.05A</v>
      </c>
      <c r="B413" s="19" t="str">
        <f>'Door Comparison'!C413</f>
        <v>DRS-505</v>
      </c>
      <c r="C413" s="19" t="str">
        <f>'Door Comparison'!D413</f>
        <v>Selo</v>
      </c>
      <c r="D413" s="19">
        <f>'Door Comparison'!E413</f>
        <v>1903</v>
      </c>
      <c r="E413" s="19">
        <f>'Door Comparison'!F413</f>
        <v>2395</v>
      </c>
      <c r="F413" s="19" t="e">
        <f>'Door Comparison'!#REF!</f>
        <v>#REF!</v>
      </c>
      <c r="G413" s="19">
        <f>'Door Comparison'!I413</f>
        <v>0</v>
      </c>
      <c r="H413" s="19">
        <f>'Door Comparison'!J413</f>
        <v>1</v>
      </c>
      <c r="I413" s="19" t="e">
        <f>'Door Comparison'!#REF!</f>
        <v>#REF!</v>
      </c>
      <c r="J413" s="19">
        <f>'Door Comparison'!L413</f>
        <v>0</v>
      </c>
      <c r="K413" s="19">
        <f>'Door Comparison'!M413</f>
        <v>0</v>
      </c>
      <c r="L413" s="19">
        <f>'Door Comparison'!N413</f>
        <v>1</v>
      </c>
      <c r="N413" s="385">
        <v>270</v>
      </c>
      <c r="O413" s="52"/>
      <c r="P413" s="15">
        <f t="shared" si="197"/>
        <v>20.75</v>
      </c>
      <c r="Q413" s="91">
        <f t="shared" si="198"/>
        <v>50.47</v>
      </c>
      <c r="R413" s="57"/>
      <c r="S413" s="51"/>
      <c r="T413" s="57">
        <v>0</v>
      </c>
      <c r="U413" s="15">
        <v>168.36</v>
      </c>
      <c r="V413" s="22">
        <f t="shared" si="199"/>
        <v>7.43</v>
      </c>
      <c r="W413" s="15">
        <f t="shared" si="200"/>
        <v>6.96</v>
      </c>
      <c r="X413" s="57">
        <v>0</v>
      </c>
      <c r="Y413" s="23">
        <f t="shared" si="192"/>
        <v>523.97</v>
      </c>
      <c r="Z413" s="49"/>
    </row>
    <row r="414" spans="1:26" ht="12.25" customHeight="1" x14ac:dyDescent="0.25">
      <c r="A414" s="384" t="str">
        <f>'Door Comparison'!A414</f>
        <v>D07.04.06A</v>
      </c>
      <c r="B414" s="19" t="str">
        <f>'Door Comparison'!C414</f>
        <v>DRS-501</v>
      </c>
      <c r="C414" s="19" t="str">
        <f>'Door Comparison'!D414</f>
        <v>Timber</v>
      </c>
      <c r="D414" s="19">
        <f>'Door Comparison'!E414</f>
        <v>950</v>
      </c>
      <c r="E414" s="19">
        <f>'Door Comparison'!F414</f>
        <v>2360</v>
      </c>
      <c r="F414" s="19" t="e">
        <f>'Door Comparison'!#REF!</f>
        <v>#REF!</v>
      </c>
      <c r="G414" s="19">
        <f>'Door Comparison'!I414</f>
        <v>0</v>
      </c>
      <c r="H414" s="19">
        <f>'Door Comparison'!J414</f>
        <v>1</v>
      </c>
      <c r="I414" s="19" t="e">
        <f>'Door Comparison'!#REF!</f>
        <v>#REF!</v>
      </c>
      <c r="J414" s="19">
        <f>'Door Comparison'!L414</f>
        <v>0</v>
      </c>
      <c r="K414" s="19">
        <f>'Door Comparison'!M414</f>
        <v>0</v>
      </c>
      <c r="L414" s="19">
        <f>'Door Comparison'!N414</f>
        <v>1</v>
      </c>
      <c r="N414" s="59">
        <v>88</v>
      </c>
      <c r="O414" s="52"/>
      <c r="P414" s="15">
        <f t="shared" si="197"/>
        <v>17.579999999999998</v>
      </c>
      <c r="Q414" s="91">
        <f t="shared" si="198"/>
        <v>42.75</v>
      </c>
      <c r="R414" s="57"/>
      <c r="S414" s="51"/>
      <c r="T414" s="57">
        <v>0</v>
      </c>
      <c r="U414" s="15">
        <v>62</v>
      </c>
      <c r="V414" s="22">
        <f t="shared" si="199"/>
        <v>6.29</v>
      </c>
      <c r="W414" s="15">
        <f t="shared" si="200"/>
        <v>5.9</v>
      </c>
      <c r="X414" s="57">
        <v>0</v>
      </c>
      <c r="Y414" s="23">
        <f t="shared" si="192"/>
        <v>222.52</v>
      </c>
      <c r="Z414" s="49"/>
    </row>
    <row r="415" spans="1:26" ht="12.25" customHeight="1" x14ac:dyDescent="0.25">
      <c r="A415" s="384" t="str">
        <f>'Door Comparison'!A415</f>
        <v>D07.04.08A</v>
      </c>
      <c r="B415" s="19" t="str">
        <f>'Door Comparison'!C415</f>
        <v>DRS-501</v>
      </c>
      <c r="C415" s="19" t="str">
        <f>'Door Comparison'!D415</f>
        <v>Timber</v>
      </c>
      <c r="D415" s="19">
        <f>'Door Comparison'!E415</f>
        <v>950</v>
      </c>
      <c r="E415" s="19">
        <f>'Door Comparison'!F415</f>
        <v>2360</v>
      </c>
      <c r="F415" s="19" t="e">
        <f>'Door Comparison'!#REF!</f>
        <v>#REF!</v>
      </c>
      <c r="G415" s="19">
        <f>'Door Comparison'!I415</f>
        <v>0</v>
      </c>
      <c r="H415" s="19">
        <f>'Door Comparison'!J415</f>
        <v>1</v>
      </c>
      <c r="I415" s="19" t="e">
        <f>'Door Comparison'!#REF!</f>
        <v>#REF!</v>
      </c>
      <c r="J415" s="19">
        <f>'Door Comparison'!L415</f>
        <v>0</v>
      </c>
      <c r="K415" s="19">
        <f>'Door Comparison'!M415</f>
        <v>0</v>
      </c>
      <c r="L415" s="19">
        <f>'Door Comparison'!N415</f>
        <v>1</v>
      </c>
      <c r="N415" s="59">
        <v>88</v>
      </c>
      <c r="O415" s="52"/>
      <c r="P415" s="15">
        <f t="shared" si="197"/>
        <v>17.579999999999998</v>
      </c>
      <c r="Q415" s="91">
        <f t="shared" si="198"/>
        <v>42.75</v>
      </c>
      <c r="R415" s="57"/>
      <c r="S415" s="51"/>
      <c r="T415" s="57">
        <v>0</v>
      </c>
      <c r="U415" s="15">
        <v>62</v>
      </c>
      <c r="V415" s="22">
        <f t="shared" si="199"/>
        <v>6.29</v>
      </c>
      <c r="W415" s="15">
        <f t="shared" si="200"/>
        <v>5.9</v>
      </c>
      <c r="X415" s="57">
        <v>0</v>
      </c>
      <c r="Y415" s="23">
        <f t="shared" si="192"/>
        <v>222.52</v>
      </c>
      <c r="Z415" s="49"/>
    </row>
    <row r="416" spans="1:26" ht="12.25" customHeight="1" x14ac:dyDescent="0.25">
      <c r="A416" s="384" t="str">
        <f>'Door Comparison'!A416</f>
        <v>D07.06.01A</v>
      </c>
      <c r="B416" s="19" t="str">
        <f>'Door Comparison'!C416</f>
        <v>DRS-501</v>
      </c>
      <c r="C416" s="19" t="str">
        <f>'Door Comparison'!D416</f>
        <v>Timber</v>
      </c>
      <c r="D416" s="19">
        <f>'Door Comparison'!E416</f>
        <v>1290</v>
      </c>
      <c r="E416" s="19">
        <f>'Door Comparison'!F416</f>
        <v>2360</v>
      </c>
      <c r="F416" s="19" t="e">
        <f>'Door Comparison'!#REF!</f>
        <v>#REF!</v>
      </c>
      <c r="G416" s="19">
        <f>'Door Comparison'!I416</f>
        <v>0</v>
      </c>
      <c r="H416" s="19">
        <f>'Door Comparison'!J416</f>
        <v>1</v>
      </c>
      <c r="I416" s="19" t="e">
        <f>'Door Comparison'!#REF!</f>
        <v>#REF!</v>
      </c>
      <c r="J416" s="19">
        <f>'Door Comparison'!L416</f>
        <v>0</v>
      </c>
      <c r="K416" s="19">
        <f>'Door Comparison'!M416</f>
        <v>1</v>
      </c>
      <c r="L416" s="19">
        <f>'Door Comparison'!N416</f>
        <v>1</v>
      </c>
      <c r="N416" s="59">
        <v>88</v>
      </c>
      <c r="O416" s="52"/>
      <c r="P416" s="15">
        <f t="shared" si="197"/>
        <v>18.63</v>
      </c>
      <c r="Q416" s="91">
        <f t="shared" si="198"/>
        <v>45.32</v>
      </c>
      <c r="R416" s="57"/>
      <c r="S416" s="51"/>
      <c r="T416" s="57">
        <v>0</v>
      </c>
      <c r="U416" s="15">
        <v>142.53</v>
      </c>
      <c r="V416" s="22">
        <f t="shared" si="199"/>
        <v>20.010000000000002</v>
      </c>
      <c r="W416" s="15">
        <f t="shared" si="200"/>
        <v>12.5</v>
      </c>
      <c r="X416" s="57">
        <v>0</v>
      </c>
      <c r="Y416" s="23">
        <f t="shared" si="192"/>
        <v>326.99</v>
      </c>
      <c r="Z416" s="49"/>
    </row>
    <row r="417" spans="1:26" ht="12.25" customHeight="1" x14ac:dyDescent="0.25">
      <c r="A417" s="384" t="str">
        <f>'Door Comparison'!A417</f>
        <v>D07.06.02A</v>
      </c>
      <c r="B417" s="19" t="str">
        <f>'Door Comparison'!C417</f>
        <v>DRS-501</v>
      </c>
      <c r="C417" s="19" t="str">
        <f>'Door Comparison'!D417</f>
        <v>Timber</v>
      </c>
      <c r="D417" s="19">
        <f>'Door Comparison'!E417</f>
        <v>1640</v>
      </c>
      <c r="E417" s="19">
        <f>'Door Comparison'!F417</f>
        <v>2360</v>
      </c>
      <c r="F417" s="19" t="e">
        <f>'Door Comparison'!#REF!</f>
        <v>#REF!</v>
      </c>
      <c r="G417" s="19">
        <f>'Door Comparison'!I417</f>
        <v>0</v>
      </c>
      <c r="H417" s="19">
        <f>'Door Comparison'!J417</f>
        <v>1</v>
      </c>
      <c r="I417" s="19" t="e">
        <f>'Door Comparison'!#REF!</f>
        <v>#REF!</v>
      </c>
      <c r="J417" s="19">
        <f>'Door Comparison'!L417</f>
        <v>0</v>
      </c>
      <c r="K417" s="19">
        <f>'Door Comparison'!M417</f>
        <v>1</v>
      </c>
      <c r="L417" s="19">
        <f>'Door Comparison'!N417</f>
        <v>1</v>
      </c>
      <c r="N417" s="59">
        <v>88</v>
      </c>
      <c r="O417" s="52"/>
      <c r="P417" s="15">
        <f t="shared" si="197"/>
        <v>19.72</v>
      </c>
      <c r="Q417" s="91">
        <f t="shared" si="198"/>
        <v>47.95</v>
      </c>
      <c r="R417" s="57"/>
      <c r="S417" s="51"/>
      <c r="T417" s="57">
        <v>0</v>
      </c>
      <c r="U417" s="15">
        <v>100.46</v>
      </c>
      <c r="V417" s="22">
        <f t="shared" si="199"/>
        <v>21.18</v>
      </c>
      <c r="W417" s="15">
        <f t="shared" si="200"/>
        <v>13.23</v>
      </c>
      <c r="X417" s="57">
        <v>0</v>
      </c>
      <c r="Y417" s="23">
        <f t="shared" si="192"/>
        <v>290.54000000000002</v>
      </c>
      <c r="Z417" s="49"/>
    </row>
    <row r="418" spans="1:26" ht="12.25" customHeight="1" x14ac:dyDescent="0.25">
      <c r="A418" s="384" t="str">
        <f>'Door Comparison'!A418</f>
        <v>D07.06.03A</v>
      </c>
      <c r="B418" s="19" t="str">
        <f>'Door Comparison'!C418</f>
        <v>DRS-501</v>
      </c>
      <c r="C418" s="19" t="str">
        <f>'Door Comparison'!D418</f>
        <v>Timber</v>
      </c>
      <c r="D418" s="19">
        <f>'Door Comparison'!E418</f>
        <v>1290</v>
      </c>
      <c r="E418" s="19">
        <f>'Door Comparison'!F418</f>
        <v>2360</v>
      </c>
      <c r="F418" s="19" t="e">
        <f>'Door Comparison'!#REF!</f>
        <v>#REF!</v>
      </c>
      <c r="G418" s="19">
        <f>'Door Comparison'!I418</f>
        <v>0</v>
      </c>
      <c r="H418" s="19">
        <f>'Door Comparison'!J418</f>
        <v>1</v>
      </c>
      <c r="I418" s="19" t="e">
        <f>'Door Comparison'!#REF!</f>
        <v>#REF!</v>
      </c>
      <c r="J418" s="19">
        <f>'Door Comparison'!L418</f>
        <v>0</v>
      </c>
      <c r="K418" s="19">
        <f>'Door Comparison'!M418</f>
        <v>1</v>
      </c>
      <c r="L418" s="19">
        <f>'Door Comparison'!N418</f>
        <v>1</v>
      </c>
      <c r="N418" s="59">
        <v>88</v>
      </c>
      <c r="O418" s="52"/>
      <c r="P418" s="15">
        <f t="shared" si="197"/>
        <v>18.63</v>
      </c>
      <c r="Q418" s="91">
        <f t="shared" si="198"/>
        <v>45.32</v>
      </c>
      <c r="R418" s="57"/>
      <c r="S418" s="51"/>
      <c r="T418" s="57">
        <v>0</v>
      </c>
      <c r="U418" s="15">
        <v>148.47</v>
      </c>
      <c r="V418" s="22">
        <f t="shared" si="199"/>
        <v>20.010000000000002</v>
      </c>
      <c r="W418" s="15">
        <f t="shared" si="200"/>
        <v>12.5</v>
      </c>
      <c r="X418" s="57">
        <v>0</v>
      </c>
      <c r="Y418" s="23">
        <f t="shared" si="192"/>
        <v>332.93</v>
      </c>
      <c r="Z418" s="49"/>
    </row>
    <row r="419" spans="1:26" ht="12.25" customHeight="1" x14ac:dyDescent="0.25">
      <c r="A419" s="384" t="str">
        <f>'Door Comparison'!A419</f>
        <v>D07.06.04A</v>
      </c>
      <c r="B419" s="19" t="str">
        <f>'Door Comparison'!C419</f>
        <v>DRS-505</v>
      </c>
      <c r="C419" s="19" t="str">
        <f>'Door Comparison'!D419</f>
        <v>Selo</v>
      </c>
      <c r="D419" s="19">
        <f>'Door Comparison'!E419</f>
        <v>1955</v>
      </c>
      <c r="E419" s="19">
        <f>'Door Comparison'!F419</f>
        <v>2395</v>
      </c>
      <c r="F419" s="19" t="e">
        <f>'Door Comparison'!#REF!</f>
        <v>#REF!</v>
      </c>
      <c r="G419" s="19">
        <f>'Door Comparison'!I419</f>
        <v>0</v>
      </c>
      <c r="H419" s="19">
        <f>'Door Comparison'!J419</f>
        <v>1</v>
      </c>
      <c r="I419" s="19" t="e">
        <f>'Door Comparison'!#REF!</f>
        <v>#REF!</v>
      </c>
      <c r="J419" s="19">
        <f>'Door Comparison'!L419</f>
        <v>0</v>
      </c>
      <c r="K419" s="19">
        <f>'Door Comparison'!M419</f>
        <v>0</v>
      </c>
      <c r="L419" s="19">
        <f>'Door Comparison'!N419</f>
        <v>1</v>
      </c>
      <c r="N419" s="385">
        <v>270</v>
      </c>
      <c r="O419" s="52"/>
      <c r="P419" s="15">
        <f t="shared" si="197"/>
        <v>20.91</v>
      </c>
      <c r="Q419" s="91">
        <f t="shared" si="198"/>
        <v>50.86</v>
      </c>
      <c r="R419" s="57"/>
      <c r="S419" s="51"/>
      <c r="T419" s="57">
        <v>0</v>
      </c>
      <c r="U419" s="15">
        <v>168.36</v>
      </c>
      <c r="V419" s="22">
        <f t="shared" si="199"/>
        <v>7.49</v>
      </c>
      <c r="W419" s="15">
        <f t="shared" si="200"/>
        <v>7.01</v>
      </c>
      <c r="X419" s="57">
        <v>0</v>
      </c>
      <c r="Y419" s="23">
        <f t="shared" si="192"/>
        <v>524.63</v>
      </c>
      <c r="Z419" s="49"/>
    </row>
    <row r="420" spans="1:26" ht="12.25" customHeight="1" x14ac:dyDescent="0.25">
      <c r="A420" s="384" t="str">
        <f>'Door Comparison'!A420</f>
        <v>D07.06.05A</v>
      </c>
      <c r="B420" s="19" t="str">
        <f>'Door Comparison'!C420</f>
        <v>DRS-501</v>
      </c>
      <c r="C420" s="19" t="str">
        <f>'Door Comparison'!D420</f>
        <v>Timber</v>
      </c>
      <c r="D420" s="19">
        <f>'Door Comparison'!E420</f>
        <v>970</v>
      </c>
      <c r="E420" s="19">
        <f>'Door Comparison'!F420</f>
        <v>2360</v>
      </c>
      <c r="F420" s="19" t="e">
        <f>'Door Comparison'!#REF!</f>
        <v>#REF!</v>
      </c>
      <c r="G420" s="19">
        <f>'Door Comparison'!I420</f>
        <v>0</v>
      </c>
      <c r="H420" s="19">
        <f>'Door Comparison'!J420</f>
        <v>1</v>
      </c>
      <c r="I420" s="19" t="e">
        <f>'Door Comparison'!#REF!</f>
        <v>#REF!</v>
      </c>
      <c r="J420" s="19">
        <f>'Door Comparison'!L420</f>
        <v>0</v>
      </c>
      <c r="K420" s="19">
        <f>'Door Comparison'!M420</f>
        <v>1</v>
      </c>
      <c r="L420" s="19">
        <f>'Door Comparison'!N420</f>
        <v>1</v>
      </c>
      <c r="N420" s="59">
        <v>88</v>
      </c>
      <c r="O420" s="52"/>
      <c r="P420" s="15">
        <f t="shared" si="197"/>
        <v>17.64</v>
      </c>
      <c r="Q420" s="91">
        <f t="shared" si="198"/>
        <v>42.9</v>
      </c>
      <c r="R420" s="57"/>
      <c r="S420" s="51"/>
      <c r="T420" s="57">
        <v>0</v>
      </c>
      <c r="U420" s="15">
        <v>67.94</v>
      </c>
      <c r="V420" s="22">
        <f t="shared" si="199"/>
        <v>18.95</v>
      </c>
      <c r="W420" s="15">
        <f t="shared" si="200"/>
        <v>11.84</v>
      </c>
      <c r="X420" s="57">
        <v>0</v>
      </c>
      <c r="Y420" s="23">
        <f t="shared" si="192"/>
        <v>247.27</v>
      </c>
      <c r="Z420" s="49"/>
    </row>
    <row r="421" spans="1:26" ht="12.25" customHeight="1" x14ac:dyDescent="0.25">
      <c r="A421" s="384" t="str">
        <f>'Door Comparison'!A421</f>
        <v>D07.06.06A</v>
      </c>
      <c r="B421" s="19" t="str">
        <f>'Door Comparison'!C421</f>
        <v>DRS-501</v>
      </c>
      <c r="C421" s="19" t="str">
        <f>'Door Comparison'!D421</f>
        <v>Timber</v>
      </c>
      <c r="D421" s="19">
        <f>'Door Comparison'!E421</f>
        <v>970</v>
      </c>
      <c r="E421" s="19">
        <f>'Door Comparison'!F421</f>
        <v>2360</v>
      </c>
      <c r="F421" s="19" t="e">
        <f>'Door Comparison'!#REF!</f>
        <v>#REF!</v>
      </c>
      <c r="G421" s="19">
        <f>'Door Comparison'!I421</f>
        <v>0</v>
      </c>
      <c r="H421" s="19">
        <f>'Door Comparison'!J421</f>
        <v>1</v>
      </c>
      <c r="I421" s="19" t="e">
        <f>'Door Comparison'!#REF!</f>
        <v>#REF!</v>
      </c>
      <c r="J421" s="19">
        <f>'Door Comparison'!L421</f>
        <v>0</v>
      </c>
      <c r="K421" s="19">
        <f>'Door Comparison'!M421</f>
        <v>1</v>
      </c>
      <c r="L421" s="19">
        <f>'Door Comparison'!N421</f>
        <v>1</v>
      </c>
      <c r="N421" s="59">
        <v>88</v>
      </c>
      <c r="O421" s="52"/>
      <c r="P421" s="15">
        <f t="shared" si="197"/>
        <v>17.64</v>
      </c>
      <c r="Q421" s="91">
        <f t="shared" si="198"/>
        <v>42.9</v>
      </c>
      <c r="R421" s="57"/>
      <c r="S421" s="51"/>
      <c r="T421" s="57">
        <v>0</v>
      </c>
      <c r="U421" s="15">
        <v>67.94</v>
      </c>
      <c r="V421" s="22">
        <f t="shared" si="199"/>
        <v>18.95</v>
      </c>
      <c r="W421" s="15">
        <f t="shared" si="200"/>
        <v>11.84</v>
      </c>
      <c r="X421" s="57">
        <v>0</v>
      </c>
      <c r="Y421" s="23">
        <f t="shared" si="192"/>
        <v>247.27</v>
      </c>
      <c r="Z421" s="49"/>
    </row>
    <row r="422" spans="1:26" ht="12.25" customHeight="1" x14ac:dyDescent="0.25">
      <c r="A422" s="384" t="str">
        <f>'Door Comparison'!A422</f>
        <v>Level 08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N422" s="59"/>
      <c r="O422" s="52"/>
      <c r="P422" s="15"/>
      <c r="R422" s="57"/>
      <c r="S422" s="51"/>
      <c r="T422" s="57"/>
      <c r="V422" s="22"/>
      <c r="W422" s="15"/>
      <c r="X422" s="57"/>
      <c r="Y422" s="23"/>
      <c r="Z422" s="49"/>
    </row>
    <row r="423" spans="1:26" ht="12.25" customHeight="1" x14ac:dyDescent="0.25">
      <c r="A423" s="384" t="str">
        <f>'Door Comparison'!A423</f>
        <v>D08.01.01A</v>
      </c>
      <c r="B423" s="19" t="str">
        <f>'Door Comparison'!C423</f>
        <v>DRS-501</v>
      </c>
      <c r="C423" s="19" t="str">
        <f>'Door Comparison'!D423</f>
        <v>Timber</v>
      </c>
      <c r="D423" s="19">
        <f>'Door Comparison'!E423</f>
        <v>950</v>
      </c>
      <c r="E423" s="19">
        <f>'Door Comparison'!F423</f>
        <v>2360</v>
      </c>
      <c r="F423" s="19" t="e">
        <f>'Door Comparison'!#REF!</f>
        <v>#REF!</v>
      </c>
      <c r="G423" s="19">
        <f>'Door Comparison'!I423</f>
        <v>0</v>
      </c>
      <c r="H423" s="19">
        <f>'Door Comparison'!J423</f>
        <v>1</v>
      </c>
      <c r="I423" s="19" t="e">
        <f>'Door Comparison'!#REF!</f>
        <v>#REF!</v>
      </c>
      <c r="J423" s="19">
        <f>'Door Comparison'!L423</f>
        <v>0</v>
      </c>
      <c r="K423" s="19">
        <f>'Door Comparison'!M423</f>
        <v>0</v>
      </c>
      <c r="L423" s="19">
        <f>'Door Comparison'!N423</f>
        <v>1</v>
      </c>
      <c r="N423" s="59">
        <v>88</v>
      </c>
      <c r="O423" s="52"/>
      <c r="P423" s="15">
        <f t="shared" ref="P423:P431" si="201">(D423+2*E423)*3.1/1000</f>
        <v>17.579999999999998</v>
      </c>
      <c r="Q423" s="91">
        <f t="shared" ref="Q423:Q431" si="202">(((D423+2*E423)*((G423*2.9)+(H423*3.77))/1000))*2</f>
        <v>42.75</v>
      </c>
      <c r="R423" s="57"/>
      <c r="S423" s="51"/>
      <c r="T423" s="57">
        <v>0</v>
      </c>
      <c r="U423" s="15">
        <v>62</v>
      </c>
      <c r="V423" s="22">
        <f t="shared" ref="V423:V431" si="203">(J423*((D423+2*E423)*1.11/1000))+(K423*((D423+2*E423)*2.22/1000))+(L423*((D423+2*E423)*1.11/1000))</f>
        <v>6.29</v>
      </c>
      <c r="W423" s="15">
        <f t="shared" ref="W423:W431" si="204">(J423+K423+L423)*((D423+2*E423)*1.04/1000)</f>
        <v>5.9</v>
      </c>
      <c r="X423" s="57">
        <v>0</v>
      </c>
      <c r="Y423" s="23">
        <f t="shared" ref="Y423:Y431" si="205">SUM(N423:X423)</f>
        <v>222.52</v>
      </c>
      <c r="Z423" s="49"/>
    </row>
    <row r="424" spans="1:26" ht="12.25" customHeight="1" x14ac:dyDescent="0.25">
      <c r="A424" s="384" t="str">
        <f>'Door Comparison'!A424</f>
        <v>D08.01.02A</v>
      </c>
      <c r="B424" s="19" t="str">
        <f>'Door Comparison'!C424</f>
        <v>DRS-501</v>
      </c>
      <c r="C424" s="19" t="str">
        <f>'Door Comparison'!D424</f>
        <v>Timber</v>
      </c>
      <c r="D424" s="19">
        <f>'Door Comparison'!E424</f>
        <v>1290</v>
      </c>
      <c r="E424" s="19">
        <f>'Door Comparison'!F424</f>
        <v>2360</v>
      </c>
      <c r="F424" s="19" t="e">
        <f>'Door Comparison'!#REF!</f>
        <v>#REF!</v>
      </c>
      <c r="G424" s="19">
        <f>'Door Comparison'!I424</f>
        <v>0</v>
      </c>
      <c r="H424" s="19">
        <f>'Door Comparison'!J424</f>
        <v>1</v>
      </c>
      <c r="I424" s="19" t="e">
        <f>'Door Comparison'!#REF!</f>
        <v>#REF!</v>
      </c>
      <c r="J424" s="19">
        <f>'Door Comparison'!L424</f>
        <v>0</v>
      </c>
      <c r="K424" s="19">
        <f>'Door Comparison'!M424</f>
        <v>1</v>
      </c>
      <c r="L424" s="19">
        <f>'Door Comparison'!N424</f>
        <v>1</v>
      </c>
      <c r="N424" s="59">
        <v>88</v>
      </c>
      <c r="O424" s="52"/>
      <c r="P424" s="15">
        <f t="shared" si="201"/>
        <v>18.63</v>
      </c>
      <c r="Q424" s="91">
        <f t="shared" si="202"/>
        <v>45.32</v>
      </c>
      <c r="R424" s="57"/>
      <c r="S424" s="51"/>
      <c r="T424" s="57">
        <v>0</v>
      </c>
      <c r="U424" s="15">
        <v>100.46</v>
      </c>
      <c r="V424" s="22">
        <f t="shared" si="203"/>
        <v>20.010000000000002</v>
      </c>
      <c r="W424" s="15">
        <f t="shared" si="204"/>
        <v>12.5</v>
      </c>
      <c r="X424" s="57">
        <v>0</v>
      </c>
      <c r="Y424" s="23">
        <f t="shared" si="205"/>
        <v>284.92</v>
      </c>
      <c r="Z424" s="49"/>
    </row>
    <row r="425" spans="1:26" ht="12.25" customHeight="1" x14ac:dyDescent="0.25">
      <c r="A425" s="384" t="str">
        <f>'Door Comparison'!A425</f>
        <v>D08.01.03A</v>
      </c>
      <c r="B425" s="19" t="str">
        <f>'Door Comparison'!C425</f>
        <v>DRS-501</v>
      </c>
      <c r="C425" s="19" t="str">
        <f>'Door Comparison'!D425</f>
        <v>Timber</v>
      </c>
      <c r="D425" s="19">
        <f>'Door Comparison'!E425</f>
        <v>830</v>
      </c>
      <c r="E425" s="19">
        <f>'Door Comparison'!F425</f>
        <v>2360</v>
      </c>
      <c r="F425" s="19" t="e">
        <f>'Door Comparison'!#REF!</f>
        <v>#REF!</v>
      </c>
      <c r="G425" s="19">
        <f>'Door Comparison'!I425</f>
        <v>0</v>
      </c>
      <c r="H425" s="19">
        <f>'Door Comparison'!J425</f>
        <v>1</v>
      </c>
      <c r="I425" s="19" t="e">
        <f>'Door Comparison'!#REF!</f>
        <v>#REF!</v>
      </c>
      <c r="J425" s="19">
        <f>'Door Comparison'!L425</f>
        <v>1</v>
      </c>
      <c r="K425" s="19">
        <f>'Door Comparison'!M425</f>
        <v>0</v>
      </c>
      <c r="L425" s="19">
        <f>'Door Comparison'!N425</f>
        <v>1</v>
      </c>
      <c r="N425" s="59">
        <v>44</v>
      </c>
      <c r="O425" s="52"/>
      <c r="P425" s="15">
        <f t="shared" si="201"/>
        <v>17.21</v>
      </c>
      <c r="Q425" s="91">
        <f t="shared" si="202"/>
        <v>41.85</v>
      </c>
      <c r="R425" s="57"/>
      <c r="S425" s="51"/>
      <c r="T425" s="57">
        <v>0</v>
      </c>
      <c r="U425" s="15">
        <v>69.41</v>
      </c>
      <c r="V425" s="22">
        <f t="shared" si="203"/>
        <v>12.32</v>
      </c>
      <c r="W425" s="15">
        <f t="shared" si="204"/>
        <v>11.54</v>
      </c>
      <c r="X425" s="57">
        <v>0</v>
      </c>
      <c r="Y425" s="23">
        <f t="shared" si="205"/>
        <v>196.33</v>
      </c>
      <c r="Z425" s="49"/>
    </row>
    <row r="426" spans="1:26" ht="12.25" customHeight="1" x14ac:dyDescent="0.25">
      <c r="A426" s="384" t="str">
        <f>'Door Comparison'!A426</f>
        <v>D08.01.04A</v>
      </c>
      <c r="B426" s="19" t="str">
        <f>'Door Comparison'!C426</f>
        <v>DRS-501</v>
      </c>
      <c r="C426" s="19" t="str">
        <f>'Door Comparison'!D426</f>
        <v>Timber</v>
      </c>
      <c r="D426" s="19">
        <f>'Door Comparison'!E426</f>
        <v>1010</v>
      </c>
      <c r="E426" s="19">
        <f>'Door Comparison'!F426</f>
        <v>2360</v>
      </c>
      <c r="F426" s="19" t="e">
        <f>'Door Comparison'!#REF!</f>
        <v>#REF!</v>
      </c>
      <c r="G426" s="19">
        <f>'Door Comparison'!I426</f>
        <v>0</v>
      </c>
      <c r="H426" s="19">
        <f>'Door Comparison'!J426</f>
        <v>1</v>
      </c>
      <c r="I426" s="19" t="e">
        <f>'Door Comparison'!#REF!</f>
        <v>#REF!</v>
      </c>
      <c r="J426" s="19">
        <f>'Door Comparison'!L426</f>
        <v>0</v>
      </c>
      <c r="K426" s="19">
        <f>'Door Comparison'!M426</f>
        <v>0</v>
      </c>
      <c r="L426" s="19">
        <f>'Door Comparison'!N426</f>
        <v>1</v>
      </c>
      <c r="N426" s="59">
        <v>88</v>
      </c>
      <c r="O426" s="52"/>
      <c r="P426" s="15">
        <f t="shared" si="201"/>
        <v>17.760000000000002</v>
      </c>
      <c r="Q426" s="91">
        <f t="shared" si="202"/>
        <v>43.2</v>
      </c>
      <c r="R426" s="57"/>
      <c r="S426" s="51"/>
      <c r="T426" s="57">
        <v>0</v>
      </c>
      <c r="U426" s="15">
        <v>61.99</v>
      </c>
      <c r="V426" s="22">
        <f t="shared" si="203"/>
        <v>6.36</v>
      </c>
      <c r="W426" s="15">
        <f t="shared" si="204"/>
        <v>5.96</v>
      </c>
      <c r="X426" s="57">
        <v>0</v>
      </c>
      <c r="Y426" s="23">
        <f t="shared" si="205"/>
        <v>223.27</v>
      </c>
      <c r="Z426" s="49"/>
    </row>
    <row r="427" spans="1:26" ht="12.25" customHeight="1" x14ac:dyDescent="0.25">
      <c r="A427" s="384" t="str">
        <f>'Door Comparison'!A427</f>
        <v>D08.01.05A</v>
      </c>
      <c r="B427" s="19" t="str">
        <f>'Door Comparison'!C427</f>
        <v>DRS-501</v>
      </c>
      <c r="C427" s="19" t="str">
        <f>'Door Comparison'!D427</f>
        <v>Timber</v>
      </c>
      <c r="D427" s="19">
        <f>'Door Comparison'!E427</f>
        <v>970</v>
      </c>
      <c r="E427" s="19">
        <f>'Door Comparison'!F427</f>
        <v>2360</v>
      </c>
      <c r="F427" s="19" t="e">
        <f>'Door Comparison'!#REF!</f>
        <v>#REF!</v>
      </c>
      <c r="G427" s="19">
        <f>'Door Comparison'!I427</f>
        <v>0</v>
      </c>
      <c r="H427" s="19">
        <f>'Door Comparison'!J427</f>
        <v>1</v>
      </c>
      <c r="I427" s="19" t="e">
        <f>'Door Comparison'!#REF!</f>
        <v>#REF!</v>
      </c>
      <c r="J427" s="19">
        <f>'Door Comparison'!L427</f>
        <v>0</v>
      </c>
      <c r="K427" s="19">
        <f>'Door Comparison'!M427</f>
        <v>1</v>
      </c>
      <c r="L427" s="19">
        <f>'Door Comparison'!N427</f>
        <v>1</v>
      </c>
      <c r="N427" s="59">
        <v>88</v>
      </c>
      <c r="O427" s="52"/>
      <c r="P427" s="15">
        <f t="shared" si="201"/>
        <v>17.64</v>
      </c>
      <c r="Q427" s="91">
        <f t="shared" si="202"/>
        <v>42.9</v>
      </c>
      <c r="R427" s="57"/>
      <c r="S427" s="51"/>
      <c r="T427" s="57">
        <v>0</v>
      </c>
      <c r="U427" s="15">
        <v>67.94</v>
      </c>
      <c r="V427" s="22">
        <f t="shared" si="203"/>
        <v>18.95</v>
      </c>
      <c r="W427" s="15">
        <f t="shared" si="204"/>
        <v>11.84</v>
      </c>
      <c r="X427" s="57">
        <v>0</v>
      </c>
      <c r="Y427" s="23">
        <f t="shared" si="205"/>
        <v>247.27</v>
      </c>
      <c r="Z427" s="49"/>
    </row>
    <row r="428" spans="1:26" ht="12.25" customHeight="1" x14ac:dyDescent="0.25">
      <c r="A428" s="384" t="str">
        <f>'Door Comparison'!A428</f>
        <v>D08.01.06A</v>
      </c>
      <c r="B428" s="19" t="str">
        <f>'Door Comparison'!C428</f>
        <v>DRS-501</v>
      </c>
      <c r="C428" s="19" t="str">
        <f>'Door Comparison'!D428</f>
        <v>Timber</v>
      </c>
      <c r="D428" s="19">
        <f>'Door Comparison'!E428</f>
        <v>1290</v>
      </c>
      <c r="E428" s="19">
        <f>'Door Comparison'!F428</f>
        <v>2360</v>
      </c>
      <c r="F428" s="19" t="e">
        <f>'Door Comparison'!#REF!</f>
        <v>#REF!</v>
      </c>
      <c r="G428" s="19">
        <f>'Door Comparison'!I428</f>
        <v>0</v>
      </c>
      <c r="H428" s="19">
        <f>'Door Comparison'!J428</f>
        <v>1</v>
      </c>
      <c r="I428" s="19" t="e">
        <f>'Door Comparison'!#REF!</f>
        <v>#REF!</v>
      </c>
      <c r="J428" s="19">
        <f>'Door Comparison'!L428</f>
        <v>0</v>
      </c>
      <c r="K428" s="19">
        <f>'Door Comparison'!M428</f>
        <v>1</v>
      </c>
      <c r="L428" s="19">
        <f>'Door Comparison'!N428</f>
        <v>1</v>
      </c>
      <c r="N428" s="59">
        <v>88</v>
      </c>
      <c r="O428" s="52"/>
      <c r="P428" s="15">
        <f t="shared" si="201"/>
        <v>18.63</v>
      </c>
      <c r="Q428" s="91">
        <f t="shared" si="202"/>
        <v>45.32</v>
      </c>
      <c r="R428" s="57"/>
      <c r="S428" s="51"/>
      <c r="T428" s="57">
        <v>0</v>
      </c>
      <c r="U428" s="15">
        <v>142.53</v>
      </c>
      <c r="V428" s="22">
        <f t="shared" si="203"/>
        <v>20.010000000000002</v>
      </c>
      <c r="W428" s="15">
        <f t="shared" si="204"/>
        <v>12.5</v>
      </c>
      <c r="X428" s="57">
        <v>0</v>
      </c>
      <c r="Y428" s="23">
        <f t="shared" si="205"/>
        <v>326.99</v>
      </c>
      <c r="Z428" s="49"/>
    </row>
    <row r="429" spans="1:26" ht="12.25" customHeight="1" x14ac:dyDescent="0.25">
      <c r="A429" s="384" t="str">
        <f>'Door Comparison'!A429</f>
        <v>D08.01.07A</v>
      </c>
      <c r="B429" s="19" t="str">
        <f>'Door Comparison'!C429</f>
        <v>DRS-501</v>
      </c>
      <c r="C429" s="19" t="str">
        <f>'Door Comparison'!D429</f>
        <v>Timber</v>
      </c>
      <c r="D429" s="19">
        <f>'Door Comparison'!E429</f>
        <v>1020</v>
      </c>
      <c r="E429" s="19">
        <f>'Door Comparison'!F429</f>
        <v>2360</v>
      </c>
      <c r="F429" s="19" t="e">
        <f>'Door Comparison'!#REF!</f>
        <v>#REF!</v>
      </c>
      <c r="G429" s="19">
        <f>'Door Comparison'!I429</f>
        <v>0</v>
      </c>
      <c r="H429" s="19">
        <f>'Door Comparison'!J429</f>
        <v>1</v>
      </c>
      <c r="I429" s="19" t="e">
        <f>'Door Comparison'!#REF!</f>
        <v>#REF!</v>
      </c>
      <c r="J429" s="19">
        <f>'Door Comparison'!L429</f>
        <v>0</v>
      </c>
      <c r="K429" s="19">
        <f>'Door Comparison'!M429</f>
        <v>1</v>
      </c>
      <c r="L429" s="19">
        <f>'Door Comparison'!N429</f>
        <v>1</v>
      </c>
      <c r="N429" s="59">
        <v>88</v>
      </c>
      <c r="O429" s="52"/>
      <c r="P429" s="15">
        <f t="shared" si="201"/>
        <v>17.79</v>
      </c>
      <c r="Q429" s="91">
        <f t="shared" si="202"/>
        <v>43.28</v>
      </c>
      <c r="R429" s="57"/>
      <c r="S429" s="51"/>
      <c r="T429" s="57">
        <v>0</v>
      </c>
      <c r="U429" s="15">
        <v>46.47</v>
      </c>
      <c r="V429" s="22">
        <f t="shared" si="203"/>
        <v>19.11</v>
      </c>
      <c r="W429" s="15">
        <f t="shared" si="204"/>
        <v>11.94</v>
      </c>
      <c r="X429" s="57">
        <v>0</v>
      </c>
      <c r="Y429" s="23">
        <f t="shared" si="205"/>
        <v>226.59</v>
      </c>
      <c r="Z429" s="49"/>
    </row>
    <row r="430" spans="1:26" ht="12.25" customHeight="1" x14ac:dyDescent="0.25">
      <c r="A430" s="384" t="str">
        <f>'Door Comparison'!A430</f>
        <v>D08.02.01A</v>
      </c>
      <c r="B430" s="19" t="str">
        <f>'Door Comparison'!C430</f>
        <v>DRS-501</v>
      </c>
      <c r="C430" s="19" t="str">
        <f>'Door Comparison'!D430</f>
        <v>Timber</v>
      </c>
      <c r="D430" s="19">
        <f>'Door Comparison'!E430</f>
        <v>1815</v>
      </c>
      <c r="E430" s="19">
        <f>'Door Comparison'!F430</f>
        <v>2360</v>
      </c>
      <c r="F430" s="19" t="e">
        <f>'Door Comparison'!#REF!</f>
        <v>#REF!</v>
      </c>
      <c r="G430" s="19">
        <f>'Door Comparison'!I430</f>
        <v>0</v>
      </c>
      <c r="H430" s="19">
        <f>'Door Comparison'!J430</f>
        <v>1</v>
      </c>
      <c r="I430" s="19" t="e">
        <f>'Door Comparison'!#REF!</f>
        <v>#REF!</v>
      </c>
      <c r="J430" s="19">
        <f>'Door Comparison'!L430</f>
        <v>0</v>
      </c>
      <c r="K430" s="19">
        <f>'Door Comparison'!M430</f>
        <v>1</v>
      </c>
      <c r="L430" s="19">
        <f>'Door Comparison'!N430</f>
        <v>1</v>
      </c>
      <c r="N430" s="59">
        <v>88</v>
      </c>
      <c r="O430" s="52"/>
      <c r="P430" s="15">
        <f t="shared" si="201"/>
        <v>20.260000000000002</v>
      </c>
      <c r="Q430" s="91">
        <f t="shared" si="202"/>
        <v>49.27</v>
      </c>
      <c r="R430" s="57"/>
      <c r="S430" s="51"/>
      <c r="T430" s="57">
        <v>0</v>
      </c>
      <c r="U430" s="15">
        <v>128.03</v>
      </c>
      <c r="V430" s="22">
        <f t="shared" si="203"/>
        <v>21.76</v>
      </c>
      <c r="W430" s="15">
        <f t="shared" si="204"/>
        <v>13.59</v>
      </c>
      <c r="X430" s="57">
        <v>0</v>
      </c>
      <c r="Y430" s="23">
        <f t="shared" si="205"/>
        <v>320.91000000000003</v>
      </c>
      <c r="Z430" s="49"/>
    </row>
    <row r="431" spans="1:26" ht="12.25" customHeight="1" x14ac:dyDescent="0.25">
      <c r="A431" s="384" t="str">
        <f>'Door Comparison'!A431</f>
        <v>D08.02.02A</v>
      </c>
      <c r="B431" s="19" t="str">
        <f>'Door Comparison'!C431</f>
        <v>DRS-501</v>
      </c>
      <c r="C431" s="19" t="str">
        <f>'Door Comparison'!D431</f>
        <v>Timber</v>
      </c>
      <c r="D431" s="19">
        <f>'Door Comparison'!E431</f>
        <v>1290</v>
      </c>
      <c r="E431" s="19">
        <f>'Door Comparison'!F431</f>
        <v>2360</v>
      </c>
      <c r="F431" s="19" t="e">
        <f>'Door Comparison'!#REF!</f>
        <v>#REF!</v>
      </c>
      <c r="G431" s="19">
        <f>'Door Comparison'!I431</f>
        <v>0</v>
      </c>
      <c r="H431" s="19">
        <f>'Door Comparison'!J431</f>
        <v>1</v>
      </c>
      <c r="I431" s="19" t="e">
        <f>'Door Comparison'!#REF!</f>
        <v>#REF!</v>
      </c>
      <c r="J431" s="19">
        <f>'Door Comparison'!L431</f>
        <v>0</v>
      </c>
      <c r="K431" s="19">
        <f>'Door Comparison'!M431</f>
        <v>1</v>
      </c>
      <c r="L431" s="19">
        <f>'Door Comparison'!N431</f>
        <v>1</v>
      </c>
      <c r="N431" s="59">
        <v>88</v>
      </c>
      <c r="O431" s="52"/>
      <c r="P431" s="15">
        <f t="shared" si="201"/>
        <v>18.63</v>
      </c>
      <c r="Q431" s="91">
        <f t="shared" si="202"/>
        <v>45.32</v>
      </c>
      <c r="R431" s="57"/>
      <c r="S431" s="51"/>
      <c r="T431" s="57">
        <v>0</v>
      </c>
      <c r="U431" s="15">
        <v>142.53</v>
      </c>
      <c r="V431" s="22">
        <f t="shared" si="203"/>
        <v>20.010000000000002</v>
      </c>
      <c r="W431" s="15">
        <f t="shared" si="204"/>
        <v>12.5</v>
      </c>
      <c r="X431" s="57">
        <v>0</v>
      </c>
      <c r="Y431" s="23">
        <f t="shared" si="205"/>
        <v>326.99</v>
      </c>
      <c r="Z431" s="49"/>
    </row>
    <row r="432" spans="1:26" ht="12.25" customHeight="1" x14ac:dyDescent="0.25">
      <c r="A432" s="384" t="str">
        <f>'Door Comparison'!A432</f>
        <v>D08.02.02B</v>
      </c>
      <c r="B432" s="19" t="str">
        <f>'Door Comparison'!C432</f>
        <v>DRS-307</v>
      </c>
      <c r="C432" s="19" t="str">
        <f>'Door Comparison'!D432</f>
        <v>Metal</v>
      </c>
      <c r="D432" s="19">
        <f>'Door Comparison'!E432</f>
        <v>950</v>
      </c>
      <c r="E432" s="19">
        <f>'Door Comparison'!F432</f>
        <v>2300</v>
      </c>
      <c r="F432" s="19" t="e">
        <f>'Door Comparison'!#REF!</f>
        <v>#REF!</v>
      </c>
      <c r="G432" s="19">
        <f>'Door Comparison'!I432</f>
        <v>0</v>
      </c>
      <c r="H432" s="19">
        <f>'Door Comparison'!J432</f>
        <v>1</v>
      </c>
      <c r="I432" s="19" t="e">
        <f>'Door Comparison'!#REF!</f>
        <v>#REF!</v>
      </c>
      <c r="J432" s="19">
        <f>'Door Comparison'!L432</f>
        <v>0</v>
      </c>
      <c r="K432" s="19">
        <f>'Door Comparison'!M432</f>
        <v>1</v>
      </c>
      <c r="L432" s="19">
        <f>'Door Comparison'!N432</f>
        <v>1</v>
      </c>
      <c r="N432" s="59">
        <v>459.69</v>
      </c>
      <c r="O432" s="52"/>
      <c r="P432" s="15"/>
      <c r="R432" s="57"/>
      <c r="S432" s="51"/>
      <c r="T432" s="57"/>
      <c r="V432" s="22"/>
      <c r="W432" s="15"/>
      <c r="X432" s="57"/>
      <c r="Y432" s="23">
        <f t="shared" si="192"/>
        <v>459.69</v>
      </c>
      <c r="Z432" s="49"/>
    </row>
    <row r="433" spans="1:26" ht="12.25" customHeight="1" x14ac:dyDescent="0.25">
      <c r="A433" s="384" t="str">
        <f>'Door Comparison'!A433</f>
        <v>D08.02.04A</v>
      </c>
      <c r="B433" s="19" t="str">
        <f>'Door Comparison'!C433</f>
        <v>DRS-501</v>
      </c>
      <c r="C433" s="19" t="str">
        <f>'Door Comparison'!D433</f>
        <v>Timber</v>
      </c>
      <c r="D433" s="19">
        <f>'Door Comparison'!E433</f>
        <v>1290</v>
      </c>
      <c r="E433" s="19">
        <f>'Door Comparison'!F433</f>
        <v>2360</v>
      </c>
      <c r="F433" s="19" t="e">
        <f>'Door Comparison'!#REF!</f>
        <v>#REF!</v>
      </c>
      <c r="G433" s="19">
        <f>'Door Comparison'!I433</f>
        <v>0</v>
      </c>
      <c r="H433" s="19">
        <f>'Door Comparison'!J433</f>
        <v>1</v>
      </c>
      <c r="I433" s="19" t="e">
        <f>'Door Comparison'!#REF!</f>
        <v>#REF!</v>
      </c>
      <c r="J433" s="19">
        <f>'Door Comparison'!L433</f>
        <v>0</v>
      </c>
      <c r="K433" s="19">
        <f>'Door Comparison'!M433</f>
        <v>1</v>
      </c>
      <c r="L433" s="19">
        <f>'Door Comparison'!N433</f>
        <v>1</v>
      </c>
      <c r="N433" s="59">
        <v>88</v>
      </c>
      <c r="O433" s="52"/>
      <c r="P433" s="15">
        <f t="shared" ref="P433:P434" si="206">(D433+2*E433)*3.1/1000</f>
        <v>18.63</v>
      </c>
      <c r="Q433" s="91">
        <f t="shared" ref="Q433:Q434" si="207">(((D433+2*E433)*((G433*2.9)+(H433*3.77))/1000))*2</f>
        <v>45.32</v>
      </c>
      <c r="R433" s="57"/>
      <c r="S433" s="51"/>
      <c r="T433" s="57">
        <v>0</v>
      </c>
      <c r="U433" s="15">
        <v>148.47</v>
      </c>
      <c r="V433" s="22">
        <f t="shared" ref="V433:V434" si="208">(J433*((D433+2*E433)*1.11/1000))+(K433*((D433+2*E433)*2.22/1000))+(L433*((D433+2*E433)*1.11/1000))</f>
        <v>20.010000000000002</v>
      </c>
      <c r="W433" s="15">
        <f t="shared" ref="W433:W434" si="209">(J433+K433+L433)*((D433+2*E433)*1.04/1000)</f>
        <v>12.5</v>
      </c>
      <c r="X433" s="57">
        <v>0</v>
      </c>
      <c r="Y433" s="23">
        <f t="shared" ref="Y433:Y434" si="210">SUM(N433:X433)</f>
        <v>332.93</v>
      </c>
      <c r="Z433" s="49"/>
    </row>
    <row r="434" spans="1:26" ht="12.25" customHeight="1" x14ac:dyDescent="0.25">
      <c r="A434" s="384" t="str">
        <f>'Door Comparison'!A434</f>
        <v>D08.02.06A</v>
      </c>
      <c r="B434" s="19" t="str">
        <f>'Door Comparison'!C434</f>
        <v>DRS-501</v>
      </c>
      <c r="C434" s="19" t="str">
        <f>'Door Comparison'!D434</f>
        <v>Timber</v>
      </c>
      <c r="D434" s="19">
        <f>'Door Comparison'!E434</f>
        <v>1290</v>
      </c>
      <c r="E434" s="19">
        <f>'Door Comparison'!F434</f>
        <v>2360</v>
      </c>
      <c r="F434" s="19" t="e">
        <f>'Door Comparison'!#REF!</f>
        <v>#REF!</v>
      </c>
      <c r="G434" s="19">
        <f>'Door Comparison'!I434</f>
        <v>0</v>
      </c>
      <c r="H434" s="19">
        <f>'Door Comparison'!J434</f>
        <v>1</v>
      </c>
      <c r="I434" s="19" t="e">
        <f>'Door Comparison'!#REF!</f>
        <v>#REF!</v>
      </c>
      <c r="J434" s="19">
        <f>'Door Comparison'!L434</f>
        <v>0</v>
      </c>
      <c r="K434" s="19">
        <f>'Door Comparison'!M434</f>
        <v>1</v>
      </c>
      <c r="L434" s="19">
        <f>'Door Comparison'!N434</f>
        <v>1</v>
      </c>
      <c r="N434" s="59">
        <v>88</v>
      </c>
      <c r="O434" s="52"/>
      <c r="P434" s="15">
        <f t="shared" si="206"/>
        <v>18.63</v>
      </c>
      <c r="Q434" s="91">
        <f t="shared" si="207"/>
        <v>45.32</v>
      </c>
      <c r="R434" s="57"/>
      <c r="S434" s="51"/>
      <c r="T434" s="57">
        <v>0</v>
      </c>
      <c r="U434" s="15">
        <v>142.53</v>
      </c>
      <c r="V434" s="22">
        <f t="shared" si="208"/>
        <v>20.010000000000002</v>
      </c>
      <c r="W434" s="15">
        <f t="shared" si="209"/>
        <v>12.5</v>
      </c>
      <c r="X434" s="57">
        <v>0</v>
      </c>
      <c r="Y434" s="23">
        <f t="shared" si="210"/>
        <v>326.99</v>
      </c>
      <c r="Z434" s="49"/>
    </row>
    <row r="435" spans="1:26" ht="12.25" customHeight="1" x14ac:dyDescent="0.25">
      <c r="A435" s="384" t="str">
        <f>'Door Comparison'!A435</f>
        <v>D08.02.06B</v>
      </c>
      <c r="B435" s="19" t="str">
        <f>'Door Comparison'!C435</f>
        <v>DRS-307</v>
      </c>
      <c r="C435" s="19" t="str">
        <f>'Door Comparison'!D435</f>
        <v>Metal</v>
      </c>
      <c r="D435" s="19">
        <f>'Door Comparison'!E435</f>
        <v>950</v>
      </c>
      <c r="E435" s="19">
        <f>'Door Comparison'!F435</f>
        <v>2300</v>
      </c>
      <c r="F435" s="19" t="e">
        <f>'Door Comparison'!#REF!</f>
        <v>#REF!</v>
      </c>
      <c r="G435" s="19">
        <f>'Door Comparison'!I435</f>
        <v>0</v>
      </c>
      <c r="H435" s="19">
        <f>'Door Comparison'!J435</f>
        <v>1</v>
      </c>
      <c r="I435" s="19" t="e">
        <f>'Door Comparison'!#REF!</f>
        <v>#REF!</v>
      </c>
      <c r="J435" s="19">
        <f>'Door Comparison'!L435</f>
        <v>0</v>
      </c>
      <c r="K435" s="19">
        <f>'Door Comparison'!M435</f>
        <v>1</v>
      </c>
      <c r="L435" s="19">
        <f>'Door Comparison'!N435</f>
        <v>1</v>
      </c>
      <c r="N435" s="59">
        <v>459.69</v>
      </c>
      <c r="O435" s="52"/>
      <c r="P435" s="15"/>
      <c r="R435" s="57"/>
      <c r="S435" s="51"/>
      <c r="T435" s="57"/>
      <c r="V435" s="22"/>
      <c r="W435" s="15"/>
      <c r="X435" s="57"/>
      <c r="Y435" s="23">
        <f t="shared" si="192"/>
        <v>459.69</v>
      </c>
      <c r="Z435" s="49"/>
    </row>
    <row r="436" spans="1:26" ht="12.25" customHeight="1" x14ac:dyDescent="0.25">
      <c r="A436" s="384" t="str">
        <f>'Door Comparison'!A436</f>
        <v>D08.02.07A</v>
      </c>
      <c r="B436" s="19" t="str">
        <f>'Door Comparison'!C436</f>
        <v>DRS-501</v>
      </c>
      <c r="C436" s="19" t="str">
        <f>'Door Comparison'!D436</f>
        <v>Timber</v>
      </c>
      <c r="D436" s="19">
        <f>'Door Comparison'!E436</f>
        <v>970</v>
      </c>
      <c r="E436" s="19">
        <f>'Door Comparison'!F436</f>
        <v>2360</v>
      </c>
      <c r="F436" s="19" t="e">
        <f>'Door Comparison'!#REF!</f>
        <v>#REF!</v>
      </c>
      <c r="G436" s="19">
        <f>'Door Comparison'!I436</f>
        <v>0</v>
      </c>
      <c r="H436" s="19">
        <f>'Door Comparison'!J436</f>
        <v>1</v>
      </c>
      <c r="I436" s="19" t="e">
        <f>'Door Comparison'!#REF!</f>
        <v>#REF!</v>
      </c>
      <c r="J436" s="19">
        <f>'Door Comparison'!L436</f>
        <v>0</v>
      </c>
      <c r="K436" s="19">
        <f>'Door Comparison'!M436</f>
        <v>1</v>
      </c>
      <c r="L436" s="19">
        <f>'Door Comparison'!N436</f>
        <v>1</v>
      </c>
      <c r="N436" s="59">
        <v>88</v>
      </c>
      <c r="O436" s="52"/>
      <c r="P436" s="15">
        <f t="shared" ref="P436:P457" si="211">(D436+2*E436)*3.1/1000</f>
        <v>17.64</v>
      </c>
      <c r="Q436" s="91">
        <f t="shared" ref="Q436:Q457" si="212">(((D436+2*E436)*((G436*2.9)+(H436*3.77))/1000))*2</f>
        <v>42.9</v>
      </c>
      <c r="R436" s="57"/>
      <c r="S436" s="51"/>
      <c r="T436" s="57">
        <v>0</v>
      </c>
      <c r="U436" s="15">
        <v>67.94</v>
      </c>
      <c r="V436" s="22">
        <f t="shared" ref="V436:V457" si="213">(J436*((D436+2*E436)*1.11/1000))+(K436*((D436+2*E436)*2.22/1000))+(L436*((D436+2*E436)*1.11/1000))</f>
        <v>18.95</v>
      </c>
      <c r="W436" s="15">
        <f t="shared" ref="W436:W457" si="214">(J436+K436+L436)*((D436+2*E436)*1.04/1000)</f>
        <v>11.84</v>
      </c>
      <c r="X436" s="57">
        <v>0</v>
      </c>
      <c r="Y436" s="23">
        <f t="shared" si="192"/>
        <v>247.27</v>
      </c>
      <c r="Z436" s="49"/>
    </row>
    <row r="437" spans="1:26" ht="12.25" customHeight="1" x14ac:dyDescent="0.25">
      <c r="A437" s="384" t="str">
        <f>'Door Comparison'!A437</f>
        <v>D08.02.08A</v>
      </c>
      <c r="B437" s="19" t="str">
        <f>'Door Comparison'!C437</f>
        <v>DRS-501</v>
      </c>
      <c r="C437" s="19" t="str">
        <f>'Door Comparison'!D437</f>
        <v>Timber</v>
      </c>
      <c r="D437" s="19">
        <f>'Door Comparison'!E437</f>
        <v>970</v>
      </c>
      <c r="E437" s="19">
        <f>'Door Comparison'!F437</f>
        <v>2360</v>
      </c>
      <c r="F437" s="19" t="e">
        <f>'Door Comparison'!#REF!</f>
        <v>#REF!</v>
      </c>
      <c r="G437" s="19">
        <f>'Door Comparison'!I437</f>
        <v>0</v>
      </c>
      <c r="H437" s="19">
        <f>'Door Comparison'!J437</f>
        <v>1</v>
      </c>
      <c r="I437" s="19" t="e">
        <f>'Door Comparison'!#REF!</f>
        <v>#REF!</v>
      </c>
      <c r="J437" s="19">
        <f>'Door Comparison'!L437</f>
        <v>0</v>
      </c>
      <c r="K437" s="19">
        <f>'Door Comparison'!M437</f>
        <v>1</v>
      </c>
      <c r="L437" s="19">
        <f>'Door Comparison'!N437</f>
        <v>1</v>
      </c>
      <c r="N437" s="59">
        <v>88</v>
      </c>
      <c r="O437" s="52"/>
      <c r="P437" s="15">
        <f t="shared" si="211"/>
        <v>17.64</v>
      </c>
      <c r="Q437" s="91">
        <f t="shared" si="212"/>
        <v>42.9</v>
      </c>
      <c r="R437" s="57"/>
      <c r="S437" s="51"/>
      <c r="T437" s="57">
        <v>0</v>
      </c>
      <c r="U437" s="15">
        <v>67.94</v>
      </c>
      <c r="V437" s="22">
        <f t="shared" si="213"/>
        <v>18.95</v>
      </c>
      <c r="W437" s="15">
        <f t="shared" si="214"/>
        <v>11.84</v>
      </c>
      <c r="X437" s="57">
        <v>0</v>
      </c>
      <c r="Y437" s="23">
        <f t="shared" si="192"/>
        <v>247.27</v>
      </c>
      <c r="Z437" s="49"/>
    </row>
    <row r="438" spans="1:26" ht="12.25" customHeight="1" x14ac:dyDescent="0.25">
      <c r="A438" s="384" t="str">
        <f>'Door Comparison'!A438</f>
        <v>D08.02.09A</v>
      </c>
      <c r="B438" s="19" t="str">
        <f>'Door Comparison'!C438</f>
        <v>DRS-501</v>
      </c>
      <c r="C438" s="19" t="str">
        <f>'Door Comparison'!D438</f>
        <v>Timber</v>
      </c>
      <c r="D438" s="19">
        <f>'Door Comparison'!E438</f>
        <v>850</v>
      </c>
      <c r="E438" s="19">
        <f>'Door Comparison'!F438</f>
        <v>2360</v>
      </c>
      <c r="F438" s="19" t="e">
        <f>'Door Comparison'!#REF!</f>
        <v>#REF!</v>
      </c>
      <c r="G438" s="19">
        <f>'Door Comparison'!I438</f>
        <v>0</v>
      </c>
      <c r="H438" s="19">
        <f>'Door Comparison'!J438</f>
        <v>1</v>
      </c>
      <c r="I438" s="19" t="e">
        <f>'Door Comparison'!#REF!</f>
        <v>#REF!</v>
      </c>
      <c r="J438" s="19">
        <f>'Door Comparison'!L438</f>
        <v>0</v>
      </c>
      <c r="K438" s="19">
        <f>'Door Comparison'!M438</f>
        <v>1</v>
      </c>
      <c r="L438" s="19">
        <f>'Door Comparison'!N438</f>
        <v>1</v>
      </c>
      <c r="N438" s="59">
        <v>44</v>
      </c>
      <c r="O438" s="52"/>
      <c r="P438" s="15">
        <f t="shared" si="211"/>
        <v>17.27</v>
      </c>
      <c r="Q438" s="91">
        <f t="shared" si="212"/>
        <v>42</v>
      </c>
      <c r="R438" s="57"/>
      <c r="S438" s="51"/>
      <c r="T438" s="57">
        <v>0</v>
      </c>
      <c r="U438" s="15">
        <v>69.41</v>
      </c>
      <c r="V438" s="22">
        <f t="shared" si="213"/>
        <v>18.55</v>
      </c>
      <c r="W438" s="15">
        <f t="shared" si="214"/>
        <v>11.59</v>
      </c>
      <c r="X438" s="57">
        <v>0</v>
      </c>
      <c r="Y438" s="23">
        <f t="shared" si="192"/>
        <v>202.82</v>
      </c>
      <c r="Z438" s="49"/>
    </row>
    <row r="439" spans="1:26" ht="12.25" customHeight="1" x14ac:dyDescent="0.25">
      <c r="A439" s="384" t="str">
        <f>'Door Comparison'!A439</f>
        <v>D08.02.10A</v>
      </c>
      <c r="B439" s="19" t="str">
        <f>'Door Comparison'!C439</f>
        <v>DRS-501</v>
      </c>
      <c r="C439" s="19" t="str">
        <f>'Door Comparison'!D439</f>
        <v>Timber</v>
      </c>
      <c r="D439" s="19">
        <f>'Door Comparison'!E439</f>
        <v>1040</v>
      </c>
      <c r="E439" s="19">
        <f>'Door Comparison'!F439</f>
        <v>2360</v>
      </c>
      <c r="F439" s="19" t="e">
        <f>'Door Comparison'!#REF!</f>
        <v>#REF!</v>
      </c>
      <c r="G439" s="19">
        <f>'Door Comparison'!I439</f>
        <v>0</v>
      </c>
      <c r="H439" s="19">
        <f>'Door Comparison'!J439</f>
        <v>1</v>
      </c>
      <c r="I439" s="19" t="e">
        <f>'Door Comparison'!#REF!</f>
        <v>#REF!</v>
      </c>
      <c r="J439" s="19">
        <f>'Door Comparison'!L439</f>
        <v>0</v>
      </c>
      <c r="K439" s="19">
        <f>'Door Comparison'!M439</f>
        <v>1</v>
      </c>
      <c r="L439" s="19">
        <f>'Door Comparison'!N439</f>
        <v>1</v>
      </c>
      <c r="N439" s="59">
        <v>88</v>
      </c>
      <c r="O439" s="52"/>
      <c r="P439" s="15">
        <f t="shared" si="211"/>
        <v>17.86</v>
      </c>
      <c r="Q439" s="91">
        <f t="shared" si="212"/>
        <v>43.43</v>
      </c>
      <c r="R439" s="57"/>
      <c r="S439" s="51"/>
      <c r="T439" s="57">
        <v>0</v>
      </c>
      <c r="U439" s="15">
        <v>67.930000000000007</v>
      </c>
      <c r="V439" s="22">
        <f t="shared" si="213"/>
        <v>19.18</v>
      </c>
      <c r="W439" s="15">
        <f t="shared" si="214"/>
        <v>11.98</v>
      </c>
      <c r="X439" s="57">
        <v>0</v>
      </c>
      <c r="Y439" s="23">
        <f t="shared" si="192"/>
        <v>248.38</v>
      </c>
      <c r="Z439" s="49"/>
    </row>
    <row r="440" spans="1:26" ht="12.25" customHeight="1" x14ac:dyDescent="0.25">
      <c r="A440" s="384" t="str">
        <f>'Door Comparison'!A440</f>
        <v>D08.02.11A</v>
      </c>
      <c r="B440" s="19" t="str">
        <f>'Door Comparison'!C440</f>
        <v>DRS-501</v>
      </c>
      <c r="C440" s="19" t="str">
        <f>'Door Comparison'!D440</f>
        <v>Timber</v>
      </c>
      <c r="D440" s="19">
        <f>'Door Comparison'!E440</f>
        <v>1290</v>
      </c>
      <c r="E440" s="19">
        <f>'Door Comparison'!F440</f>
        <v>2360</v>
      </c>
      <c r="F440" s="19" t="e">
        <f>'Door Comparison'!#REF!</f>
        <v>#REF!</v>
      </c>
      <c r="G440" s="19">
        <f>'Door Comparison'!I440</f>
        <v>0</v>
      </c>
      <c r="H440" s="19">
        <f>'Door Comparison'!J440</f>
        <v>1</v>
      </c>
      <c r="I440" s="19" t="e">
        <f>'Door Comparison'!#REF!</f>
        <v>#REF!</v>
      </c>
      <c r="J440" s="19">
        <f>'Door Comparison'!L440</f>
        <v>0</v>
      </c>
      <c r="K440" s="19">
        <f>'Door Comparison'!M440</f>
        <v>1</v>
      </c>
      <c r="L440" s="19">
        <f>'Door Comparison'!N440</f>
        <v>1</v>
      </c>
      <c r="N440" s="59">
        <v>88</v>
      </c>
      <c r="O440" s="52"/>
      <c r="P440" s="15">
        <f t="shared" si="211"/>
        <v>18.63</v>
      </c>
      <c r="Q440" s="91">
        <f t="shared" si="212"/>
        <v>45.32</v>
      </c>
      <c r="R440" s="57"/>
      <c r="S440" s="51"/>
      <c r="T440" s="57">
        <v>0</v>
      </c>
      <c r="U440" s="15">
        <v>148.47</v>
      </c>
      <c r="V440" s="22">
        <f t="shared" si="213"/>
        <v>20.010000000000002</v>
      </c>
      <c r="W440" s="15">
        <f t="shared" si="214"/>
        <v>12.5</v>
      </c>
      <c r="X440" s="57">
        <v>0</v>
      </c>
      <c r="Y440" s="23">
        <f t="shared" si="192"/>
        <v>332.93</v>
      </c>
      <c r="Z440" s="49"/>
    </row>
    <row r="441" spans="1:26" ht="12.25" customHeight="1" x14ac:dyDescent="0.25">
      <c r="A441" s="384" t="str">
        <f>'Door Comparison'!A441</f>
        <v>D08.02.12A</v>
      </c>
      <c r="B441" s="19" t="str">
        <f>'Door Comparison'!C441</f>
        <v>DRS-501</v>
      </c>
      <c r="C441" s="19" t="str">
        <f>'Door Comparison'!D441</f>
        <v>Timber</v>
      </c>
      <c r="D441" s="19">
        <f>'Door Comparison'!E441</f>
        <v>1290</v>
      </c>
      <c r="E441" s="19">
        <f>'Door Comparison'!F441</f>
        <v>2360</v>
      </c>
      <c r="F441" s="19" t="e">
        <f>'Door Comparison'!#REF!</f>
        <v>#REF!</v>
      </c>
      <c r="G441" s="19">
        <f>'Door Comparison'!I441</f>
        <v>0</v>
      </c>
      <c r="H441" s="19">
        <f>'Door Comparison'!J441</f>
        <v>1</v>
      </c>
      <c r="I441" s="19" t="e">
        <f>'Door Comparison'!#REF!</f>
        <v>#REF!</v>
      </c>
      <c r="J441" s="19">
        <f>'Door Comparison'!L441</f>
        <v>0</v>
      </c>
      <c r="K441" s="19">
        <f>'Door Comparison'!M441</f>
        <v>1</v>
      </c>
      <c r="L441" s="19">
        <f>'Door Comparison'!N441</f>
        <v>1</v>
      </c>
      <c r="N441" s="59">
        <v>88</v>
      </c>
      <c r="O441" s="52"/>
      <c r="P441" s="15">
        <f t="shared" si="211"/>
        <v>18.63</v>
      </c>
      <c r="Q441" s="91">
        <f t="shared" si="212"/>
        <v>45.32</v>
      </c>
      <c r="R441" s="57"/>
      <c r="S441" s="51"/>
      <c r="T441" s="57">
        <v>0</v>
      </c>
      <c r="U441" s="15">
        <v>148.47</v>
      </c>
      <c r="V441" s="22">
        <f t="shared" si="213"/>
        <v>20.010000000000002</v>
      </c>
      <c r="W441" s="15">
        <f t="shared" si="214"/>
        <v>12.5</v>
      </c>
      <c r="X441" s="57">
        <v>0</v>
      </c>
      <c r="Y441" s="23">
        <f t="shared" si="192"/>
        <v>332.93</v>
      </c>
      <c r="Z441" s="49"/>
    </row>
    <row r="442" spans="1:26" ht="12.25" customHeight="1" x14ac:dyDescent="0.25">
      <c r="A442" s="384" t="str">
        <f>'Door Comparison'!A442</f>
        <v>D08.02.M1A</v>
      </c>
      <c r="B442" s="19" t="str">
        <f>'Door Comparison'!C442</f>
        <v>DRS-501</v>
      </c>
      <c r="C442" s="19" t="str">
        <f>'Door Comparison'!D442</f>
        <v>Timber</v>
      </c>
      <c r="D442" s="19">
        <f>'Door Comparison'!E442</f>
        <v>1040</v>
      </c>
      <c r="E442" s="19">
        <f>'Door Comparison'!F442</f>
        <v>2360</v>
      </c>
      <c r="F442" s="19" t="e">
        <f>'Door Comparison'!#REF!</f>
        <v>#REF!</v>
      </c>
      <c r="G442" s="19">
        <f>'Door Comparison'!I442</f>
        <v>0</v>
      </c>
      <c r="H442" s="19">
        <f>'Door Comparison'!J442</f>
        <v>1</v>
      </c>
      <c r="I442" s="19" t="e">
        <f>'Door Comparison'!#REF!</f>
        <v>#REF!</v>
      </c>
      <c r="J442" s="19">
        <f>'Door Comparison'!L442</f>
        <v>0</v>
      </c>
      <c r="K442" s="19">
        <f>'Door Comparison'!M442</f>
        <v>1</v>
      </c>
      <c r="L442" s="19">
        <f>'Door Comparison'!N442</f>
        <v>1</v>
      </c>
      <c r="N442" s="59">
        <v>88</v>
      </c>
      <c r="O442" s="52"/>
      <c r="P442" s="15">
        <f t="shared" si="211"/>
        <v>17.86</v>
      </c>
      <c r="Q442" s="91">
        <f t="shared" si="212"/>
        <v>43.43</v>
      </c>
      <c r="R442" s="57"/>
      <c r="S442" s="51"/>
      <c r="T442" s="57">
        <v>0</v>
      </c>
      <c r="U442" s="15">
        <v>66.44</v>
      </c>
      <c r="V442" s="22">
        <f t="shared" si="213"/>
        <v>19.18</v>
      </c>
      <c r="W442" s="15">
        <f t="shared" si="214"/>
        <v>11.98</v>
      </c>
      <c r="X442" s="57">
        <v>0</v>
      </c>
      <c r="Y442" s="23">
        <f t="shared" si="192"/>
        <v>246.89</v>
      </c>
      <c r="Z442" s="49"/>
    </row>
    <row r="443" spans="1:26" ht="12.25" customHeight="1" x14ac:dyDescent="0.25">
      <c r="A443" s="384" t="str">
        <f>'Door Comparison'!A443</f>
        <v>D08.04.01A</v>
      </c>
      <c r="B443" s="19" t="str">
        <f>'Door Comparison'!C443</f>
        <v>DRS-501</v>
      </c>
      <c r="C443" s="19" t="str">
        <f>'Door Comparison'!D443</f>
        <v>Timber</v>
      </c>
      <c r="D443" s="19">
        <f>'Door Comparison'!E443</f>
        <v>1290</v>
      </c>
      <c r="E443" s="19">
        <f>'Door Comparison'!F443</f>
        <v>2360</v>
      </c>
      <c r="F443" s="19" t="e">
        <f>'Door Comparison'!#REF!</f>
        <v>#REF!</v>
      </c>
      <c r="G443" s="19">
        <f>'Door Comparison'!I443</f>
        <v>0</v>
      </c>
      <c r="H443" s="19">
        <f>'Door Comparison'!J443</f>
        <v>1</v>
      </c>
      <c r="I443" s="19" t="e">
        <f>'Door Comparison'!#REF!</f>
        <v>#REF!</v>
      </c>
      <c r="J443" s="19">
        <f>'Door Comparison'!L443</f>
        <v>0</v>
      </c>
      <c r="K443" s="19">
        <f>'Door Comparison'!M443</f>
        <v>1</v>
      </c>
      <c r="L443" s="19">
        <f>'Door Comparison'!N443</f>
        <v>1</v>
      </c>
      <c r="N443" s="59">
        <v>88</v>
      </c>
      <c r="O443" s="52"/>
      <c r="P443" s="15">
        <f t="shared" si="211"/>
        <v>18.63</v>
      </c>
      <c r="Q443" s="91">
        <f t="shared" si="212"/>
        <v>45.32</v>
      </c>
      <c r="R443" s="57"/>
      <c r="S443" s="51"/>
      <c r="T443" s="57">
        <v>0</v>
      </c>
      <c r="U443" s="15">
        <v>142.53</v>
      </c>
      <c r="V443" s="22">
        <f t="shared" si="213"/>
        <v>20.010000000000002</v>
      </c>
      <c r="W443" s="15">
        <f t="shared" si="214"/>
        <v>12.5</v>
      </c>
      <c r="X443" s="57">
        <v>0</v>
      </c>
      <c r="Y443" s="23">
        <f t="shared" si="192"/>
        <v>326.99</v>
      </c>
      <c r="Z443" s="49"/>
    </row>
    <row r="444" spans="1:26" ht="12.25" customHeight="1" x14ac:dyDescent="0.25">
      <c r="A444" s="384" t="str">
        <f>'Door Comparison'!A444</f>
        <v>D08.04.02A</v>
      </c>
      <c r="B444" s="19" t="str">
        <f>'Door Comparison'!C444</f>
        <v>DRS-501</v>
      </c>
      <c r="C444" s="19" t="str">
        <f>'Door Comparison'!D444</f>
        <v>Timber</v>
      </c>
      <c r="D444" s="19">
        <f>'Door Comparison'!E444</f>
        <v>1290</v>
      </c>
      <c r="E444" s="19">
        <f>'Door Comparison'!F444</f>
        <v>2360</v>
      </c>
      <c r="F444" s="19" t="e">
        <f>'Door Comparison'!#REF!</f>
        <v>#REF!</v>
      </c>
      <c r="G444" s="19">
        <f>'Door Comparison'!I444</f>
        <v>0</v>
      </c>
      <c r="H444" s="19">
        <f>'Door Comparison'!J444</f>
        <v>1</v>
      </c>
      <c r="I444" s="19" t="e">
        <f>'Door Comparison'!#REF!</f>
        <v>#REF!</v>
      </c>
      <c r="J444" s="19">
        <f>'Door Comparison'!L444</f>
        <v>0</v>
      </c>
      <c r="K444" s="19">
        <f>'Door Comparison'!M444</f>
        <v>1</v>
      </c>
      <c r="L444" s="19">
        <f>'Door Comparison'!N444</f>
        <v>1</v>
      </c>
      <c r="N444" s="59">
        <v>88</v>
      </c>
      <c r="O444" s="52"/>
      <c r="P444" s="15">
        <f t="shared" si="211"/>
        <v>18.63</v>
      </c>
      <c r="Q444" s="91">
        <f t="shared" si="212"/>
        <v>45.32</v>
      </c>
      <c r="R444" s="57"/>
      <c r="S444" s="51"/>
      <c r="T444" s="57">
        <v>0</v>
      </c>
      <c r="U444" s="15">
        <v>151.44</v>
      </c>
      <c r="V444" s="22">
        <f t="shared" si="213"/>
        <v>20.010000000000002</v>
      </c>
      <c r="W444" s="15">
        <f t="shared" si="214"/>
        <v>12.5</v>
      </c>
      <c r="X444" s="57">
        <v>0</v>
      </c>
      <c r="Y444" s="23">
        <f t="shared" si="192"/>
        <v>335.9</v>
      </c>
      <c r="Z444" s="49"/>
    </row>
    <row r="445" spans="1:26" ht="12.25" customHeight="1" x14ac:dyDescent="0.25">
      <c r="A445" s="384" t="str">
        <f>'Door Comparison'!A445</f>
        <v>D08.04.03A</v>
      </c>
      <c r="B445" s="19" t="str">
        <f>'Door Comparison'!C445</f>
        <v>DRS-501</v>
      </c>
      <c r="C445" s="19" t="str">
        <f>'Door Comparison'!D445</f>
        <v>Timber</v>
      </c>
      <c r="D445" s="19">
        <f>'Door Comparison'!E445</f>
        <v>1040</v>
      </c>
      <c r="E445" s="19">
        <f>'Door Comparison'!F445</f>
        <v>2360</v>
      </c>
      <c r="F445" s="19" t="e">
        <f>'Door Comparison'!#REF!</f>
        <v>#REF!</v>
      </c>
      <c r="G445" s="19">
        <f>'Door Comparison'!I445</f>
        <v>0</v>
      </c>
      <c r="H445" s="19">
        <f>'Door Comparison'!J445</f>
        <v>1</v>
      </c>
      <c r="I445" s="19" t="e">
        <f>'Door Comparison'!#REF!</f>
        <v>#REF!</v>
      </c>
      <c r="J445" s="19">
        <f>'Door Comparison'!L445</f>
        <v>0</v>
      </c>
      <c r="K445" s="19">
        <f>'Door Comparison'!M445</f>
        <v>1</v>
      </c>
      <c r="L445" s="19">
        <f>'Door Comparison'!N445</f>
        <v>1</v>
      </c>
      <c r="N445" s="59">
        <v>88</v>
      </c>
      <c r="O445" s="52"/>
      <c r="P445" s="15">
        <f t="shared" si="211"/>
        <v>17.86</v>
      </c>
      <c r="Q445" s="91">
        <f t="shared" si="212"/>
        <v>43.43</v>
      </c>
      <c r="R445" s="57"/>
      <c r="S445" s="51"/>
      <c r="T445" s="57">
        <v>0</v>
      </c>
      <c r="U445" s="15">
        <v>46.47</v>
      </c>
      <c r="V445" s="22">
        <f t="shared" si="213"/>
        <v>19.18</v>
      </c>
      <c r="W445" s="15">
        <f t="shared" si="214"/>
        <v>11.98</v>
      </c>
      <c r="X445" s="57">
        <v>0</v>
      </c>
      <c r="Y445" s="23">
        <f t="shared" si="192"/>
        <v>226.92</v>
      </c>
      <c r="Z445" s="49"/>
    </row>
    <row r="446" spans="1:26" ht="12.25" customHeight="1" x14ac:dyDescent="0.25">
      <c r="A446" s="384" t="str">
        <f>'Door Comparison'!A446</f>
        <v>D08.04.04A</v>
      </c>
      <c r="B446" s="19" t="str">
        <f>'Door Comparison'!C446</f>
        <v>DRS-501</v>
      </c>
      <c r="C446" s="19" t="str">
        <f>'Door Comparison'!D446</f>
        <v>Timber</v>
      </c>
      <c r="D446" s="19">
        <f>'Door Comparison'!E446</f>
        <v>1640</v>
      </c>
      <c r="E446" s="19">
        <f>'Door Comparison'!F446</f>
        <v>2360</v>
      </c>
      <c r="F446" s="19" t="e">
        <f>'Door Comparison'!#REF!</f>
        <v>#REF!</v>
      </c>
      <c r="G446" s="19">
        <f>'Door Comparison'!I446</f>
        <v>0</v>
      </c>
      <c r="H446" s="19">
        <f>'Door Comparison'!J446</f>
        <v>1</v>
      </c>
      <c r="I446" s="19" t="e">
        <f>'Door Comparison'!#REF!</f>
        <v>#REF!</v>
      </c>
      <c r="J446" s="19">
        <f>'Door Comparison'!L446</f>
        <v>0</v>
      </c>
      <c r="K446" s="19">
        <f>'Door Comparison'!M446</f>
        <v>1</v>
      </c>
      <c r="L446" s="19">
        <f>'Door Comparison'!N446</f>
        <v>1</v>
      </c>
      <c r="N446" s="59">
        <v>88</v>
      </c>
      <c r="O446" s="52"/>
      <c r="P446" s="15">
        <f t="shared" si="211"/>
        <v>19.72</v>
      </c>
      <c r="Q446" s="91">
        <f t="shared" si="212"/>
        <v>47.95</v>
      </c>
      <c r="R446" s="57"/>
      <c r="S446" s="51"/>
      <c r="T446" s="57">
        <v>0</v>
      </c>
      <c r="U446" s="15">
        <v>100.46</v>
      </c>
      <c r="V446" s="22">
        <f t="shared" si="213"/>
        <v>21.18</v>
      </c>
      <c r="W446" s="15">
        <f t="shared" si="214"/>
        <v>13.23</v>
      </c>
      <c r="X446" s="57">
        <v>0</v>
      </c>
      <c r="Y446" s="23">
        <f t="shared" si="192"/>
        <v>290.54000000000002</v>
      </c>
      <c r="Z446" s="49"/>
    </row>
    <row r="447" spans="1:26" ht="12.25" customHeight="1" x14ac:dyDescent="0.25">
      <c r="A447" s="384" t="str">
        <f>'Door Comparison'!A447</f>
        <v>D08.04.05A</v>
      </c>
      <c r="B447" s="19" t="str">
        <f>'Door Comparison'!C447</f>
        <v>DRS-505</v>
      </c>
      <c r="C447" s="19" t="str">
        <f>'Door Comparison'!D447</f>
        <v>Selo</v>
      </c>
      <c r="D447" s="19">
        <f>'Door Comparison'!E447</f>
        <v>1903</v>
      </c>
      <c r="E447" s="19">
        <f>'Door Comparison'!F447</f>
        <v>2395</v>
      </c>
      <c r="F447" s="19" t="e">
        <f>'Door Comparison'!#REF!</f>
        <v>#REF!</v>
      </c>
      <c r="G447" s="19">
        <f>'Door Comparison'!I447</f>
        <v>0</v>
      </c>
      <c r="H447" s="19">
        <f>'Door Comparison'!J447</f>
        <v>1</v>
      </c>
      <c r="I447" s="19" t="e">
        <f>'Door Comparison'!#REF!</f>
        <v>#REF!</v>
      </c>
      <c r="J447" s="19">
        <f>'Door Comparison'!L447</f>
        <v>0</v>
      </c>
      <c r="K447" s="19">
        <f>'Door Comparison'!M447</f>
        <v>0</v>
      </c>
      <c r="L447" s="19">
        <f>'Door Comparison'!N447</f>
        <v>1</v>
      </c>
      <c r="N447" s="385">
        <v>270</v>
      </c>
      <c r="O447" s="52"/>
      <c r="P447" s="15">
        <f t="shared" si="211"/>
        <v>20.75</v>
      </c>
      <c r="Q447" s="91">
        <f t="shared" si="212"/>
        <v>50.47</v>
      </c>
      <c r="R447" s="57"/>
      <c r="S447" s="51"/>
      <c r="T447" s="57">
        <v>0</v>
      </c>
      <c r="U447" s="15">
        <v>168.36</v>
      </c>
      <c r="V447" s="22">
        <f t="shared" si="213"/>
        <v>7.43</v>
      </c>
      <c r="W447" s="15">
        <f t="shared" si="214"/>
        <v>6.96</v>
      </c>
      <c r="X447" s="57">
        <v>0</v>
      </c>
      <c r="Y447" s="23">
        <f t="shared" si="192"/>
        <v>523.97</v>
      </c>
      <c r="Z447" s="49"/>
    </row>
    <row r="448" spans="1:26" ht="12.25" customHeight="1" x14ac:dyDescent="0.25">
      <c r="A448" s="384" t="str">
        <f>'Door Comparison'!A448</f>
        <v>D08.04.06A</v>
      </c>
      <c r="B448" s="19" t="str">
        <f>'Door Comparison'!C448</f>
        <v>DRS-501</v>
      </c>
      <c r="C448" s="19" t="str">
        <f>'Door Comparison'!D448</f>
        <v>Timber</v>
      </c>
      <c r="D448" s="19">
        <f>'Door Comparison'!E448</f>
        <v>950</v>
      </c>
      <c r="E448" s="19">
        <f>'Door Comparison'!F448</f>
        <v>2360</v>
      </c>
      <c r="F448" s="19" t="e">
        <f>'Door Comparison'!#REF!</f>
        <v>#REF!</v>
      </c>
      <c r="G448" s="19">
        <f>'Door Comparison'!I448</f>
        <v>0</v>
      </c>
      <c r="H448" s="19">
        <f>'Door Comparison'!J448</f>
        <v>1</v>
      </c>
      <c r="I448" s="19" t="e">
        <f>'Door Comparison'!#REF!</f>
        <v>#REF!</v>
      </c>
      <c r="J448" s="19">
        <f>'Door Comparison'!L448</f>
        <v>0</v>
      </c>
      <c r="K448" s="19">
        <f>'Door Comparison'!M448</f>
        <v>0</v>
      </c>
      <c r="L448" s="19">
        <f>'Door Comparison'!N448</f>
        <v>1</v>
      </c>
      <c r="N448" s="59">
        <v>88</v>
      </c>
      <c r="O448" s="52"/>
      <c r="P448" s="15">
        <f t="shared" si="211"/>
        <v>17.579999999999998</v>
      </c>
      <c r="Q448" s="91">
        <f t="shared" si="212"/>
        <v>42.75</v>
      </c>
      <c r="R448" s="57"/>
      <c r="S448" s="51"/>
      <c r="T448" s="57">
        <v>0</v>
      </c>
      <c r="U448" s="15">
        <v>62</v>
      </c>
      <c r="V448" s="22">
        <f t="shared" si="213"/>
        <v>6.29</v>
      </c>
      <c r="W448" s="15">
        <f t="shared" si="214"/>
        <v>5.9</v>
      </c>
      <c r="X448" s="57">
        <v>0</v>
      </c>
      <c r="Y448" s="23">
        <f t="shared" si="192"/>
        <v>222.52</v>
      </c>
      <c r="Z448" s="49"/>
    </row>
    <row r="449" spans="1:26" ht="12.25" customHeight="1" x14ac:dyDescent="0.25">
      <c r="A449" s="384" t="str">
        <f>'Door Comparison'!A449</f>
        <v>D08.04.07A</v>
      </c>
      <c r="B449" s="19" t="str">
        <f>'Door Comparison'!C449</f>
        <v>DRS-501</v>
      </c>
      <c r="C449" s="19" t="str">
        <f>'Door Comparison'!D449</f>
        <v>Timber</v>
      </c>
      <c r="D449" s="19">
        <f>'Door Comparison'!E449</f>
        <v>1010</v>
      </c>
      <c r="E449" s="19">
        <f>'Door Comparison'!F449</f>
        <v>2360</v>
      </c>
      <c r="F449" s="19" t="e">
        <f>'Door Comparison'!#REF!</f>
        <v>#REF!</v>
      </c>
      <c r="G449" s="19">
        <f>'Door Comparison'!I449</f>
        <v>0</v>
      </c>
      <c r="H449" s="19">
        <f>'Door Comparison'!J449</f>
        <v>1</v>
      </c>
      <c r="I449" s="19" t="e">
        <f>'Door Comparison'!#REF!</f>
        <v>#REF!</v>
      </c>
      <c r="J449" s="19">
        <f>'Door Comparison'!L449</f>
        <v>1</v>
      </c>
      <c r="K449" s="19">
        <f>'Door Comparison'!M449</f>
        <v>0</v>
      </c>
      <c r="L449" s="19">
        <f>'Door Comparison'!N449</f>
        <v>1</v>
      </c>
      <c r="N449" s="59">
        <v>88</v>
      </c>
      <c r="O449" s="52"/>
      <c r="P449" s="15">
        <f t="shared" si="211"/>
        <v>17.760000000000002</v>
      </c>
      <c r="Q449" s="91">
        <f t="shared" si="212"/>
        <v>43.2</v>
      </c>
      <c r="R449" s="57"/>
      <c r="S449" s="51"/>
      <c r="T449" s="57">
        <v>0</v>
      </c>
      <c r="U449" s="15">
        <v>69.41</v>
      </c>
      <c r="V449" s="22">
        <f t="shared" si="213"/>
        <v>12.72</v>
      </c>
      <c r="W449" s="15">
        <f t="shared" si="214"/>
        <v>11.92</v>
      </c>
      <c r="X449" s="57">
        <v>0</v>
      </c>
      <c r="Y449" s="23">
        <f t="shared" si="192"/>
        <v>243.01</v>
      </c>
      <c r="Z449" s="49"/>
    </row>
    <row r="450" spans="1:26" ht="12.25" customHeight="1" x14ac:dyDescent="0.25">
      <c r="A450" s="384" t="str">
        <f>'Door Comparison'!A450</f>
        <v>D08.04.08A</v>
      </c>
      <c r="B450" s="19" t="str">
        <f>'Door Comparison'!C450</f>
        <v>DRS-501</v>
      </c>
      <c r="C450" s="19" t="str">
        <f>'Door Comparison'!D450</f>
        <v>Timber</v>
      </c>
      <c r="D450" s="19">
        <f>'Door Comparison'!E450</f>
        <v>950</v>
      </c>
      <c r="E450" s="19">
        <f>'Door Comparison'!F450</f>
        <v>2360</v>
      </c>
      <c r="F450" s="19" t="e">
        <f>'Door Comparison'!#REF!</f>
        <v>#REF!</v>
      </c>
      <c r="G450" s="19">
        <f>'Door Comparison'!I450</f>
        <v>0</v>
      </c>
      <c r="H450" s="19">
        <f>'Door Comparison'!J450</f>
        <v>1</v>
      </c>
      <c r="I450" s="19" t="e">
        <f>'Door Comparison'!#REF!</f>
        <v>#REF!</v>
      </c>
      <c r="J450" s="19">
        <f>'Door Comparison'!L450</f>
        <v>0</v>
      </c>
      <c r="K450" s="19">
        <f>'Door Comparison'!M450</f>
        <v>0</v>
      </c>
      <c r="L450" s="19">
        <f>'Door Comparison'!N450</f>
        <v>1</v>
      </c>
      <c r="N450" s="59">
        <v>88</v>
      </c>
      <c r="O450" s="52"/>
      <c r="P450" s="15">
        <f t="shared" si="211"/>
        <v>17.579999999999998</v>
      </c>
      <c r="Q450" s="91">
        <f t="shared" si="212"/>
        <v>42.75</v>
      </c>
      <c r="R450" s="57"/>
      <c r="S450" s="51"/>
      <c r="T450" s="57">
        <v>0</v>
      </c>
      <c r="U450" s="392">
        <v>62</v>
      </c>
      <c r="V450" s="22">
        <f t="shared" si="213"/>
        <v>6.29</v>
      </c>
      <c r="W450" s="15">
        <f t="shared" si="214"/>
        <v>5.9</v>
      </c>
      <c r="X450" s="57">
        <v>0</v>
      </c>
      <c r="Y450" s="23">
        <f t="shared" si="192"/>
        <v>222.52</v>
      </c>
      <c r="Z450" s="49"/>
    </row>
    <row r="451" spans="1:26" ht="12.25" customHeight="1" x14ac:dyDescent="0.25">
      <c r="A451" s="384" t="str">
        <f>'Door Comparison'!A451</f>
        <v>D08.04.09A</v>
      </c>
      <c r="B451" s="19" t="str">
        <f>'Door Comparison'!C451</f>
        <v>DRS-501</v>
      </c>
      <c r="C451" s="19" t="str">
        <f>'Door Comparison'!D451</f>
        <v>Timber</v>
      </c>
      <c r="D451" s="19">
        <f>'Door Comparison'!E451</f>
        <v>830</v>
      </c>
      <c r="E451" s="19">
        <f>'Door Comparison'!F451</f>
        <v>2360</v>
      </c>
      <c r="F451" s="19" t="e">
        <f>'Door Comparison'!#REF!</f>
        <v>#REF!</v>
      </c>
      <c r="G451" s="19">
        <f>'Door Comparison'!I451</f>
        <v>0</v>
      </c>
      <c r="H451" s="19">
        <f>'Door Comparison'!J451</f>
        <v>1</v>
      </c>
      <c r="I451" s="19" t="e">
        <f>'Door Comparison'!#REF!</f>
        <v>#REF!</v>
      </c>
      <c r="J451" s="19">
        <f>'Door Comparison'!L451</f>
        <v>1</v>
      </c>
      <c r="K451" s="19">
        <f>'Door Comparison'!M451</f>
        <v>0</v>
      </c>
      <c r="L451" s="19">
        <f>'Door Comparison'!N451</f>
        <v>1</v>
      </c>
      <c r="N451" s="59">
        <v>44</v>
      </c>
      <c r="O451" s="52"/>
      <c r="P451" s="15">
        <f t="shared" si="211"/>
        <v>17.21</v>
      </c>
      <c r="Q451" s="91">
        <f t="shared" si="212"/>
        <v>41.85</v>
      </c>
      <c r="R451" s="57"/>
      <c r="S451" s="51"/>
      <c r="T451" s="57">
        <v>0</v>
      </c>
      <c r="U451" s="15">
        <v>69.41</v>
      </c>
      <c r="V451" s="22">
        <f t="shared" si="213"/>
        <v>12.32</v>
      </c>
      <c r="W451" s="15">
        <f t="shared" si="214"/>
        <v>11.54</v>
      </c>
      <c r="X451" s="57">
        <v>0</v>
      </c>
      <c r="Y451" s="23">
        <f t="shared" si="192"/>
        <v>196.33</v>
      </c>
      <c r="Z451" s="49"/>
    </row>
    <row r="452" spans="1:26" ht="12.25" customHeight="1" x14ac:dyDescent="0.25">
      <c r="A452" s="384" t="str">
        <f>'Door Comparison'!A452</f>
        <v>D08.06.01A</v>
      </c>
      <c r="B452" s="19" t="str">
        <f>'Door Comparison'!C452</f>
        <v>DRS-501</v>
      </c>
      <c r="C452" s="19" t="str">
        <f>'Door Comparison'!D452</f>
        <v>Timber</v>
      </c>
      <c r="D452" s="19">
        <f>'Door Comparison'!E452</f>
        <v>1290</v>
      </c>
      <c r="E452" s="19">
        <f>'Door Comparison'!F452</f>
        <v>2360</v>
      </c>
      <c r="F452" s="19" t="e">
        <f>'Door Comparison'!#REF!</f>
        <v>#REF!</v>
      </c>
      <c r="G452" s="19">
        <f>'Door Comparison'!I452</f>
        <v>0</v>
      </c>
      <c r="H452" s="19">
        <f>'Door Comparison'!J452</f>
        <v>1</v>
      </c>
      <c r="I452" s="19" t="e">
        <f>'Door Comparison'!#REF!</f>
        <v>#REF!</v>
      </c>
      <c r="J452" s="19">
        <f>'Door Comparison'!L452</f>
        <v>0</v>
      </c>
      <c r="K452" s="19">
        <f>'Door Comparison'!M452</f>
        <v>1</v>
      </c>
      <c r="L452" s="19">
        <f>'Door Comparison'!N452</f>
        <v>1</v>
      </c>
      <c r="N452" s="59">
        <v>88</v>
      </c>
      <c r="O452" s="52"/>
      <c r="P452" s="15">
        <f t="shared" si="211"/>
        <v>18.63</v>
      </c>
      <c r="Q452" s="91">
        <f t="shared" si="212"/>
        <v>45.32</v>
      </c>
      <c r="R452" s="57"/>
      <c r="S452" s="51"/>
      <c r="T452" s="57">
        <v>0</v>
      </c>
      <c r="U452" s="15">
        <v>148.47</v>
      </c>
      <c r="V452" s="22">
        <f t="shared" si="213"/>
        <v>20.010000000000002</v>
      </c>
      <c r="W452" s="15">
        <f t="shared" si="214"/>
        <v>12.5</v>
      </c>
      <c r="X452" s="57">
        <v>0</v>
      </c>
      <c r="Y452" s="23">
        <f t="shared" si="192"/>
        <v>332.93</v>
      </c>
      <c r="Z452" s="49"/>
    </row>
    <row r="453" spans="1:26" ht="12.25" customHeight="1" x14ac:dyDescent="0.25">
      <c r="A453" s="384" t="str">
        <f>'Door Comparison'!A453</f>
        <v>D08.06.02A</v>
      </c>
      <c r="B453" s="19" t="str">
        <f>'Door Comparison'!C453</f>
        <v>DRS-501</v>
      </c>
      <c r="C453" s="19" t="str">
        <f>'Door Comparison'!D453</f>
        <v>Timber</v>
      </c>
      <c r="D453" s="19">
        <f>'Door Comparison'!E453</f>
        <v>1640</v>
      </c>
      <c r="E453" s="19">
        <f>'Door Comparison'!F453</f>
        <v>2360</v>
      </c>
      <c r="F453" s="19" t="e">
        <f>'Door Comparison'!#REF!</f>
        <v>#REF!</v>
      </c>
      <c r="G453" s="19">
        <f>'Door Comparison'!I453</f>
        <v>0</v>
      </c>
      <c r="H453" s="19">
        <f>'Door Comparison'!J453</f>
        <v>1</v>
      </c>
      <c r="I453" s="19" t="e">
        <f>'Door Comparison'!#REF!</f>
        <v>#REF!</v>
      </c>
      <c r="J453" s="19">
        <f>'Door Comparison'!L453</f>
        <v>0</v>
      </c>
      <c r="K453" s="19">
        <f>'Door Comparison'!M453</f>
        <v>1</v>
      </c>
      <c r="L453" s="19">
        <f>'Door Comparison'!N453</f>
        <v>1</v>
      </c>
      <c r="N453" s="59">
        <v>88</v>
      </c>
      <c r="O453" s="52"/>
      <c r="P453" s="15">
        <f t="shared" si="211"/>
        <v>19.72</v>
      </c>
      <c r="Q453" s="91">
        <f t="shared" si="212"/>
        <v>47.95</v>
      </c>
      <c r="R453" s="57"/>
      <c r="S453" s="51"/>
      <c r="T453" s="57">
        <v>0</v>
      </c>
      <c r="U453" s="15">
        <v>100.46</v>
      </c>
      <c r="V453" s="22">
        <f t="shared" si="213"/>
        <v>21.18</v>
      </c>
      <c r="W453" s="15">
        <f t="shared" si="214"/>
        <v>13.23</v>
      </c>
      <c r="X453" s="57">
        <v>0</v>
      </c>
      <c r="Y453" s="23">
        <f t="shared" si="192"/>
        <v>290.54000000000002</v>
      </c>
      <c r="Z453" s="49"/>
    </row>
    <row r="454" spans="1:26" ht="12.25" customHeight="1" x14ac:dyDescent="0.25">
      <c r="A454" s="384" t="str">
        <f>'Door Comparison'!A454</f>
        <v>D08.06.03A</v>
      </c>
      <c r="B454" s="19" t="str">
        <f>'Door Comparison'!C454</f>
        <v>DRS-501</v>
      </c>
      <c r="C454" s="19" t="str">
        <f>'Door Comparison'!D454</f>
        <v>Timber</v>
      </c>
      <c r="D454" s="19">
        <f>'Door Comparison'!E454</f>
        <v>1290</v>
      </c>
      <c r="E454" s="19">
        <f>'Door Comparison'!F454</f>
        <v>2360</v>
      </c>
      <c r="F454" s="19" t="e">
        <f>'Door Comparison'!#REF!</f>
        <v>#REF!</v>
      </c>
      <c r="G454" s="19">
        <f>'Door Comparison'!I454</f>
        <v>0</v>
      </c>
      <c r="H454" s="19">
        <f>'Door Comparison'!J454</f>
        <v>1</v>
      </c>
      <c r="I454" s="19" t="e">
        <f>'Door Comparison'!#REF!</f>
        <v>#REF!</v>
      </c>
      <c r="J454" s="19">
        <f>'Door Comparison'!L454</f>
        <v>0</v>
      </c>
      <c r="K454" s="19">
        <f>'Door Comparison'!M454</f>
        <v>1</v>
      </c>
      <c r="L454" s="19">
        <f>'Door Comparison'!N454</f>
        <v>1</v>
      </c>
      <c r="N454" s="59">
        <v>88</v>
      </c>
      <c r="O454" s="52"/>
      <c r="P454" s="15">
        <f t="shared" si="211"/>
        <v>18.63</v>
      </c>
      <c r="Q454" s="91">
        <f t="shared" si="212"/>
        <v>45.32</v>
      </c>
      <c r="R454" s="57"/>
      <c r="S454" s="51"/>
      <c r="T454" s="57">
        <v>0</v>
      </c>
      <c r="U454" s="15">
        <v>151.44</v>
      </c>
      <c r="V454" s="22">
        <f t="shared" si="213"/>
        <v>20.010000000000002</v>
      </c>
      <c r="W454" s="15">
        <f t="shared" si="214"/>
        <v>12.5</v>
      </c>
      <c r="X454" s="57">
        <v>0</v>
      </c>
      <c r="Y454" s="23">
        <f t="shared" si="192"/>
        <v>335.9</v>
      </c>
      <c r="Z454" s="49"/>
    </row>
    <row r="455" spans="1:26" ht="12.25" customHeight="1" x14ac:dyDescent="0.25">
      <c r="A455" s="384" t="str">
        <f>'Door Comparison'!A455</f>
        <v>D08.06.04A</v>
      </c>
      <c r="B455" s="19" t="str">
        <f>'Door Comparison'!C455</f>
        <v>DRS-505</v>
      </c>
      <c r="C455" s="19" t="str">
        <f>'Door Comparison'!D455</f>
        <v>Selo</v>
      </c>
      <c r="D455" s="19">
        <f>'Door Comparison'!E455</f>
        <v>1955</v>
      </c>
      <c r="E455" s="19">
        <f>'Door Comparison'!F455</f>
        <v>2395</v>
      </c>
      <c r="F455" s="19" t="e">
        <f>'Door Comparison'!#REF!</f>
        <v>#REF!</v>
      </c>
      <c r="G455" s="19">
        <f>'Door Comparison'!I455</f>
        <v>0</v>
      </c>
      <c r="H455" s="19">
        <f>'Door Comparison'!J455</f>
        <v>1</v>
      </c>
      <c r="I455" s="19" t="e">
        <f>'Door Comparison'!#REF!</f>
        <v>#REF!</v>
      </c>
      <c r="J455" s="19">
        <f>'Door Comparison'!L455</f>
        <v>0</v>
      </c>
      <c r="K455" s="19">
        <f>'Door Comparison'!M455</f>
        <v>0</v>
      </c>
      <c r="L455" s="19">
        <f>'Door Comparison'!N455</f>
        <v>1</v>
      </c>
      <c r="N455" s="385">
        <v>270</v>
      </c>
      <c r="O455" s="52"/>
      <c r="P455" s="15">
        <f t="shared" si="211"/>
        <v>20.91</v>
      </c>
      <c r="Q455" s="91">
        <f t="shared" si="212"/>
        <v>50.86</v>
      </c>
      <c r="R455" s="57"/>
      <c r="S455" s="51"/>
      <c r="T455" s="57">
        <v>0</v>
      </c>
      <c r="U455" s="15">
        <v>168.36</v>
      </c>
      <c r="V455" s="22">
        <f t="shared" si="213"/>
        <v>7.49</v>
      </c>
      <c r="W455" s="15">
        <f t="shared" si="214"/>
        <v>7.01</v>
      </c>
      <c r="X455" s="57">
        <v>0</v>
      </c>
      <c r="Y455" s="23">
        <f t="shared" si="192"/>
        <v>524.63</v>
      </c>
      <c r="Z455" s="49"/>
    </row>
    <row r="456" spans="1:26" ht="12.25" customHeight="1" x14ac:dyDescent="0.25">
      <c r="A456" s="384" t="str">
        <f>'Door Comparison'!A456</f>
        <v>D08.06.05A</v>
      </c>
      <c r="B456" s="19" t="str">
        <f>'Door Comparison'!C456</f>
        <v>DRS-501</v>
      </c>
      <c r="C456" s="19" t="str">
        <f>'Door Comparison'!D456</f>
        <v>Timber</v>
      </c>
      <c r="D456" s="19">
        <f>'Door Comparison'!E456</f>
        <v>1040</v>
      </c>
      <c r="E456" s="19">
        <f>'Door Comparison'!F456</f>
        <v>2360</v>
      </c>
      <c r="F456" s="19" t="e">
        <f>'Door Comparison'!#REF!</f>
        <v>#REF!</v>
      </c>
      <c r="G456" s="19">
        <f>'Door Comparison'!I456</f>
        <v>0</v>
      </c>
      <c r="H456" s="19">
        <f>'Door Comparison'!J456</f>
        <v>1</v>
      </c>
      <c r="I456" s="19" t="e">
        <f>'Door Comparison'!#REF!</f>
        <v>#REF!</v>
      </c>
      <c r="J456" s="19">
        <f>'Door Comparison'!L456</f>
        <v>0</v>
      </c>
      <c r="K456" s="19">
        <f>'Door Comparison'!M456</f>
        <v>1</v>
      </c>
      <c r="L456" s="19">
        <f>'Door Comparison'!N456</f>
        <v>1</v>
      </c>
      <c r="N456" s="59">
        <v>88</v>
      </c>
      <c r="O456" s="52"/>
      <c r="P456" s="15">
        <f t="shared" si="211"/>
        <v>17.86</v>
      </c>
      <c r="Q456" s="91">
        <f t="shared" si="212"/>
        <v>43.43</v>
      </c>
      <c r="R456" s="57"/>
      <c r="S456" s="51"/>
      <c r="T456" s="57">
        <v>0</v>
      </c>
      <c r="U456" s="15">
        <v>67.94</v>
      </c>
      <c r="V456" s="22">
        <f t="shared" si="213"/>
        <v>19.18</v>
      </c>
      <c r="W456" s="15">
        <f t="shared" si="214"/>
        <v>11.98</v>
      </c>
      <c r="X456" s="57">
        <v>0</v>
      </c>
      <c r="Y456" s="23">
        <f t="shared" si="192"/>
        <v>248.39</v>
      </c>
      <c r="Z456" s="49"/>
    </row>
    <row r="457" spans="1:26" ht="12.25" customHeight="1" x14ac:dyDescent="0.25">
      <c r="A457" s="384" t="str">
        <f>'Door Comparison'!A457</f>
        <v>D08.06.06A</v>
      </c>
      <c r="B457" s="19" t="str">
        <f>'Door Comparison'!C457</f>
        <v>DRS-501</v>
      </c>
      <c r="C457" s="19" t="str">
        <f>'Door Comparison'!D457</f>
        <v>Timber</v>
      </c>
      <c r="D457" s="19">
        <f>'Door Comparison'!E457</f>
        <v>970</v>
      </c>
      <c r="E457" s="19">
        <f>'Door Comparison'!F457</f>
        <v>2360</v>
      </c>
      <c r="F457" s="19" t="e">
        <f>'Door Comparison'!#REF!</f>
        <v>#REF!</v>
      </c>
      <c r="G457" s="19">
        <f>'Door Comparison'!I457</f>
        <v>0</v>
      </c>
      <c r="H457" s="19">
        <f>'Door Comparison'!J457</f>
        <v>1</v>
      </c>
      <c r="I457" s="19" t="e">
        <f>'Door Comparison'!#REF!</f>
        <v>#REF!</v>
      </c>
      <c r="J457" s="19">
        <f>'Door Comparison'!L457</f>
        <v>0</v>
      </c>
      <c r="K457" s="19">
        <f>'Door Comparison'!M457</f>
        <v>1</v>
      </c>
      <c r="L457" s="19">
        <f>'Door Comparison'!N457</f>
        <v>1</v>
      </c>
      <c r="N457" s="59">
        <v>88</v>
      </c>
      <c r="O457" s="52"/>
      <c r="P457" s="15">
        <f t="shared" si="211"/>
        <v>17.64</v>
      </c>
      <c r="Q457" s="91">
        <f t="shared" si="212"/>
        <v>42.9</v>
      </c>
      <c r="R457" s="57"/>
      <c r="S457" s="51"/>
      <c r="T457" s="57">
        <v>0</v>
      </c>
      <c r="U457" s="15">
        <v>67.94</v>
      </c>
      <c r="V457" s="22">
        <f t="shared" si="213"/>
        <v>18.95</v>
      </c>
      <c r="W457" s="15">
        <f t="shared" si="214"/>
        <v>11.84</v>
      </c>
      <c r="X457" s="57">
        <v>0</v>
      </c>
      <c r="Y457" s="23">
        <f t="shared" si="192"/>
        <v>247.27</v>
      </c>
      <c r="Z457" s="49"/>
    </row>
    <row r="458" spans="1:26" ht="12.25" customHeight="1" x14ac:dyDescent="0.25">
      <c r="A458" s="384" t="str">
        <f>'Door Comparison'!A458</f>
        <v>Level 09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N458" s="59"/>
      <c r="O458" s="52"/>
      <c r="P458" s="15"/>
      <c r="R458" s="57"/>
      <c r="S458" s="51"/>
      <c r="T458" s="57"/>
      <c r="V458" s="22"/>
      <c r="W458" s="15"/>
      <c r="X458" s="57"/>
      <c r="Y458" s="23"/>
      <c r="Z458" s="49"/>
    </row>
    <row r="459" spans="1:26" ht="12.25" customHeight="1" x14ac:dyDescent="0.25">
      <c r="A459" s="384" t="str">
        <f>'Door Comparison'!A459</f>
        <v>D09.01.01A</v>
      </c>
      <c r="B459" s="19" t="str">
        <f>'Door Comparison'!C459</f>
        <v>DRS-501</v>
      </c>
      <c r="C459" s="19" t="str">
        <f>'Door Comparison'!D459</f>
        <v>Timber</v>
      </c>
      <c r="D459" s="19">
        <f>'Door Comparison'!E459</f>
        <v>950</v>
      </c>
      <c r="E459" s="19">
        <f>'Door Comparison'!F459</f>
        <v>2360</v>
      </c>
      <c r="F459" s="19" t="e">
        <f>'Door Comparison'!#REF!</f>
        <v>#REF!</v>
      </c>
      <c r="G459" s="19">
        <f>'Door Comparison'!I459</f>
        <v>0</v>
      </c>
      <c r="H459" s="19">
        <f>'Door Comparison'!J459</f>
        <v>1</v>
      </c>
      <c r="I459" s="19" t="e">
        <f>'Door Comparison'!#REF!</f>
        <v>#REF!</v>
      </c>
      <c r="J459" s="19">
        <f>'Door Comparison'!L459</f>
        <v>0</v>
      </c>
      <c r="K459" s="19">
        <f>'Door Comparison'!M459</f>
        <v>0</v>
      </c>
      <c r="L459" s="19">
        <f>'Door Comparison'!N459</f>
        <v>1</v>
      </c>
      <c r="N459" s="59">
        <v>88</v>
      </c>
      <c r="O459" s="52"/>
      <c r="P459" s="15">
        <f t="shared" ref="P459:P467" si="215">(D459+2*E459)*3.1/1000</f>
        <v>17.579999999999998</v>
      </c>
      <c r="Q459" s="91">
        <f t="shared" ref="Q459:Q467" si="216">(((D459+2*E459)*((G459*2.9)+(H459*3.77))/1000))*2</f>
        <v>42.75</v>
      </c>
      <c r="R459" s="57"/>
      <c r="S459" s="51"/>
      <c r="T459" s="57">
        <v>0</v>
      </c>
      <c r="U459" s="15">
        <v>62</v>
      </c>
      <c r="V459" s="22">
        <f t="shared" ref="V459:V467" si="217">(J459*((D459+2*E459)*1.11/1000))+(K459*((D459+2*E459)*2.22/1000))+(L459*((D459+2*E459)*1.11/1000))</f>
        <v>6.29</v>
      </c>
      <c r="W459" s="15">
        <f t="shared" ref="W459:W467" si="218">(J459+K459+L459)*((D459+2*E459)*1.04/1000)</f>
        <v>5.9</v>
      </c>
      <c r="X459" s="57">
        <v>0</v>
      </c>
      <c r="Y459" s="23">
        <f t="shared" ref="Y459:Y467" si="219">SUM(N459:X459)</f>
        <v>222.52</v>
      </c>
      <c r="Z459" s="49"/>
    </row>
    <row r="460" spans="1:26" ht="12.25" customHeight="1" x14ac:dyDescent="0.25">
      <c r="A460" s="384" t="str">
        <f>'Door Comparison'!A460</f>
        <v>D09.01.02A</v>
      </c>
      <c r="B460" s="19" t="str">
        <f>'Door Comparison'!C460</f>
        <v>DRS-501</v>
      </c>
      <c r="C460" s="19" t="str">
        <f>'Door Comparison'!D460</f>
        <v>Timber</v>
      </c>
      <c r="D460" s="19">
        <f>'Door Comparison'!E460</f>
        <v>1290</v>
      </c>
      <c r="E460" s="19">
        <f>'Door Comparison'!F460</f>
        <v>2360</v>
      </c>
      <c r="F460" s="19" t="e">
        <f>'Door Comparison'!#REF!</f>
        <v>#REF!</v>
      </c>
      <c r="G460" s="19">
        <f>'Door Comparison'!I460</f>
        <v>0</v>
      </c>
      <c r="H460" s="19">
        <f>'Door Comparison'!J460</f>
        <v>1</v>
      </c>
      <c r="I460" s="19" t="e">
        <f>'Door Comparison'!#REF!</f>
        <v>#REF!</v>
      </c>
      <c r="J460" s="19">
        <f>'Door Comparison'!L460</f>
        <v>0</v>
      </c>
      <c r="K460" s="19">
        <f>'Door Comparison'!M460</f>
        <v>1</v>
      </c>
      <c r="L460" s="19">
        <f>'Door Comparison'!N460</f>
        <v>1</v>
      </c>
      <c r="N460" s="59">
        <v>88</v>
      </c>
      <c r="O460" s="52"/>
      <c r="P460" s="15">
        <f t="shared" si="215"/>
        <v>18.63</v>
      </c>
      <c r="Q460" s="91">
        <f t="shared" si="216"/>
        <v>45.32</v>
      </c>
      <c r="R460" s="57"/>
      <c r="S460" s="51"/>
      <c r="T460" s="57">
        <v>0</v>
      </c>
      <c r="U460" s="15">
        <v>100.46</v>
      </c>
      <c r="V460" s="22">
        <f t="shared" si="217"/>
        <v>20.010000000000002</v>
      </c>
      <c r="W460" s="15">
        <f t="shared" si="218"/>
        <v>12.5</v>
      </c>
      <c r="X460" s="57">
        <v>0</v>
      </c>
      <c r="Y460" s="23">
        <f t="shared" si="219"/>
        <v>284.92</v>
      </c>
      <c r="Z460" s="49"/>
    </row>
    <row r="461" spans="1:26" ht="12.25" customHeight="1" x14ac:dyDescent="0.25">
      <c r="A461" s="384" t="str">
        <f>'Door Comparison'!A461</f>
        <v>D09.01.03A</v>
      </c>
      <c r="B461" s="19" t="str">
        <f>'Door Comparison'!C461</f>
        <v>DRS-501</v>
      </c>
      <c r="C461" s="19" t="str">
        <f>'Door Comparison'!D461</f>
        <v>Timber</v>
      </c>
      <c r="D461" s="19">
        <f>'Door Comparison'!E461</f>
        <v>830</v>
      </c>
      <c r="E461" s="19">
        <f>'Door Comparison'!F461</f>
        <v>2360</v>
      </c>
      <c r="F461" s="19" t="e">
        <f>'Door Comparison'!#REF!</f>
        <v>#REF!</v>
      </c>
      <c r="G461" s="19">
        <f>'Door Comparison'!I461</f>
        <v>0</v>
      </c>
      <c r="H461" s="19">
        <f>'Door Comparison'!J461</f>
        <v>1</v>
      </c>
      <c r="I461" s="19" t="e">
        <f>'Door Comparison'!#REF!</f>
        <v>#REF!</v>
      </c>
      <c r="J461" s="19">
        <f>'Door Comparison'!L461</f>
        <v>1</v>
      </c>
      <c r="K461" s="19">
        <f>'Door Comparison'!M461</f>
        <v>0</v>
      </c>
      <c r="L461" s="19">
        <f>'Door Comparison'!N461</f>
        <v>1</v>
      </c>
      <c r="N461" s="59">
        <v>44</v>
      </c>
      <c r="O461" s="52"/>
      <c r="P461" s="15">
        <f t="shared" si="215"/>
        <v>17.21</v>
      </c>
      <c r="Q461" s="91">
        <f t="shared" si="216"/>
        <v>41.85</v>
      </c>
      <c r="R461" s="57"/>
      <c r="S461" s="51"/>
      <c r="T461" s="57">
        <v>0</v>
      </c>
      <c r="U461" s="15">
        <v>69.41</v>
      </c>
      <c r="V461" s="22">
        <f t="shared" si="217"/>
        <v>12.32</v>
      </c>
      <c r="W461" s="15">
        <f t="shared" si="218"/>
        <v>11.54</v>
      </c>
      <c r="X461" s="57">
        <v>0</v>
      </c>
      <c r="Y461" s="23">
        <f t="shared" si="219"/>
        <v>196.33</v>
      </c>
      <c r="Z461" s="49"/>
    </row>
    <row r="462" spans="1:26" ht="12.25" customHeight="1" x14ac:dyDescent="0.25">
      <c r="A462" s="384" t="str">
        <f>'Door Comparison'!A462</f>
        <v>D09.01.04A</v>
      </c>
      <c r="B462" s="19" t="str">
        <f>'Door Comparison'!C462</f>
        <v>DRS-501</v>
      </c>
      <c r="C462" s="19" t="str">
        <f>'Door Comparison'!D462</f>
        <v>Timber</v>
      </c>
      <c r="D462" s="19">
        <f>'Door Comparison'!E462</f>
        <v>1010</v>
      </c>
      <c r="E462" s="19">
        <f>'Door Comparison'!F462</f>
        <v>2360</v>
      </c>
      <c r="F462" s="19" t="e">
        <f>'Door Comparison'!#REF!</f>
        <v>#REF!</v>
      </c>
      <c r="G462" s="19">
        <f>'Door Comparison'!I462</f>
        <v>0</v>
      </c>
      <c r="H462" s="19">
        <f>'Door Comparison'!J462</f>
        <v>1</v>
      </c>
      <c r="I462" s="19" t="e">
        <f>'Door Comparison'!#REF!</f>
        <v>#REF!</v>
      </c>
      <c r="J462" s="19">
        <f>'Door Comparison'!L462</f>
        <v>0</v>
      </c>
      <c r="K462" s="19">
        <f>'Door Comparison'!M462</f>
        <v>0</v>
      </c>
      <c r="L462" s="19">
        <f>'Door Comparison'!N462</f>
        <v>1</v>
      </c>
      <c r="N462" s="59">
        <v>88</v>
      </c>
      <c r="O462" s="52"/>
      <c r="P462" s="15">
        <f t="shared" si="215"/>
        <v>17.760000000000002</v>
      </c>
      <c r="Q462" s="91">
        <f t="shared" si="216"/>
        <v>43.2</v>
      </c>
      <c r="R462" s="57"/>
      <c r="S462" s="51"/>
      <c r="T462" s="57">
        <v>0</v>
      </c>
      <c r="U462" s="15">
        <v>61.99</v>
      </c>
      <c r="V462" s="22">
        <f t="shared" si="217"/>
        <v>6.36</v>
      </c>
      <c r="W462" s="15">
        <f t="shared" si="218"/>
        <v>5.96</v>
      </c>
      <c r="X462" s="57">
        <v>0</v>
      </c>
      <c r="Y462" s="23">
        <f t="shared" si="219"/>
        <v>223.27</v>
      </c>
      <c r="Z462" s="49"/>
    </row>
    <row r="463" spans="1:26" ht="12.25" customHeight="1" x14ac:dyDescent="0.25">
      <c r="A463" s="384" t="str">
        <f>'Door Comparison'!A463</f>
        <v>D09.01.05A</v>
      </c>
      <c r="B463" s="19" t="str">
        <f>'Door Comparison'!C463</f>
        <v>DRS-501</v>
      </c>
      <c r="C463" s="19" t="str">
        <f>'Door Comparison'!D463</f>
        <v>Timber</v>
      </c>
      <c r="D463" s="19">
        <f>'Door Comparison'!E463</f>
        <v>970</v>
      </c>
      <c r="E463" s="19">
        <f>'Door Comparison'!F463</f>
        <v>2360</v>
      </c>
      <c r="F463" s="19" t="e">
        <f>'Door Comparison'!#REF!</f>
        <v>#REF!</v>
      </c>
      <c r="G463" s="19">
        <f>'Door Comparison'!I463</f>
        <v>0</v>
      </c>
      <c r="H463" s="19">
        <f>'Door Comparison'!J463</f>
        <v>1</v>
      </c>
      <c r="I463" s="19" t="e">
        <f>'Door Comparison'!#REF!</f>
        <v>#REF!</v>
      </c>
      <c r="J463" s="19">
        <f>'Door Comparison'!L463</f>
        <v>0</v>
      </c>
      <c r="K463" s="19">
        <f>'Door Comparison'!M463</f>
        <v>1</v>
      </c>
      <c r="L463" s="19">
        <f>'Door Comparison'!N463</f>
        <v>1</v>
      </c>
      <c r="N463" s="59">
        <v>88</v>
      </c>
      <c r="O463" s="52"/>
      <c r="P463" s="15">
        <f t="shared" si="215"/>
        <v>17.64</v>
      </c>
      <c r="Q463" s="91">
        <f t="shared" si="216"/>
        <v>42.9</v>
      </c>
      <c r="R463" s="57"/>
      <c r="S463" s="51"/>
      <c r="T463" s="57">
        <v>0</v>
      </c>
      <c r="U463" s="15">
        <v>67.94</v>
      </c>
      <c r="V463" s="22">
        <f t="shared" si="217"/>
        <v>18.95</v>
      </c>
      <c r="W463" s="15">
        <f t="shared" si="218"/>
        <v>11.84</v>
      </c>
      <c r="X463" s="57">
        <v>0</v>
      </c>
      <c r="Y463" s="23">
        <f t="shared" si="219"/>
        <v>247.27</v>
      </c>
      <c r="Z463" s="49"/>
    </row>
    <row r="464" spans="1:26" ht="12.25" customHeight="1" x14ac:dyDescent="0.25">
      <c r="A464" s="384" t="str">
        <f>'Door Comparison'!A464</f>
        <v>D09.01.06A</v>
      </c>
      <c r="B464" s="19" t="str">
        <f>'Door Comparison'!C464</f>
        <v>DRS-501</v>
      </c>
      <c r="C464" s="19" t="str">
        <f>'Door Comparison'!D464</f>
        <v>Timber</v>
      </c>
      <c r="D464" s="19">
        <f>'Door Comparison'!E464</f>
        <v>1290</v>
      </c>
      <c r="E464" s="19">
        <f>'Door Comparison'!F464</f>
        <v>2360</v>
      </c>
      <c r="F464" s="19" t="e">
        <f>'Door Comparison'!#REF!</f>
        <v>#REF!</v>
      </c>
      <c r="G464" s="19">
        <f>'Door Comparison'!I464</f>
        <v>0</v>
      </c>
      <c r="H464" s="19">
        <f>'Door Comparison'!J464</f>
        <v>1</v>
      </c>
      <c r="I464" s="19" t="e">
        <f>'Door Comparison'!#REF!</f>
        <v>#REF!</v>
      </c>
      <c r="J464" s="19">
        <f>'Door Comparison'!L464</f>
        <v>0</v>
      </c>
      <c r="K464" s="19">
        <f>'Door Comparison'!M464</f>
        <v>1</v>
      </c>
      <c r="L464" s="19">
        <f>'Door Comparison'!N464</f>
        <v>1</v>
      </c>
      <c r="N464" s="59">
        <v>88</v>
      </c>
      <c r="O464" s="52"/>
      <c r="P464" s="15">
        <f t="shared" si="215"/>
        <v>18.63</v>
      </c>
      <c r="Q464" s="91">
        <f t="shared" si="216"/>
        <v>45.32</v>
      </c>
      <c r="R464" s="57"/>
      <c r="S464" s="51"/>
      <c r="T464" s="57">
        <v>0</v>
      </c>
      <c r="U464" s="15">
        <v>142.53</v>
      </c>
      <c r="V464" s="22">
        <f t="shared" si="217"/>
        <v>20.010000000000002</v>
      </c>
      <c r="W464" s="15">
        <f t="shared" si="218"/>
        <v>12.5</v>
      </c>
      <c r="X464" s="57">
        <v>0</v>
      </c>
      <c r="Y464" s="23">
        <f t="shared" si="219"/>
        <v>326.99</v>
      </c>
      <c r="Z464" s="49"/>
    </row>
    <row r="465" spans="1:26" ht="12.25" customHeight="1" x14ac:dyDescent="0.25">
      <c r="A465" s="384" t="str">
        <f>'Door Comparison'!A465</f>
        <v>D09.01.07A</v>
      </c>
      <c r="B465" s="19" t="str">
        <f>'Door Comparison'!C465</f>
        <v>DRS-501</v>
      </c>
      <c r="C465" s="19" t="str">
        <f>'Door Comparison'!D465</f>
        <v>Timber</v>
      </c>
      <c r="D465" s="19">
        <f>'Door Comparison'!E465</f>
        <v>1020</v>
      </c>
      <c r="E465" s="19">
        <f>'Door Comparison'!F465</f>
        <v>2360</v>
      </c>
      <c r="F465" s="19" t="e">
        <f>'Door Comparison'!#REF!</f>
        <v>#REF!</v>
      </c>
      <c r="G465" s="19">
        <f>'Door Comparison'!I465</f>
        <v>0</v>
      </c>
      <c r="H465" s="19">
        <f>'Door Comparison'!J465</f>
        <v>1</v>
      </c>
      <c r="I465" s="19" t="e">
        <f>'Door Comparison'!#REF!</f>
        <v>#REF!</v>
      </c>
      <c r="J465" s="19">
        <f>'Door Comparison'!L465</f>
        <v>0</v>
      </c>
      <c r="K465" s="19">
        <f>'Door Comparison'!M465</f>
        <v>1</v>
      </c>
      <c r="L465" s="19">
        <f>'Door Comparison'!N465</f>
        <v>1</v>
      </c>
      <c r="N465" s="59">
        <v>88</v>
      </c>
      <c r="O465" s="52"/>
      <c r="P465" s="15">
        <f t="shared" si="215"/>
        <v>17.79</v>
      </c>
      <c r="Q465" s="91">
        <f t="shared" si="216"/>
        <v>43.28</v>
      </c>
      <c r="R465" s="57"/>
      <c r="S465" s="51"/>
      <c r="T465" s="57">
        <v>0</v>
      </c>
      <c r="U465" s="15">
        <v>46.47</v>
      </c>
      <c r="V465" s="22">
        <f t="shared" si="217"/>
        <v>19.11</v>
      </c>
      <c r="W465" s="15">
        <f t="shared" si="218"/>
        <v>11.94</v>
      </c>
      <c r="X465" s="57">
        <v>0</v>
      </c>
      <c r="Y465" s="23">
        <f t="shared" si="219"/>
        <v>226.59</v>
      </c>
      <c r="Z465" s="49"/>
    </row>
    <row r="466" spans="1:26" ht="12.25" customHeight="1" x14ac:dyDescent="0.25">
      <c r="A466" s="384" t="str">
        <f>'Door Comparison'!A466</f>
        <v>D09.02.01A</v>
      </c>
      <c r="B466" s="19" t="str">
        <f>'Door Comparison'!C466</f>
        <v>DRS-501</v>
      </c>
      <c r="C466" s="19" t="str">
        <f>'Door Comparison'!D466</f>
        <v>Timber</v>
      </c>
      <c r="D466" s="19">
        <f>'Door Comparison'!E466</f>
        <v>1815</v>
      </c>
      <c r="E466" s="19">
        <f>'Door Comparison'!F466</f>
        <v>2360</v>
      </c>
      <c r="F466" s="19" t="e">
        <f>'Door Comparison'!#REF!</f>
        <v>#REF!</v>
      </c>
      <c r="G466" s="19">
        <f>'Door Comparison'!I466</f>
        <v>0</v>
      </c>
      <c r="H466" s="19">
        <f>'Door Comparison'!J466</f>
        <v>1</v>
      </c>
      <c r="I466" s="19" t="e">
        <f>'Door Comparison'!#REF!</f>
        <v>#REF!</v>
      </c>
      <c r="J466" s="19">
        <f>'Door Comparison'!L466</f>
        <v>0</v>
      </c>
      <c r="K466" s="19">
        <f>'Door Comparison'!M466</f>
        <v>1</v>
      </c>
      <c r="L466" s="19">
        <f>'Door Comparison'!N466</f>
        <v>1</v>
      </c>
      <c r="N466" s="59">
        <v>88</v>
      </c>
      <c r="O466" s="52"/>
      <c r="P466" s="15">
        <f t="shared" si="215"/>
        <v>20.260000000000002</v>
      </c>
      <c r="Q466" s="91">
        <f t="shared" si="216"/>
        <v>49.27</v>
      </c>
      <c r="R466" s="57"/>
      <c r="S466" s="51"/>
      <c r="T466" s="57">
        <v>0</v>
      </c>
      <c r="U466" s="15">
        <v>128.03</v>
      </c>
      <c r="V466" s="22">
        <f t="shared" si="217"/>
        <v>21.76</v>
      </c>
      <c r="W466" s="15">
        <f t="shared" si="218"/>
        <v>13.59</v>
      </c>
      <c r="X466" s="57">
        <v>0</v>
      </c>
      <c r="Y466" s="23">
        <f t="shared" si="219"/>
        <v>320.91000000000003</v>
      </c>
      <c r="Z466" s="49"/>
    </row>
    <row r="467" spans="1:26" ht="12.25" customHeight="1" x14ac:dyDescent="0.25">
      <c r="A467" s="384" t="str">
        <f>'Door Comparison'!A467</f>
        <v>D09.02.02A</v>
      </c>
      <c r="B467" s="19" t="str">
        <f>'Door Comparison'!C467</f>
        <v>DRS-501</v>
      </c>
      <c r="C467" s="19" t="str">
        <f>'Door Comparison'!D467</f>
        <v>Timber</v>
      </c>
      <c r="D467" s="19">
        <f>'Door Comparison'!E467</f>
        <v>1290</v>
      </c>
      <c r="E467" s="19">
        <f>'Door Comparison'!F467</f>
        <v>2360</v>
      </c>
      <c r="F467" s="19" t="e">
        <f>'Door Comparison'!#REF!</f>
        <v>#REF!</v>
      </c>
      <c r="G467" s="19">
        <f>'Door Comparison'!I467</f>
        <v>0</v>
      </c>
      <c r="H467" s="19">
        <f>'Door Comparison'!J467</f>
        <v>1</v>
      </c>
      <c r="I467" s="19" t="e">
        <f>'Door Comparison'!#REF!</f>
        <v>#REF!</v>
      </c>
      <c r="J467" s="19">
        <f>'Door Comparison'!L467</f>
        <v>0</v>
      </c>
      <c r="K467" s="19">
        <f>'Door Comparison'!M467</f>
        <v>1</v>
      </c>
      <c r="L467" s="19">
        <f>'Door Comparison'!N467</f>
        <v>1</v>
      </c>
      <c r="N467" s="59">
        <v>88</v>
      </c>
      <c r="O467" s="52"/>
      <c r="P467" s="15">
        <f t="shared" si="215"/>
        <v>18.63</v>
      </c>
      <c r="Q467" s="91">
        <f t="shared" si="216"/>
        <v>45.32</v>
      </c>
      <c r="R467" s="57"/>
      <c r="S467" s="51"/>
      <c r="T467" s="57">
        <v>0</v>
      </c>
      <c r="U467" s="15">
        <v>148.47</v>
      </c>
      <c r="V467" s="22">
        <f t="shared" si="217"/>
        <v>20.010000000000002</v>
      </c>
      <c r="W467" s="15">
        <f t="shared" si="218"/>
        <v>12.5</v>
      </c>
      <c r="X467" s="57">
        <v>0</v>
      </c>
      <c r="Y467" s="23">
        <f t="shared" si="219"/>
        <v>332.93</v>
      </c>
      <c r="Z467" s="49"/>
    </row>
    <row r="468" spans="1:26" ht="12.25" customHeight="1" x14ac:dyDescent="0.25">
      <c r="A468" s="384" t="str">
        <f>'Door Comparison'!A468</f>
        <v>D09.02.02B</v>
      </c>
      <c r="B468" s="19" t="str">
        <f>'Door Comparison'!C468</f>
        <v>DRS-307</v>
      </c>
      <c r="C468" s="19" t="str">
        <f>'Door Comparison'!D468</f>
        <v>Metal</v>
      </c>
      <c r="D468" s="19">
        <f>'Door Comparison'!E468</f>
        <v>950</v>
      </c>
      <c r="E468" s="19">
        <f>'Door Comparison'!F468</f>
        <v>2300</v>
      </c>
      <c r="F468" s="19" t="e">
        <f>'Door Comparison'!#REF!</f>
        <v>#REF!</v>
      </c>
      <c r="G468" s="19">
        <f>'Door Comparison'!I468</f>
        <v>0</v>
      </c>
      <c r="H468" s="19">
        <f>'Door Comparison'!J468</f>
        <v>1</v>
      </c>
      <c r="I468" s="19" t="e">
        <f>'Door Comparison'!#REF!</f>
        <v>#REF!</v>
      </c>
      <c r="J468" s="19">
        <f>'Door Comparison'!L468</f>
        <v>0</v>
      </c>
      <c r="K468" s="19">
        <f>'Door Comparison'!M468</f>
        <v>1</v>
      </c>
      <c r="L468" s="19">
        <f>'Door Comparison'!N468</f>
        <v>1</v>
      </c>
      <c r="N468" s="59">
        <v>459.69</v>
      </c>
      <c r="O468" s="52"/>
      <c r="P468" s="15"/>
      <c r="R468" s="57"/>
      <c r="S468" s="51"/>
      <c r="T468" s="57"/>
      <c r="V468" s="22"/>
      <c r="W468" s="15"/>
      <c r="X468" s="57"/>
      <c r="Y468" s="23">
        <f t="shared" ref="Y468:Y522" si="220">SUM(N468:X468)</f>
        <v>459.69</v>
      </c>
      <c r="Z468" s="49"/>
    </row>
    <row r="469" spans="1:26" ht="12.25" customHeight="1" x14ac:dyDescent="0.25">
      <c r="A469" s="384" t="str">
        <f>'Door Comparison'!A469</f>
        <v>D09.02.04A</v>
      </c>
      <c r="B469" s="19" t="str">
        <f>'Door Comparison'!C469</f>
        <v>DRS-501</v>
      </c>
      <c r="C469" s="19" t="str">
        <f>'Door Comparison'!D469</f>
        <v>Timber</v>
      </c>
      <c r="D469" s="19">
        <f>'Door Comparison'!E469</f>
        <v>1290</v>
      </c>
      <c r="E469" s="19">
        <f>'Door Comparison'!F469</f>
        <v>2360</v>
      </c>
      <c r="F469" s="19" t="e">
        <f>'Door Comparison'!#REF!</f>
        <v>#REF!</v>
      </c>
      <c r="G469" s="19">
        <f>'Door Comparison'!I469</f>
        <v>0</v>
      </c>
      <c r="H469" s="19">
        <f>'Door Comparison'!J469</f>
        <v>1</v>
      </c>
      <c r="I469" s="19" t="e">
        <f>'Door Comparison'!#REF!</f>
        <v>#REF!</v>
      </c>
      <c r="J469" s="19">
        <f>'Door Comparison'!L469</f>
        <v>0</v>
      </c>
      <c r="K469" s="19">
        <f>'Door Comparison'!M469</f>
        <v>1</v>
      </c>
      <c r="L469" s="19">
        <f>'Door Comparison'!N469</f>
        <v>1</v>
      </c>
      <c r="N469" s="59">
        <v>88</v>
      </c>
      <c r="O469" s="52"/>
      <c r="P469" s="15">
        <f t="shared" ref="P469:P470" si="221">(D469+2*E469)*3.1/1000</f>
        <v>18.63</v>
      </c>
      <c r="Q469" s="91">
        <f t="shared" ref="Q469:Q470" si="222">(((D469+2*E469)*((G469*2.9)+(H469*3.77))/1000))*2</f>
        <v>45.32</v>
      </c>
      <c r="R469" s="57"/>
      <c r="S469" s="51"/>
      <c r="T469" s="57">
        <v>0</v>
      </c>
      <c r="U469" s="15">
        <v>148.47</v>
      </c>
      <c r="V469" s="22">
        <f t="shared" ref="V469:V470" si="223">(J469*((D469+2*E469)*1.11/1000))+(K469*((D469+2*E469)*2.22/1000))+(L469*((D469+2*E469)*1.11/1000))</f>
        <v>20.010000000000002</v>
      </c>
      <c r="W469" s="15">
        <f t="shared" ref="W469:W470" si="224">(J469+K469+L469)*((D469+2*E469)*1.04/1000)</f>
        <v>12.5</v>
      </c>
      <c r="X469" s="57">
        <v>0</v>
      </c>
      <c r="Y469" s="23">
        <f t="shared" si="220"/>
        <v>332.93</v>
      </c>
      <c r="Z469" s="49"/>
    </row>
    <row r="470" spans="1:26" ht="12.25" customHeight="1" x14ac:dyDescent="0.25">
      <c r="A470" s="384" t="str">
        <f>'Door Comparison'!A470</f>
        <v>D09.02.06A</v>
      </c>
      <c r="B470" s="19" t="str">
        <f>'Door Comparison'!C470</f>
        <v>DRS-501</v>
      </c>
      <c r="C470" s="19" t="str">
        <f>'Door Comparison'!D470</f>
        <v>Timber</v>
      </c>
      <c r="D470" s="19">
        <f>'Door Comparison'!E470</f>
        <v>1290</v>
      </c>
      <c r="E470" s="19">
        <f>'Door Comparison'!F470</f>
        <v>2360</v>
      </c>
      <c r="F470" s="19" t="e">
        <f>'Door Comparison'!#REF!</f>
        <v>#REF!</v>
      </c>
      <c r="G470" s="19">
        <f>'Door Comparison'!I470</f>
        <v>0</v>
      </c>
      <c r="H470" s="19">
        <f>'Door Comparison'!J470</f>
        <v>1</v>
      </c>
      <c r="I470" s="19" t="e">
        <f>'Door Comparison'!#REF!</f>
        <v>#REF!</v>
      </c>
      <c r="J470" s="19">
        <f>'Door Comparison'!L470</f>
        <v>0</v>
      </c>
      <c r="K470" s="19">
        <f>'Door Comparison'!M470</f>
        <v>1</v>
      </c>
      <c r="L470" s="19">
        <f>'Door Comparison'!N470</f>
        <v>1</v>
      </c>
      <c r="N470" s="59">
        <v>88</v>
      </c>
      <c r="O470" s="52"/>
      <c r="P470" s="15">
        <f t="shared" si="221"/>
        <v>18.63</v>
      </c>
      <c r="Q470" s="91">
        <f t="shared" si="222"/>
        <v>45.32</v>
      </c>
      <c r="R470" s="57"/>
      <c r="S470" s="51"/>
      <c r="T470" s="57">
        <v>0</v>
      </c>
      <c r="U470" s="15">
        <v>142.53</v>
      </c>
      <c r="V470" s="22">
        <f t="shared" si="223"/>
        <v>20.010000000000002</v>
      </c>
      <c r="W470" s="15">
        <f t="shared" si="224"/>
        <v>12.5</v>
      </c>
      <c r="X470" s="57">
        <v>0</v>
      </c>
      <c r="Y470" s="23">
        <f t="shared" si="220"/>
        <v>326.99</v>
      </c>
      <c r="Z470" s="49"/>
    </row>
    <row r="471" spans="1:26" ht="12.25" customHeight="1" x14ac:dyDescent="0.25">
      <c r="A471" s="384" t="str">
        <f>'Door Comparison'!A471</f>
        <v>D09.02.06B</v>
      </c>
      <c r="B471" s="19" t="str">
        <f>'Door Comparison'!C471</f>
        <v>DRS-307</v>
      </c>
      <c r="C471" s="19" t="str">
        <f>'Door Comparison'!D471</f>
        <v>Metal</v>
      </c>
      <c r="D471" s="19">
        <f>'Door Comparison'!E471</f>
        <v>950</v>
      </c>
      <c r="E471" s="19">
        <f>'Door Comparison'!F471</f>
        <v>2300</v>
      </c>
      <c r="F471" s="19" t="e">
        <f>'Door Comparison'!#REF!</f>
        <v>#REF!</v>
      </c>
      <c r="G471" s="19">
        <f>'Door Comparison'!I471</f>
        <v>0</v>
      </c>
      <c r="H471" s="19">
        <f>'Door Comparison'!J471</f>
        <v>1</v>
      </c>
      <c r="I471" s="19" t="e">
        <f>'Door Comparison'!#REF!</f>
        <v>#REF!</v>
      </c>
      <c r="J471" s="19">
        <f>'Door Comparison'!L471</f>
        <v>0</v>
      </c>
      <c r="K471" s="19">
        <f>'Door Comparison'!M471</f>
        <v>1</v>
      </c>
      <c r="L471" s="19">
        <f>'Door Comparison'!N471</f>
        <v>1</v>
      </c>
      <c r="N471" s="59">
        <v>459.69</v>
      </c>
      <c r="O471" s="52"/>
      <c r="P471" s="15"/>
      <c r="R471" s="57"/>
      <c r="S471" s="51"/>
      <c r="T471" s="57"/>
      <c r="V471" s="22"/>
      <c r="W471" s="15"/>
      <c r="X471" s="57"/>
      <c r="Y471" s="23">
        <f t="shared" si="220"/>
        <v>459.69</v>
      </c>
      <c r="Z471" s="49"/>
    </row>
    <row r="472" spans="1:26" ht="12.25" customHeight="1" x14ac:dyDescent="0.25">
      <c r="A472" s="384" t="str">
        <f>'Door Comparison'!A472</f>
        <v>D09.02.07A</v>
      </c>
      <c r="B472" s="19" t="str">
        <f>'Door Comparison'!C472</f>
        <v>DRS-501</v>
      </c>
      <c r="C472" s="19" t="str">
        <f>'Door Comparison'!D472</f>
        <v>Timber</v>
      </c>
      <c r="D472" s="19">
        <f>'Door Comparison'!E472</f>
        <v>970</v>
      </c>
      <c r="E472" s="19">
        <f>'Door Comparison'!F472</f>
        <v>2360</v>
      </c>
      <c r="F472" s="19" t="e">
        <f>'Door Comparison'!#REF!</f>
        <v>#REF!</v>
      </c>
      <c r="G472" s="19">
        <f>'Door Comparison'!I472</f>
        <v>0</v>
      </c>
      <c r="H472" s="19">
        <f>'Door Comparison'!J472</f>
        <v>1</v>
      </c>
      <c r="I472" s="19" t="e">
        <f>'Door Comparison'!#REF!</f>
        <v>#REF!</v>
      </c>
      <c r="J472" s="19">
        <f>'Door Comparison'!L472</f>
        <v>0</v>
      </c>
      <c r="K472" s="19">
        <f>'Door Comparison'!M472</f>
        <v>1</v>
      </c>
      <c r="L472" s="19">
        <f>'Door Comparison'!N472</f>
        <v>1</v>
      </c>
      <c r="N472" s="59">
        <v>88</v>
      </c>
      <c r="O472" s="52"/>
      <c r="P472" s="15">
        <f t="shared" ref="P472:P493" si="225">(D472+2*E472)*3.1/1000</f>
        <v>17.64</v>
      </c>
      <c r="Q472" s="91">
        <f t="shared" ref="Q472:Q493" si="226">(((D472+2*E472)*((G472*2.9)+(H472*3.77))/1000))*2</f>
        <v>42.9</v>
      </c>
      <c r="R472" s="57"/>
      <c r="S472" s="51"/>
      <c r="T472" s="57">
        <v>0</v>
      </c>
      <c r="U472" s="15">
        <v>67.94</v>
      </c>
      <c r="V472" s="22">
        <f t="shared" ref="V472:V493" si="227">(J472*((D472+2*E472)*1.11/1000))+(K472*((D472+2*E472)*2.22/1000))+(L472*((D472+2*E472)*1.11/1000))</f>
        <v>18.95</v>
      </c>
      <c r="W472" s="15">
        <f t="shared" ref="W472:W493" si="228">(J472+K472+L472)*((D472+2*E472)*1.04/1000)</f>
        <v>11.84</v>
      </c>
      <c r="X472" s="57">
        <v>0</v>
      </c>
      <c r="Y472" s="23">
        <f t="shared" si="220"/>
        <v>247.27</v>
      </c>
      <c r="Z472" s="49"/>
    </row>
    <row r="473" spans="1:26" ht="12.25" customHeight="1" x14ac:dyDescent="0.25">
      <c r="A473" s="384" t="str">
        <f>'Door Comparison'!A473</f>
        <v>D09.02.08A</v>
      </c>
      <c r="B473" s="19" t="str">
        <f>'Door Comparison'!C473</f>
        <v>DRS-501</v>
      </c>
      <c r="C473" s="19" t="str">
        <f>'Door Comparison'!D473</f>
        <v>Timber</v>
      </c>
      <c r="D473" s="19">
        <f>'Door Comparison'!E473</f>
        <v>970</v>
      </c>
      <c r="E473" s="19">
        <f>'Door Comparison'!F473</f>
        <v>2360</v>
      </c>
      <c r="F473" s="19" t="e">
        <f>'Door Comparison'!#REF!</f>
        <v>#REF!</v>
      </c>
      <c r="G473" s="19">
        <f>'Door Comparison'!I473</f>
        <v>0</v>
      </c>
      <c r="H473" s="19">
        <f>'Door Comparison'!J473</f>
        <v>1</v>
      </c>
      <c r="I473" s="19" t="e">
        <f>'Door Comparison'!#REF!</f>
        <v>#REF!</v>
      </c>
      <c r="J473" s="19">
        <f>'Door Comparison'!L473</f>
        <v>0</v>
      </c>
      <c r="K473" s="19">
        <f>'Door Comparison'!M473</f>
        <v>1</v>
      </c>
      <c r="L473" s="19">
        <f>'Door Comparison'!N473</f>
        <v>1</v>
      </c>
      <c r="N473" s="59">
        <v>88</v>
      </c>
      <c r="O473" s="52"/>
      <c r="P473" s="15">
        <f t="shared" si="225"/>
        <v>17.64</v>
      </c>
      <c r="Q473" s="91">
        <f t="shared" si="226"/>
        <v>42.9</v>
      </c>
      <c r="R473" s="57"/>
      <c r="S473" s="51"/>
      <c r="T473" s="57">
        <v>0</v>
      </c>
      <c r="U473" s="15">
        <v>67.94</v>
      </c>
      <c r="V473" s="22">
        <f t="shared" si="227"/>
        <v>18.95</v>
      </c>
      <c r="W473" s="15">
        <f t="shared" si="228"/>
        <v>11.84</v>
      </c>
      <c r="X473" s="57">
        <v>0</v>
      </c>
      <c r="Y473" s="23">
        <f t="shared" si="220"/>
        <v>247.27</v>
      </c>
      <c r="Z473" s="49"/>
    </row>
    <row r="474" spans="1:26" ht="12.25" customHeight="1" x14ac:dyDescent="0.25">
      <c r="A474" s="384" t="str">
        <f>'Door Comparison'!A474</f>
        <v>D09.02.09A</v>
      </c>
      <c r="B474" s="19" t="str">
        <f>'Door Comparison'!C474</f>
        <v>DRS-501</v>
      </c>
      <c r="C474" s="19" t="str">
        <f>'Door Comparison'!D474</f>
        <v>Timber</v>
      </c>
      <c r="D474" s="19">
        <f>'Door Comparison'!E474</f>
        <v>850</v>
      </c>
      <c r="E474" s="19">
        <f>'Door Comparison'!F474</f>
        <v>2360</v>
      </c>
      <c r="F474" s="19" t="e">
        <f>'Door Comparison'!#REF!</f>
        <v>#REF!</v>
      </c>
      <c r="G474" s="19">
        <f>'Door Comparison'!I474</f>
        <v>0</v>
      </c>
      <c r="H474" s="19">
        <f>'Door Comparison'!J474</f>
        <v>1</v>
      </c>
      <c r="I474" s="19" t="e">
        <f>'Door Comparison'!#REF!</f>
        <v>#REF!</v>
      </c>
      <c r="J474" s="19">
        <f>'Door Comparison'!L474</f>
        <v>0</v>
      </c>
      <c r="K474" s="19">
        <f>'Door Comparison'!M474</f>
        <v>1</v>
      </c>
      <c r="L474" s="19">
        <f>'Door Comparison'!N474</f>
        <v>1</v>
      </c>
      <c r="N474" s="59">
        <v>44</v>
      </c>
      <c r="O474" s="52"/>
      <c r="P474" s="15">
        <f t="shared" si="225"/>
        <v>17.27</v>
      </c>
      <c r="Q474" s="91">
        <f t="shared" si="226"/>
        <v>42</v>
      </c>
      <c r="R474" s="57"/>
      <c r="S474" s="51"/>
      <c r="T474" s="57">
        <v>0</v>
      </c>
      <c r="U474" s="15">
        <v>69.41</v>
      </c>
      <c r="V474" s="22">
        <f t="shared" si="227"/>
        <v>18.55</v>
      </c>
      <c r="W474" s="15">
        <f t="shared" si="228"/>
        <v>11.59</v>
      </c>
      <c r="X474" s="57">
        <v>0</v>
      </c>
      <c r="Y474" s="23">
        <f t="shared" si="220"/>
        <v>202.82</v>
      </c>
      <c r="Z474" s="49"/>
    </row>
    <row r="475" spans="1:26" ht="12.25" customHeight="1" x14ac:dyDescent="0.25">
      <c r="A475" s="384" t="str">
        <f>'Door Comparison'!A475</f>
        <v>D09.02.10A</v>
      </c>
      <c r="B475" s="19" t="str">
        <f>'Door Comparison'!C475</f>
        <v>DRS-501</v>
      </c>
      <c r="C475" s="19" t="str">
        <f>'Door Comparison'!D475</f>
        <v>Timber</v>
      </c>
      <c r="D475" s="19">
        <f>'Door Comparison'!E475</f>
        <v>1040</v>
      </c>
      <c r="E475" s="19">
        <f>'Door Comparison'!F475</f>
        <v>2360</v>
      </c>
      <c r="F475" s="19" t="e">
        <f>'Door Comparison'!#REF!</f>
        <v>#REF!</v>
      </c>
      <c r="G475" s="19">
        <f>'Door Comparison'!I475</f>
        <v>0</v>
      </c>
      <c r="H475" s="19">
        <f>'Door Comparison'!J475</f>
        <v>1</v>
      </c>
      <c r="I475" s="19" t="e">
        <f>'Door Comparison'!#REF!</f>
        <v>#REF!</v>
      </c>
      <c r="J475" s="19">
        <f>'Door Comparison'!L475</f>
        <v>0</v>
      </c>
      <c r="K475" s="19">
        <f>'Door Comparison'!M475</f>
        <v>1</v>
      </c>
      <c r="L475" s="19">
        <f>'Door Comparison'!N475</f>
        <v>1</v>
      </c>
      <c r="N475" s="59">
        <v>88</v>
      </c>
      <c r="O475" s="52"/>
      <c r="P475" s="15">
        <f t="shared" si="225"/>
        <v>17.86</v>
      </c>
      <c r="Q475" s="91">
        <f t="shared" si="226"/>
        <v>43.43</v>
      </c>
      <c r="R475" s="57"/>
      <c r="S475" s="51"/>
      <c r="T475" s="57">
        <v>0</v>
      </c>
      <c r="U475" s="15">
        <v>67.930000000000007</v>
      </c>
      <c r="V475" s="22">
        <f t="shared" si="227"/>
        <v>19.18</v>
      </c>
      <c r="W475" s="15">
        <f t="shared" si="228"/>
        <v>11.98</v>
      </c>
      <c r="X475" s="57">
        <v>0</v>
      </c>
      <c r="Y475" s="23">
        <f t="shared" si="220"/>
        <v>248.38</v>
      </c>
      <c r="Z475" s="49"/>
    </row>
    <row r="476" spans="1:26" ht="12.25" customHeight="1" x14ac:dyDescent="0.25">
      <c r="A476" s="384" t="str">
        <f>'Door Comparison'!A476</f>
        <v>D09.02.11A</v>
      </c>
      <c r="B476" s="19" t="str">
        <f>'Door Comparison'!C476</f>
        <v>DRS-501</v>
      </c>
      <c r="C476" s="19" t="str">
        <f>'Door Comparison'!D476</f>
        <v>Timber</v>
      </c>
      <c r="D476" s="19">
        <f>'Door Comparison'!E476</f>
        <v>1290</v>
      </c>
      <c r="E476" s="19">
        <f>'Door Comparison'!F476</f>
        <v>2360</v>
      </c>
      <c r="F476" s="19" t="e">
        <f>'Door Comparison'!#REF!</f>
        <v>#REF!</v>
      </c>
      <c r="G476" s="19">
        <f>'Door Comparison'!I476</f>
        <v>0</v>
      </c>
      <c r="H476" s="19">
        <f>'Door Comparison'!J476</f>
        <v>1</v>
      </c>
      <c r="I476" s="19" t="e">
        <f>'Door Comparison'!#REF!</f>
        <v>#REF!</v>
      </c>
      <c r="J476" s="19">
        <f>'Door Comparison'!L476</f>
        <v>0</v>
      </c>
      <c r="K476" s="19">
        <f>'Door Comparison'!M476</f>
        <v>1</v>
      </c>
      <c r="L476" s="19">
        <f>'Door Comparison'!N476</f>
        <v>1</v>
      </c>
      <c r="N476" s="59">
        <v>88</v>
      </c>
      <c r="O476" s="52"/>
      <c r="P476" s="15">
        <f t="shared" si="225"/>
        <v>18.63</v>
      </c>
      <c r="Q476" s="91">
        <f t="shared" si="226"/>
        <v>45.32</v>
      </c>
      <c r="R476" s="57"/>
      <c r="S476" s="51"/>
      <c r="T476" s="57">
        <v>0</v>
      </c>
      <c r="U476" s="15">
        <v>142.53</v>
      </c>
      <c r="V476" s="22">
        <f t="shared" si="227"/>
        <v>20.010000000000002</v>
      </c>
      <c r="W476" s="15">
        <f t="shared" si="228"/>
        <v>12.5</v>
      </c>
      <c r="X476" s="57">
        <v>0</v>
      </c>
      <c r="Y476" s="23">
        <f t="shared" si="220"/>
        <v>326.99</v>
      </c>
      <c r="Z476" s="49"/>
    </row>
    <row r="477" spans="1:26" ht="12.25" customHeight="1" x14ac:dyDescent="0.25">
      <c r="A477" s="384" t="str">
        <f>'Door Comparison'!A477</f>
        <v>D09.02.12A</v>
      </c>
      <c r="B477" s="19" t="str">
        <f>'Door Comparison'!C477</f>
        <v>DRS-501</v>
      </c>
      <c r="C477" s="19" t="str">
        <f>'Door Comparison'!D477</f>
        <v>Timber</v>
      </c>
      <c r="D477" s="19">
        <f>'Door Comparison'!E477</f>
        <v>1290</v>
      </c>
      <c r="E477" s="19">
        <f>'Door Comparison'!F477</f>
        <v>2360</v>
      </c>
      <c r="F477" s="19" t="e">
        <f>'Door Comparison'!#REF!</f>
        <v>#REF!</v>
      </c>
      <c r="G477" s="19">
        <f>'Door Comparison'!I477</f>
        <v>0</v>
      </c>
      <c r="H477" s="19">
        <f>'Door Comparison'!J477</f>
        <v>1</v>
      </c>
      <c r="I477" s="19" t="e">
        <f>'Door Comparison'!#REF!</f>
        <v>#REF!</v>
      </c>
      <c r="J477" s="19">
        <f>'Door Comparison'!L477</f>
        <v>0</v>
      </c>
      <c r="K477" s="19">
        <f>'Door Comparison'!M477</f>
        <v>1</v>
      </c>
      <c r="L477" s="19">
        <f>'Door Comparison'!N477</f>
        <v>1</v>
      </c>
      <c r="N477" s="59">
        <v>88</v>
      </c>
      <c r="O477" s="52"/>
      <c r="P477" s="15">
        <f t="shared" si="225"/>
        <v>18.63</v>
      </c>
      <c r="Q477" s="91">
        <f t="shared" si="226"/>
        <v>45.32</v>
      </c>
      <c r="R477" s="57"/>
      <c r="S477" s="51"/>
      <c r="T477" s="57">
        <v>0</v>
      </c>
      <c r="U477" s="15">
        <v>148.47</v>
      </c>
      <c r="V477" s="22">
        <f t="shared" si="227"/>
        <v>20.010000000000002</v>
      </c>
      <c r="W477" s="15">
        <f t="shared" si="228"/>
        <v>12.5</v>
      </c>
      <c r="X477" s="57">
        <v>0</v>
      </c>
      <c r="Y477" s="23">
        <f t="shared" si="220"/>
        <v>332.93</v>
      </c>
      <c r="Z477" s="49"/>
    </row>
    <row r="478" spans="1:26" ht="12.25" customHeight="1" x14ac:dyDescent="0.25">
      <c r="A478" s="384" t="str">
        <f>'Door Comparison'!A478</f>
        <v>D09.02.M1A</v>
      </c>
      <c r="B478" s="19" t="str">
        <f>'Door Comparison'!C478</f>
        <v>DRS-501</v>
      </c>
      <c r="C478" s="19" t="str">
        <f>'Door Comparison'!D478</f>
        <v>Timber</v>
      </c>
      <c r="D478" s="19">
        <f>'Door Comparison'!E478</f>
        <v>1040</v>
      </c>
      <c r="E478" s="19">
        <f>'Door Comparison'!F478</f>
        <v>2360</v>
      </c>
      <c r="F478" s="19" t="e">
        <f>'Door Comparison'!#REF!</f>
        <v>#REF!</v>
      </c>
      <c r="G478" s="19">
        <f>'Door Comparison'!I478</f>
        <v>0</v>
      </c>
      <c r="H478" s="19">
        <f>'Door Comparison'!J478</f>
        <v>1</v>
      </c>
      <c r="I478" s="19" t="e">
        <f>'Door Comparison'!#REF!</f>
        <v>#REF!</v>
      </c>
      <c r="J478" s="19">
        <f>'Door Comparison'!L478</f>
        <v>0</v>
      </c>
      <c r="K478" s="19">
        <f>'Door Comparison'!M478</f>
        <v>1</v>
      </c>
      <c r="L478" s="19">
        <f>'Door Comparison'!N478</f>
        <v>1</v>
      </c>
      <c r="N478" s="59">
        <v>88</v>
      </c>
      <c r="O478" s="52"/>
      <c r="P478" s="15">
        <f t="shared" si="225"/>
        <v>17.86</v>
      </c>
      <c r="Q478" s="91">
        <f t="shared" si="226"/>
        <v>43.43</v>
      </c>
      <c r="R478" s="57"/>
      <c r="S478" s="51"/>
      <c r="T478" s="57">
        <v>0</v>
      </c>
      <c r="U478" s="15">
        <v>66.44</v>
      </c>
      <c r="V478" s="22">
        <f t="shared" si="227"/>
        <v>19.18</v>
      </c>
      <c r="W478" s="15">
        <f t="shared" si="228"/>
        <v>11.98</v>
      </c>
      <c r="X478" s="57">
        <v>0</v>
      </c>
      <c r="Y478" s="23">
        <f t="shared" si="220"/>
        <v>246.89</v>
      </c>
      <c r="Z478" s="49"/>
    </row>
    <row r="479" spans="1:26" ht="12.25" customHeight="1" x14ac:dyDescent="0.25">
      <c r="A479" s="384" t="str">
        <f>'Door Comparison'!A479</f>
        <v>D09.04.01A</v>
      </c>
      <c r="B479" s="19" t="str">
        <f>'Door Comparison'!C479</f>
        <v>DRS-501</v>
      </c>
      <c r="C479" s="19" t="str">
        <f>'Door Comparison'!D479</f>
        <v>Timber</v>
      </c>
      <c r="D479" s="19">
        <f>'Door Comparison'!E479</f>
        <v>1290</v>
      </c>
      <c r="E479" s="19">
        <f>'Door Comparison'!F479</f>
        <v>2360</v>
      </c>
      <c r="F479" s="19" t="e">
        <f>'Door Comparison'!#REF!</f>
        <v>#REF!</v>
      </c>
      <c r="G479" s="19">
        <f>'Door Comparison'!I479</f>
        <v>0</v>
      </c>
      <c r="H479" s="19">
        <f>'Door Comparison'!J479</f>
        <v>1</v>
      </c>
      <c r="I479" s="19" t="e">
        <f>'Door Comparison'!#REF!</f>
        <v>#REF!</v>
      </c>
      <c r="J479" s="19">
        <f>'Door Comparison'!L479</f>
        <v>0</v>
      </c>
      <c r="K479" s="19">
        <f>'Door Comparison'!M479</f>
        <v>1</v>
      </c>
      <c r="L479" s="19">
        <f>'Door Comparison'!N479</f>
        <v>1</v>
      </c>
      <c r="N479" s="59">
        <v>88</v>
      </c>
      <c r="O479" s="52"/>
      <c r="P479" s="15">
        <f t="shared" si="225"/>
        <v>18.63</v>
      </c>
      <c r="Q479" s="91">
        <f t="shared" si="226"/>
        <v>45.32</v>
      </c>
      <c r="R479" s="57"/>
      <c r="S479" s="51"/>
      <c r="T479" s="57">
        <v>0</v>
      </c>
      <c r="U479" s="15">
        <v>142.53</v>
      </c>
      <c r="V479" s="22">
        <f t="shared" si="227"/>
        <v>20.010000000000002</v>
      </c>
      <c r="W479" s="15">
        <f t="shared" si="228"/>
        <v>12.5</v>
      </c>
      <c r="X479" s="57">
        <v>0</v>
      </c>
      <c r="Y479" s="23">
        <f t="shared" si="220"/>
        <v>326.99</v>
      </c>
      <c r="Z479" s="49"/>
    </row>
    <row r="480" spans="1:26" ht="12.25" customHeight="1" x14ac:dyDescent="0.25">
      <c r="A480" s="384" t="str">
        <f>'Door Comparison'!A480</f>
        <v>D09.04.02A</v>
      </c>
      <c r="B480" s="19" t="str">
        <f>'Door Comparison'!C480</f>
        <v>DRS-501</v>
      </c>
      <c r="C480" s="19" t="str">
        <f>'Door Comparison'!D480</f>
        <v>Timber</v>
      </c>
      <c r="D480" s="19">
        <f>'Door Comparison'!E480</f>
        <v>1290</v>
      </c>
      <c r="E480" s="19">
        <f>'Door Comparison'!F480</f>
        <v>2360</v>
      </c>
      <c r="F480" s="19" t="e">
        <f>'Door Comparison'!#REF!</f>
        <v>#REF!</v>
      </c>
      <c r="G480" s="19">
        <f>'Door Comparison'!I480</f>
        <v>0</v>
      </c>
      <c r="H480" s="19">
        <f>'Door Comparison'!J480</f>
        <v>1</v>
      </c>
      <c r="I480" s="19" t="e">
        <f>'Door Comparison'!#REF!</f>
        <v>#REF!</v>
      </c>
      <c r="J480" s="19">
        <f>'Door Comparison'!L480</f>
        <v>0</v>
      </c>
      <c r="K480" s="19">
        <f>'Door Comparison'!M480</f>
        <v>1</v>
      </c>
      <c r="L480" s="19">
        <f>'Door Comparison'!N480</f>
        <v>1</v>
      </c>
      <c r="N480" s="59">
        <v>88</v>
      </c>
      <c r="O480" s="52"/>
      <c r="P480" s="15">
        <f t="shared" si="225"/>
        <v>18.63</v>
      </c>
      <c r="Q480" s="91">
        <f t="shared" si="226"/>
        <v>45.32</v>
      </c>
      <c r="R480" s="57"/>
      <c r="S480" s="51"/>
      <c r="T480" s="57">
        <v>0</v>
      </c>
      <c r="U480" s="15">
        <v>148.47</v>
      </c>
      <c r="V480" s="22">
        <f t="shared" si="227"/>
        <v>20.010000000000002</v>
      </c>
      <c r="W480" s="15">
        <f t="shared" si="228"/>
        <v>12.5</v>
      </c>
      <c r="X480" s="57">
        <v>0</v>
      </c>
      <c r="Y480" s="23">
        <f t="shared" si="220"/>
        <v>332.93</v>
      </c>
      <c r="Z480" s="49"/>
    </row>
    <row r="481" spans="1:26" ht="12.25" customHeight="1" x14ac:dyDescent="0.25">
      <c r="A481" s="384" t="str">
        <f>'Door Comparison'!A481</f>
        <v>D09.04.03A</v>
      </c>
      <c r="B481" s="19" t="str">
        <f>'Door Comparison'!C481</f>
        <v>DRS-501</v>
      </c>
      <c r="C481" s="19" t="str">
        <f>'Door Comparison'!D481</f>
        <v>Timber</v>
      </c>
      <c r="D481" s="19">
        <f>'Door Comparison'!E481</f>
        <v>1040</v>
      </c>
      <c r="E481" s="19">
        <f>'Door Comparison'!F481</f>
        <v>2360</v>
      </c>
      <c r="F481" s="19" t="e">
        <f>'Door Comparison'!#REF!</f>
        <v>#REF!</v>
      </c>
      <c r="G481" s="19">
        <f>'Door Comparison'!I481</f>
        <v>0</v>
      </c>
      <c r="H481" s="19">
        <f>'Door Comparison'!J481</f>
        <v>1</v>
      </c>
      <c r="I481" s="19" t="e">
        <f>'Door Comparison'!#REF!</f>
        <v>#REF!</v>
      </c>
      <c r="J481" s="19">
        <f>'Door Comparison'!L481</f>
        <v>0</v>
      </c>
      <c r="K481" s="19">
        <f>'Door Comparison'!M481</f>
        <v>1</v>
      </c>
      <c r="L481" s="19">
        <f>'Door Comparison'!N481</f>
        <v>1</v>
      </c>
      <c r="N481" s="59">
        <v>88</v>
      </c>
      <c r="O481" s="52"/>
      <c r="P481" s="15">
        <f t="shared" si="225"/>
        <v>17.86</v>
      </c>
      <c r="Q481" s="91">
        <f t="shared" si="226"/>
        <v>43.43</v>
      </c>
      <c r="R481" s="57"/>
      <c r="S481" s="51"/>
      <c r="T481" s="57">
        <v>0</v>
      </c>
      <c r="U481" s="15">
        <v>46.47</v>
      </c>
      <c r="V481" s="22">
        <f t="shared" si="227"/>
        <v>19.18</v>
      </c>
      <c r="W481" s="15">
        <f t="shared" si="228"/>
        <v>11.98</v>
      </c>
      <c r="X481" s="57">
        <v>0</v>
      </c>
      <c r="Y481" s="23">
        <f t="shared" si="220"/>
        <v>226.92</v>
      </c>
      <c r="Z481" s="49"/>
    </row>
    <row r="482" spans="1:26" ht="12.25" customHeight="1" x14ac:dyDescent="0.25">
      <c r="A482" s="384" t="str">
        <f>'Door Comparison'!A482</f>
        <v>D09.04.04A</v>
      </c>
      <c r="B482" s="19" t="str">
        <f>'Door Comparison'!C482</f>
        <v>DRS-501</v>
      </c>
      <c r="C482" s="19" t="str">
        <f>'Door Comparison'!D482</f>
        <v>Timber</v>
      </c>
      <c r="D482" s="19">
        <f>'Door Comparison'!E482</f>
        <v>1640</v>
      </c>
      <c r="E482" s="19">
        <f>'Door Comparison'!F482</f>
        <v>2360</v>
      </c>
      <c r="F482" s="19" t="e">
        <f>'Door Comparison'!#REF!</f>
        <v>#REF!</v>
      </c>
      <c r="G482" s="19">
        <f>'Door Comparison'!I482</f>
        <v>0</v>
      </c>
      <c r="H482" s="19">
        <f>'Door Comparison'!J482</f>
        <v>1</v>
      </c>
      <c r="I482" s="19" t="e">
        <f>'Door Comparison'!#REF!</f>
        <v>#REF!</v>
      </c>
      <c r="J482" s="19">
        <f>'Door Comparison'!L482</f>
        <v>0</v>
      </c>
      <c r="K482" s="19">
        <f>'Door Comparison'!M482</f>
        <v>1</v>
      </c>
      <c r="L482" s="19">
        <f>'Door Comparison'!N482</f>
        <v>1</v>
      </c>
      <c r="N482" s="59">
        <v>88</v>
      </c>
      <c r="O482" s="52"/>
      <c r="P482" s="15">
        <f t="shared" si="225"/>
        <v>19.72</v>
      </c>
      <c r="Q482" s="91">
        <f t="shared" si="226"/>
        <v>47.95</v>
      </c>
      <c r="R482" s="57"/>
      <c r="S482" s="51"/>
      <c r="T482" s="57">
        <v>0</v>
      </c>
      <c r="U482" s="15">
        <v>100.46</v>
      </c>
      <c r="V482" s="22">
        <f t="shared" si="227"/>
        <v>21.18</v>
      </c>
      <c r="W482" s="15">
        <f t="shared" si="228"/>
        <v>13.23</v>
      </c>
      <c r="X482" s="57">
        <v>0</v>
      </c>
      <c r="Y482" s="23">
        <f t="shared" si="220"/>
        <v>290.54000000000002</v>
      </c>
      <c r="Z482" s="49"/>
    </row>
    <row r="483" spans="1:26" ht="12.25" customHeight="1" x14ac:dyDescent="0.25">
      <c r="A483" s="384" t="str">
        <f>'Door Comparison'!A483</f>
        <v>D09.04.05A</v>
      </c>
      <c r="B483" s="19" t="str">
        <f>'Door Comparison'!C483</f>
        <v>DRS-505</v>
      </c>
      <c r="C483" s="19" t="str">
        <f>'Door Comparison'!D483</f>
        <v>Selo</v>
      </c>
      <c r="D483" s="19">
        <f>'Door Comparison'!E483</f>
        <v>1903</v>
      </c>
      <c r="E483" s="19">
        <f>'Door Comparison'!F483</f>
        <v>2395</v>
      </c>
      <c r="F483" s="19" t="e">
        <f>'Door Comparison'!#REF!</f>
        <v>#REF!</v>
      </c>
      <c r="G483" s="19">
        <f>'Door Comparison'!I483</f>
        <v>0</v>
      </c>
      <c r="H483" s="19">
        <f>'Door Comparison'!J483</f>
        <v>1</v>
      </c>
      <c r="I483" s="19" t="e">
        <f>'Door Comparison'!#REF!</f>
        <v>#REF!</v>
      </c>
      <c r="J483" s="19">
        <f>'Door Comparison'!L483</f>
        <v>0</v>
      </c>
      <c r="K483" s="19">
        <f>'Door Comparison'!M483</f>
        <v>0</v>
      </c>
      <c r="L483" s="19">
        <f>'Door Comparison'!N483</f>
        <v>1</v>
      </c>
      <c r="N483" s="385">
        <v>270</v>
      </c>
      <c r="O483" s="52"/>
      <c r="P483" s="15">
        <f t="shared" si="225"/>
        <v>20.75</v>
      </c>
      <c r="Q483" s="91">
        <f t="shared" si="226"/>
        <v>50.47</v>
      </c>
      <c r="R483" s="57"/>
      <c r="S483" s="51"/>
      <c r="T483" s="57">
        <v>0</v>
      </c>
      <c r="U483" s="392">
        <v>168.36</v>
      </c>
      <c r="V483" s="22">
        <f t="shared" si="227"/>
        <v>7.43</v>
      </c>
      <c r="W483" s="15">
        <f t="shared" si="228"/>
        <v>6.96</v>
      </c>
      <c r="X483" s="57">
        <v>0</v>
      </c>
      <c r="Y483" s="23">
        <f t="shared" si="220"/>
        <v>523.97</v>
      </c>
      <c r="Z483" s="49"/>
    </row>
    <row r="484" spans="1:26" ht="12.25" customHeight="1" x14ac:dyDescent="0.25">
      <c r="A484" s="384" t="str">
        <f>'Door Comparison'!A484</f>
        <v>D09.04.06A</v>
      </c>
      <c r="B484" s="19" t="str">
        <f>'Door Comparison'!C484</f>
        <v>DRS-501</v>
      </c>
      <c r="C484" s="19" t="str">
        <f>'Door Comparison'!D484</f>
        <v>Timber</v>
      </c>
      <c r="D484" s="19">
        <f>'Door Comparison'!E484</f>
        <v>950</v>
      </c>
      <c r="E484" s="19">
        <f>'Door Comparison'!F484</f>
        <v>2360</v>
      </c>
      <c r="F484" s="19" t="e">
        <f>'Door Comparison'!#REF!</f>
        <v>#REF!</v>
      </c>
      <c r="G484" s="19">
        <f>'Door Comparison'!I484</f>
        <v>0</v>
      </c>
      <c r="H484" s="19">
        <f>'Door Comparison'!J484</f>
        <v>1</v>
      </c>
      <c r="I484" s="19" t="e">
        <f>'Door Comparison'!#REF!</f>
        <v>#REF!</v>
      </c>
      <c r="J484" s="19">
        <f>'Door Comparison'!L484</f>
        <v>0</v>
      </c>
      <c r="K484" s="19">
        <f>'Door Comparison'!M484</f>
        <v>0</v>
      </c>
      <c r="L484" s="19">
        <f>'Door Comparison'!N484</f>
        <v>1</v>
      </c>
      <c r="N484" s="59">
        <v>88</v>
      </c>
      <c r="O484" s="52"/>
      <c r="P484" s="15">
        <f t="shared" si="225"/>
        <v>17.579999999999998</v>
      </c>
      <c r="Q484" s="91">
        <f t="shared" si="226"/>
        <v>42.75</v>
      </c>
      <c r="R484" s="57"/>
      <c r="S484" s="51"/>
      <c r="T484" s="57">
        <v>0</v>
      </c>
      <c r="U484" s="15">
        <v>62</v>
      </c>
      <c r="V484" s="22">
        <f t="shared" si="227"/>
        <v>6.29</v>
      </c>
      <c r="W484" s="15">
        <f t="shared" si="228"/>
        <v>5.9</v>
      </c>
      <c r="X484" s="57">
        <v>0</v>
      </c>
      <c r="Y484" s="23">
        <f t="shared" si="220"/>
        <v>222.52</v>
      </c>
      <c r="Z484" s="49"/>
    </row>
    <row r="485" spans="1:26" ht="12.25" customHeight="1" x14ac:dyDescent="0.25">
      <c r="A485" s="384" t="str">
        <f>'Door Comparison'!A485</f>
        <v>D09.04.07A</v>
      </c>
      <c r="B485" s="19" t="str">
        <f>'Door Comparison'!C485</f>
        <v>DRS-501</v>
      </c>
      <c r="C485" s="19" t="str">
        <f>'Door Comparison'!D485</f>
        <v>Timber</v>
      </c>
      <c r="D485" s="19">
        <f>'Door Comparison'!E485</f>
        <v>830</v>
      </c>
      <c r="E485" s="19">
        <f>'Door Comparison'!F485</f>
        <v>2360</v>
      </c>
      <c r="F485" s="19" t="e">
        <f>'Door Comparison'!#REF!</f>
        <v>#REF!</v>
      </c>
      <c r="G485" s="19">
        <f>'Door Comparison'!I485</f>
        <v>0</v>
      </c>
      <c r="H485" s="19">
        <f>'Door Comparison'!J485</f>
        <v>1</v>
      </c>
      <c r="I485" s="19" t="e">
        <f>'Door Comparison'!#REF!</f>
        <v>#REF!</v>
      </c>
      <c r="J485" s="19">
        <f>'Door Comparison'!L485</f>
        <v>1</v>
      </c>
      <c r="K485" s="19">
        <f>'Door Comparison'!M485</f>
        <v>0</v>
      </c>
      <c r="L485" s="19">
        <f>'Door Comparison'!N485</f>
        <v>1</v>
      </c>
      <c r="N485" s="59">
        <v>44</v>
      </c>
      <c r="O485" s="52"/>
      <c r="P485" s="15">
        <f t="shared" si="225"/>
        <v>17.21</v>
      </c>
      <c r="Q485" s="91">
        <f t="shared" si="226"/>
        <v>41.85</v>
      </c>
      <c r="R485" s="57"/>
      <c r="S485" s="51"/>
      <c r="T485" s="57">
        <v>0</v>
      </c>
      <c r="U485" s="15">
        <v>69.41</v>
      </c>
      <c r="V485" s="22">
        <f t="shared" si="227"/>
        <v>12.32</v>
      </c>
      <c r="W485" s="15">
        <f t="shared" si="228"/>
        <v>11.54</v>
      </c>
      <c r="X485" s="57">
        <v>0</v>
      </c>
      <c r="Y485" s="23">
        <f t="shared" si="220"/>
        <v>196.33</v>
      </c>
      <c r="Z485" s="49"/>
    </row>
    <row r="486" spans="1:26" ht="12.25" customHeight="1" x14ac:dyDescent="0.25">
      <c r="A486" s="384" t="str">
        <f>'Door Comparison'!A486</f>
        <v>D09.04.08A</v>
      </c>
      <c r="B486" s="19" t="str">
        <f>'Door Comparison'!C486</f>
        <v>DRS-501</v>
      </c>
      <c r="C486" s="19" t="str">
        <f>'Door Comparison'!D486</f>
        <v>Timber</v>
      </c>
      <c r="D486" s="19">
        <f>'Door Comparison'!E486</f>
        <v>950</v>
      </c>
      <c r="E486" s="19">
        <f>'Door Comparison'!F486</f>
        <v>2360</v>
      </c>
      <c r="F486" s="19" t="e">
        <f>'Door Comparison'!#REF!</f>
        <v>#REF!</v>
      </c>
      <c r="G486" s="19">
        <f>'Door Comparison'!I486</f>
        <v>0</v>
      </c>
      <c r="H486" s="19">
        <f>'Door Comparison'!J486</f>
        <v>1</v>
      </c>
      <c r="I486" s="19" t="e">
        <f>'Door Comparison'!#REF!</f>
        <v>#REF!</v>
      </c>
      <c r="J486" s="19">
        <f>'Door Comparison'!L486</f>
        <v>0</v>
      </c>
      <c r="K486" s="19">
        <f>'Door Comparison'!M486</f>
        <v>0</v>
      </c>
      <c r="L486" s="19">
        <f>'Door Comparison'!N486</f>
        <v>1</v>
      </c>
      <c r="N486" s="59">
        <v>88</v>
      </c>
      <c r="O486" s="52"/>
      <c r="P486" s="15">
        <f t="shared" si="225"/>
        <v>17.579999999999998</v>
      </c>
      <c r="Q486" s="91">
        <f t="shared" si="226"/>
        <v>42.75</v>
      </c>
      <c r="R486" s="57"/>
      <c r="S486" s="51"/>
      <c r="T486" s="57">
        <v>0</v>
      </c>
      <c r="U486" s="392">
        <v>62</v>
      </c>
      <c r="V486" s="22">
        <f t="shared" si="227"/>
        <v>6.29</v>
      </c>
      <c r="W486" s="15">
        <f t="shared" si="228"/>
        <v>5.9</v>
      </c>
      <c r="X486" s="57">
        <v>0</v>
      </c>
      <c r="Y486" s="23">
        <f t="shared" si="220"/>
        <v>222.52</v>
      </c>
      <c r="Z486" s="49"/>
    </row>
    <row r="487" spans="1:26" ht="12.25" customHeight="1" x14ac:dyDescent="0.25">
      <c r="A487" s="384" t="str">
        <f>'Door Comparison'!A487</f>
        <v>D09.04.09A</v>
      </c>
      <c r="B487" s="19" t="str">
        <f>'Door Comparison'!C487</f>
        <v>DRS-501</v>
      </c>
      <c r="C487" s="19" t="str">
        <f>'Door Comparison'!D487</f>
        <v>Timber</v>
      </c>
      <c r="D487" s="19">
        <f>'Door Comparison'!E487</f>
        <v>1010</v>
      </c>
      <c r="E487" s="19">
        <f>'Door Comparison'!F487</f>
        <v>2360</v>
      </c>
      <c r="F487" s="19" t="e">
        <f>'Door Comparison'!#REF!</f>
        <v>#REF!</v>
      </c>
      <c r="G487" s="19">
        <f>'Door Comparison'!I487</f>
        <v>0</v>
      </c>
      <c r="H487" s="19">
        <f>'Door Comparison'!J487</f>
        <v>1</v>
      </c>
      <c r="I487" s="19" t="e">
        <f>'Door Comparison'!#REF!</f>
        <v>#REF!</v>
      </c>
      <c r="J487" s="19">
        <f>'Door Comparison'!L487</f>
        <v>1</v>
      </c>
      <c r="K487" s="19">
        <f>'Door Comparison'!M487</f>
        <v>0</v>
      </c>
      <c r="L487" s="19">
        <f>'Door Comparison'!N487</f>
        <v>1</v>
      </c>
      <c r="N487" s="59">
        <v>88</v>
      </c>
      <c r="O487" s="52"/>
      <c r="P487" s="15">
        <f t="shared" si="225"/>
        <v>17.760000000000002</v>
      </c>
      <c r="Q487" s="91">
        <f t="shared" si="226"/>
        <v>43.2</v>
      </c>
      <c r="R487" s="57"/>
      <c r="S487" s="51"/>
      <c r="T487" s="57">
        <v>0</v>
      </c>
      <c r="U487" s="15">
        <v>69.41</v>
      </c>
      <c r="V487" s="22">
        <f t="shared" si="227"/>
        <v>12.72</v>
      </c>
      <c r="W487" s="15">
        <f t="shared" si="228"/>
        <v>11.92</v>
      </c>
      <c r="X487" s="57">
        <v>0</v>
      </c>
      <c r="Y487" s="23">
        <f t="shared" si="220"/>
        <v>243.01</v>
      </c>
      <c r="Z487" s="49"/>
    </row>
    <row r="488" spans="1:26" ht="12.25" customHeight="1" x14ac:dyDescent="0.25">
      <c r="A488" s="384" t="str">
        <f>'Door Comparison'!A488</f>
        <v>D09.06.01A</v>
      </c>
      <c r="B488" s="19" t="str">
        <f>'Door Comparison'!C488</f>
        <v>DRS-501</v>
      </c>
      <c r="C488" s="19" t="str">
        <f>'Door Comparison'!D488</f>
        <v>Timber</v>
      </c>
      <c r="D488" s="19">
        <f>'Door Comparison'!E488</f>
        <v>1290</v>
      </c>
      <c r="E488" s="19">
        <f>'Door Comparison'!F488</f>
        <v>2360</v>
      </c>
      <c r="F488" s="19" t="e">
        <f>'Door Comparison'!#REF!</f>
        <v>#REF!</v>
      </c>
      <c r="G488" s="19">
        <f>'Door Comparison'!I488</f>
        <v>0</v>
      </c>
      <c r="H488" s="19">
        <f>'Door Comparison'!J488</f>
        <v>1</v>
      </c>
      <c r="I488" s="19" t="e">
        <f>'Door Comparison'!#REF!</f>
        <v>#REF!</v>
      </c>
      <c r="J488" s="19">
        <f>'Door Comparison'!L488</f>
        <v>0</v>
      </c>
      <c r="K488" s="19">
        <f>'Door Comparison'!M488</f>
        <v>1</v>
      </c>
      <c r="L488" s="19">
        <f>'Door Comparison'!N488</f>
        <v>1</v>
      </c>
      <c r="N488" s="59">
        <v>88</v>
      </c>
      <c r="O488" s="52"/>
      <c r="P488" s="15">
        <f t="shared" si="225"/>
        <v>18.63</v>
      </c>
      <c r="Q488" s="91">
        <f t="shared" si="226"/>
        <v>45.32</v>
      </c>
      <c r="R488" s="57"/>
      <c r="S488" s="51"/>
      <c r="T488" s="57">
        <v>0</v>
      </c>
      <c r="U488" s="15">
        <v>142.53</v>
      </c>
      <c r="V488" s="22">
        <f t="shared" si="227"/>
        <v>20.010000000000002</v>
      </c>
      <c r="W488" s="15">
        <f t="shared" si="228"/>
        <v>12.5</v>
      </c>
      <c r="X488" s="57">
        <v>0</v>
      </c>
      <c r="Y488" s="23">
        <f t="shared" si="220"/>
        <v>326.99</v>
      </c>
      <c r="Z488" s="49"/>
    </row>
    <row r="489" spans="1:26" ht="12.25" customHeight="1" x14ac:dyDescent="0.25">
      <c r="A489" s="384" t="str">
        <f>'Door Comparison'!A489</f>
        <v>D09.06.02A</v>
      </c>
      <c r="B489" s="19" t="str">
        <f>'Door Comparison'!C489</f>
        <v>DRS-501</v>
      </c>
      <c r="C489" s="19" t="str">
        <f>'Door Comparison'!D489</f>
        <v>Timber</v>
      </c>
      <c r="D489" s="19">
        <f>'Door Comparison'!E489</f>
        <v>1640</v>
      </c>
      <c r="E489" s="19">
        <f>'Door Comparison'!F489</f>
        <v>2360</v>
      </c>
      <c r="F489" s="19" t="e">
        <f>'Door Comparison'!#REF!</f>
        <v>#REF!</v>
      </c>
      <c r="G489" s="19">
        <f>'Door Comparison'!I489</f>
        <v>0</v>
      </c>
      <c r="H489" s="19">
        <f>'Door Comparison'!J489</f>
        <v>1</v>
      </c>
      <c r="I489" s="19" t="e">
        <f>'Door Comparison'!#REF!</f>
        <v>#REF!</v>
      </c>
      <c r="J489" s="19">
        <f>'Door Comparison'!L489</f>
        <v>0</v>
      </c>
      <c r="K489" s="19">
        <f>'Door Comparison'!M489</f>
        <v>1</v>
      </c>
      <c r="L489" s="19">
        <f>'Door Comparison'!N489</f>
        <v>1</v>
      </c>
      <c r="N489" s="59">
        <v>88</v>
      </c>
      <c r="O489" s="52"/>
      <c r="P489" s="15">
        <f t="shared" si="225"/>
        <v>19.72</v>
      </c>
      <c r="Q489" s="91">
        <f t="shared" si="226"/>
        <v>47.95</v>
      </c>
      <c r="R489" s="57"/>
      <c r="S489" s="51"/>
      <c r="T489" s="57">
        <v>0</v>
      </c>
      <c r="U489" s="15">
        <v>100.46</v>
      </c>
      <c r="V489" s="22">
        <f t="shared" si="227"/>
        <v>21.18</v>
      </c>
      <c r="W489" s="15">
        <f t="shared" si="228"/>
        <v>13.23</v>
      </c>
      <c r="X489" s="57">
        <v>0</v>
      </c>
      <c r="Y489" s="23">
        <f t="shared" si="220"/>
        <v>290.54000000000002</v>
      </c>
      <c r="Z489" s="49"/>
    </row>
    <row r="490" spans="1:26" ht="12.25" customHeight="1" x14ac:dyDescent="0.25">
      <c r="A490" s="384" t="str">
        <f>'Door Comparison'!A490</f>
        <v>D09.06.03A</v>
      </c>
      <c r="B490" s="19" t="str">
        <f>'Door Comparison'!C490</f>
        <v>DRS-501</v>
      </c>
      <c r="C490" s="19" t="str">
        <f>'Door Comparison'!D490</f>
        <v>Timber</v>
      </c>
      <c r="D490" s="19">
        <f>'Door Comparison'!E490</f>
        <v>1290</v>
      </c>
      <c r="E490" s="19">
        <f>'Door Comparison'!F490</f>
        <v>2360</v>
      </c>
      <c r="F490" s="19" t="e">
        <f>'Door Comparison'!#REF!</f>
        <v>#REF!</v>
      </c>
      <c r="G490" s="19">
        <f>'Door Comparison'!I490</f>
        <v>0</v>
      </c>
      <c r="H490" s="19">
        <f>'Door Comparison'!J490</f>
        <v>1</v>
      </c>
      <c r="I490" s="19" t="e">
        <f>'Door Comparison'!#REF!</f>
        <v>#REF!</v>
      </c>
      <c r="J490" s="19">
        <f>'Door Comparison'!L490</f>
        <v>0</v>
      </c>
      <c r="K490" s="19">
        <f>'Door Comparison'!M490</f>
        <v>1</v>
      </c>
      <c r="L490" s="19">
        <f>'Door Comparison'!N490</f>
        <v>1</v>
      </c>
      <c r="N490" s="59">
        <v>88</v>
      </c>
      <c r="O490" s="52"/>
      <c r="P490" s="15">
        <f t="shared" si="225"/>
        <v>18.63</v>
      </c>
      <c r="Q490" s="91">
        <f t="shared" si="226"/>
        <v>45.32</v>
      </c>
      <c r="R490" s="57"/>
      <c r="S490" s="51"/>
      <c r="T490" s="57">
        <v>0</v>
      </c>
      <c r="U490" s="15">
        <v>148.47</v>
      </c>
      <c r="V490" s="22">
        <f t="shared" si="227"/>
        <v>20.010000000000002</v>
      </c>
      <c r="W490" s="15">
        <f t="shared" si="228"/>
        <v>12.5</v>
      </c>
      <c r="X490" s="57">
        <v>0</v>
      </c>
      <c r="Y490" s="23">
        <f t="shared" si="220"/>
        <v>332.93</v>
      </c>
      <c r="Z490" s="49"/>
    </row>
    <row r="491" spans="1:26" ht="12.25" customHeight="1" x14ac:dyDescent="0.25">
      <c r="A491" s="384" t="str">
        <f>'Door Comparison'!A491</f>
        <v>D09.06.04A</v>
      </c>
      <c r="B491" s="19" t="str">
        <f>'Door Comparison'!C491</f>
        <v>DRS-505</v>
      </c>
      <c r="C491" s="19" t="str">
        <f>'Door Comparison'!D491</f>
        <v>Selo</v>
      </c>
      <c r="D491" s="19">
        <f>'Door Comparison'!E491</f>
        <v>1955</v>
      </c>
      <c r="E491" s="19">
        <f>'Door Comparison'!F491</f>
        <v>2395</v>
      </c>
      <c r="F491" s="19" t="e">
        <f>'Door Comparison'!#REF!</f>
        <v>#REF!</v>
      </c>
      <c r="G491" s="19">
        <f>'Door Comparison'!I491</f>
        <v>0</v>
      </c>
      <c r="H491" s="19">
        <f>'Door Comparison'!J491</f>
        <v>1</v>
      </c>
      <c r="I491" s="19" t="e">
        <f>'Door Comparison'!#REF!</f>
        <v>#REF!</v>
      </c>
      <c r="J491" s="19">
        <f>'Door Comparison'!L491</f>
        <v>0</v>
      </c>
      <c r="K491" s="19">
        <f>'Door Comparison'!M491</f>
        <v>0</v>
      </c>
      <c r="L491" s="19">
        <f>'Door Comparison'!N491</f>
        <v>1</v>
      </c>
      <c r="N491" s="385">
        <v>270</v>
      </c>
      <c r="O491" s="52"/>
      <c r="P491" s="15">
        <f t="shared" si="225"/>
        <v>20.91</v>
      </c>
      <c r="Q491" s="91">
        <f t="shared" si="226"/>
        <v>50.86</v>
      </c>
      <c r="R491" s="57"/>
      <c r="S491" s="51"/>
      <c r="T491" s="57">
        <v>0</v>
      </c>
      <c r="U491" s="392">
        <v>168.36</v>
      </c>
      <c r="V491" s="22">
        <f t="shared" si="227"/>
        <v>7.49</v>
      </c>
      <c r="W491" s="15">
        <f t="shared" si="228"/>
        <v>7.01</v>
      </c>
      <c r="X491" s="57">
        <v>0</v>
      </c>
      <c r="Y491" s="23">
        <f t="shared" si="220"/>
        <v>524.63</v>
      </c>
      <c r="Z491" s="49"/>
    </row>
    <row r="492" spans="1:26" ht="12.25" customHeight="1" x14ac:dyDescent="0.25">
      <c r="A492" s="384" t="str">
        <f>'Door Comparison'!A492</f>
        <v>D09.06.05A</v>
      </c>
      <c r="B492" s="19" t="str">
        <f>'Door Comparison'!C492</f>
        <v>DRS-501</v>
      </c>
      <c r="C492" s="19" t="str">
        <f>'Door Comparison'!D492</f>
        <v>Timber</v>
      </c>
      <c r="D492" s="19">
        <f>'Door Comparison'!E492</f>
        <v>1040</v>
      </c>
      <c r="E492" s="19">
        <f>'Door Comparison'!F492</f>
        <v>2360</v>
      </c>
      <c r="F492" s="19" t="e">
        <f>'Door Comparison'!#REF!</f>
        <v>#REF!</v>
      </c>
      <c r="G492" s="19">
        <f>'Door Comparison'!I492</f>
        <v>0</v>
      </c>
      <c r="H492" s="19">
        <f>'Door Comparison'!J492</f>
        <v>1</v>
      </c>
      <c r="I492" s="19" t="e">
        <f>'Door Comparison'!#REF!</f>
        <v>#REF!</v>
      </c>
      <c r="J492" s="19">
        <f>'Door Comparison'!L492</f>
        <v>0</v>
      </c>
      <c r="K492" s="19">
        <f>'Door Comparison'!M492</f>
        <v>1</v>
      </c>
      <c r="L492" s="19">
        <f>'Door Comparison'!N492</f>
        <v>1</v>
      </c>
      <c r="N492" s="59">
        <v>88</v>
      </c>
      <c r="O492" s="52"/>
      <c r="P492" s="15">
        <f t="shared" si="225"/>
        <v>17.86</v>
      </c>
      <c r="Q492" s="91">
        <f t="shared" si="226"/>
        <v>43.43</v>
      </c>
      <c r="R492" s="57"/>
      <c r="S492" s="51"/>
      <c r="T492" s="57">
        <v>0</v>
      </c>
      <c r="U492" s="15">
        <v>67.94</v>
      </c>
      <c r="V492" s="22">
        <f t="shared" si="227"/>
        <v>19.18</v>
      </c>
      <c r="W492" s="15">
        <f t="shared" si="228"/>
        <v>11.98</v>
      </c>
      <c r="X492" s="57">
        <v>0</v>
      </c>
      <c r="Y492" s="23">
        <f t="shared" si="220"/>
        <v>248.39</v>
      </c>
      <c r="Z492" s="49"/>
    </row>
    <row r="493" spans="1:26" ht="12.25" customHeight="1" x14ac:dyDescent="0.25">
      <c r="A493" s="384" t="str">
        <f>'Door Comparison'!A493</f>
        <v>D09.06.06A</v>
      </c>
      <c r="B493" s="19" t="str">
        <f>'Door Comparison'!C493</f>
        <v>DRS-501</v>
      </c>
      <c r="C493" s="19" t="str">
        <f>'Door Comparison'!D493</f>
        <v>Timber</v>
      </c>
      <c r="D493" s="19">
        <f>'Door Comparison'!E493</f>
        <v>970</v>
      </c>
      <c r="E493" s="19">
        <f>'Door Comparison'!F493</f>
        <v>2360</v>
      </c>
      <c r="F493" s="19" t="e">
        <f>'Door Comparison'!#REF!</f>
        <v>#REF!</v>
      </c>
      <c r="G493" s="19">
        <f>'Door Comparison'!I493</f>
        <v>0</v>
      </c>
      <c r="H493" s="19">
        <f>'Door Comparison'!J493</f>
        <v>1</v>
      </c>
      <c r="I493" s="19" t="e">
        <f>'Door Comparison'!#REF!</f>
        <v>#REF!</v>
      </c>
      <c r="J493" s="19">
        <f>'Door Comparison'!L493</f>
        <v>0</v>
      </c>
      <c r="K493" s="19">
        <f>'Door Comparison'!M493</f>
        <v>1</v>
      </c>
      <c r="L493" s="19">
        <f>'Door Comparison'!N493</f>
        <v>1</v>
      </c>
      <c r="N493" s="59">
        <v>88</v>
      </c>
      <c r="O493" s="52"/>
      <c r="P493" s="15">
        <f t="shared" si="225"/>
        <v>17.64</v>
      </c>
      <c r="Q493" s="91">
        <f t="shared" si="226"/>
        <v>42.9</v>
      </c>
      <c r="R493" s="57"/>
      <c r="S493" s="51"/>
      <c r="T493" s="57">
        <v>0</v>
      </c>
      <c r="U493" s="15">
        <v>67.94</v>
      </c>
      <c r="V493" s="22">
        <f t="shared" si="227"/>
        <v>18.95</v>
      </c>
      <c r="W493" s="15">
        <f t="shared" si="228"/>
        <v>11.84</v>
      </c>
      <c r="X493" s="57">
        <v>0</v>
      </c>
      <c r="Y493" s="23">
        <f t="shared" si="220"/>
        <v>247.27</v>
      </c>
      <c r="Z493" s="49"/>
    </row>
    <row r="494" spans="1:26" ht="12.25" customHeight="1" x14ac:dyDescent="0.25">
      <c r="A494" s="384" t="str">
        <f>'Door Comparison'!A494</f>
        <v>Level 10</v>
      </c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N494" s="59"/>
      <c r="O494" s="52"/>
      <c r="P494" s="15"/>
      <c r="R494" s="57"/>
      <c r="S494" s="51"/>
      <c r="T494" s="57"/>
      <c r="V494" s="22"/>
      <c r="W494" s="15"/>
      <c r="X494" s="57"/>
      <c r="Y494" s="23"/>
      <c r="Z494" s="49"/>
    </row>
    <row r="495" spans="1:26" ht="12.25" customHeight="1" x14ac:dyDescent="0.25">
      <c r="A495" s="384" t="str">
        <f>'Door Comparison'!A495</f>
        <v>D10.01.03A</v>
      </c>
      <c r="B495" s="19" t="str">
        <f>'Door Comparison'!C495</f>
        <v>DRS-506</v>
      </c>
      <c r="C495" s="19" t="str">
        <f>'Door Comparison'!D495</f>
        <v>Timber</v>
      </c>
      <c r="D495" s="19">
        <f>'Door Comparison'!E495</f>
        <v>875</v>
      </c>
      <c r="E495" s="19">
        <f>'Door Comparison'!F495</f>
        <v>2355</v>
      </c>
      <c r="F495" s="19" t="e">
        <f>'Door Comparison'!#REF!</f>
        <v>#REF!</v>
      </c>
      <c r="G495" s="19">
        <f>'Door Comparison'!I495</f>
        <v>0</v>
      </c>
      <c r="H495" s="19">
        <f>'Door Comparison'!J495</f>
        <v>1</v>
      </c>
      <c r="I495" s="19" t="e">
        <f>'Door Comparison'!#REF!</f>
        <v>#REF!</v>
      </c>
      <c r="J495" s="19">
        <f>'Door Comparison'!L495</f>
        <v>0</v>
      </c>
      <c r="K495" s="19">
        <f>'Door Comparison'!M495</f>
        <v>0</v>
      </c>
      <c r="L495" s="19">
        <f>'Door Comparison'!N495</f>
        <v>0</v>
      </c>
      <c r="N495" s="59">
        <v>44</v>
      </c>
      <c r="O495" s="52"/>
      <c r="P495" s="15">
        <f t="shared" ref="P495:P502" si="229">(D495+2*E495)*3.1/1000</f>
        <v>17.309999999999999</v>
      </c>
      <c r="Q495" s="91">
        <f t="shared" ref="Q495:Q502" si="230">(((D495+2*E495)*((G495*2.9)+(H495*3.77))/1000))*2</f>
        <v>42.11</v>
      </c>
      <c r="R495" s="57"/>
      <c r="S495" s="51"/>
      <c r="T495" s="57">
        <v>0</v>
      </c>
      <c r="U495" s="15">
        <v>83.38</v>
      </c>
      <c r="V495" s="22">
        <f t="shared" ref="V495:V502" si="231">(J495*((D495+2*E495)*1.11/1000))+(K495*((D495+2*E495)*2.22/1000))+(L495*((D495+2*E495)*1.11/1000))</f>
        <v>0</v>
      </c>
      <c r="W495" s="15">
        <f t="shared" ref="W495:W502" si="232">(J495+K495+L495)*((D495+2*E495)*1.04/1000)</f>
        <v>0</v>
      </c>
      <c r="X495" s="57">
        <v>0</v>
      </c>
      <c r="Y495" s="23">
        <f t="shared" ref="Y495:Y502" si="233">SUM(N495:X495)</f>
        <v>186.8</v>
      </c>
      <c r="Z495" s="49"/>
    </row>
    <row r="496" spans="1:26" ht="12.25" customHeight="1" x14ac:dyDescent="0.25">
      <c r="A496" s="384" t="str">
        <f>'Door Comparison'!A496</f>
        <v>D10.01.04A</v>
      </c>
      <c r="B496" s="19" t="str">
        <f>'Door Comparison'!C496</f>
        <v>DRS-506</v>
      </c>
      <c r="C496" s="19" t="str">
        <f>'Door Comparison'!D496</f>
        <v>Timber</v>
      </c>
      <c r="D496" s="19">
        <f>'Door Comparison'!E496</f>
        <v>875</v>
      </c>
      <c r="E496" s="19">
        <f>'Door Comparison'!F496</f>
        <v>2355</v>
      </c>
      <c r="F496" s="19" t="e">
        <f>'Door Comparison'!#REF!</f>
        <v>#REF!</v>
      </c>
      <c r="G496" s="19">
        <f>'Door Comparison'!I496</f>
        <v>0</v>
      </c>
      <c r="H496" s="19">
        <f>'Door Comparison'!J496</f>
        <v>1</v>
      </c>
      <c r="I496" s="19" t="e">
        <f>'Door Comparison'!#REF!</f>
        <v>#REF!</v>
      </c>
      <c r="J496" s="19">
        <f>'Door Comparison'!L496</f>
        <v>0</v>
      </c>
      <c r="K496" s="19">
        <f>'Door Comparison'!M496</f>
        <v>0</v>
      </c>
      <c r="L496" s="19">
        <f>'Door Comparison'!N496</f>
        <v>0</v>
      </c>
      <c r="N496" s="59">
        <v>44</v>
      </c>
      <c r="O496" s="52"/>
      <c r="P496" s="15">
        <f t="shared" si="229"/>
        <v>17.309999999999999</v>
      </c>
      <c r="Q496" s="91">
        <f t="shared" si="230"/>
        <v>42.11</v>
      </c>
      <c r="R496" s="57"/>
      <c r="S496" s="51"/>
      <c r="T496" s="57">
        <v>0</v>
      </c>
      <c r="U496" s="15">
        <v>83.38</v>
      </c>
      <c r="V496" s="22">
        <f t="shared" si="231"/>
        <v>0</v>
      </c>
      <c r="W496" s="15">
        <f t="shared" si="232"/>
        <v>0</v>
      </c>
      <c r="X496" s="57">
        <v>0</v>
      </c>
      <c r="Y496" s="23">
        <f t="shared" si="233"/>
        <v>186.8</v>
      </c>
      <c r="Z496" s="49"/>
    </row>
    <row r="497" spans="1:26" ht="12.25" customHeight="1" x14ac:dyDescent="0.25">
      <c r="A497" s="384" t="str">
        <f>'Door Comparison'!A497</f>
        <v>D10.01.05A</v>
      </c>
      <c r="B497" s="19" t="str">
        <f>'Door Comparison'!C497</f>
        <v>DRS-505</v>
      </c>
      <c r="C497" s="19" t="str">
        <f>'Door Comparison'!D497</f>
        <v>Selo</v>
      </c>
      <c r="D497" s="19">
        <f>'Door Comparison'!E497</f>
        <v>1903</v>
      </c>
      <c r="E497" s="19">
        <f>'Door Comparison'!F497</f>
        <v>2395</v>
      </c>
      <c r="F497" s="19" t="e">
        <f>'Door Comparison'!#REF!</f>
        <v>#REF!</v>
      </c>
      <c r="G497" s="19">
        <f>'Door Comparison'!I497</f>
        <v>0</v>
      </c>
      <c r="H497" s="19">
        <f>'Door Comparison'!J497</f>
        <v>1</v>
      </c>
      <c r="I497" s="19" t="e">
        <f>'Door Comparison'!#REF!</f>
        <v>#REF!</v>
      </c>
      <c r="J497" s="19">
        <f>'Door Comparison'!L497</f>
        <v>0</v>
      </c>
      <c r="K497" s="19">
        <f>'Door Comparison'!M497</f>
        <v>0</v>
      </c>
      <c r="L497" s="19">
        <f>'Door Comparison'!N497</f>
        <v>1</v>
      </c>
      <c r="N497" s="385">
        <v>270</v>
      </c>
      <c r="O497" s="52"/>
      <c r="P497" s="15">
        <f t="shared" si="229"/>
        <v>20.75</v>
      </c>
      <c r="Q497" s="91">
        <f t="shared" si="230"/>
        <v>50.47</v>
      </c>
      <c r="R497" s="57"/>
      <c r="S497" s="51"/>
      <c r="T497" s="57">
        <v>0</v>
      </c>
      <c r="U497" s="15">
        <v>168.36</v>
      </c>
      <c r="V497" s="22">
        <f t="shared" si="231"/>
        <v>7.43</v>
      </c>
      <c r="W497" s="15">
        <f t="shared" si="232"/>
        <v>6.96</v>
      </c>
      <c r="X497" s="57">
        <v>0</v>
      </c>
      <c r="Y497" s="23">
        <f t="shared" si="233"/>
        <v>523.97</v>
      </c>
      <c r="Z497" s="49"/>
    </row>
    <row r="498" spans="1:26" ht="12.25" customHeight="1" x14ac:dyDescent="0.25">
      <c r="A498" s="384" t="str">
        <f>'Door Comparison'!A498</f>
        <v>D10.01.06A</v>
      </c>
      <c r="B498" s="19" t="str">
        <f>'Door Comparison'!C498</f>
        <v>DRS-501</v>
      </c>
      <c r="C498" s="19" t="str">
        <f>'Door Comparison'!D498</f>
        <v>Timber</v>
      </c>
      <c r="D498" s="19">
        <f>'Door Comparison'!E498</f>
        <v>1290</v>
      </c>
      <c r="E498" s="19">
        <f>'Door Comparison'!F498</f>
        <v>2360</v>
      </c>
      <c r="F498" s="19" t="e">
        <f>'Door Comparison'!#REF!</f>
        <v>#REF!</v>
      </c>
      <c r="G498" s="19">
        <f>'Door Comparison'!I498</f>
        <v>0</v>
      </c>
      <c r="H498" s="19">
        <f>'Door Comparison'!J498</f>
        <v>1</v>
      </c>
      <c r="I498" s="19" t="e">
        <f>'Door Comparison'!#REF!</f>
        <v>#REF!</v>
      </c>
      <c r="J498" s="19">
        <f>'Door Comparison'!L498</f>
        <v>0</v>
      </c>
      <c r="K498" s="19">
        <f>'Door Comparison'!M498</f>
        <v>1</v>
      </c>
      <c r="L498" s="19">
        <f>'Door Comparison'!N498</f>
        <v>1</v>
      </c>
      <c r="N498" s="59">
        <v>88</v>
      </c>
      <c r="O498" s="52"/>
      <c r="P498" s="15">
        <f t="shared" si="229"/>
        <v>18.63</v>
      </c>
      <c r="Q498" s="91">
        <f t="shared" si="230"/>
        <v>45.32</v>
      </c>
      <c r="R498" s="57"/>
      <c r="S498" s="51"/>
      <c r="T498" s="57">
        <v>0</v>
      </c>
      <c r="U498" s="15">
        <v>142.53</v>
      </c>
      <c r="V498" s="22">
        <f t="shared" si="231"/>
        <v>20.010000000000002</v>
      </c>
      <c r="W498" s="15">
        <f t="shared" si="232"/>
        <v>12.5</v>
      </c>
      <c r="X498" s="57">
        <v>0</v>
      </c>
      <c r="Y498" s="23">
        <f t="shared" si="233"/>
        <v>326.99</v>
      </c>
      <c r="Z498" s="49"/>
    </row>
    <row r="499" spans="1:26" ht="12.25" customHeight="1" x14ac:dyDescent="0.25">
      <c r="A499" s="384" t="str">
        <f>'Door Comparison'!A499</f>
        <v>D10.01.06B</v>
      </c>
      <c r="B499" s="19" t="str">
        <f>'Door Comparison'!C499</f>
        <v>DRS-501</v>
      </c>
      <c r="C499" s="19" t="str">
        <f>'Door Comparison'!D499</f>
        <v>Timber</v>
      </c>
      <c r="D499" s="19">
        <f>'Door Comparison'!E499</f>
        <v>1040</v>
      </c>
      <c r="E499" s="19">
        <f>'Door Comparison'!F499</f>
        <v>2360</v>
      </c>
      <c r="F499" s="19" t="e">
        <f>'Door Comparison'!#REF!</f>
        <v>#REF!</v>
      </c>
      <c r="G499" s="19">
        <f>'Door Comparison'!I499</f>
        <v>0</v>
      </c>
      <c r="H499" s="19">
        <f>'Door Comparison'!J499</f>
        <v>1</v>
      </c>
      <c r="I499" s="19" t="e">
        <f>'Door Comparison'!#REF!</f>
        <v>#REF!</v>
      </c>
      <c r="J499" s="19">
        <f>'Door Comparison'!L499</f>
        <v>0</v>
      </c>
      <c r="K499" s="19">
        <f>'Door Comparison'!M499</f>
        <v>1</v>
      </c>
      <c r="L499" s="19">
        <f>'Door Comparison'!N499</f>
        <v>1</v>
      </c>
      <c r="N499" s="59">
        <v>88</v>
      </c>
      <c r="O499" s="52"/>
      <c r="P499" s="15">
        <f t="shared" si="229"/>
        <v>17.86</v>
      </c>
      <c r="Q499" s="91">
        <f t="shared" si="230"/>
        <v>43.43</v>
      </c>
      <c r="R499" s="57"/>
      <c r="S499" s="51"/>
      <c r="T499" s="57">
        <v>0</v>
      </c>
      <c r="U499" s="15">
        <v>46.47</v>
      </c>
      <c r="V499" s="22">
        <f t="shared" si="231"/>
        <v>19.18</v>
      </c>
      <c r="W499" s="15">
        <f t="shared" si="232"/>
        <v>11.98</v>
      </c>
      <c r="X499" s="57">
        <v>0</v>
      </c>
      <c r="Y499" s="23">
        <f t="shared" si="233"/>
        <v>226.92</v>
      </c>
      <c r="Z499" s="49"/>
    </row>
    <row r="500" spans="1:26" ht="12.25" customHeight="1" x14ac:dyDescent="0.25">
      <c r="A500" s="384" t="str">
        <f>'Door Comparison'!A500</f>
        <v>D10.01.07A</v>
      </c>
      <c r="B500" s="19" t="str">
        <f>'Door Comparison'!C500</f>
        <v>DRS-501</v>
      </c>
      <c r="C500" s="19" t="str">
        <f>'Door Comparison'!D500</f>
        <v>Timber</v>
      </c>
      <c r="D500" s="19">
        <f>'Door Comparison'!E500</f>
        <v>1020</v>
      </c>
      <c r="E500" s="19">
        <f>'Door Comparison'!F500</f>
        <v>2360</v>
      </c>
      <c r="F500" s="19" t="e">
        <f>'Door Comparison'!#REF!</f>
        <v>#REF!</v>
      </c>
      <c r="G500" s="19">
        <f>'Door Comparison'!I500</f>
        <v>0</v>
      </c>
      <c r="H500" s="19">
        <f>'Door Comparison'!J500</f>
        <v>1</v>
      </c>
      <c r="I500" s="19" t="e">
        <f>'Door Comparison'!#REF!</f>
        <v>#REF!</v>
      </c>
      <c r="J500" s="19">
        <f>'Door Comparison'!L500</f>
        <v>0</v>
      </c>
      <c r="K500" s="19">
        <f>'Door Comparison'!M500</f>
        <v>1</v>
      </c>
      <c r="L500" s="19">
        <f>'Door Comparison'!N500</f>
        <v>1</v>
      </c>
      <c r="N500" s="59">
        <v>88</v>
      </c>
      <c r="O500" s="52"/>
      <c r="P500" s="15">
        <f t="shared" si="229"/>
        <v>17.79</v>
      </c>
      <c r="Q500" s="91">
        <f t="shared" si="230"/>
        <v>43.28</v>
      </c>
      <c r="R500" s="57"/>
      <c r="S500" s="51"/>
      <c r="T500" s="57">
        <v>0</v>
      </c>
      <c r="U500" s="15">
        <v>46.47</v>
      </c>
      <c r="V500" s="22">
        <f t="shared" si="231"/>
        <v>19.11</v>
      </c>
      <c r="W500" s="15">
        <f t="shared" si="232"/>
        <v>11.94</v>
      </c>
      <c r="X500" s="57">
        <v>0</v>
      </c>
      <c r="Y500" s="23">
        <f t="shared" si="233"/>
        <v>226.59</v>
      </c>
      <c r="Z500" s="49"/>
    </row>
    <row r="501" spans="1:26" ht="12.25" customHeight="1" x14ac:dyDescent="0.25">
      <c r="A501" s="384" t="str">
        <f>'Door Comparison'!A501</f>
        <v>D10.02.01B</v>
      </c>
      <c r="B501" s="19" t="str">
        <f>'Door Comparison'!C501</f>
        <v>DRS-501</v>
      </c>
      <c r="C501" s="19" t="str">
        <f>'Door Comparison'!D501</f>
        <v>Timber</v>
      </c>
      <c r="D501" s="19">
        <f>'Door Comparison'!E501</f>
        <v>1815</v>
      </c>
      <c r="E501" s="19">
        <f>'Door Comparison'!F501</f>
        <v>2360</v>
      </c>
      <c r="F501" s="19" t="e">
        <f>'Door Comparison'!#REF!</f>
        <v>#REF!</v>
      </c>
      <c r="G501" s="19">
        <f>'Door Comparison'!I501</f>
        <v>0</v>
      </c>
      <c r="H501" s="19">
        <f>'Door Comparison'!J501</f>
        <v>1</v>
      </c>
      <c r="I501" s="19" t="e">
        <f>'Door Comparison'!#REF!</f>
        <v>#REF!</v>
      </c>
      <c r="J501" s="19">
        <f>'Door Comparison'!L501</f>
        <v>0</v>
      </c>
      <c r="K501" s="19">
        <f>'Door Comparison'!M501</f>
        <v>1</v>
      </c>
      <c r="L501" s="19">
        <f>'Door Comparison'!N501</f>
        <v>1</v>
      </c>
      <c r="N501" s="59">
        <v>88</v>
      </c>
      <c r="O501" s="52"/>
      <c r="P501" s="15">
        <f t="shared" si="229"/>
        <v>20.260000000000002</v>
      </c>
      <c r="Q501" s="91">
        <f t="shared" si="230"/>
        <v>49.27</v>
      </c>
      <c r="R501" s="57"/>
      <c r="S501" s="51"/>
      <c r="T501" s="57">
        <v>0</v>
      </c>
      <c r="U501" s="15">
        <v>128.03</v>
      </c>
      <c r="V501" s="22">
        <f t="shared" si="231"/>
        <v>21.76</v>
      </c>
      <c r="W501" s="15">
        <f t="shared" si="232"/>
        <v>13.59</v>
      </c>
      <c r="X501" s="57">
        <v>0</v>
      </c>
      <c r="Y501" s="23">
        <f t="shared" si="233"/>
        <v>320.91000000000003</v>
      </c>
      <c r="Z501" s="49"/>
    </row>
    <row r="502" spans="1:26" ht="12.25" customHeight="1" x14ac:dyDescent="0.25">
      <c r="A502" s="384" t="str">
        <f>'Door Comparison'!A502</f>
        <v>D10.02.02A</v>
      </c>
      <c r="B502" s="19" t="str">
        <f>'Door Comparison'!C502</f>
        <v>DRS-501</v>
      </c>
      <c r="C502" s="19" t="str">
        <f>'Door Comparison'!D502</f>
        <v>Timber</v>
      </c>
      <c r="D502" s="19">
        <f>'Door Comparison'!E502</f>
        <v>1290</v>
      </c>
      <c r="E502" s="19">
        <f>'Door Comparison'!F502</f>
        <v>2360</v>
      </c>
      <c r="F502" s="19" t="e">
        <f>'Door Comparison'!#REF!</f>
        <v>#REF!</v>
      </c>
      <c r="G502" s="19">
        <f>'Door Comparison'!I502</f>
        <v>0</v>
      </c>
      <c r="H502" s="19">
        <f>'Door Comparison'!J502</f>
        <v>1</v>
      </c>
      <c r="I502" s="19" t="e">
        <f>'Door Comparison'!#REF!</f>
        <v>#REF!</v>
      </c>
      <c r="J502" s="19">
        <f>'Door Comparison'!L502</f>
        <v>0</v>
      </c>
      <c r="K502" s="19">
        <f>'Door Comparison'!M502</f>
        <v>1</v>
      </c>
      <c r="L502" s="19">
        <f>'Door Comparison'!N502</f>
        <v>1</v>
      </c>
      <c r="N502" s="59">
        <v>88</v>
      </c>
      <c r="O502" s="52"/>
      <c r="P502" s="15">
        <f t="shared" si="229"/>
        <v>18.63</v>
      </c>
      <c r="Q502" s="91">
        <f t="shared" si="230"/>
        <v>45.32</v>
      </c>
      <c r="R502" s="57"/>
      <c r="S502" s="51"/>
      <c r="T502" s="57">
        <v>0</v>
      </c>
      <c r="U502" s="15">
        <v>142.53</v>
      </c>
      <c r="V502" s="22">
        <f t="shared" si="231"/>
        <v>20.010000000000002</v>
      </c>
      <c r="W502" s="15">
        <f t="shared" si="232"/>
        <v>12.5</v>
      </c>
      <c r="X502" s="57">
        <v>0</v>
      </c>
      <c r="Y502" s="23">
        <f t="shared" si="233"/>
        <v>326.99</v>
      </c>
      <c r="Z502" s="49"/>
    </row>
    <row r="503" spans="1:26" ht="12.25" customHeight="1" x14ac:dyDescent="0.25">
      <c r="A503" s="384" t="str">
        <f>'Door Comparison'!A503</f>
        <v>D10.02.03A</v>
      </c>
      <c r="B503" s="19" t="str">
        <f>'Door Comparison'!C503</f>
        <v>DRS-307</v>
      </c>
      <c r="C503" s="19" t="str">
        <f>'Door Comparison'!D503</f>
        <v>Metal</v>
      </c>
      <c r="D503" s="19">
        <f>'Door Comparison'!E503</f>
        <v>950</v>
      </c>
      <c r="E503" s="19">
        <f>'Door Comparison'!F503</f>
        <v>2300</v>
      </c>
      <c r="F503" s="19" t="e">
        <f>'Door Comparison'!#REF!</f>
        <v>#REF!</v>
      </c>
      <c r="G503" s="19">
        <f>'Door Comparison'!I503</f>
        <v>0</v>
      </c>
      <c r="H503" s="19">
        <f>'Door Comparison'!J503</f>
        <v>1</v>
      </c>
      <c r="I503" s="19" t="e">
        <f>'Door Comparison'!#REF!</f>
        <v>#REF!</v>
      </c>
      <c r="J503" s="19">
        <f>'Door Comparison'!L503</f>
        <v>0</v>
      </c>
      <c r="K503" s="19">
        <f>'Door Comparison'!M503</f>
        <v>1</v>
      </c>
      <c r="L503" s="19">
        <f>'Door Comparison'!N503</f>
        <v>1</v>
      </c>
      <c r="N503" s="59">
        <v>459.69</v>
      </c>
      <c r="O503" s="52"/>
      <c r="P503" s="15"/>
      <c r="R503" s="57"/>
      <c r="S503" s="51"/>
      <c r="T503" s="57"/>
      <c r="V503" s="22"/>
      <c r="W503" s="15"/>
      <c r="X503" s="57"/>
      <c r="Y503" s="23">
        <f t="shared" si="220"/>
        <v>459.69</v>
      </c>
      <c r="Z503" s="49"/>
    </row>
    <row r="504" spans="1:26" ht="12.25" customHeight="1" x14ac:dyDescent="0.25">
      <c r="A504" s="384" t="str">
        <f>'Door Comparison'!A504</f>
        <v>D10.02.04A</v>
      </c>
      <c r="B504" s="19" t="str">
        <f>'Door Comparison'!C504</f>
        <v>DRS-501</v>
      </c>
      <c r="C504" s="19" t="str">
        <f>'Door Comparison'!D504</f>
        <v>Timber</v>
      </c>
      <c r="D504" s="19">
        <f>'Door Comparison'!E504</f>
        <v>1290</v>
      </c>
      <c r="E504" s="19">
        <f>'Door Comparison'!F504</f>
        <v>2360</v>
      </c>
      <c r="F504" s="19" t="e">
        <f>'Door Comparison'!#REF!</f>
        <v>#REF!</v>
      </c>
      <c r="G504" s="19">
        <f>'Door Comparison'!I504</f>
        <v>0</v>
      </c>
      <c r="H504" s="19">
        <f>'Door Comparison'!J504</f>
        <v>1</v>
      </c>
      <c r="I504" s="19" t="e">
        <f>'Door Comparison'!#REF!</f>
        <v>#REF!</v>
      </c>
      <c r="J504" s="19">
        <f>'Door Comparison'!L504</f>
        <v>0</v>
      </c>
      <c r="K504" s="19">
        <f>'Door Comparison'!M504</f>
        <v>1</v>
      </c>
      <c r="L504" s="19">
        <f>'Door Comparison'!N504</f>
        <v>1</v>
      </c>
      <c r="N504" s="59">
        <v>88</v>
      </c>
      <c r="O504" s="52"/>
      <c r="P504" s="15">
        <f t="shared" ref="P504:P505" si="234">(D504+2*E504)*3.1/1000</f>
        <v>18.63</v>
      </c>
      <c r="Q504" s="91">
        <f t="shared" ref="Q504:Q505" si="235">(((D504+2*E504)*((G504*2.9)+(H504*3.77))/1000))*2</f>
        <v>45.32</v>
      </c>
      <c r="R504" s="57"/>
      <c r="S504" s="51"/>
      <c r="T504" s="57">
        <v>0</v>
      </c>
      <c r="U504" s="15">
        <v>148.47</v>
      </c>
      <c r="V504" s="22">
        <f t="shared" ref="V504:V505" si="236">(J504*((D504+2*E504)*1.11/1000))+(K504*((D504+2*E504)*2.22/1000))+(L504*((D504+2*E504)*1.11/1000))</f>
        <v>20.010000000000002</v>
      </c>
      <c r="W504" s="15">
        <f t="shared" ref="W504:W505" si="237">(J504+K504+L504)*((D504+2*E504)*1.04/1000)</f>
        <v>12.5</v>
      </c>
      <c r="X504" s="57">
        <v>0</v>
      </c>
      <c r="Y504" s="23">
        <f t="shared" si="220"/>
        <v>332.93</v>
      </c>
      <c r="Z504" s="49"/>
    </row>
    <row r="505" spans="1:26" ht="12.25" customHeight="1" x14ac:dyDescent="0.25">
      <c r="A505" s="384" t="str">
        <f>'Door Comparison'!A505</f>
        <v>D10.02.06A</v>
      </c>
      <c r="B505" s="19" t="str">
        <f>'Door Comparison'!C505</f>
        <v>DRS-501</v>
      </c>
      <c r="C505" s="19" t="str">
        <f>'Door Comparison'!D505</f>
        <v>Timber</v>
      </c>
      <c r="D505" s="19">
        <f>'Door Comparison'!E505</f>
        <v>1290</v>
      </c>
      <c r="E505" s="19">
        <f>'Door Comparison'!F505</f>
        <v>2360</v>
      </c>
      <c r="F505" s="19" t="e">
        <f>'Door Comparison'!#REF!</f>
        <v>#REF!</v>
      </c>
      <c r="G505" s="19">
        <f>'Door Comparison'!I505</f>
        <v>0</v>
      </c>
      <c r="H505" s="19">
        <f>'Door Comparison'!J505</f>
        <v>1</v>
      </c>
      <c r="I505" s="19" t="e">
        <f>'Door Comparison'!#REF!</f>
        <v>#REF!</v>
      </c>
      <c r="J505" s="19">
        <f>'Door Comparison'!L505</f>
        <v>0</v>
      </c>
      <c r="K505" s="19">
        <f>'Door Comparison'!M505</f>
        <v>1</v>
      </c>
      <c r="L505" s="19">
        <f>'Door Comparison'!N505</f>
        <v>1</v>
      </c>
      <c r="N505" s="59">
        <v>88</v>
      </c>
      <c r="O505" s="52"/>
      <c r="P505" s="15">
        <f t="shared" si="234"/>
        <v>18.63</v>
      </c>
      <c r="Q505" s="91">
        <f t="shared" si="235"/>
        <v>45.32</v>
      </c>
      <c r="R505" s="57"/>
      <c r="S505" s="51"/>
      <c r="T505" s="57">
        <v>0</v>
      </c>
      <c r="U505" s="15">
        <v>142.53</v>
      </c>
      <c r="V505" s="22">
        <f t="shared" si="236"/>
        <v>20.010000000000002</v>
      </c>
      <c r="W505" s="15">
        <f t="shared" si="237"/>
        <v>12.5</v>
      </c>
      <c r="X505" s="57">
        <v>0</v>
      </c>
      <c r="Y505" s="23">
        <f t="shared" si="220"/>
        <v>326.99</v>
      </c>
      <c r="Z505" s="49"/>
    </row>
    <row r="506" spans="1:26" ht="12.25" customHeight="1" x14ac:dyDescent="0.25">
      <c r="A506" s="384" t="str">
        <f>'Door Comparison'!A506</f>
        <v>D10.02.06B</v>
      </c>
      <c r="B506" s="19" t="str">
        <f>'Door Comparison'!C506</f>
        <v>DRS-307</v>
      </c>
      <c r="C506" s="19" t="str">
        <f>'Door Comparison'!D506</f>
        <v>Metal</v>
      </c>
      <c r="D506" s="19">
        <f>'Door Comparison'!E506</f>
        <v>950</v>
      </c>
      <c r="E506" s="19">
        <f>'Door Comparison'!F506</f>
        <v>2300</v>
      </c>
      <c r="F506" s="19" t="e">
        <f>'Door Comparison'!#REF!</f>
        <v>#REF!</v>
      </c>
      <c r="G506" s="19">
        <f>'Door Comparison'!I506</f>
        <v>0</v>
      </c>
      <c r="H506" s="19">
        <f>'Door Comparison'!J506</f>
        <v>1</v>
      </c>
      <c r="I506" s="19" t="e">
        <f>'Door Comparison'!#REF!</f>
        <v>#REF!</v>
      </c>
      <c r="J506" s="19">
        <f>'Door Comparison'!L506</f>
        <v>0</v>
      </c>
      <c r="K506" s="19">
        <f>'Door Comparison'!M506</f>
        <v>1</v>
      </c>
      <c r="L506" s="19">
        <f>'Door Comparison'!N506</f>
        <v>1</v>
      </c>
      <c r="N506" s="59">
        <v>459.69</v>
      </c>
      <c r="O506" s="52"/>
      <c r="P506" s="15"/>
      <c r="R506" s="57"/>
      <c r="S506" s="51"/>
      <c r="T506" s="57"/>
      <c r="V506" s="22"/>
      <c r="W506" s="15"/>
      <c r="X506" s="57"/>
      <c r="Y506" s="23">
        <f t="shared" si="220"/>
        <v>459.69</v>
      </c>
      <c r="Z506" s="49"/>
    </row>
    <row r="507" spans="1:26" ht="12.25" customHeight="1" x14ac:dyDescent="0.25">
      <c r="A507" s="384" t="str">
        <f>'Door Comparison'!A507</f>
        <v>D10.02.07A</v>
      </c>
      <c r="B507" s="19" t="str">
        <f>'Door Comparison'!C507</f>
        <v>DRS-501</v>
      </c>
      <c r="C507" s="19" t="str">
        <f>'Door Comparison'!D507</f>
        <v>Timber</v>
      </c>
      <c r="D507" s="19">
        <f>'Door Comparison'!E507</f>
        <v>970</v>
      </c>
      <c r="E507" s="19">
        <f>'Door Comparison'!F507</f>
        <v>2360</v>
      </c>
      <c r="F507" s="19" t="e">
        <f>'Door Comparison'!#REF!</f>
        <v>#REF!</v>
      </c>
      <c r="G507" s="19">
        <f>'Door Comparison'!I507</f>
        <v>0</v>
      </c>
      <c r="H507" s="19">
        <f>'Door Comparison'!J507</f>
        <v>1</v>
      </c>
      <c r="I507" s="19" t="e">
        <f>'Door Comparison'!#REF!</f>
        <v>#REF!</v>
      </c>
      <c r="J507" s="19">
        <f>'Door Comparison'!L507</f>
        <v>0</v>
      </c>
      <c r="K507" s="19">
        <f>'Door Comparison'!M507</f>
        <v>1</v>
      </c>
      <c r="L507" s="19">
        <f>'Door Comparison'!N507</f>
        <v>1</v>
      </c>
      <c r="N507" s="59">
        <v>88</v>
      </c>
      <c r="O507" s="52"/>
      <c r="P507" s="15">
        <f t="shared" ref="P507:P529" si="238">(D507+2*E507)*3.1/1000</f>
        <v>17.64</v>
      </c>
      <c r="Q507" s="91">
        <f t="shared" ref="Q507:Q529" si="239">(((D507+2*E507)*((G507*2.9)+(H507*3.77))/1000))*2</f>
        <v>42.9</v>
      </c>
      <c r="R507" s="57"/>
      <c r="S507" s="51"/>
      <c r="T507" s="57">
        <v>0</v>
      </c>
      <c r="U507" s="15">
        <v>67.94</v>
      </c>
      <c r="V507" s="22">
        <f t="shared" ref="V507:V529" si="240">(J507*((D507+2*E507)*1.11/1000))+(K507*((D507+2*E507)*2.22/1000))+(L507*((D507+2*E507)*1.11/1000))</f>
        <v>18.95</v>
      </c>
      <c r="W507" s="15">
        <f t="shared" ref="W507:W529" si="241">(J507+K507+L507)*((D507+2*E507)*1.04/1000)</f>
        <v>11.84</v>
      </c>
      <c r="X507" s="57">
        <v>0</v>
      </c>
      <c r="Y507" s="23">
        <f t="shared" si="220"/>
        <v>247.27</v>
      </c>
      <c r="Z507" s="49"/>
    </row>
    <row r="508" spans="1:26" ht="12.25" customHeight="1" x14ac:dyDescent="0.25">
      <c r="A508" s="384" t="str">
        <f>'Door Comparison'!A508</f>
        <v>D10.02.07B</v>
      </c>
      <c r="B508" s="19" t="str">
        <f>'Door Comparison'!C508</f>
        <v>DRS-501</v>
      </c>
      <c r="C508" s="19" t="str">
        <f>'Door Comparison'!D508</f>
        <v>Timber</v>
      </c>
      <c r="D508" s="19">
        <f>'Door Comparison'!E508</f>
        <v>830</v>
      </c>
      <c r="E508" s="19">
        <f>'Door Comparison'!F508</f>
        <v>2360</v>
      </c>
      <c r="F508" s="19" t="e">
        <f>'Door Comparison'!#REF!</f>
        <v>#REF!</v>
      </c>
      <c r="G508" s="19">
        <f>'Door Comparison'!I508</f>
        <v>0</v>
      </c>
      <c r="H508" s="19">
        <f>'Door Comparison'!J508</f>
        <v>1</v>
      </c>
      <c r="I508" s="19" t="e">
        <f>'Door Comparison'!#REF!</f>
        <v>#REF!</v>
      </c>
      <c r="J508" s="19">
        <f>'Door Comparison'!L508</f>
        <v>1</v>
      </c>
      <c r="K508" s="19">
        <f>'Door Comparison'!M508</f>
        <v>0</v>
      </c>
      <c r="L508" s="19">
        <f>'Door Comparison'!N508</f>
        <v>1</v>
      </c>
      <c r="N508" s="59">
        <v>44</v>
      </c>
      <c r="O508" s="52"/>
      <c r="P508" s="15">
        <f t="shared" si="238"/>
        <v>17.21</v>
      </c>
      <c r="Q508" s="91">
        <f t="shared" si="239"/>
        <v>41.85</v>
      </c>
      <c r="R508" s="57"/>
      <c r="S508" s="51"/>
      <c r="T508" s="57">
        <v>0</v>
      </c>
      <c r="U508" s="15">
        <v>69.41</v>
      </c>
      <c r="V508" s="22">
        <f t="shared" si="240"/>
        <v>12.32</v>
      </c>
      <c r="W508" s="15">
        <f t="shared" si="241"/>
        <v>11.54</v>
      </c>
      <c r="X508" s="57">
        <v>0</v>
      </c>
      <c r="Y508" s="23">
        <f t="shared" si="220"/>
        <v>196.33</v>
      </c>
      <c r="Z508" s="49"/>
    </row>
    <row r="509" spans="1:26" ht="12.25" customHeight="1" x14ac:dyDescent="0.25">
      <c r="A509" s="384" t="str">
        <f>'Door Comparison'!A509</f>
        <v>D10.02.08A</v>
      </c>
      <c r="B509" s="19" t="str">
        <f>'Door Comparison'!C509</f>
        <v>DRS-501</v>
      </c>
      <c r="C509" s="19" t="str">
        <f>'Door Comparison'!D509</f>
        <v>Timber</v>
      </c>
      <c r="D509" s="19">
        <f>'Door Comparison'!E509</f>
        <v>970</v>
      </c>
      <c r="E509" s="19">
        <f>'Door Comparison'!F509</f>
        <v>2360</v>
      </c>
      <c r="F509" s="19" t="e">
        <f>'Door Comparison'!#REF!</f>
        <v>#REF!</v>
      </c>
      <c r="G509" s="19">
        <f>'Door Comparison'!I509</f>
        <v>0</v>
      </c>
      <c r="H509" s="19">
        <f>'Door Comparison'!J509</f>
        <v>1</v>
      </c>
      <c r="I509" s="19" t="e">
        <f>'Door Comparison'!#REF!</f>
        <v>#REF!</v>
      </c>
      <c r="J509" s="19">
        <f>'Door Comparison'!L509</f>
        <v>0</v>
      </c>
      <c r="K509" s="19">
        <f>'Door Comparison'!M509</f>
        <v>1</v>
      </c>
      <c r="L509" s="19">
        <f>'Door Comparison'!N509</f>
        <v>1</v>
      </c>
      <c r="N509" s="59">
        <v>88</v>
      </c>
      <c r="O509" s="52"/>
      <c r="P509" s="15">
        <f t="shared" si="238"/>
        <v>17.64</v>
      </c>
      <c r="Q509" s="91">
        <f t="shared" si="239"/>
        <v>42.9</v>
      </c>
      <c r="R509" s="57"/>
      <c r="S509" s="51"/>
      <c r="T509" s="57">
        <v>0</v>
      </c>
      <c r="U509" s="15">
        <v>67.94</v>
      </c>
      <c r="V509" s="22">
        <f t="shared" si="240"/>
        <v>18.95</v>
      </c>
      <c r="W509" s="15">
        <f t="shared" si="241"/>
        <v>11.84</v>
      </c>
      <c r="X509" s="57">
        <v>0</v>
      </c>
      <c r="Y509" s="23">
        <f t="shared" si="220"/>
        <v>247.27</v>
      </c>
      <c r="Z509" s="49"/>
    </row>
    <row r="510" spans="1:26" ht="12.25" customHeight="1" x14ac:dyDescent="0.25">
      <c r="A510" s="384" t="str">
        <f>'Door Comparison'!A510</f>
        <v>D10.02.09A</v>
      </c>
      <c r="B510" s="19" t="str">
        <f>'Door Comparison'!C510</f>
        <v>DRS-501</v>
      </c>
      <c r="C510" s="19" t="str">
        <f>'Door Comparison'!D510</f>
        <v>Timber</v>
      </c>
      <c r="D510" s="19">
        <f>'Door Comparison'!E510</f>
        <v>850</v>
      </c>
      <c r="E510" s="19">
        <f>'Door Comparison'!F510</f>
        <v>2360</v>
      </c>
      <c r="F510" s="19" t="e">
        <f>'Door Comparison'!#REF!</f>
        <v>#REF!</v>
      </c>
      <c r="G510" s="19">
        <f>'Door Comparison'!I510</f>
        <v>0</v>
      </c>
      <c r="H510" s="19">
        <f>'Door Comparison'!J510</f>
        <v>1</v>
      </c>
      <c r="I510" s="19" t="e">
        <f>'Door Comparison'!#REF!</f>
        <v>#REF!</v>
      </c>
      <c r="J510" s="19">
        <f>'Door Comparison'!L510</f>
        <v>0</v>
      </c>
      <c r="K510" s="19">
        <f>'Door Comparison'!M510</f>
        <v>1</v>
      </c>
      <c r="L510" s="19">
        <f>'Door Comparison'!N510</f>
        <v>1</v>
      </c>
      <c r="N510" s="59">
        <v>44</v>
      </c>
      <c r="O510" s="52"/>
      <c r="P510" s="15">
        <f t="shared" si="238"/>
        <v>17.27</v>
      </c>
      <c r="Q510" s="91">
        <f t="shared" si="239"/>
        <v>42</v>
      </c>
      <c r="R510" s="57"/>
      <c r="S510" s="51"/>
      <c r="T510" s="57">
        <v>0</v>
      </c>
      <c r="U510" s="15">
        <v>69.41</v>
      </c>
      <c r="V510" s="22">
        <f t="shared" si="240"/>
        <v>18.55</v>
      </c>
      <c r="W510" s="15">
        <f t="shared" si="241"/>
        <v>11.59</v>
      </c>
      <c r="X510" s="57">
        <v>0</v>
      </c>
      <c r="Y510" s="23">
        <f t="shared" si="220"/>
        <v>202.82</v>
      </c>
      <c r="Z510" s="49"/>
    </row>
    <row r="511" spans="1:26" ht="12.25" customHeight="1" x14ac:dyDescent="0.25">
      <c r="A511" s="384" t="str">
        <f>'Door Comparison'!A511</f>
        <v>D10.02.10A</v>
      </c>
      <c r="B511" s="19" t="str">
        <f>'Door Comparison'!C511</f>
        <v>DRS-501</v>
      </c>
      <c r="C511" s="19" t="str">
        <f>'Door Comparison'!D511</f>
        <v>Timber</v>
      </c>
      <c r="D511" s="19">
        <f>'Door Comparison'!E511</f>
        <v>1040</v>
      </c>
      <c r="E511" s="19">
        <f>'Door Comparison'!F511</f>
        <v>2360</v>
      </c>
      <c r="F511" s="19" t="e">
        <f>'Door Comparison'!#REF!</f>
        <v>#REF!</v>
      </c>
      <c r="G511" s="19">
        <f>'Door Comparison'!I511</f>
        <v>0</v>
      </c>
      <c r="H511" s="19">
        <f>'Door Comparison'!J511</f>
        <v>1</v>
      </c>
      <c r="I511" s="19" t="e">
        <f>'Door Comparison'!#REF!</f>
        <v>#REF!</v>
      </c>
      <c r="J511" s="19">
        <f>'Door Comparison'!L511</f>
        <v>0</v>
      </c>
      <c r="K511" s="19">
        <f>'Door Comparison'!M511</f>
        <v>1</v>
      </c>
      <c r="L511" s="19">
        <f>'Door Comparison'!N511</f>
        <v>1</v>
      </c>
      <c r="N511" s="59">
        <v>88</v>
      </c>
      <c r="O511" s="52"/>
      <c r="P511" s="15">
        <f t="shared" si="238"/>
        <v>17.86</v>
      </c>
      <c r="Q511" s="91">
        <f t="shared" si="239"/>
        <v>43.43</v>
      </c>
      <c r="R511" s="57"/>
      <c r="S511" s="51"/>
      <c r="T511" s="57">
        <v>0</v>
      </c>
      <c r="U511" s="15">
        <v>67.930000000000007</v>
      </c>
      <c r="V511" s="22">
        <f t="shared" si="240"/>
        <v>19.18</v>
      </c>
      <c r="W511" s="15">
        <f t="shared" si="241"/>
        <v>11.98</v>
      </c>
      <c r="X511" s="57">
        <v>0</v>
      </c>
      <c r="Y511" s="23">
        <f t="shared" si="220"/>
        <v>248.38</v>
      </c>
      <c r="Z511" s="49"/>
    </row>
    <row r="512" spans="1:26" ht="12.25" customHeight="1" x14ac:dyDescent="0.25">
      <c r="A512" s="384" t="str">
        <f>'Door Comparison'!A512</f>
        <v>D10.02.11A</v>
      </c>
      <c r="B512" s="19" t="str">
        <f>'Door Comparison'!C512</f>
        <v>DRS-501</v>
      </c>
      <c r="C512" s="19" t="str">
        <f>'Door Comparison'!D512</f>
        <v>Timber</v>
      </c>
      <c r="D512" s="19">
        <f>'Door Comparison'!E512</f>
        <v>1290</v>
      </c>
      <c r="E512" s="19">
        <f>'Door Comparison'!F512</f>
        <v>2360</v>
      </c>
      <c r="F512" s="19" t="e">
        <f>'Door Comparison'!#REF!</f>
        <v>#REF!</v>
      </c>
      <c r="G512" s="19">
        <f>'Door Comparison'!I512</f>
        <v>0</v>
      </c>
      <c r="H512" s="19">
        <f>'Door Comparison'!J512</f>
        <v>1</v>
      </c>
      <c r="I512" s="19" t="e">
        <f>'Door Comparison'!#REF!</f>
        <v>#REF!</v>
      </c>
      <c r="J512" s="19">
        <f>'Door Comparison'!L512</f>
        <v>0</v>
      </c>
      <c r="K512" s="19">
        <f>'Door Comparison'!M512</f>
        <v>1</v>
      </c>
      <c r="L512" s="19">
        <f>'Door Comparison'!N512</f>
        <v>1</v>
      </c>
      <c r="N512" s="59">
        <v>88</v>
      </c>
      <c r="O512" s="52"/>
      <c r="P512" s="15">
        <f t="shared" si="238"/>
        <v>18.63</v>
      </c>
      <c r="Q512" s="91">
        <f t="shared" si="239"/>
        <v>45.32</v>
      </c>
      <c r="R512" s="57"/>
      <c r="S512" s="51"/>
      <c r="T512" s="57">
        <v>0</v>
      </c>
      <c r="U512" s="15">
        <v>148.47</v>
      </c>
      <c r="V512" s="22">
        <f t="shared" si="240"/>
        <v>20.010000000000002</v>
      </c>
      <c r="W512" s="15">
        <f t="shared" si="241"/>
        <v>12.5</v>
      </c>
      <c r="X512" s="57">
        <v>0</v>
      </c>
      <c r="Y512" s="23">
        <f t="shared" si="220"/>
        <v>332.93</v>
      </c>
      <c r="Z512" s="49"/>
    </row>
    <row r="513" spans="1:26" ht="12.25" customHeight="1" x14ac:dyDescent="0.25">
      <c r="A513" s="384" t="str">
        <f>'Door Comparison'!A513</f>
        <v>D10.02.12A</v>
      </c>
      <c r="B513" s="19" t="str">
        <f>'Door Comparison'!C513</f>
        <v>DRS-501</v>
      </c>
      <c r="C513" s="19" t="str">
        <f>'Door Comparison'!D513</f>
        <v>Timber</v>
      </c>
      <c r="D513" s="19">
        <f>'Door Comparison'!E513</f>
        <v>1290</v>
      </c>
      <c r="E513" s="19">
        <f>'Door Comparison'!F513</f>
        <v>2360</v>
      </c>
      <c r="F513" s="19" t="e">
        <f>'Door Comparison'!#REF!</f>
        <v>#REF!</v>
      </c>
      <c r="G513" s="19">
        <f>'Door Comparison'!I513</f>
        <v>0</v>
      </c>
      <c r="H513" s="19">
        <f>'Door Comparison'!J513</f>
        <v>1</v>
      </c>
      <c r="I513" s="19" t="e">
        <f>'Door Comparison'!#REF!</f>
        <v>#REF!</v>
      </c>
      <c r="J513" s="19">
        <f>'Door Comparison'!L513</f>
        <v>0</v>
      </c>
      <c r="K513" s="19">
        <f>'Door Comparison'!M513</f>
        <v>1</v>
      </c>
      <c r="L513" s="19">
        <f>'Door Comparison'!N513</f>
        <v>1</v>
      </c>
      <c r="N513" s="59">
        <v>88</v>
      </c>
      <c r="O513" s="52"/>
      <c r="P513" s="15">
        <f t="shared" si="238"/>
        <v>18.63</v>
      </c>
      <c r="Q513" s="91">
        <f t="shared" si="239"/>
        <v>45.32</v>
      </c>
      <c r="R513" s="57"/>
      <c r="S513" s="51"/>
      <c r="T513" s="57">
        <v>0</v>
      </c>
      <c r="U513" s="15">
        <v>148.47</v>
      </c>
      <c r="V513" s="22">
        <f t="shared" si="240"/>
        <v>20.010000000000002</v>
      </c>
      <c r="W513" s="15">
        <f t="shared" si="241"/>
        <v>12.5</v>
      </c>
      <c r="X513" s="57">
        <v>0</v>
      </c>
      <c r="Y513" s="23">
        <f t="shared" si="220"/>
        <v>332.93</v>
      </c>
      <c r="Z513" s="49"/>
    </row>
    <row r="514" spans="1:26" ht="12.25" customHeight="1" x14ac:dyDescent="0.25">
      <c r="A514" s="384" t="str">
        <f>'Door Comparison'!A514</f>
        <v>D10.02.M1A</v>
      </c>
      <c r="B514" s="19" t="str">
        <f>'Door Comparison'!C514</f>
        <v>DRS-501</v>
      </c>
      <c r="C514" s="19" t="str">
        <f>'Door Comparison'!D514</f>
        <v>Timber</v>
      </c>
      <c r="D514" s="19">
        <f>'Door Comparison'!E514</f>
        <v>1040</v>
      </c>
      <c r="E514" s="19">
        <f>'Door Comparison'!F514</f>
        <v>2360</v>
      </c>
      <c r="F514" s="19" t="e">
        <f>'Door Comparison'!#REF!</f>
        <v>#REF!</v>
      </c>
      <c r="G514" s="19">
        <f>'Door Comparison'!I514</f>
        <v>0</v>
      </c>
      <c r="H514" s="19">
        <f>'Door Comparison'!J514</f>
        <v>1</v>
      </c>
      <c r="I514" s="19" t="e">
        <f>'Door Comparison'!#REF!</f>
        <v>#REF!</v>
      </c>
      <c r="J514" s="19">
        <f>'Door Comparison'!L514</f>
        <v>0</v>
      </c>
      <c r="K514" s="19">
        <f>'Door Comparison'!M514</f>
        <v>1</v>
      </c>
      <c r="L514" s="19">
        <f>'Door Comparison'!N514</f>
        <v>1</v>
      </c>
      <c r="N514" s="59">
        <v>88</v>
      </c>
      <c r="O514" s="52"/>
      <c r="P514" s="15">
        <f t="shared" si="238"/>
        <v>17.86</v>
      </c>
      <c r="Q514" s="91">
        <f t="shared" si="239"/>
        <v>43.43</v>
      </c>
      <c r="R514" s="57"/>
      <c r="S514" s="51"/>
      <c r="T514" s="57">
        <v>0</v>
      </c>
      <c r="U514" s="15">
        <v>63.47</v>
      </c>
      <c r="V514" s="22">
        <f t="shared" si="240"/>
        <v>19.18</v>
      </c>
      <c r="W514" s="15">
        <f t="shared" si="241"/>
        <v>11.98</v>
      </c>
      <c r="X514" s="57">
        <v>0</v>
      </c>
      <c r="Y514" s="23">
        <f t="shared" si="220"/>
        <v>243.92</v>
      </c>
      <c r="Z514" s="49"/>
    </row>
    <row r="515" spans="1:26" ht="12.25" customHeight="1" x14ac:dyDescent="0.25">
      <c r="A515" s="384" t="str">
        <f>'Door Comparison'!A515</f>
        <v>D10.04.01A</v>
      </c>
      <c r="B515" s="19" t="str">
        <f>'Door Comparison'!C515</f>
        <v>DRS-501</v>
      </c>
      <c r="C515" s="19" t="str">
        <f>'Door Comparison'!D515</f>
        <v>Timber</v>
      </c>
      <c r="D515" s="19">
        <f>'Door Comparison'!E515</f>
        <v>1290</v>
      </c>
      <c r="E515" s="19">
        <f>'Door Comparison'!F515</f>
        <v>2360</v>
      </c>
      <c r="F515" s="19" t="e">
        <f>'Door Comparison'!#REF!</f>
        <v>#REF!</v>
      </c>
      <c r="G515" s="19">
        <f>'Door Comparison'!I515</f>
        <v>0</v>
      </c>
      <c r="H515" s="19">
        <f>'Door Comparison'!J515</f>
        <v>1</v>
      </c>
      <c r="I515" s="19" t="e">
        <f>'Door Comparison'!#REF!</f>
        <v>#REF!</v>
      </c>
      <c r="J515" s="19">
        <f>'Door Comparison'!L515</f>
        <v>0</v>
      </c>
      <c r="K515" s="19">
        <f>'Door Comparison'!M515</f>
        <v>1</v>
      </c>
      <c r="L515" s="19">
        <f>'Door Comparison'!N515</f>
        <v>1</v>
      </c>
      <c r="N515" s="59">
        <v>88</v>
      </c>
      <c r="O515" s="52"/>
      <c r="P515" s="15">
        <f t="shared" si="238"/>
        <v>18.63</v>
      </c>
      <c r="Q515" s="91">
        <f t="shared" si="239"/>
        <v>45.32</v>
      </c>
      <c r="R515" s="57"/>
      <c r="S515" s="51"/>
      <c r="T515" s="57">
        <v>0</v>
      </c>
      <c r="U515" s="15">
        <v>142.53</v>
      </c>
      <c r="V515" s="22">
        <f t="shared" si="240"/>
        <v>20.010000000000002</v>
      </c>
      <c r="W515" s="15">
        <f t="shared" si="241"/>
        <v>12.5</v>
      </c>
      <c r="X515" s="57">
        <v>0</v>
      </c>
      <c r="Y515" s="23">
        <f t="shared" si="220"/>
        <v>326.99</v>
      </c>
      <c r="Z515" s="49"/>
    </row>
    <row r="516" spans="1:26" ht="12.25" customHeight="1" x14ac:dyDescent="0.25">
      <c r="A516" s="384" t="str">
        <f>'Door Comparison'!A516</f>
        <v>D10.04.02A</v>
      </c>
      <c r="B516" s="19" t="str">
        <f>'Door Comparison'!C516</f>
        <v>DRS-501</v>
      </c>
      <c r="C516" s="19" t="str">
        <f>'Door Comparison'!D516</f>
        <v>Timber</v>
      </c>
      <c r="D516" s="19">
        <f>'Door Comparison'!E516</f>
        <v>1290</v>
      </c>
      <c r="E516" s="19">
        <f>'Door Comparison'!F516</f>
        <v>2360</v>
      </c>
      <c r="F516" s="19" t="e">
        <f>'Door Comparison'!#REF!</f>
        <v>#REF!</v>
      </c>
      <c r="G516" s="19">
        <f>'Door Comparison'!I516</f>
        <v>0</v>
      </c>
      <c r="H516" s="19">
        <f>'Door Comparison'!J516</f>
        <v>1</v>
      </c>
      <c r="I516" s="19" t="e">
        <f>'Door Comparison'!#REF!</f>
        <v>#REF!</v>
      </c>
      <c r="J516" s="19">
        <f>'Door Comparison'!L516</f>
        <v>0</v>
      </c>
      <c r="K516" s="19">
        <f>'Door Comparison'!M516</f>
        <v>1</v>
      </c>
      <c r="L516" s="19">
        <f>'Door Comparison'!N516</f>
        <v>1</v>
      </c>
      <c r="N516" s="59">
        <v>88</v>
      </c>
      <c r="O516" s="52"/>
      <c r="P516" s="15">
        <f t="shared" si="238"/>
        <v>18.63</v>
      </c>
      <c r="Q516" s="91">
        <f t="shared" si="239"/>
        <v>45.32</v>
      </c>
      <c r="R516" s="57"/>
      <c r="S516" s="51"/>
      <c r="T516" s="57">
        <v>0</v>
      </c>
      <c r="U516" s="15">
        <v>148.47</v>
      </c>
      <c r="V516" s="22">
        <f t="shared" si="240"/>
        <v>20.010000000000002</v>
      </c>
      <c r="W516" s="15">
        <f t="shared" si="241"/>
        <v>12.5</v>
      </c>
      <c r="X516" s="57">
        <v>0</v>
      </c>
      <c r="Y516" s="23">
        <f t="shared" si="220"/>
        <v>332.93</v>
      </c>
      <c r="Z516" s="49"/>
    </row>
    <row r="517" spans="1:26" ht="12.25" customHeight="1" x14ac:dyDescent="0.25">
      <c r="A517" s="384" t="str">
        <f>'Door Comparison'!A517</f>
        <v>D10.04.03A</v>
      </c>
      <c r="B517" s="19" t="str">
        <f>'Door Comparison'!C517</f>
        <v>DRS-501</v>
      </c>
      <c r="C517" s="19" t="str">
        <f>'Door Comparison'!D517</f>
        <v>Timber</v>
      </c>
      <c r="D517" s="19">
        <f>'Door Comparison'!E517</f>
        <v>1040</v>
      </c>
      <c r="E517" s="19">
        <f>'Door Comparison'!F517</f>
        <v>2360</v>
      </c>
      <c r="F517" s="19" t="e">
        <f>'Door Comparison'!#REF!</f>
        <v>#REF!</v>
      </c>
      <c r="G517" s="19">
        <f>'Door Comparison'!I517</f>
        <v>0</v>
      </c>
      <c r="H517" s="19">
        <f>'Door Comparison'!J517</f>
        <v>1</v>
      </c>
      <c r="I517" s="19" t="e">
        <f>'Door Comparison'!#REF!</f>
        <v>#REF!</v>
      </c>
      <c r="J517" s="19">
        <f>'Door Comparison'!L517</f>
        <v>0</v>
      </c>
      <c r="K517" s="19">
        <f>'Door Comparison'!M517</f>
        <v>1</v>
      </c>
      <c r="L517" s="19">
        <f>'Door Comparison'!N517</f>
        <v>1</v>
      </c>
      <c r="N517" s="59">
        <v>88</v>
      </c>
      <c r="O517" s="52"/>
      <c r="P517" s="15">
        <f t="shared" si="238"/>
        <v>17.86</v>
      </c>
      <c r="Q517" s="91">
        <f t="shared" si="239"/>
        <v>43.43</v>
      </c>
      <c r="R517" s="57"/>
      <c r="S517" s="51"/>
      <c r="T517" s="57">
        <v>0</v>
      </c>
      <c r="U517" s="15">
        <v>43.5</v>
      </c>
      <c r="V517" s="22">
        <f t="shared" si="240"/>
        <v>19.18</v>
      </c>
      <c r="W517" s="15">
        <f t="shared" si="241"/>
        <v>11.98</v>
      </c>
      <c r="X517" s="57">
        <v>0</v>
      </c>
      <c r="Y517" s="23">
        <f t="shared" si="220"/>
        <v>223.95</v>
      </c>
      <c r="Z517" s="49"/>
    </row>
    <row r="518" spans="1:26" ht="12.25" customHeight="1" x14ac:dyDescent="0.25">
      <c r="A518" s="384" t="str">
        <f>'Door Comparison'!A518</f>
        <v>D10.04.04A</v>
      </c>
      <c r="B518" s="19" t="str">
        <f>'Door Comparison'!C518</f>
        <v>DRS-501</v>
      </c>
      <c r="C518" s="19" t="str">
        <f>'Door Comparison'!D518</f>
        <v>Timber</v>
      </c>
      <c r="D518" s="19">
        <f>'Door Comparison'!E518</f>
        <v>1640</v>
      </c>
      <c r="E518" s="19">
        <f>'Door Comparison'!F518</f>
        <v>2360</v>
      </c>
      <c r="F518" s="19" t="e">
        <f>'Door Comparison'!#REF!</f>
        <v>#REF!</v>
      </c>
      <c r="G518" s="19">
        <f>'Door Comparison'!I518</f>
        <v>0</v>
      </c>
      <c r="H518" s="19">
        <f>'Door Comparison'!J518</f>
        <v>1</v>
      </c>
      <c r="I518" s="19" t="e">
        <f>'Door Comparison'!#REF!</f>
        <v>#REF!</v>
      </c>
      <c r="J518" s="19">
        <f>'Door Comparison'!L518</f>
        <v>0</v>
      </c>
      <c r="K518" s="19">
        <f>'Door Comparison'!M518</f>
        <v>1</v>
      </c>
      <c r="L518" s="19">
        <f>'Door Comparison'!N518</f>
        <v>1</v>
      </c>
      <c r="N518" s="59">
        <v>88</v>
      </c>
      <c r="O518" s="52"/>
      <c r="P518" s="15">
        <f t="shared" si="238"/>
        <v>19.72</v>
      </c>
      <c r="Q518" s="91">
        <f t="shared" si="239"/>
        <v>47.95</v>
      </c>
      <c r="R518" s="57"/>
      <c r="S518" s="51"/>
      <c r="T518" s="57">
        <v>0</v>
      </c>
      <c r="U518" s="15">
        <v>100.46</v>
      </c>
      <c r="V518" s="22">
        <f t="shared" si="240"/>
        <v>21.18</v>
      </c>
      <c r="W518" s="15">
        <f t="shared" si="241"/>
        <v>13.23</v>
      </c>
      <c r="X518" s="57">
        <v>0</v>
      </c>
      <c r="Y518" s="23">
        <f t="shared" si="220"/>
        <v>290.54000000000002</v>
      </c>
      <c r="Z518" s="49"/>
    </row>
    <row r="519" spans="1:26" ht="12.25" customHeight="1" x14ac:dyDescent="0.25">
      <c r="A519" s="384" t="str">
        <f>'Door Comparison'!A519</f>
        <v>D10.04.05A</v>
      </c>
      <c r="B519" s="19" t="str">
        <f>'Door Comparison'!C519</f>
        <v>DRS-505</v>
      </c>
      <c r="C519" s="19" t="str">
        <f>'Door Comparison'!D519</f>
        <v>Selo</v>
      </c>
      <c r="D519" s="19">
        <f>'Door Comparison'!E519</f>
        <v>1903</v>
      </c>
      <c r="E519" s="19">
        <f>'Door Comparison'!F519</f>
        <v>2395</v>
      </c>
      <c r="F519" s="19" t="e">
        <f>'Door Comparison'!#REF!</f>
        <v>#REF!</v>
      </c>
      <c r="G519" s="19">
        <f>'Door Comparison'!I519</f>
        <v>0</v>
      </c>
      <c r="H519" s="19">
        <f>'Door Comparison'!J519</f>
        <v>1</v>
      </c>
      <c r="I519" s="19" t="e">
        <f>'Door Comparison'!#REF!</f>
        <v>#REF!</v>
      </c>
      <c r="J519" s="19">
        <f>'Door Comparison'!L519</f>
        <v>0</v>
      </c>
      <c r="K519" s="19">
        <f>'Door Comparison'!M519</f>
        <v>0</v>
      </c>
      <c r="L519" s="19">
        <f>'Door Comparison'!N519</f>
        <v>1</v>
      </c>
      <c r="N519" s="385">
        <v>270</v>
      </c>
      <c r="O519" s="52"/>
      <c r="P519" s="15">
        <f t="shared" si="238"/>
        <v>20.75</v>
      </c>
      <c r="Q519" s="91">
        <f t="shared" si="239"/>
        <v>50.47</v>
      </c>
      <c r="R519" s="57"/>
      <c r="S519" s="51"/>
      <c r="T519" s="57">
        <v>0</v>
      </c>
      <c r="U519" s="15">
        <v>168.36</v>
      </c>
      <c r="V519" s="22">
        <f t="shared" si="240"/>
        <v>7.43</v>
      </c>
      <c r="W519" s="15">
        <f t="shared" si="241"/>
        <v>6.96</v>
      </c>
      <c r="X519" s="57">
        <v>0</v>
      </c>
      <c r="Y519" s="23">
        <f t="shared" si="220"/>
        <v>523.97</v>
      </c>
      <c r="Z519" s="49"/>
    </row>
    <row r="520" spans="1:26" ht="12.25" customHeight="1" x14ac:dyDescent="0.25">
      <c r="A520" s="384" t="str">
        <f>'Door Comparison'!A520</f>
        <v>D10.04.06A</v>
      </c>
      <c r="B520" s="19" t="str">
        <f>'Door Comparison'!C520</f>
        <v>DRS-501</v>
      </c>
      <c r="C520" s="19" t="str">
        <f>'Door Comparison'!D520</f>
        <v>Timber</v>
      </c>
      <c r="D520" s="19">
        <f>'Door Comparison'!E520</f>
        <v>950</v>
      </c>
      <c r="E520" s="19">
        <f>'Door Comparison'!F520</f>
        <v>2360</v>
      </c>
      <c r="F520" s="19" t="e">
        <f>'Door Comparison'!#REF!</f>
        <v>#REF!</v>
      </c>
      <c r="G520" s="19">
        <f>'Door Comparison'!I520</f>
        <v>0</v>
      </c>
      <c r="H520" s="19">
        <f>'Door Comparison'!J520</f>
        <v>1</v>
      </c>
      <c r="I520" s="19" t="e">
        <f>'Door Comparison'!#REF!</f>
        <v>#REF!</v>
      </c>
      <c r="J520" s="19">
        <f>'Door Comparison'!L520</f>
        <v>0</v>
      </c>
      <c r="K520" s="19">
        <f>'Door Comparison'!M520</f>
        <v>0</v>
      </c>
      <c r="L520" s="19">
        <f>'Door Comparison'!N520</f>
        <v>1</v>
      </c>
      <c r="N520" s="59">
        <v>88</v>
      </c>
      <c r="O520" s="52"/>
      <c r="P520" s="15">
        <f t="shared" si="238"/>
        <v>17.579999999999998</v>
      </c>
      <c r="Q520" s="91">
        <f t="shared" si="239"/>
        <v>42.75</v>
      </c>
      <c r="R520" s="57"/>
      <c r="S520" s="51"/>
      <c r="T520" s="57">
        <v>0</v>
      </c>
      <c r="U520" s="15">
        <v>62</v>
      </c>
      <c r="V520" s="22">
        <f t="shared" si="240"/>
        <v>6.29</v>
      </c>
      <c r="W520" s="15">
        <f t="shared" si="241"/>
        <v>5.9</v>
      </c>
      <c r="X520" s="57">
        <v>0</v>
      </c>
      <c r="Y520" s="23">
        <f t="shared" si="220"/>
        <v>222.52</v>
      </c>
      <c r="Z520" s="49"/>
    </row>
    <row r="521" spans="1:26" ht="12.25" customHeight="1" x14ac:dyDescent="0.25">
      <c r="A521" s="384" t="str">
        <f>'Door Comparison'!A521</f>
        <v>D10.04.07A</v>
      </c>
      <c r="B521" s="19" t="str">
        <f>'Door Comparison'!C521</f>
        <v>DRS-501</v>
      </c>
      <c r="C521" s="19" t="str">
        <f>'Door Comparison'!D521</f>
        <v>Timber</v>
      </c>
      <c r="D521" s="19">
        <f>'Door Comparison'!E521</f>
        <v>1010</v>
      </c>
      <c r="E521" s="19">
        <f>'Door Comparison'!F521</f>
        <v>2360</v>
      </c>
      <c r="F521" s="19" t="e">
        <f>'Door Comparison'!#REF!</f>
        <v>#REF!</v>
      </c>
      <c r="G521" s="19">
        <f>'Door Comparison'!I521</f>
        <v>0</v>
      </c>
      <c r="H521" s="19">
        <f>'Door Comparison'!J521</f>
        <v>1</v>
      </c>
      <c r="I521" s="19" t="e">
        <f>'Door Comparison'!#REF!</f>
        <v>#REF!</v>
      </c>
      <c r="J521" s="19">
        <f>'Door Comparison'!L521</f>
        <v>1</v>
      </c>
      <c r="K521" s="19">
        <f>'Door Comparison'!M521</f>
        <v>0</v>
      </c>
      <c r="L521" s="19">
        <f>'Door Comparison'!N521</f>
        <v>1</v>
      </c>
      <c r="N521" s="59">
        <v>88</v>
      </c>
      <c r="O521" s="52"/>
      <c r="P521" s="15">
        <f t="shared" si="238"/>
        <v>17.760000000000002</v>
      </c>
      <c r="Q521" s="91">
        <f t="shared" si="239"/>
        <v>43.2</v>
      </c>
      <c r="R521" s="57"/>
      <c r="S521" s="51"/>
      <c r="T521" s="57">
        <v>0</v>
      </c>
      <c r="U521" s="15">
        <v>69.41</v>
      </c>
      <c r="V521" s="22">
        <f t="shared" si="240"/>
        <v>12.72</v>
      </c>
      <c r="W521" s="15">
        <f t="shared" si="241"/>
        <v>11.92</v>
      </c>
      <c r="X521" s="57">
        <v>0</v>
      </c>
      <c r="Y521" s="23">
        <f t="shared" si="220"/>
        <v>243.01</v>
      </c>
      <c r="Z521" s="49"/>
    </row>
    <row r="522" spans="1:26" ht="12.25" customHeight="1" x14ac:dyDescent="0.25">
      <c r="A522" s="384" t="str">
        <f>'Door Comparison'!A522</f>
        <v>D10.04.08A</v>
      </c>
      <c r="B522" s="19" t="str">
        <f>'Door Comparison'!C522</f>
        <v>DRS-501</v>
      </c>
      <c r="C522" s="19" t="str">
        <f>'Door Comparison'!D522</f>
        <v>Timber</v>
      </c>
      <c r="D522" s="19">
        <f>'Door Comparison'!E522</f>
        <v>950</v>
      </c>
      <c r="E522" s="19">
        <f>'Door Comparison'!F522</f>
        <v>2360</v>
      </c>
      <c r="F522" s="19" t="e">
        <f>'Door Comparison'!#REF!</f>
        <v>#REF!</v>
      </c>
      <c r="G522" s="19">
        <f>'Door Comparison'!I522</f>
        <v>0</v>
      </c>
      <c r="H522" s="19">
        <f>'Door Comparison'!J522</f>
        <v>1</v>
      </c>
      <c r="I522" s="19" t="e">
        <f>'Door Comparison'!#REF!</f>
        <v>#REF!</v>
      </c>
      <c r="J522" s="19">
        <f>'Door Comparison'!L522</f>
        <v>0</v>
      </c>
      <c r="K522" s="19">
        <f>'Door Comparison'!M522</f>
        <v>0</v>
      </c>
      <c r="L522" s="19">
        <f>'Door Comparison'!N522</f>
        <v>1</v>
      </c>
      <c r="N522" s="59">
        <v>88</v>
      </c>
      <c r="O522" s="52"/>
      <c r="P522" s="15">
        <f t="shared" si="238"/>
        <v>17.579999999999998</v>
      </c>
      <c r="Q522" s="91">
        <f t="shared" si="239"/>
        <v>42.75</v>
      </c>
      <c r="R522" s="57"/>
      <c r="S522" s="51"/>
      <c r="T522" s="57">
        <v>0</v>
      </c>
      <c r="U522" s="392">
        <v>62</v>
      </c>
      <c r="V522" s="22">
        <f t="shared" si="240"/>
        <v>6.29</v>
      </c>
      <c r="W522" s="15">
        <f t="shared" si="241"/>
        <v>5.9</v>
      </c>
      <c r="X522" s="57">
        <v>0</v>
      </c>
      <c r="Y522" s="23">
        <f t="shared" si="220"/>
        <v>222.52</v>
      </c>
      <c r="Z522" s="49"/>
    </row>
    <row r="523" spans="1:26" ht="12.25" customHeight="1" x14ac:dyDescent="0.25">
      <c r="A523" s="384" t="str">
        <f>'Door Comparison'!A523</f>
        <v>D10.06.01A</v>
      </c>
      <c r="B523" s="19" t="str">
        <f>'Door Comparison'!C523</f>
        <v>DRS-501</v>
      </c>
      <c r="C523" s="19" t="str">
        <f>'Door Comparison'!D523</f>
        <v>Timber</v>
      </c>
      <c r="D523" s="19">
        <f>'Door Comparison'!E523</f>
        <v>1290</v>
      </c>
      <c r="E523" s="19">
        <f>'Door Comparison'!F523</f>
        <v>2360</v>
      </c>
      <c r="F523" s="19" t="e">
        <f>'Door Comparison'!#REF!</f>
        <v>#REF!</v>
      </c>
      <c r="G523" s="19">
        <f>'Door Comparison'!I523</f>
        <v>0</v>
      </c>
      <c r="H523" s="19">
        <f>'Door Comparison'!J523</f>
        <v>1</v>
      </c>
      <c r="I523" s="19" t="e">
        <f>'Door Comparison'!#REF!</f>
        <v>#REF!</v>
      </c>
      <c r="J523" s="19">
        <f>'Door Comparison'!L523</f>
        <v>0</v>
      </c>
      <c r="K523" s="19">
        <f>'Door Comparison'!M523</f>
        <v>1</v>
      </c>
      <c r="L523" s="19">
        <f>'Door Comparison'!N523</f>
        <v>1</v>
      </c>
      <c r="N523" s="59">
        <v>88</v>
      </c>
      <c r="O523" s="52"/>
      <c r="P523" s="15">
        <f t="shared" si="238"/>
        <v>18.63</v>
      </c>
      <c r="Q523" s="91">
        <f t="shared" si="239"/>
        <v>45.32</v>
      </c>
      <c r="R523" s="57"/>
      <c r="S523" s="51"/>
      <c r="T523" s="57">
        <v>0</v>
      </c>
      <c r="U523" s="15">
        <v>142.53</v>
      </c>
      <c r="V523" s="22">
        <f t="shared" si="240"/>
        <v>20.010000000000002</v>
      </c>
      <c r="W523" s="15">
        <f t="shared" si="241"/>
        <v>12.5</v>
      </c>
      <c r="X523" s="57">
        <v>0</v>
      </c>
      <c r="Y523" s="23">
        <f t="shared" ref="Y523:Y529" si="242">SUM(N523:X523)</f>
        <v>326.99</v>
      </c>
      <c r="Z523" s="49"/>
    </row>
    <row r="524" spans="1:26" ht="12.25" customHeight="1" x14ac:dyDescent="0.25">
      <c r="A524" s="384" t="str">
        <f>'Door Comparison'!A524</f>
        <v>D10.06.02A</v>
      </c>
      <c r="B524" s="19" t="str">
        <f>'Door Comparison'!C524</f>
        <v>DRS-501</v>
      </c>
      <c r="C524" s="19" t="str">
        <f>'Door Comparison'!D524</f>
        <v>Timber</v>
      </c>
      <c r="D524" s="19">
        <f>'Door Comparison'!E524</f>
        <v>1640</v>
      </c>
      <c r="E524" s="19">
        <f>'Door Comparison'!F524</f>
        <v>2360</v>
      </c>
      <c r="F524" s="19" t="e">
        <f>'Door Comparison'!#REF!</f>
        <v>#REF!</v>
      </c>
      <c r="G524" s="19">
        <f>'Door Comparison'!I524</f>
        <v>0</v>
      </c>
      <c r="H524" s="19">
        <f>'Door Comparison'!J524</f>
        <v>1</v>
      </c>
      <c r="I524" s="19" t="e">
        <f>'Door Comparison'!#REF!</f>
        <v>#REF!</v>
      </c>
      <c r="J524" s="19">
        <f>'Door Comparison'!L524</f>
        <v>0</v>
      </c>
      <c r="K524" s="19">
        <f>'Door Comparison'!M524</f>
        <v>1</v>
      </c>
      <c r="L524" s="19">
        <f>'Door Comparison'!N524</f>
        <v>1</v>
      </c>
      <c r="N524" s="59">
        <v>88</v>
      </c>
      <c r="O524" s="52"/>
      <c r="P524" s="15">
        <f t="shared" si="238"/>
        <v>19.72</v>
      </c>
      <c r="Q524" s="91">
        <f t="shared" si="239"/>
        <v>47.95</v>
      </c>
      <c r="R524" s="57"/>
      <c r="S524" s="51"/>
      <c r="T524" s="57">
        <v>0</v>
      </c>
      <c r="U524" s="15">
        <v>100.46</v>
      </c>
      <c r="V524" s="22">
        <f t="shared" si="240"/>
        <v>21.18</v>
      </c>
      <c r="W524" s="15">
        <f t="shared" si="241"/>
        <v>13.23</v>
      </c>
      <c r="X524" s="57">
        <v>0</v>
      </c>
      <c r="Y524" s="23">
        <f t="shared" si="242"/>
        <v>290.54000000000002</v>
      </c>
      <c r="Z524" s="49"/>
    </row>
    <row r="525" spans="1:26" ht="12.25" customHeight="1" x14ac:dyDescent="0.25">
      <c r="A525" s="384" t="str">
        <f>'Door Comparison'!A525</f>
        <v>D10.06.03A</v>
      </c>
      <c r="B525" s="19" t="str">
        <f>'Door Comparison'!C525</f>
        <v>DRS-501</v>
      </c>
      <c r="C525" s="19" t="str">
        <f>'Door Comparison'!D525</f>
        <v>Timber</v>
      </c>
      <c r="D525" s="19">
        <f>'Door Comparison'!E525</f>
        <v>1290</v>
      </c>
      <c r="E525" s="19">
        <f>'Door Comparison'!F525</f>
        <v>2360</v>
      </c>
      <c r="F525" s="19" t="e">
        <f>'Door Comparison'!#REF!</f>
        <v>#REF!</v>
      </c>
      <c r="G525" s="19">
        <f>'Door Comparison'!I525</f>
        <v>0</v>
      </c>
      <c r="H525" s="19">
        <f>'Door Comparison'!J525</f>
        <v>1</v>
      </c>
      <c r="I525" s="19" t="e">
        <f>'Door Comparison'!#REF!</f>
        <v>#REF!</v>
      </c>
      <c r="J525" s="19">
        <f>'Door Comparison'!L525</f>
        <v>0</v>
      </c>
      <c r="K525" s="19">
        <f>'Door Comparison'!M525</f>
        <v>1</v>
      </c>
      <c r="L525" s="19">
        <f>'Door Comparison'!N525</f>
        <v>1</v>
      </c>
      <c r="N525" s="59">
        <v>88</v>
      </c>
      <c r="O525" s="52"/>
      <c r="P525" s="15">
        <f t="shared" si="238"/>
        <v>18.63</v>
      </c>
      <c r="Q525" s="91">
        <f t="shared" si="239"/>
        <v>45.32</v>
      </c>
      <c r="R525" s="57"/>
      <c r="S525" s="51"/>
      <c r="T525" s="57">
        <v>0</v>
      </c>
      <c r="U525" s="15">
        <v>148.47</v>
      </c>
      <c r="V525" s="22">
        <f t="shared" si="240"/>
        <v>20.010000000000002</v>
      </c>
      <c r="W525" s="15">
        <f t="shared" si="241"/>
        <v>12.5</v>
      </c>
      <c r="X525" s="57">
        <v>0</v>
      </c>
      <c r="Y525" s="23">
        <f t="shared" si="242"/>
        <v>332.93</v>
      </c>
      <c r="Z525" s="49"/>
    </row>
    <row r="526" spans="1:26" ht="12.25" customHeight="1" x14ac:dyDescent="0.25">
      <c r="A526" s="384" t="str">
        <f>'Door Comparison'!A526</f>
        <v>D10.06.04A</v>
      </c>
      <c r="B526" s="19" t="str">
        <f>'Door Comparison'!C526</f>
        <v>DRS-505</v>
      </c>
      <c r="C526" s="19" t="str">
        <f>'Door Comparison'!D526</f>
        <v>Selo</v>
      </c>
      <c r="D526" s="19">
        <f>'Door Comparison'!E526</f>
        <v>1955</v>
      </c>
      <c r="E526" s="19">
        <f>'Door Comparison'!F526</f>
        <v>2395</v>
      </c>
      <c r="F526" s="19" t="e">
        <f>'Door Comparison'!#REF!</f>
        <v>#REF!</v>
      </c>
      <c r="G526" s="19">
        <f>'Door Comparison'!I526</f>
        <v>0</v>
      </c>
      <c r="H526" s="19">
        <f>'Door Comparison'!J526</f>
        <v>1</v>
      </c>
      <c r="I526" s="19" t="e">
        <f>'Door Comparison'!#REF!</f>
        <v>#REF!</v>
      </c>
      <c r="J526" s="19">
        <f>'Door Comparison'!L526</f>
        <v>0</v>
      </c>
      <c r="K526" s="19">
        <f>'Door Comparison'!M526</f>
        <v>0</v>
      </c>
      <c r="L526" s="19">
        <f>'Door Comparison'!N526</f>
        <v>1</v>
      </c>
      <c r="N526" s="385">
        <v>270</v>
      </c>
      <c r="O526" s="52"/>
      <c r="P526" s="15">
        <f t="shared" si="238"/>
        <v>20.91</v>
      </c>
      <c r="Q526" s="91">
        <f t="shared" si="239"/>
        <v>50.86</v>
      </c>
      <c r="R526" s="57"/>
      <c r="S526" s="51"/>
      <c r="T526" s="57">
        <v>0</v>
      </c>
      <c r="U526" s="15">
        <v>168.36</v>
      </c>
      <c r="V526" s="22">
        <f t="shared" si="240"/>
        <v>7.49</v>
      </c>
      <c r="W526" s="15">
        <f t="shared" si="241"/>
        <v>7.01</v>
      </c>
      <c r="X526" s="57">
        <v>0</v>
      </c>
      <c r="Y526" s="23">
        <f t="shared" si="242"/>
        <v>524.63</v>
      </c>
      <c r="Z526" s="49"/>
    </row>
    <row r="527" spans="1:26" ht="12.25" customHeight="1" x14ac:dyDescent="0.25">
      <c r="A527" s="384" t="str">
        <f>'Door Comparison'!A527</f>
        <v>D10.06.05A</v>
      </c>
      <c r="B527" s="19" t="str">
        <f>'Door Comparison'!C527</f>
        <v>DRS-501</v>
      </c>
      <c r="C527" s="19" t="str">
        <f>'Door Comparison'!D527</f>
        <v>Timber</v>
      </c>
      <c r="D527" s="19">
        <f>'Door Comparison'!E527</f>
        <v>970</v>
      </c>
      <c r="E527" s="19">
        <f>'Door Comparison'!F527</f>
        <v>2360</v>
      </c>
      <c r="F527" s="19" t="e">
        <f>'Door Comparison'!#REF!</f>
        <v>#REF!</v>
      </c>
      <c r="G527" s="19">
        <f>'Door Comparison'!I527</f>
        <v>0</v>
      </c>
      <c r="H527" s="19">
        <f>'Door Comparison'!J527</f>
        <v>1</v>
      </c>
      <c r="I527" s="19" t="e">
        <f>'Door Comparison'!#REF!</f>
        <v>#REF!</v>
      </c>
      <c r="J527" s="19">
        <f>'Door Comparison'!L527</f>
        <v>0</v>
      </c>
      <c r="K527" s="19">
        <f>'Door Comparison'!M527</f>
        <v>1</v>
      </c>
      <c r="L527" s="19">
        <f>'Door Comparison'!N527</f>
        <v>1</v>
      </c>
      <c r="N527" s="59">
        <v>88</v>
      </c>
      <c r="O527" s="52"/>
      <c r="P527" s="15">
        <f t="shared" si="238"/>
        <v>17.64</v>
      </c>
      <c r="Q527" s="91">
        <f t="shared" si="239"/>
        <v>42.9</v>
      </c>
      <c r="R527" s="57"/>
      <c r="S527" s="51"/>
      <c r="T527" s="57">
        <v>0</v>
      </c>
      <c r="U527" s="15">
        <v>67.94</v>
      </c>
      <c r="V527" s="22">
        <f t="shared" si="240"/>
        <v>18.95</v>
      </c>
      <c r="W527" s="15">
        <f t="shared" si="241"/>
        <v>11.84</v>
      </c>
      <c r="X527" s="57">
        <v>0</v>
      </c>
      <c r="Y527" s="23">
        <f t="shared" si="242"/>
        <v>247.27</v>
      </c>
      <c r="Z527" s="49"/>
    </row>
    <row r="528" spans="1:26" ht="12.25" customHeight="1" x14ac:dyDescent="0.25">
      <c r="A528" s="384" t="str">
        <f>'Door Comparison'!A528</f>
        <v>D10.06.06A</v>
      </c>
      <c r="B528" s="19" t="str">
        <f>'Door Comparison'!C528</f>
        <v>DRS-501</v>
      </c>
      <c r="C528" s="19" t="str">
        <f>'Door Comparison'!D528</f>
        <v>Timber</v>
      </c>
      <c r="D528" s="19">
        <f>'Door Comparison'!E528</f>
        <v>1040</v>
      </c>
      <c r="E528" s="19">
        <f>'Door Comparison'!F528</f>
        <v>2360</v>
      </c>
      <c r="F528" s="19" t="e">
        <f>'Door Comparison'!#REF!</f>
        <v>#REF!</v>
      </c>
      <c r="G528" s="19">
        <f>'Door Comparison'!I528</f>
        <v>0</v>
      </c>
      <c r="H528" s="19">
        <f>'Door Comparison'!J528</f>
        <v>1</v>
      </c>
      <c r="I528" s="19" t="e">
        <f>'Door Comparison'!#REF!</f>
        <v>#REF!</v>
      </c>
      <c r="J528" s="19">
        <f>'Door Comparison'!L528</f>
        <v>0</v>
      </c>
      <c r="K528" s="19">
        <f>'Door Comparison'!M528</f>
        <v>1</v>
      </c>
      <c r="L528" s="19">
        <f>'Door Comparison'!N528</f>
        <v>1</v>
      </c>
      <c r="N528" s="59">
        <v>88</v>
      </c>
      <c r="O528" s="52"/>
      <c r="P528" s="15">
        <f t="shared" si="238"/>
        <v>17.86</v>
      </c>
      <c r="Q528" s="91">
        <f t="shared" si="239"/>
        <v>43.43</v>
      </c>
      <c r="R528" s="57"/>
      <c r="S528" s="51"/>
      <c r="T528" s="57">
        <v>0</v>
      </c>
      <c r="U528" s="15">
        <v>67.94</v>
      </c>
      <c r="V528" s="22">
        <f t="shared" si="240"/>
        <v>19.18</v>
      </c>
      <c r="W528" s="15">
        <f t="shared" si="241"/>
        <v>11.98</v>
      </c>
      <c r="X528" s="57">
        <v>0</v>
      </c>
      <c r="Y528" s="23">
        <f t="shared" si="242"/>
        <v>248.39</v>
      </c>
      <c r="Z528" s="49"/>
    </row>
    <row r="529" spans="1:26" ht="12.25" customHeight="1" x14ac:dyDescent="0.25">
      <c r="A529" s="384" t="str">
        <f>'Door Comparison'!A529</f>
        <v>D10.06.07A</v>
      </c>
      <c r="B529" s="19" t="str">
        <f>'Door Comparison'!C529</f>
        <v>DRS-501</v>
      </c>
      <c r="C529" s="19" t="str">
        <f>'Door Comparison'!D529</f>
        <v>Timber</v>
      </c>
      <c r="D529" s="19">
        <f>'Door Comparison'!E529</f>
        <v>1040</v>
      </c>
      <c r="E529" s="19">
        <f>'Door Comparison'!F529</f>
        <v>2360</v>
      </c>
      <c r="F529" s="19" t="e">
        <f>'Door Comparison'!#REF!</f>
        <v>#REF!</v>
      </c>
      <c r="G529" s="19">
        <f>'Door Comparison'!I529</f>
        <v>0</v>
      </c>
      <c r="H529" s="19">
        <f>'Door Comparison'!J529</f>
        <v>1</v>
      </c>
      <c r="I529" s="19" t="e">
        <f>'Door Comparison'!#REF!</f>
        <v>#REF!</v>
      </c>
      <c r="J529" s="19">
        <f>'Door Comparison'!L529</f>
        <v>0</v>
      </c>
      <c r="K529" s="19">
        <f>'Door Comparison'!M529</f>
        <v>1</v>
      </c>
      <c r="L529" s="19">
        <f>'Door Comparison'!N529</f>
        <v>1</v>
      </c>
      <c r="N529" s="59">
        <v>88</v>
      </c>
      <c r="O529" s="52"/>
      <c r="P529" s="15">
        <f t="shared" si="238"/>
        <v>17.86</v>
      </c>
      <c r="Q529" s="91">
        <f t="shared" si="239"/>
        <v>43.43</v>
      </c>
      <c r="R529" s="57"/>
      <c r="S529" s="51"/>
      <c r="T529" s="57">
        <v>0</v>
      </c>
      <c r="U529" s="15">
        <v>46.47</v>
      </c>
      <c r="V529" s="22">
        <f t="shared" si="240"/>
        <v>19.18</v>
      </c>
      <c r="W529" s="15">
        <f t="shared" si="241"/>
        <v>11.98</v>
      </c>
      <c r="X529" s="57">
        <v>0</v>
      </c>
      <c r="Y529" s="23">
        <f t="shared" si="242"/>
        <v>226.92</v>
      </c>
      <c r="Z529" s="49"/>
    </row>
    <row r="530" spans="1:26" ht="12.25" customHeight="1" x14ac:dyDescent="0.25">
      <c r="A530" s="384" t="str">
        <f>'Door Comparison'!A530</f>
        <v>Level 11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N530" s="59"/>
      <c r="O530" s="52"/>
      <c r="P530" s="15"/>
      <c r="R530" s="57"/>
      <c r="S530" s="51"/>
      <c r="T530" s="57"/>
      <c r="V530" s="22"/>
      <c r="W530" s="15"/>
      <c r="X530" s="57"/>
      <c r="Y530" s="23"/>
      <c r="Z530" s="49"/>
    </row>
    <row r="531" spans="1:26" ht="12.25" customHeight="1" x14ac:dyDescent="0.25">
      <c r="A531" s="384" t="str">
        <f>'Door Comparison'!A531</f>
        <v>D11.01.02A</v>
      </c>
      <c r="B531" s="19" t="str">
        <f>'Door Comparison'!C531</f>
        <v>DRS-501</v>
      </c>
      <c r="C531" s="19" t="str">
        <f>'Door Comparison'!D531</f>
        <v>Timber</v>
      </c>
      <c r="D531" s="19">
        <f>'Door Comparison'!E531</f>
        <v>1040</v>
      </c>
      <c r="E531" s="19">
        <f>'Door Comparison'!F531</f>
        <v>2060</v>
      </c>
      <c r="F531" s="19" t="e">
        <f>'Door Comparison'!#REF!</f>
        <v>#REF!</v>
      </c>
      <c r="G531" s="19">
        <f>'Door Comparison'!I531</f>
        <v>0</v>
      </c>
      <c r="H531" s="19">
        <f>'Door Comparison'!J531</f>
        <v>1</v>
      </c>
      <c r="I531" s="19" t="e">
        <f>'Door Comparison'!#REF!</f>
        <v>#REF!</v>
      </c>
      <c r="J531" s="19">
        <f>'Door Comparison'!L531</f>
        <v>0</v>
      </c>
      <c r="K531" s="19">
        <f>'Door Comparison'!M531</f>
        <v>1</v>
      </c>
      <c r="L531" s="19">
        <f>'Door Comparison'!N531</f>
        <v>1</v>
      </c>
      <c r="N531" s="59">
        <v>44</v>
      </c>
      <c r="O531" s="52"/>
      <c r="P531" s="15">
        <f t="shared" ref="P531:P538" si="243">(D531+2*E531)*3.1/1000</f>
        <v>16</v>
      </c>
      <c r="Q531" s="91">
        <f t="shared" ref="Q531:Q538" si="244">(((D531+2*E531)*((G531*2.9)+(H531*3.77))/1000))*2</f>
        <v>38.909999999999997</v>
      </c>
      <c r="R531" s="57"/>
      <c r="S531" s="51"/>
      <c r="T531" s="57">
        <v>0</v>
      </c>
      <c r="U531" s="15">
        <v>42.97</v>
      </c>
      <c r="V531" s="22">
        <f t="shared" ref="V531:V538" si="245">(J531*((D531+2*E531)*1.11/1000))+(K531*((D531+2*E531)*2.22/1000))+(L531*((D531+2*E531)*1.11/1000))</f>
        <v>17.18</v>
      </c>
      <c r="W531" s="15">
        <f t="shared" ref="W531:W538" si="246">(J531+K531+L531)*((D531+2*E531)*1.04/1000)</f>
        <v>10.73</v>
      </c>
      <c r="X531" s="57">
        <v>0</v>
      </c>
      <c r="Y531" s="23">
        <f t="shared" ref="Y531:Y538" si="247">SUM(N531:X531)</f>
        <v>169.79</v>
      </c>
      <c r="Z531" s="49"/>
    </row>
    <row r="532" spans="1:26" ht="12.25" customHeight="1" x14ac:dyDescent="0.25">
      <c r="A532" s="384" t="str">
        <f>'Door Comparison'!A532</f>
        <v>D11.01.03A</v>
      </c>
      <c r="B532" s="19" t="str">
        <f>'Door Comparison'!C532</f>
        <v>DRS-506</v>
      </c>
      <c r="C532" s="19" t="str">
        <f>'Door Comparison'!D532</f>
        <v>Timber</v>
      </c>
      <c r="D532" s="19">
        <f>'Door Comparison'!E532</f>
        <v>875</v>
      </c>
      <c r="E532" s="19">
        <f>'Door Comparison'!F532</f>
        <v>2355</v>
      </c>
      <c r="F532" s="19" t="e">
        <f>'Door Comparison'!#REF!</f>
        <v>#REF!</v>
      </c>
      <c r="G532" s="19">
        <f>'Door Comparison'!I532</f>
        <v>0</v>
      </c>
      <c r="H532" s="19">
        <f>'Door Comparison'!J532</f>
        <v>1</v>
      </c>
      <c r="I532" s="19" t="e">
        <f>'Door Comparison'!#REF!</f>
        <v>#REF!</v>
      </c>
      <c r="J532" s="19">
        <f>'Door Comparison'!L532</f>
        <v>0</v>
      </c>
      <c r="K532" s="19">
        <f>'Door Comparison'!M532</f>
        <v>0</v>
      </c>
      <c r="L532" s="19">
        <f>'Door Comparison'!N532</f>
        <v>0</v>
      </c>
      <c r="N532" s="59">
        <v>44</v>
      </c>
      <c r="O532" s="52"/>
      <c r="P532" s="15">
        <f t="shared" si="243"/>
        <v>17.309999999999999</v>
      </c>
      <c r="Q532" s="91">
        <f t="shared" si="244"/>
        <v>42.11</v>
      </c>
      <c r="R532" s="57"/>
      <c r="S532" s="51"/>
      <c r="T532" s="57">
        <v>0</v>
      </c>
      <c r="U532" s="15">
        <v>83.38</v>
      </c>
      <c r="V532" s="22">
        <f t="shared" si="245"/>
        <v>0</v>
      </c>
      <c r="W532" s="15">
        <f t="shared" si="246"/>
        <v>0</v>
      </c>
      <c r="X532" s="57">
        <v>0</v>
      </c>
      <c r="Y532" s="23">
        <f t="shared" si="247"/>
        <v>186.8</v>
      </c>
      <c r="Z532" s="49"/>
    </row>
    <row r="533" spans="1:26" ht="12.25" customHeight="1" x14ac:dyDescent="0.25">
      <c r="A533" s="384" t="str">
        <f>'Door Comparison'!A533</f>
        <v>D11.01.04A</v>
      </c>
      <c r="B533" s="19" t="str">
        <f>'Door Comparison'!C533</f>
        <v>DRS-506</v>
      </c>
      <c r="C533" s="19" t="str">
        <f>'Door Comparison'!D533</f>
        <v>Timber</v>
      </c>
      <c r="D533" s="19">
        <f>'Door Comparison'!E533</f>
        <v>875</v>
      </c>
      <c r="E533" s="19">
        <f>'Door Comparison'!F533</f>
        <v>2355</v>
      </c>
      <c r="F533" s="19" t="e">
        <f>'Door Comparison'!#REF!</f>
        <v>#REF!</v>
      </c>
      <c r="G533" s="19">
        <f>'Door Comparison'!I533</f>
        <v>0</v>
      </c>
      <c r="H533" s="19">
        <f>'Door Comparison'!J533</f>
        <v>1</v>
      </c>
      <c r="I533" s="19" t="e">
        <f>'Door Comparison'!#REF!</f>
        <v>#REF!</v>
      </c>
      <c r="J533" s="19">
        <f>'Door Comparison'!L533</f>
        <v>0</v>
      </c>
      <c r="K533" s="19">
        <f>'Door Comparison'!M533</f>
        <v>0</v>
      </c>
      <c r="L533" s="19">
        <f>'Door Comparison'!N533</f>
        <v>0</v>
      </c>
      <c r="N533" s="59">
        <v>44</v>
      </c>
      <c r="O533" s="52"/>
      <c r="P533" s="15">
        <f t="shared" si="243"/>
        <v>17.309999999999999</v>
      </c>
      <c r="Q533" s="91">
        <f t="shared" si="244"/>
        <v>42.11</v>
      </c>
      <c r="R533" s="57"/>
      <c r="S533" s="51"/>
      <c r="T533" s="57">
        <v>0</v>
      </c>
      <c r="U533" s="392">
        <v>83.38</v>
      </c>
      <c r="V533" s="22">
        <f t="shared" si="245"/>
        <v>0</v>
      </c>
      <c r="W533" s="15">
        <f t="shared" si="246"/>
        <v>0</v>
      </c>
      <c r="X533" s="57">
        <v>0</v>
      </c>
      <c r="Y533" s="23">
        <f t="shared" si="247"/>
        <v>186.8</v>
      </c>
      <c r="Z533" s="49"/>
    </row>
    <row r="534" spans="1:26" ht="12.25" customHeight="1" x14ac:dyDescent="0.25">
      <c r="A534" s="384" t="str">
        <f>'Door Comparison'!A534</f>
        <v>D11.01.06A</v>
      </c>
      <c r="B534" s="19" t="str">
        <f>'Door Comparison'!C534</f>
        <v>DRS-501</v>
      </c>
      <c r="C534" s="19" t="str">
        <f>'Door Comparison'!D534</f>
        <v>Timber</v>
      </c>
      <c r="D534" s="19">
        <f>'Door Comparison'!E534</f>
        <v>1290</v>
      </c>
      <c r="E534" s="19">
        <f>'Door Comparison'!F534</f>
        <v>2060</v>
      </c>
      <c r="F534" s="19" t="e">
        <f>'Door Comparison'!#REF!</f>
        <v>#REF!</v>
      </c>
      <c r="G534" s="19">
        <f>'Door Comparison'!I534</f>
        <v>0</v>
      </c>
      <c r="H534" s="19">
        <f>'Door Comparison'!J534</f>
        <v>1</v>
      </c>
      <c r="I534" s="19" t="e">
        <f>'Door Comparison'!#REF!</f>
        <v>#REF!</v>
      </c>
      <c r="J534" s="19">
        <f>'Door Comparison'!L534</f>
        <v>0</v>
      </c>
      <c r="K534" s="19">
        <f>'Door Comparison'!M534</f>
        <v>1</v>
      </c>
      <c r="L534" s="19">
        <f>'Door Comparison'!N534</f>
        <v>1</v>
      </c>
      <c r="N534" s="385">
        <v>44</v>
      </c>
      <c r="O534" s="52"/>
      <c r="P534" s="15">
        <f t="shared" si="243"/>
        <v>16.77</v>
      </c>
      <c r="Q534" s="91">
        <f t="shared" si="244"/>
        <v>40.79</v>
      </c>
      <c r="R534" s="57"/>
      <c r="S534" s="51"/>
      <c r="T534" s="57">
        <v>0</v>
      </c>
      <c r="U534" s="15">
        <v>135.53</v>
      </c>
      <c r="V534" s="22">
        <f t="shared" si="245"/>
        <v>18.02</v>
      </c>
      <c r="W534" s="15">
        <f t="shared" si="246"/>
        <v>11.25</v>
      </c>
      <c r="X534" s="57">
        <v>0</v>
      </c>
      <c r="Y534" s="23">
        <f t="shared" si="247"/>
        <v>266.36</v>
      </c>
      <c r="Z534" s="49"/>
    </row>
    <row r="535" spans="1:26" ht="12.25" customHeight="1" x14ac:dyDescent="0.25">
      <c r="A535" s="384" t="str">
        <f>'Door Comparison'!A535</f>
        <v>D11.01.07A</v>
      </c>
      <c r="B535" s="19" t="str">
        <f>'Door Comparison'!C535</f>
        <v>DRS-501</v>
      </c>
      <c r="C535" s="19" t="str">
        <f>'Door Comparison'!D535</f>
        <v>Timber</v>
      </c>
      <c r="D535" s="19">
        <f>'Door Comparison'!E535</f>
        <v>1020</v>
      </c>
      <c r="E535" s="19">
        <f>'Door Comparison'!F535</f>
        <v>2060</v>
      </c>
      <c r="F535" s="19" t="e">
        <f>'Door Comparison'!#REF!</f>
        <v>#REF!</v>
      </c>
      <c r="G535" s="19">
        <f>'Door Comparison'!I535</f>
        <v>0</v>
      </c>
      <c r="H535" s="19">
        <f>'Door Comparison'!J535</f>
        <v>1</v>
      </c>
      <c r="I535" s="19" t="e">
        <f>'Door Comparison'!#REF!</f>
        <v>#REF!</v>
      </c>
      <c r="J535" s="19">
        <f>'Door Comparison'!L535</f>
        <v>0</v>
      </c>
      <c r="K535" s="19">
        <f>'Door Comparison'!M535</f>
        <v>1</v>
      </c>
      <c r="L535" s="19">
        <f>'Door Comparison'!N535</f>
        <v>1</v>
      </c>
      <c r="N535" s="59">
        <v>44</v>
      </c>
      <c r="O535" s="52"/>
      <c r="P535" s="15">
        <f t="shared" si="243"/>
        <v>15.93</v>
      </c>
      <c r="Q535" s="91">
        <f t="shared" si="244"/>
        <v>38.76</v>
      </c>
      <c r="R535" s="57"/>
      <c r="S535" s="51"/>
      <c r="T535" s="57">
        <v>0</v>
      </c>
      <c r="U535" s="15">
        <v>42.97</v>
      </c>
      <c r="V535" s="22">
        <f t="shared" si="245"/>
        <v>17.12</v>
      </c>
      <c r="W535" s="15">
        <f t="shared" si="246"/>
        <v>10.69</v>
      </c>
      <c r="X535" s="57">
        <v>0</v>
      </c>
      <c r="Y535" s="23">
        <f t="shared" si="247"/>
        <v>169.47</v>
      </c>
      <c r="Z535" s="49"/>
    </row>
    <row r="536" spans="1:26" ht="12.25" customHeight="1" x14ac:dyDescent="0.25">
      <c r="A536" s="384" t="str">
        <f>'Door Comparison'!A536</f>
        <v>D11.01.08A</v>
      </c>
      <c r="B536" s="19" t="str">
        <f>'Door Comparison'!C536</f>
        <v>DRS-501</v>
      </c>
      <c r="C536" s="19" t="str">
        <f>'Door Comparison'!D536</f>
        <v>Timber</v>
      </c>
      <c r="D536" s="19">
        <f>'Door Comparison'!E536</f>
        <v>1040</v>
      </c>
      <c r="E536" s="19">
        <f>'Door Comparison'!F536</f>
        <v>2060</v>
      </c>
      <c r="F536" s="19" t="e">
        <f>'Door Comparison'!#REF!</f>
        <v>#REF!</v>
      </c>
      <c r="G536" s="19">
        <f>'Door Comparison'!I536</f>
        <v>0</v>
      </c>
      <c r="H536" s="19">
        <f>'Door Comparison'!J536</f>
        <v>1</v>
      </c>
      <c r="I536" s="19" t="e">
        <f>'Door Comparison'!#REF!</f>
        <v>#REF!</v>
      </c>
      <c r="J536" s="19">
        <f>'Door Comparison'!L536</f>
        <v>0</v>
      </c>
      <c r="K536" s="19">
        <f>'Door Comparison'!M536</f>
        <v>1</v>
      </c>
      <c r="L536" s="19">
        <f>'Door Comparison'!N536</f>
        <v>1</v>
      </c>
      <c r="N536" s="59">
        <v>44</v>
      </c>
      <c r="O536" s="52"/>
      <c r="P536" s="15">
        <f t="shared" si="243"/>
        <v>16</v>
      </c>
      <c r="Q536" s="91">
        <f t="shared" si="244"/>
        <v>38.909999999999997</v>
      </c>
      <c r="R536" s="57"/>
      <c r="S536" s="51"/>
      <c r="T536" s="57">
        <v>0</v>
      </c>
      <c r="U536" s="15">
        <v>63.47</v>
      </c>
      <c r="V536" s="22">
        <f t="shared" si="245"/>
        <v>17.18</v>
      </c>
      <c r="W536" s="15">
        <f t="shared" si="246"/>
        <v>10.73</v>
      </c>
      <c r="X536" s="57">
        <v>0</v>
      </c>
      <c r="Y536" s="23">
        <f t="shared" si="247"/>
        <v>190.29</v>
      </c>
      <c r="Z536" s="49"/>
    </row>
    <row r="537" spans="1:26" ht="12.25" customHeight="1" x14ac:dyDescent="0.25">
      <c r="A537" s="384" t="str">
        <f>'Door Comparison'!A537</f>
        <v>D11.02.01A</v>
      </c>
      <c r="B537" s="19" t="str">
        <f>'Door Comparison'!C537</f>
        <v>DRS-501</v>
      </c>
      <c r="C537" s="19" t="str">
        <f>'Door Comparison'!D537</f>
        <v>Timber</v>
      </c>
      <c r="D537" s="19">
        <f>'Door Comparison'!E537</f>
        <v>1815</v>
      </c>
      <c r="E537" s="19">
        <f>'Door Comparison'!F537</f>
        <v>2360</v>
      </c>
      <c r="F537" s="19" t="e">
        <f>'Door Comparison'!#REF!</f>
        <v>#REF!</v>
      </c>
      <c r="G537" s="19">
        <f>'Door Comparison'!I537</f>
        <v>0</v>
      </c>
      <c r="H537" s="19">
        <f>'Door Comparison'!J537</f>
        <v>1</v>
      </c>
      <c r="I537" s="19" t="e">
        <f>'Door Comparison'!#REF!</f>
        <v>#REF!</v>
      </c>
      <c r="J537" s="19">
        <f>'Door Comparison'!L537</f>
        <v>0</v>
      </c>
      <c r="K537" s="19">
        <f>'Door Comparison'!M537</f>
        <v>1</v>
      </c>
      <c r="L537" s="19">
        <f>'Door Comparison'!N537</f>
        <v>1</v>
      </c>
      <c r="N537" s="59">
        <v>88</v>
      </c>
      <c r="O537" s="52"/>
      <c r="P537" s="15">
        <f t="shared" si="243"/>
        <v>20.260000000000002</v>
      </c>
      <c r="Q537" s="91">
        <f t="shared" si="244"/>
        <v>49.27</v>
      </c>
      <c r="R537" s="57"/>
      <c r="S537" s="51"/>
      <c r="T537" s="57">
        <v>0</v>
      </c>
      <c r="U537" s="15">
        <v>128.03</v>
      </c>
      <c r="V537" s="22">
        <f t="shared" si="245"/>
        <v>21.76</v>
      </c>
      <c r="W537" s="15">
        <f t="shared" si="246"/>
        <v>13.59</v>
      </c>
      <c r="X537" s="57">
        <v>0</v>
      </c>
      <c r="Y537" s="23">
        <f t="shared" si="247"/>
        <v>320.91000000000003</v>
      </c>
      <c r="Z537" s="49"/>
    </row>
    <row r="538" spans="1:26" ht="12.25" customHeight="1" x14ac:dyDescent="0.25">
      <c r="A538" s="384" t="str">
        <f>'Door Comparison'!A538</f>
        <v>D11.02.02A</v>
      </c>
      <c r="B538" s="19" t="str">
        <f>'Door Comparison'!C538</f>
        <v>DRS-501</v>
      </c>
      <c r="C538" s="19" t="str">
        <f>'Door Comparison'!D538</f>
        <v>Timber</v>
      </c>
      <c r="D538" s="19">
        <f>'Door Comparison'!E538</f>
        <v>1290</v>
      </c>
      <c r="E538" s="19">
        <f>'Door Comparison'!F538</f>
        <v>2360</v>
      </c>
      <c r="F538" s="19" t="e">
        <f>'Door Comparison'!#REF!</f>
        <v>#REF!</v>
      </c>
      <c r="G538" s="19">
        <f>'Door Comparison'!I538</f>
        <v>0</v>
      </c>
      <c r="H538" s="19">
        <f>'Door Comparison'!J538</f>
        <v>1</v>
      </c>
      <c r="I538" s="19" t="e">
        <f>'Door Comparison'!#REF!</f>
        <v>#REF!</v>
      </c>
      <c r="J538" s="19">
        <f>'Door Comparison'!L538</f>
        <v>0</v>
      </c>
      <c r="K538" s="19">
        <f>'Door Comparison'!M538</f>
        <v>1</v>
      </c>
      <c r="L538" s="19">
        <f>'Door Comparison'!N538</f>
        <v>1</v>
      </c>
      <c r="N538" s="59">
        <v>88</v>
      </c>
      <c r="O538" s="52"/>
      <c r="P538" s="15">
        <f t="shared" si="243"/>
        <v>18.63</v>
      </c>
      <c r="Q538" s="91">
        <f t="shared" si="244"/>
        <v>45.32</v>
      </c>
      <c r="R538" s="57"/>
      <c r="S538" s="51"/>
      <c r="T538" s="57">
        <v>0</v>
      </c>
      <c r="U538" s="15">
        <v>142.53</v>
      </c>
      <c r="V538" s="22">
        <f t="shared" si="245"/>
        <v>20.010000000000002</v>
      </c>
      <c r="W538" s="15">
        <f t="shared" si="246"/>
        <v>12.5</v>
      </c>
      <c r="X538" s="57">
        <v>0</v>
      </c>
      <c r="Y538" s="23">
        <f t="shared" si="247"/>
        <v>326.99</v>
      </c>
      <c r="Z538" s="49"/>
    </row>
    <row r="539" spans="1:26" ht="12.25" customHeight="1" x14ac:dyDescent="0.25">
      <c r="A539" s="384" t="str">
        <f>'Door Comparison'!A539</f>
        <v>D11.02.02B</v>
      </c>
      <c r="B539" s="19" t="str">
        <f>'Door Comparison'!C539</f>
        <v>DRS-307</v>
      </c>
      <c r="C539" s="19" t="str">
        <f>'Door Comparison'!D539</f>
        <v>Metal</v>
      </c>
      <c r="D539" s="19">
        <f>'Door Comparison'!E539</f>
        <v>950</v>
      </c>
      <c r="E539" s="19">
        <f>'Door Comparison'!F539</f>
        <v>2300</v>
      </c>
      <c r="F539" s="19" t="e">
        <f>'Door Comparison'!#REF!</f>
        <v>#REF!</v>
      </c>
      <c r="G539" s="19">
        <f>'Door Comparison'!I539</f>
        <v>0</v>
      </c>
      <c r="H539" s="19">
        <f>'Door Comparison'!J539</f>
        <v>1</v>
      </c>
      <c r="I539" s="19" t="e">
        <f>'Door Comparison'!#REF!</f>
        <v>#REF!</v>
      </c>
      <c r="J539" s="19">
        <f>'Door Comparison'!L539</f>
        <v>0</v>
      </c>
      <c r="K539" s="19">
        <f>'Door Comparison'!M539</f>
        <v>1</v>
      </c>
      <c r="L539" s="19">
        <f>'Door Comparison'!N539</f>
        <v>1</v>
      </c>
      <c r="N539" s="59">
        <v>459.69</v>
      </c>
      <c r="O539" s="52"/>
      <c r="P539" s="15"/>
      <c r="R539" s="57"/>
      <c r="S539" s="51"/>
      <c r="T539" s="57"/>
      <c r="V539" s="22"/>
      <c r="W539" s="15"/>
      <c r="X539" s="57"/>
      <c r="Y539" s="23">
        <f t="shared" ref="Y539:Y587" si="248">SUM(N539:X539)</f>
        <v>459.69</v>
      </c>
      <c r="Z539" s="49"/>
    </row>
    <row r="540" spans="1:26" ht="12.25" customHeight="1" x14ac:dyDescent="0.25">
      <c r="A540" s="384" t="str">
        <f>'Door Comparison'!A540</f>
        <v>D11.02.04A</v>
      </c>
      <c r="B540" s="19" t="str">
        <f>'Door Comparison'!C540</f>
        <v>DRS-501</v>
      </c>
      <c r="C540" s="19" t="str">
        <f>'Door Comparison'!D540</f>
        <v>Timber</v>
      </c>
      <c r="D540" s="19">
        <f>'Door Comparison'!E540</f>
        <v>1290</v>
      </c>
      <c r="E540" s="19">
        <f>'Door Comparison'!F540</f>
        <v>2360</v>
      </c>
      <c r="F540" s="19" t="e">
        <f>'Door Comparison'!#REF!</f>
        <v>#REF!</v>
      </c>
      <c r="G540" s="19">
        <f>'Door Comparison'!I540</f>
        <v>0</v>
      </c>
      <c r="H540" s="19">
        <f>'Door Comparison'!J540</f>
        <v>1</v>
      </c>
      <c r="I540" s="19" t="e">
        <f>'Door Comparison'!#REF!</f>
        <v>#REF!</v>
      </c>
      <c r="J540" s="19">
        <f>'Door Comparison'!L540</f>
        <v>0</v>
      </c>
      <c r="K540" s="19">
        <f>'Door Comparison'!M540</f>
        <v>1</v>
      </c>
      <c r="L540" s="19">
        <f>'Door Comparison'!N540</f>
        <v>1</v>
      </c>
      <c r="N540" s="59">
        <v>88</v>
      </c>
      <c r="O540" s="52"/>
      <c r="P540" s="15">
        <f t="shared" ref="P540:P541" si="249">(D540+2*E540)*3.1/1000</f>
        <v>18.63</v>
      </c>
      <c r="Q540" s="91">
        <f t="shared" ref="Q540:Q541" si="250">(((D540+2*E540)*((G540*2.9)+(H540*3.77))/1000))*2</f>
        <v>45.32</v>
      </c>
      <c r="R540" s="57"/>
      <c r="S540" s="51"/>
      <c r="T540" s="57">
        <v>0</v>
      </c>
      <c r="U540" s="15">
        <v>148.47</v>
      </c>
      <c r="V540" s="22">
        <f t="shared" ref="V540:V541" si="251">(J540*((D540+2*E540)*1.11/1000))+(K540*((D540+2*E540)*2.22/1000))+(L540*((D540+2*E540)*1.11/1000))</f>
        <v>20.010000000000002</v>
      </c>
      <c r="W540" s="15">
        <f t="shared" ref="W540:W541" si="252">(J540+K540+L540)*((D540+2*E540)*1.04/1000)</f>
        <v>12.5</v>
      </c>
      <c r="X540" s="57">
        <v>0</v>
      </c>
      <c r="Y540" s="23">
        <f t="shared" si="248"/>
        <v>332.93</v>
      </c>
      <c r="Z540" s="49"/>
    </row>
    <row r="541" spans="1:26" ht="12.25" customHeight="1" x14ac:dyDescent="0.25">
      <c r="A541" s="384" t="str">
        <f>'Door Comparison'!A541</f>
        <v>D11.02.06A</v>
      </c>
      <c r="B541" s="19" t="str">
        <f>'Door Comparison'!C541</f>
        <v>DRS-501</v>
      </c>
      <c r="C541" s="19" t="str">
        <f>'Door Comparison'!D541</f>
        <v>Timber</v>
      </c>
      <c r="D541" s="19">
        <f>'Door Comparison'!E541</f>
        <v>1290</v>
      </c>
      <c r="E541" s="19">
        <f>'Door Comparison'!F541</f>
        <v>2360</v>
      </c>
      <c r="F541" s="19" t="e">
        <f>'Door Comparison'!#REF!</f>
        <v>#REF!</v>
      </c>
      <c r="G541" s="19">
        <f>'Door Comparison'!I541</f>
        <v>0</v>
      </c>
      <c r="H541" s="19">
        <f>'Door Comparison'!J541</f>
        <v>1</v>
      </c>
      <c r="I541" s="19" t="e">
        <f>'Door Comparison'!#REF!</f>
        <v>#REF!</v>
      </c>
      <c r="J541" s="19">
        <f>'Door Comparison'!L541</f>
        <v>0</v>
      </c>
      <c r="K541" s="19">
        <f>'Door Comparison'!M541</f>
        <v>1</v>
      </c>
      <c r="L541" s="19">
        <f>'Door Comparison'!N541</f>
        <v>1</v>
      </c>
      <c r="N541" s="59">
        <v>88</v>
      </c>
      <c r="O541" s="52"/>
      <c r="P541" s="15">
        <f t="shared" si="249"/>
        <v>18.63</v>
      </c>
      <c r="Q541" s="91">
        <f t="shared" si="250"/>
        <v>45.32</v>
      </c>
      <c r="R541" s="57"/>
      <c r="S541" s="51"/>
      <c r="T541" s="57">
        <v>0</v>
      </c>
      <c r="U541" s="15">
        <v>142.53</v>
      </c>
      <c r="V541" s="22">
        <f t="shared" si="251"/>
        <v>20.010000000000002</v>
      </c>
      <c r="W541" s="15">
        <f t="shared" si="252"/>
        <v>12.5</v>
      </c>
      <c r="X541" s="57">
        <v>0</v>
      </c>
      <c r="Y541" s="23">
        <f t="shared" si="248"/>
        <v>326.99</v>
      </c>
      <c r="Z541" s="49"/>
    </row>
    <row r="542" spans="1:26" ht="12.25" customHeight="1" x14ac:dyDescent="0.25">
      <c r="A542" s="384" t="str">
        <f>'Door Comparison'!A542</f>
        <v>D11.02.06B</v>
      </c>
      <c r="B542" s="19" t="str">
        <f>'Door Comparison'!C542</f>
        <v>DRS-307</v>
      </c>
      <c r="C542" s="19" t="str">
        <f>'Door Comparison'!D542</f>
        <v>Metal</v>
      </c>
      <c r="D542" s="19">
        <f>'Door Comparison'!E542</f>
        <v>950</v>
      </c>
      <c r="E542" s="19">
        <f>'Door Comparison'!F542</f>
        <v>2300</v>
      </c>
      <c r="F542" s="19" t="e">
        <f>'Door Comparison'!#REF!</f>
        <v>#REF!</v>
      </c>
      <c r="G542" s="19">
        <f>'Door Comparison'!I542</f>
        <v>0</v>
      </c>
      <c r="H542" s="19">
        <f>'Door Comparison'!J542</f>
        <v>1</v>
      </c>
      <c r="I542" s="19" t="e">
        <f>'Door Comparison'!#REF!</f>
        <v>#REF!</v>
      </c>
      <c r="J542" s="19">
        <f>'Door Comparison'!L542</f>
        <v>0</v>
      </c>
      <c r="K542" s="19">
        <f>'Door Comparison'!M542</f>
        <v>1</v>
      </c>
      <c r="L542" s="19">
        <f>'Door Comparison'!N542</f>
        <v>1</v>
      </c>
      <c r="N542" s="59">
        <v>459.69</v>
      </c>
      <c r="O542" s="52"/>
      <c r="P542" s="15"/>
      <c r="R542" s="57"/>
      <c r="S542" s="51"/>
      <c r="T542" s="57"/>
      <c r="V542" s="22"/>
      <c r="W542" s="15"/>
      <c r="X542" s="57"/>
      <c r="Y542" s="23">
        <f t="shared" si="248"/>
        <v>459.69</v>
      </c>
      <c r="Z542" s="49"/>
    </row>
    <row r="543" spans="1:26" ht="12.25" customHeight="1" x14ac:dyDescent="0.25">
      <c r="A543" s="384" t="str">
        <f>'Door Comparison'!A543</f>
        <v>D11.02.07A</v>
      </c>
      <c r="B543" s="19" t="str">
        <f>'Door Comparison'!C543</f>
        <v>DRS-501</v>
      </c>
      <c r="C543" s="19" t="str">
        <f>'Door Comparison'!D543</f>
        <v>Timber</v>
      </c>
      <c r="D543" s="19">
        <f>'Door Comparison'!E543</f>
        <v>970</v>
      </c>
      <c r="E543" s="19">
        <f>'Door Comparison'!F543</f>
        <v>2360</v>
      </c>
      <c r="F543" s="19" t="e">
        <f>'Door Comparison'!#REF!</f>
        <v>#REF!</v>
      </c>
      <c r="G543" s="19">
        <f>'Door Comparison'!I543</f>
        <v>0</v>
      </c>
      <c r="H543" s="19">
        <f>'Door Comparison'!J543</f>
        <v>1</v>
      </c>
      <c r="I543" s="19" t="e">
        <f>'Door Comparison'!#REF!</f>
        <v>#REF!</v>
      </c>
      <c r="J543" s="19">
        <f>'Door Comparison'!L543</f>
        <v>0</v>
      </c>
      <c r="K543" s="19">
        <f>'Door Comparison'!M543</f>
        <v>1</v>
      </c>
      <c r="L543" s="19">
        <f>'Door Comparison'!N543</f>
        <v>1</v>
      </c>
      <c r="N543" s="59">
        <v>88</v>
      </c>
      <c r="O543" s="52"/>
      <c r="P543" s="15">
        <f t="shared" ref="P543:P566" si="253">(D543+2*E543)*3.1/1000</f>
        <v>17.64</v>
      </c>
      <c r="Q543" s="91">
        <f t="shared" ref="Q543:Q566" si="254">(((D543+2*E543)*((G543*2.9)+(H543*3.77))/1000))*2</f>
        <v>42.9</v>
      </c>
      <c r="R543" s="57"/>
      <c r="S543" s="51"/>
      <c r="T543" s="57">
        <v>0</v>
      </c>
      <c r="U543" s="15">
        <v>67.94</v>
      </c>
      <c r="V543" s="22">
        <f t="shared" ref="V543:V566" si="255">(J543*((D543+2*E543)*1.11/1000))+(K543*((D543+2*E543)*2.22/1000))+(L543*((D543+2*E543)*1.11/1000))</f>
        <v>18.95</v>
      </c>
      <c r="W543" s="15">
        <f t="shared" ref="W543:W566" si="256">(J543+K543+L543)*((D543+2*E543)*1.04/1000)</f>
        <v>11.84</v>
      </c>
      <c r="X543" s="57">
        <v>0</v>
      </c>
      <c r="Y543" s="23">
        <f t="shared" si="248"/>
        <v>247.27</v>
      </c>
      <c r="Z543" s="49"/>
    </row>
    <row r="544" spans="1:26" ht="12.25" customHeight="1" x14ac:dyDescent="0.25">
      <c r="A544" s="384" t="str">
        <f>'Door Comparison'!A544</f>
        <v>D11.02.08A</v>
      </c>
      <c r="B544" s="19" t="str">
        <f>'Door Comparison'!C544</f>
        <v>DRS-501</v>
      </c>
      <c r="C544" s="19" t="str">
        <f>'Door Comparison'!D544</f>
        <v>Timber</v>
      </c>
      <c r="D544" s="19">
        <f>'Door Comparison'!E544</f>
        <v>970</v>
      </c>
      <c r="E544" s="19">
        <f>'Door Comparison'!F544</f>
        <v>2360</v>
      </c>
      <c r="F544" s="19" t="e">
        <f>'Door Comparison'!#REF!</f>
        <v>#REF!</v>
      </c>
      <c r="G544" s="19">
        <f>'Door Comparison'!I544</f>
        <v>0</v>
      </c>
      <c r="H544" s="19">
        <f>'Door Comparison'!J544</f>
        <v>1</v>
      </c>
      <c r="I544" s="19" t="e">
        <f>'Door Comparison'!#REF!</f>
        <v>#REF!</v>
      </c>
      <c r="J544" s="19">
        <f>'Door Comparison'!L544</f>
        <v>0</v>
      </c>
      <c r="K544" s="19">
        <f>'Door Comparison'!M544</f>
        <v>1</v>
      </c>
      <c r="L544" s="19">
        <f>'Door Comparison'!N544</f>
        <v>1</v>
      </c>
      <c r="N544" s="59">
        <v>88</v>
      </c>
      <c r="O544" s="52"/>
      <c r="P544" s="15">
        <f t="shared" si="253"/>
        <v>17.64</v>
      </c>
      <c r="Q544" s="91">
        <f t="shared" si="254"/>
        <v>42.9</v>
      </c>
      <c r="R544" s="57"/>
      <c r="S544" s="51"/>
      <c r="T544" s="57">
        <v>0</v>
      </c>
      <c r="U544" s="15">
        <v>67.94</v>
      </c>
      <c r="V544" s="22">
        <f t="shared" si="255"/>
        <v>18.95</v>
      </c>
      <c r="W544" s="15">
        <f t="shared" si="256"/>
        <v>11.84</v>
      </c>
      <c r="X544" s="57">
        <v>0</v>
      </c>
      <c r="Y544" s="23">
        <f t="shared" si="248"/>
        <v>247.27</v>
      </c>
      <c r="Z544" s="49"/>
    </row>
    <row r="545" spans="1:26" ht="12.25" customHeight="1" x14ac:dyDescent="0.25">
      <c r="A545" s="384" t="str">
        <f>'Door Comparison'!A545</f>
        <v>D11.02.09A</v>
      </c>
      <c r="B545" s="19" t="str">
        <f>'Door Comparison'!C545</f>
        <v>DRS-501</v>
      </c>
      <c r="C545" s="19" t="str">
        <f>'Door Comparison'!D545</f>
        <v>Timber</v>
      </c>
      <c r="D545" s="19">
        <f>'Door Comparison'!E545</f>
        <v>850</v>
      </c>
      <c r="E545" s="19">
        <f>'Door Comparison'!F545</f>
        <v>2360</v>
      </c>
      <c r="F545" s="19" t="e">
        <f>'Door Comparison'!#REF!</f>
        <v>#REF!</v>
      </c>
      <c r="G545" s="19">
        <f>'Door Comparison'!I545</f>
        <v>0</v>
      </c>
      <c r="H545" s="19">
        <f>'Door Comparison'!J545</f>
        <v>1</v>
      </c>
      <c r="I545" s="19" t="e">
        <f>'Door Comparison'!#REF!</f>
        <v>#REF!</v>
      </c>
      <c r="J545" s="19">
        <f>'Door Comparison'!L545</f>
        <v>0</v>
      </c>
      <c r="K545" s="19">
        <f>'Door Comparison'!M545</f>
        <v>1</v>
      </c>
      <c r="L545" s="19">
        <f>'Door Comparison'!N545</f>
        <v>1</v>
      </c>
      <c r="N545" s="59">
        <v>44</v>
      </c>
      <c r="O545" s="52"/>
      <c r="P545" s="15">
        <f t="shared" si="253"/>
        <v>17.27</v>
      </c>
      <c r="Q545" s="91">
        <f t="shared" si="254"/>
        <v>42</v>
      </c>
      <c r="R545" s="57"/>
      <c r="S545" s="51"/>
      <c r="T545" s="57">
        <v>0</v>
      </c>
      <c r="U545" s="15">
        <v>69.41</v>
      </c>
      <c r="V545" s="22">
        <f t="shared" si="255"/>
        <v>18.55</v>
      </c>
      <c r="W545" s="15">
        <f t="shared" si="256"/>
        <v>11.59</v>
      </c>
      <c r="X545" s="57">
        <v>0</v>
      </c>
      <c r="Y545" s="23">
        <f t="shared" si="248"/>
        <v>202.82</v>
      </c>
      <c r="Z545" s="49"/>
    </row>
    <row r="546" spans="1:26" ht="12.25" customHeight="1" x14ac:dyDescent="0.25">
      <c r="A546" s="384" t="str">
        <f>'Door Comparison'!A546</f>
        <v>D11.02.10A</v>
      </c>
      <c r="B546" s="19" t="str">
        <f>'Door Comparison'!C546</f>
        <v>DRS-501</v>
      </c>
      <c r="C546" s="19" t="str">
        <f>'Door Comparison'!D546</f>
        <v>Timber</v>
      </c>
      <c r="D546" s="19">
        <f>'Door Comparison'!E546</f>
        <v>1040</v>
      </c>
      <c r="E546" s="19">
        <f>'Door Comparison'!F546</f>
        <v>2360</v>
      </c>
      <c r="F546" s="19" t="e">
        <f>'Door Comparison'!#REF!</f>
        <v>#REF!</v>
      </c>
      <c r="G546" s="19">
        <f>'Door Comparison'!I546</f>
        <v>0</v>
      </c>
      <c r="H546" s="19">
        <f>'Door Comparison'!J546</f>
        <v>1</v>
      </c>
      <c r="I546" s="19" t="e">
        <f>'Door Comparison'!#REF!</f>
        <v>#REF!</v>
      </c>
      <c r="J546" s="19">
        <f>'Door Comparison'!L546</f>
        <v>0</v>
      </c>
      <c r="K546" s="19">
        <f>'Door Comparison'!M546</f>
        <v>1</v>
      </c>
      <c r="L546" s="19">
        <f>'Door Comparison'!N546</f>
        <v>1</v>
      </c>
      <c r="N546" s="59">
        <v>88</v>
      </c>
      <c r="O546" s="52"/>
      <c r="P546" s="15">
        <f t="shared" si="253"/>
        <v>17.86</v>
      </c>
      <c r="Q546" s="91">
        <f t="shared" si="254"/>
        <v>43.43</v>
      </c>
      <c r="R546" s="57"/>
      <c r="S546" s="51"/>
      <c r="T546" s="57">
        <v>0</v>
      </c>
      <c r="U546" s="15">
        <v>67.930000000000007</v>
      </c>
      <c r="V546" s="22">
        <f t="shared" si="255"/>
        <v>19.18</v>
      </c>
      <c r="W546" s="15">
        <f t="shared" si="256"/>
        <v>11.98</v>
      </c>
      <c r="X546" s="57">
        <v>0</v>
      </c>
      <c r="Y546" s="23">
        <f t="shared" si="248"/>
        <v>248.38</v>
      </c>
      <c r="Z546" s="49"/>
    </row>
    <row r="547" spans="1:26" ht="12.25" customHeight="1" x14ac:dyDescent="0.25">
      <c r="A547" s="384" t="str">
        <f>'Door Comparison'!A547</f>
        <v>D11.02.11A</v>
      </c>
      <c r="B547" s="19" t="str">
        <f>'Door Comparison'!C547</f>
        <v>DRS-501</v>
      </c>
      <c r="C547" s="19" t="str">
        <f>'Door Comparison'!D547</f>
        <v>Timber</v>
      </c>
      <c r="D547" s="19">
        <f>'Door Comparison'!E547</f>
        <v>1290</v>
      </c>
      <c r="E547" s="19">
        <f>'Door Comparison'!F547</f>
        <v>2360</v>
      </c>
      <c r="F547" s="19" t="e">
        <f>'Door Comparison'!#REF!</f>
        <v>#REF!</v>
      </c>
      <c r="G547" s="19">
        <f>'Door Comparison'!I547</f>
        <v>0</v>
      </c>
      <c r="H547" s="19">
        <f>'Door Comparison'!J547</f>
        <v>1</v>
      </c>
      <c r="I547" s="19" t="e">
        <f>'Door Comparison'!#REF!</f>
        <v>#REF!</v>
      </c>
      <c r="J547" s="19">
        <f>'Door Comparison'!L547</f>
        <v>0</v>
      </c>
      <c r="K547" s="19">
        <f>'Door Comparison'!M547</f>
        <v>1</v>
      </c>
      <c r="L547" s="19">
        <f>'Door Comparison'!N547</f>
        <v>1</v>
      </c>
      <c r="N547" s="59">
        <v>88</v>
      </c>
      <c r="O547" s="52"/>
      <c r="P547" s="15">
        <f t="shared" si="253"/>
        <v>18.63</v>
      </c>
      <c r="Q547" s="91">
        <f t="shared" si="254"/>
        <v>45.32</v>
      </c>
      <c r="R547" s="57"/>
      <c r="S547" s="51"/>
      <c r="T547" s="57">
        <v>0</v>
      </c>
      <c r="U547" s="15">
        <v>148.47</v>
      </c>
      <c r="V547" s="22">
        <f t="shared" si="255"/>
        <v>20.010000000000002</v>
      </c>
      <c r="W547" s="15">
        <f t="shared" si="256"/>
        <v>12.5</v>
      </c>
      <c r="X547" s="57">
        <v>0</v>
      </c>
      <c r="Y547" s="23">
        <f t="shared" si="248"/>
        <v>332.93</v>
      </c>
      <c r="Z547" s="49"/>
    </row>
    <row r="548" spans="1:26" ht="12.25" customHeight="1" x14ac:dyDescent="0.25">
      <c r="A548" s="384" t="str">
        <f>'Door Comparison'!A548</f>
        <v>D11.02.12A</v>
      </c>
      <c r="B548" s="19" t="str">
        <f>'Door Comparison'!C548</f>
        <v>DRS-501</v>
      </c>
      <c r="C548" s="19" t="str">
        <f>'Door Comparison'!D548</f>
        <v>Timber</v>
      </c>
      <c r="D548" s="19">
        <f>'Door Comparison'!E548</f>
        <v>1290</v>
      </c>
      <c r="E548" s="19">
        <f>'Door Comparison'!F548</f>
        <v>2360</v>
      </c>
      <c r="F548" s="19" t="e">
        <f>'Door Comparison'!#REF!</f>
        <v>#REF!</v>
      </c>
      <c r="G548" s="19">
        <f>'Door Comparison'!I548</f>
        <v>0</v>
      </c>
      <c r="H548" s="19">
        <f>'Door Comparison'!J548</f>
        <v>1</v>
      </c>
      <c r="I548" s="19" t="e">
        <f>'Door Comparison'!#REF!</f>
        <v>#REF!</v>
      </c>
      <c r="J548" s="19">
        <f>'Door Comparison'!L548</f>
        <v>0</v>
      </c>
      <c r="K548" s="19">
        <f>'Door Comparison'!M548</f>
        <v>1</v>
      </c>
      <c r="L548" s="19">
        <f>'Door Comparison'!N548</f>
        <v>1</v>
      </c>
      <c r="N548" s="59">
        <v>88</v>
      </c>
      <c r="O548" s="52"/>
      <c r="P548" s="15">
        <f t="shared" si="253"/>
        <v>18.63</v>
      </c>
      <c r="Q548" s="91">
        <f t="shared" si="254"/>
        <v>45.32</v>
      </c>
      <c r="R548" s="57"/>
      <c r="S548" s="51"/>
      <c r="T548" s="57">
        <v>0</v>
      </c>
      <c r="U548" s="15">
        <v>148.47</v>
      </c>
      <c r="V548" s="22">
        <f t="shared" si="255"/>
        <v>20.010000000000002</v>
      </c>
      <c r="W548" s="15">
        <f t="shared" si="256"/>
        <v>12.5</v>
      </c>
      <c r="X548" s="57">
        <v>0</v>
      </c>
      <c r="Y548" s="23">
        <f t="shared" si="248"/>
        <v>332.93</v>
      </c>
      <c r="Z548" s="49"/>
    </row>
    <row r="549" spans="1:26" ht="12.25" customHeight="1" x14ac:dyDescent="0.25">
      <c r="A549" s="384" t="str">
        <f>'Door Comparison'!A549</f>
        <v>D11.02.M1A</v>
      </c>
      <c r="B549" s="19" t="str">
        <f>'Door Comparison'!C549</f>
        <v>DRS-501</v>
      </c>
      <c r="C549" s="19" t="str">
        <f>'Door Comparison'!D549</f>
        <v>Timber</v>
      </c>
      <c r="D549" s="19">
        <f>'Door Comparison'!E549</f>
        <v>1040</v>
      </c>
      <c r="E549" s="19">
        <f>'Door Comparison'!F549</f>
        <v>2360</v>
      </c>
      <c r="F549" s="19" t="e">
        <f>'Door Comparison'!#REF!</f>
        <v>#REF!</v>
      </c>
      <c r="G549" s="19">
        <f>'Door Comparison'!I549</f>
        <v>0</v>
      </c>
      <c r="H549" s="19">
        <f>'Door Comparison'!J549</f>
        <v>1</v>
      </c>
      <c r="I549" s="19" t="e">
        <f>'Door Comparison'!#REF!</f>
        <v>#REF!</v>
      </c>
      <c r="J549" s="19">
        <f>'Door Comparison'!L549</f>
        <v>0</v>
      </c>
      <c r="K549" s="19">
        <f>'Door Comparison'!M549</f>
        <v>1</v>
      </c>
      <c r="L549" s="19">
        <f>'Door Comparison'!N549</f>
        <v>1</v>
      </c>
      <c r="N549" s="59">
        <v>88</v>
      </c>
      <c r="O549" s="52"/>
      <c r="P549" s="15">
        <f t="shared" si="253"/>
        <v>17.86</v>
      </c>
      <c r="Q549" s="91">
        <f t="shared" si="254"/>
        <v>43.43</v>
      </c>
      <c r="R549" s="57"/>
      <c r="S549" s="51"/>
      <c r="T549" s="57">
        <v>0</v>
      </c>
      <c r="U549" s="15">
        <v>66.44</v>
      </c>
      <c r="V549" s="22">
        <f t="shared" si="255"/>
        <v>19.18</v>
      </c>
      <c r="W549" s="15">
        <f t="shared" si="256"/>
        <v>11.98</v>
      </c>
      <c r="X549" s="57">
        <v>0</v>
      </c>
      <c r="Y549" s="23">
        <f t="shared" si="248"/>
        <v>246.89</v>
      </c>
      <c r="Z549" s="49"/>
    </row>
    <row r="550" spans="1:26" ht="12.25" customHeight="1" x14ac:dyDescent="0.25">
      <c r="A550" s="384" t="str">
        <f>'Door Comparison'!A550</f>
        <v>D11.04.01A</v>
      </c>
      <c r="B550" s="19" t="str">
        <f>'Door Comparison'!C550</f>
        <v>DRS-501</v>
      </c>
      <c r="C550" s="19" t="str">
        <f>'Door Comparison'!D550</f>
        <v>Timber</v>
      </c>
      <c r="D550" s="19">
        <f>'Door Comparison'!E550</f>
        <v>1290</v>
      </c>
      <c r="E550" s="19">
        <f>'Door Comparison'!F550</f>
        <v>2360</v>
      </c>
      <c r="F550" s="19" t="e">
        <f>'Door Comparison'!#REF!</f>
        <v>#REF!</v>
      </c>
      <c r="G550" s="19">
        <f>'Door Comparison'!I550</f>
        <v>0</v>
      </c>
      <c r="H550" s="19">
        <f>'Door Comparison'!J550</f>
        <v>1</v>
      </c>
      <c r="I550" s="19" t="e">
        <f>'Door Comparison'!#REF!</f>
        <v>#REF!</v>
      </c>
      <c r="J550" s="19">
        <f>'Door Comparison'!L550</f>
        <v>0</v>
      </c>
      <c r="K550" s="19">
        <f>'Door Comparison'!M550</f>
        <v>1</v>
      </c>
      <c r="L550" s="19">
        <f>'Door Comparison'!N550</f>
        <v>1</v>
      </c>
      <c r="N550" s="59">
        <v>88</v>
      </c>
      <c r="O550" s="52"/>
      <c r="P550" s="15">
        <f t="shared" si="253"/>
        <v>18.63</v>
      </c>
      <c r="Q550" s="91">
        <f t="shared" si="254"/>
        <v>45.32</v>
      </c>
      <c r="R550" s="57"/>
      <c r="S550" s="51"/>
      <c r="T550" s="57">
        <v>0</v>
      </c>
      <c r="U550" s="15">
        <v>142.53</v>
      </c>
      <c r="V550" s="22">
        <f t="shared" si="255"/>
        <v>20.010000000000002</v>
      </c>
      <c r="W550" s="15">
        <f t="shared" si="256"/>
        <v>12.5</v>
      </c>
      <c r="X550" s="57">
        <v>0</v>
      </c>
      <c r="Y550" s="23">
        <f t="shared" si="248"/>
        <v>326.99</v>
      </c>
      <c r="Z550" s="49"/>
    </row>
    <row r="551" spans="1:26" ht="12.25" customHeight="1" x14ac:dyDescent="0.25">
      <c r="A551" s="384" t="str">
        <f>'Door Comparison'!A551</f>
        <v>D11.04.02A</v>
      </c>
      <c r="B551" s="19" t="str">
        <f>'Door Comparison'!C551</f>
        <v>DRS-501</v>
      </c>
      <c r="C551" s="19" t="str">
        <f>'Door Comparison'!D551</f>
        <v>Timber</v>
      </c>
      <c r="D551" s="19">
        <f>'Door Comparison'!E551</f>
        <v>1290</v>
      </c>
      <c r="E551" s="19">
        <f>'Door Comparison'!F551</f>
        <v>2360</v>
      </c>
      <c r="F551" s="19" t="e">
        <f>'Door Comparison'!#REF!</f>
        <v>#REF!</v>
      </c>
      <c r="G551" s="19">
        <f>'Door Comparison'!I551</f>
        <v>0</v>
      </c>
      <c r="H551" s="19">
        <f>'Door Comparison'!J551</f>
        <v>1</v>
      </c>
      <c r="I551" s="19" t="e">
        <f>'Door Comparison'!#REF!</f>
        <v>#REF!</v>
      </c>
      <c r="J551" s="19">
        <f>'Door Comparison'!L551</f>
        <v>0</v>
      </c>
      <c r="K551" s="19">
        <f>'Door Comparison'!M551</f>
        <v>1</v>
      </c>
      <c r="L551" s="19">
        <f>'Door Comparison'!N551</f>
        <v>1</v>
      </c>
      <c r="N551" s="59">
        <v>88</v>
      </c>
      <c r="O551" s="52"/>
      <c r="P551" s="15">
        <f t="shared" si="253"/>
        <v>18.63</v>
      </c>
      <c r="Q551" s="91">
        <f t="shared" si="254"/>
        <v>45.32</v>
      </c>
      <c r="R551" s="57"/>
      <c r="S551" s="51"/>
      <c r="T551" s="57">
        <v>0</v>
      </c>
      <c r="U551" s="15">
        <v>148.47</v>
      </c>
      <c r="V551" s="22">
        <f t="shared" si="255"/>
        <v>20.010000000000002</v>
      </c>
      <c r="W551" s="15">
        <f t="shared" si="256"/>
        <v>12.5</v>
      </c>
      <c r="X551" s="57">
        <v>0</v>
      </c>
      <c r="Y551" s="23">
        <f t="shared" si="248"/>
        <v>332.93</v>
      </c>
      <c r="Z551" s="49"/>
    </row>
    <row r="552" spans="1:26" ht="12.25" customHeight="1" x14ac:dyDescent="0.25">
      <c r="A552" s="384" t="str">
        <f>'Door Comparison'!A552</f>
        <v>D11.04.03A</v>
      </c>
      <c r="B552" s="19" t="str">
        <f>'Door Comparison'!C552</f>
        <v>DRS-501</v>
      </c>
      <c r="C552" s="19" t="str">
        <f>'Door Comparison'!D552</f>
        <v>Timber</v>
      </c>
      <c r="D552" s="19">
        <f>'Door Comparison'!E552</f>
        <v>1040</v>
      </c>
      <c r="E552" s="19">
        <f>'Door Comparison'!F552</f>
        <v>2360</v>
      </c>
      <c r="F552" s="19" t="e">
        <f>'Door Comparison'!#REF!</f>
        <v>#REF!</v>
      </c>
      <c r="G552" s="19">
        <f>'Door Comparison'!I552</f>
        <v>0</v>
      </c>
      <c r="H552" s="19">
        <f>'Door Comparison'!J552</f>
        <v>1</v>
      </c>
      <c r="I552" s="19" t="e">
        <f>'Door Comparison'!#REF!</f>
        <v>#REF!</v>
      </c>
      <c r="J552" s="19">
        <f>'Door Comparison'!L552</f>
        <v>0</v>
      </c>
      <c r="K552" s="19">
        <f>'Door Comparison'!M552</f>
        <v>1</v>
      </c>
      <c r="L552" s="19">
        <f>'Door Comparison'!N552</f>
        <v>1</v>
      </c>
      <c r="N552" s="59">
        <v>88</v>
      </c>
      <c r="O552" s="52"/>
      <c r="P552" s="15">
        <f t="shared" si="253"/>
        <v>17.86</v>
      </c>
      <c r="Q552" s="91">
        <f t="shared" si="254"/>
        <v>43.43</v>
      </c>
      <c r="R552" s="57"/>
      <c r="S552" s="51"/>
      <c r="T552" s="57">
        <v>0</v>
      </c>
      <c r="U552" s="15">
        <v>46.47</v>
      </c>
      <c r="V552" s="22">
        <f t="shared" si="255"/>
        <v>19.18</v>
      </c>
      <c r="W552" s="15">
        <f t="shared" si="256"/>
        <v>11.98</v>
      </c>
      <c r="X552" s="57">
        <v>0</v>
      </c>
      <c r="Y552" s="23">
        <f t="shared" si="248"/>
        <v>226.92</v>
      </c>
      <c r="Z552" s="49"/>
    </row>
    <row r="553" spans="1:26" ht="12.25" customHeight="1" x14ac:dyDescent="0.25">
      <c r="A553" s="384" t="str">
        <f>'Door Comparison'!A553</f>
        <v>D11.04.04A</v>
      </c>
      <c r="B553" s="19" t="str">
        <f>'Door Comparison'!C553</f>
        <v>DRS-501</v>
      </c>
      <c r="C553" s="19" t="str">
        <f>'Door Comparison'!D553</f>
        <v>Timber</v>
      </c>
      <c r="D553" s="19">
        <f>'Door Comparison'!E553</f>
        <v>1640</v>
      </c>
      <c r="E553" s="19">
        <f>'Door Comparison'!F553</f>
        <v>2360</v>
      </c>
      <c r="F553" s="19" t="e">
        <f>'Door Comparison'!#REF!</f>
        <v>#REF!</v>
      </c>
      <c r="G553" s="19">
        <f>'Door Comparison'!I553</f>
        <v>0</v>
      </c>
      <c r="H553" s="19">
        <f>'Door Comparison'!J553</f>
        <v>1</v>
      </c>
      <c r="I553" s="19" t="e">
        <f>'Door Comparison'!#REF!</f>
        <v>#REF!</v>
      </c>
      <c r="J553" s="19">
        <f>'Door Comparison'!L553</f>
        <v>0</v>
      </c>
      <c r="K553" s="19">
        <f>'Door Comparison'!M553</f>
        <v>1</v>
      </c>
      <c r="L553" s="19">
        <f>'Door Comparison'!N553</f>
        <v>1</v>
      </c>
      <c r="N553" s="59">
        <v>88</v>
      </c>
      <c r="O553" s="52"/>
      <c r="P553" s="15">
        <f t="shared" si="253"/>
        <v>19.72</v>
      </c>
      <c r="Q553" s="91">
        <f t="shared" si="254"/>
        <v>47.95</v>
      </c>
      <c r="R553" s="57"/>
      <c r="S553" s="51"/>
      <c r="T553" s="57">
        <v>0</v>
      </c>
      <c r="U553" s="15">
        <v>100.46</v>
      </c>
      <c r="V553" s="22">
        <f t="shared" si="255"/>
        <v>21.18</v>
      </c>
      <c r="W553" s="15">
        <f t="shared" si="256"/>
        <v>13.23</v>
      </c>
      <c r="X553" s="57">
        <v>0</v>
      </c>
      <c r="Y553" s="23">
        <f t="shared" si="248"/>
        <v>290.54000000000002</v>
      </c>
      <c r="Z553" s="49"/>
    </row>
    <row r="554" spans="1:26" ht="12.25" customHeight="1" x14ac:dyDescent="0.25">
      <c r="A554" s="384" t="str">
        <f>'Door Comparison'!A554</f>
        <v>D11.04.05A</v>
      </c>
      <c r="B554" s="19" t="str">
        <f>'Door Comparison'!C554</f>
        <v>DRS-505</v>
      </c>
      <c r="C554" s="19" t="str">
        <f>'Door Comparison'!D554</f>
        <v>Selo</v>
      </c>
      <c r="D554" s="19">
        <f>'Door Comparison'!E554</f>
        <v>1903</v>
      </c>
      <c r="E554" s="19">
        <f>'Door Comparison'!F554</f>
        <v>2395</v>
      </c>
      <c r="F554" s="19" t="e">
        <f>'Door Comparison'!#REF!</f>
        <v>#REF!</v>
      </c>
      <c r="G554" s="19">
        <f>'Door Comparison'!I554</f>
        <v>0</v>
      </c>
      <c r="H554" s="19">
        <f>'Door Comparison'!J554</f>
        <v>1</v>
      </c>
      <c r="I554" s="19" t="e">
        <f>'Door Comparison'!#REF!</f>
        <v>#REF!</v>
      </c>
      <c r="J554" s="19">
        <f>'Door Comparison'!L554</f>
        <v>0</v>
      </c>
      <c r="K554" s="19">
        <f>'Door Comparison'!M554</f>
        <v>0</v>
      </c>
      <c r="L554" s="19">
        <f>'Door Comparison'!N554</f>
        <v>1</v>
      </c>
      <c r="N554" s="385">
        <v>270</v>
      </c>
      <c r="O554" s="52"/>
      <c r="P554" s="15">
        <f t="shared" si="253"/>
        <v>20.75</v>
      </c>
      <c r="Q554" s="91">
        <f t="shared" si="254"/>
        <v>50.47</v>
      </c>
      <c r="R554" s="57"/>
      <c r="S554" s="51"/>
      <c r="T554" s="57">
        <v>0</v>
      </c>
      <c r="U554" s="15">
        <v>168.36</v>
      </c>
      <c r="V554" s="22">
        <f t="shared" si="255"/>
        <v>7.43</v>
      </c>
      <c r="W554" s="15">
        <f t="shared" si="256"/>
        <v>6.96</v>
      </c>
      <c r="X554" s="57">
        <v>0</v>
      </c>
      <c r="Y554" s="23">
        <f t="shared" si="248"/>
        <v>523.97</v>
      </c>
      <c r="Z554" s="49"/>
    </row>
    <row r="555" spans="1:26" ht="12.25" customHeight="1" x14ac:dyDescent="0.25">
      <c r="A555" s="384" t="str">
        <f>'Door Comparison'!A555</f>
        <v>D11.04.06A</v>
      </c>
      <c r="B555" s="19" t="str">
        <f>'Door Comparison'!C555</f>
        <v>DRS-501</v>
      </c>
      <c r="C555" s="19" t="str">
        <f>'Door Comparison'!D555</f>
        <v>Timber</v>
      </c>
      <c r="D555" s="19">
        <f>'Door Comparison'!E555</f>
        <v>950</v>
      </c>
      <c r="E555" s="19">
        <f>'Door Comparison'!F555</f>
        <v>2360</v>
      </c>
      <c r="F555" s="19" t="e">
        <f>'Door Comparison'!#REF!</f>
        <v>#REF!</v>
      </c>
      <c r="G555" s="19">
        <f>'Door Comparison'!I555</f>
        <v>0</v>
      </c>
      <c r="H555" s="19">
        <f>'Door Comparison'!J555</f>
        <v>1</v>
      </c>
      <c r="I555" s="19" t="e">
        <f>'Door Comparison'!#REF!</f>
        <v>#REF!</v>
      </c>
      <c r="J555" s="19">
        <f>'Door Comparison'!L555</f>
        <v>0</v>
      </c>
      <c r="K555" s="19">
        <f>'Door Comparison'!M555</f>
        <v>0</v>
      </c>
      <c r="L555" s="19">
        <f>'Door Comparison'!N555</f>
        <v>1</v>
      </c>
      <c r="N555" s="59">
        <v>88</v>
      </c>
      <c r="O555" s="52"/>
      <c r="P555" s="15">
        <f t="shared" si="253"/>
        <v>17.579999999999998</v>
      </c>
      <c r="Q555" s="91">
        <f t="shared" si="254"/>
        <v>42.75</v>
      </c>
      <c r="R555" s="57"/>
      <c r="S555" s="51"/>
      <c r="T555" s="57">
        <v>0</v>
      </c>
      <c r="U555" s="15">
        <v>62</v>
      </c>
      <c r="V555" s="22">
        <f t="shared" si="255"/>
        <v>6.29</v>
      </c>
      <c r="W555" s="15">
        <f t="shared" si="256"/>
        <v>5.9</v>
      </c>
      <c r="X555" s="57">
        <v>0</v>
      </c>
      <c r="Y555" s="23">
        <f t="shared" si="248"/>
        <v>222.52</v>
      </c>
      <c r="Z555" s="49"/>
    </row>
    <row r="556" spans="1:26" ht="12.25" customHeight="1" x14ac:dyDescent="0.25">
      <c r="A556" s="384" t="str">
        <f>'Door Comparison'!A556</f>
        <v>D11.04.07A</v>
      </c>
      <c r="B556" s="19" t="str">
        <f>'Door Comparison'!C556</f>
        <v>DRS-501</v>
      </c>
      <c r="C556" s="19" t="str">
        <f>'Door Comparison'!D556</f>
        <v>Timber</v>
      </c>
      <c r="D556" s="19">
        <f>'Door Comparison'!E556</f>
        <v>830</v>
      </c>
      <c r="E556" s="19">
        <f>'Door Comparison'!F556</f>
        <v>2360</v>
      </c>
      <c r="F556" s="19" t="e">
        <f>'Door Comparison'!#REF!</f>
        <v>#REF!</v>
      </c>
      <c r="G556" s="19">
        <f>'Door Comparison'!I556</f>
        <v>0</v>
      </c>
      <c r="H556" s="19">
        <f>'Door Comparison'!J556</f>
        <v>1</v>
      </c>
      <c r="I556" s="19" t="e">
        <f>'Door Comparison'!#REF!</f>
        <v>#REF!</v>
      </c>
      <c r="J556" s="19">
        <f>'Door Comparison'!L556</f>
        <v>1</v>
      </c>
      <c r="K556" s="19">
        <f>'Door Comparison'!M556</f>
        <v>0</v>
      </c>
      <c r="L556" s="19">
        <f>'Door Comparison'!N556</f>
        <v>1</v>
      </c>
      <c r="N556" s="59">
        <v>44</v>
      </c>
      <c r="O556" s="52"/>
      <c r="P556" s="15">
        <f t="shared" si="253"/>
        <v>17.21</v>
      </c>
      <c r="Q556" s="91">
        <f t="shared" si="254"/>
        <v>41.85</v>
      </c>
      <c r="R556" s="57"/>
      <c r="S556" s="51"/>
      <c r="T556" s="57">
        <v>0</v>
      </c>
      <c r="U556" s="15">
        <v>69.41</v>
      </c>
      <c r="V556" s="22">
        <f t="shared" si="255"/>
        <v>12.32</v>
      </c>
      <c r="W556" s="15">
        <f t="shared" si="256"/>
        <v>11.54</v>
      </c>
      <c r="X556" s="57">
        <v>0</v>
      </c>
      <c r="Y556" s="23">
        <f t="shared" si="248"/>
        <v>196.33</v>
      </c>
      <c r="Z556" s="49"/>
    </row>
    <row r="557" spans="1:26" ht="12.25" customHeight="1" x14ac:dyDescent="0.25">
      <c r="A557" s="384" t="str">
        <f>'Door Comparison'!A557</f>
        <v>D11.04.08A</v>
      </c>
      <c r="B557" s="19" t="str">
        <f>'Door Comparison'!C557</f>
        <v>DRS-501</v>
      </c>
      <c r="C557" s="19" t="str">
        <f>'Door Comparison'!D557</f>
        <v>Timber</v>
      </c>
      <c r="D557" s="19">
        <f>'Door Comparison'!E557</f>
        <v>950</v>
      </c>
      <c r="E557" s="19">
        <f>'Door Comparison'!F557</f>
        <v>2360</v>
      </c>
      <c r="F557" s="19" t="e">
        <f>'Door Comparison'!#REF!</f>
        <v>#REF!</v>
      </c>
      <c r="G557" s="19">
        <f>'Door Comparison'!I557</f>
        <v>0</v>
      </c>
      <c r="H557" s="19">
        <f>'Door Comparison'!J557</f>
        <v>1</v>
      </c>
      <c r="I557" s="19" t="e">
        <f>'Door Comparison'!#REF!</f>
        <v>#REF!</v>
      </c>
      <c r="J557" s="19">
        <f>'Door Comparison'!L557</f>
        <v>0</v>
      </c>
      <c r="K557" s="19">
        <f>'Door Comparison'!M557</f>
        <v>0</v>
      </c>
      <c r="L557" s="19">
        <f>'Door Comparison'!N557</f>
        <v>1</v>
      </c>
      <c r="N557" s="59">
        <v>88</v>
      </c>
      <c r="O557" s="52"/>
      <c r="P557" s="15">
        <f t="shared" si="253"/>
        <v>17.579999999999998</v>
      </c>
      <c r="Q557" s="91">
        <f t="shared" si="254"/>
        <v>42.75</v>
      </c>
      <c r="R557" s="57"/>
      <c r="S557" s="51"/>
      <c r="T557" s="57">
        <v>0</v>
      </c>
      <c r="U557" s="15">
        <v>62</v>
      </c>
      <c r="V557" s="22">
        <f t="shared" si="255"/>
        <v>6.29</v>
      </c>
      <c r="W557" s="15">
        <f t="shared" si="256"/>
        <v>5.9</v>
      </c>
      <c r="X557" s="57">
        <v>0</v>
      </c>
      <c r="Y557" s="23">
        <f t="shared" si="248"/>
        <v>222.52</v>
      </c>
      <c r="Z557" s="49"/>
    </row>
    <row r="558" spans="1:26" ht="12.25" customHeight="1" x14ac:dyDescent="0.25">
      <c r="A558" s="384" t="str">
        <f>'Door Comparison'!A558</f>
        <v>D11.04.09A</v>
      </c>
      <c r="B558" s="19" t="str">
        <f>'Door Comparison'!C558</f>
        <v>DRS-501</v>
      </c>
      <c r="C558" s="19" t="str">
        <f>'Door Comparison'!D558</f>
        <v>Timber</v>
      </c>
      <c r="D558" s="19">
        <f>'Door Comparison'!E558</f>
        <v>1010</v>
      </c>
      <c r="E558" s="19">
        <f>'Door Comparison'!F558</f>
        <v>2360</v>
      </c>
      <c r="F558" s="19" t="e">
        <f>'Door Comparison'!#REF!</f>
        <v>#REF!</v>
      </c>
      <c r="G558" s="19">
        <f>'Door Comparison'!I558</f>
        <v>0</v>
      </c>
      <c r="H558" s="19">
        <f>'Door Comparison'!J558</f>
        <v>1</v>
      </c>
      <c r="I558" s="19" t="e">
        <f>'Door Comparison'!#REF!</f>
        <v>#REF!</v>
      </c>
      <c r="J558" s="19">
        <f>'Door Comparison'!L558</f>
        <v>1</v>
      </c>
      <c r="K558" s="19">
        <f>'Door Comparison'!M558</f>
        <v>0</v>
      </c>
      <c r="L558" s="19">
        <f>'Door Comparison'!N558</f>
        <v>1</v>
      </c>
      <c r="N558" s="59">
        <v>88</v>
      </c>
      <c r="O558" s="52"/>
      <c r="P558" s="15">
        <f t="shared" si="253"/>
        <v>17.760000000000002</v>
      </c>
      <c r="Q558" s="91">
        <f t="shared" si="254"/>
        <v>43.2</v>
      </c>
      <c r="R558" s="57"/>
      <c r="S558" s="51"/>
      <c r="T558" s="57">
        <v>0</v>
      </c>
      <c r="U558" s="15">
        <v>69.41</v>
      </c>
      <c r="V558" s="22">
        <f t="shared" si="255"/>
        <v>12.72</v>
      </c>
      <c r="W558" s="15">
        <f t="shared" si="256"/>
        <v>11.92</v>
      </c>
      <c r="X558" s="57">
        <v>0</v>
      </c>
      <c r="Y558" s="23">
        <f t="shared" si="248"/>
        <v>243.01</v>
      </c>
      <c r="Z558" s="49"/>
    </row>
    <row r="559" spans="1:26" ht="12.25" customHeight="1" x14ac:dyDescent="0.25">
      <c r="A559" s="384" t="str">
        <f>'Door Comparison'!A559</f>
        <v>D11.06.01A</v>
      </c>
      <c r="B559" s="19" t="str">
        <f>'Door Comparison'!C559</f>
        <v>DRS-501</v>
      </c>
      <c r="C559" s="19" t="str">
        <f>'Door Comparison'!D559</f>
        <v>Timber</v>
      </c>
      <c r="D559" s="19">
        <f>'Door Comparison'!E559</f>
        <v>1290</v>
      </c>
      <c r="E559" s="19">
        <f>'Door Comparison'!F559</f>
        <v>2360</v>
      </c>
      <c r="F559" s="19" t="e">
        <f>'Door Comparison'!#REF!</f>
        <v>#REF!</v>
      </c>
      <c r="G559" s="19">
        <f>'Door Comparison'!I559</f>
        <v>0</v>
      </c>
      <c r="H559" s="19">
        <f>'Door Comparison'!J559</f>
        <v>1</v>
      </c>
      <c r="I559" s="19" t="e">
        <f>'Door Comparison'!#REF!</f>
        <v>#REF!</v>
      </c>
      <c r="J559" s="19">
        <f>'Door Comparison'!L559</f>
        <v>0</v>
      </c>
      <c r="K559" s="19">
        <f>'Door Comparison'!M559</f>
        <v>1</v>
      </c>
      <c r="L559" s="19">
        <f>'Door Comparison'!N559</f>
        <v>1</v>
      </c>
      <c r="N559" s="59">
        <v>88</v>
      </c>
      <c r="O559" s="52"/>
      <c r="P559" s="15">
        <f t="shared" si="253"/>
        <v>18.63</v>
      </c>
      <c r="Q559" s="91">
        <f t="shared" si="254"/>
        <v>45.32</v>
      </c>
      <c r="R559" s="57"/>
      <c r="S559" s="51"/>
      <c r="T559" s="57">
        <v>0</v>
      </c>
      <c r="U559" s="15">
        <v>142.53</v>
      </c>
      <c r="V559" s="22">
        <f t="shared" si="255"/>
        <v>20.010000000000002</v>
      </c>
      <c r="W559" s="15">
        <f t="shared" si="256"/>
        <v>12.5</v>
      </c>
      <c r="X559" s="57">
        <v>0</v>
      </c>
      <c r="Y559" s="23">
        <f t="shared" si="248"/>
        <v>326.99</v>
      </c>
      <c r="Z559" s="49"/>
    </row>
    <row r="560" spans="1:26" ht="12.25" customHeight="1" x14ac:dyDescent="0.25">
      <c r="A560" s="384" t="str">
        <f>'Door Comparison'!A560</f>
        <v>D11.06.02A</v>
      </c>
      <c r="B560" s="19" t="str">
        <f>'Door Comparison'!C560</f>
        <v>DRS-501</v>
      </c>
      <c r="C560" s="19" t="str">
        <f>'Door Comparison'!D560</f>
        <v>Timber</v>
      </c>
      <c r="D560" s="19">
        <f>'Door Comparison'!E560</f>
        <v>1640</v>
      </c>
      <c r="E560" s="19">
        <f>'Door Comparison'!F560</f>
        <v>2360</v>
      </c>
      <c r="F560" s="19" t="e">
        <f>'Door Comparison'!#REF!</f>
        <v>#REF!</v>
      </c>
      <c r="G560" s="19">
        <f>'Door Comparison'!I560</f>
        <v>0</v>
      </c>
      <c r="H560" s="19">
        <f>'Door Comparison'!J560</f>
        <v>1</v>
      </c>
      <c r="I560" s="19" t="e">
        <f>'Door Comparison'!#REF!</f>
        <v>#REF!</v>
      </c>
      <c r="J560" s="19">
        <f>'Door Comparison'!L560</f>
        <v>0</v>
      </c>
      <c r="K560" s="19">
        <f>'Door Comparison'!M560</f>
        <v>1</v>
      </c>
      <c r="L560" s="19">
        <f>'Door Comparison'!N560</f>
        <v>1</v>
      </c>
      <c r="N560" s="59">
        <v>88</v>
      </c>
      <c r="O560" s="52"/>
      <c r="P560" s="15">
        <f t="shared" si="253"/>
        <v>19.72</v>
      </c>
      <c r="Q560" s="91">
        <f t="shared" si="254"/>
        <v>47.95</v>
      </c>
      <c r="R560" s="57"/>
      <c r="S560" s="51"/>
      <c r="T560" s="57">
        <v>0</v>
      </c>
      <c r="U560" s="15">
        <v>100.46</v>
      </c>
      <c r="V560" s="22">
        <f t="shared" si="255"/>
        <v>21.18</v>
      </c>
      <c r="W560" s="15">
        <f t="shared" si="256"/>
        <v>13.23</v>
      </c>
      <c r="X560" s="57">
        <v>0</v>
      </c>
      <c r="Y560" s="23">
        <f t="shared" si="248"/>
        <v>290.54000000000002</v>
      </c>
      <c r="Z560" s="49"/>
    </row>
    <row r="561" spans="1:26" ht="12.25" customHeight="1" x14ac:dyDescent="0.25">
      <c r="A561" s="384" t="str">
        <f>'Door Comparison'!A561</f>
        <v>D11.06.03A</v>
      </c>
      <c r="B561" s="19" t="str">
        <f>'Door Comparison'!C561</f>
        <v>DRS-501</v>
      </c>
      <c r="C561" s="19" t="str">
        <f>'Door Comparison'!D561</f>
        <v>Timber</v>
      </c>
      <c r="D561" s="19">
        <f>'Door Comparison'!E561</f>
        <v>1290</v>
      </c>
      <c r="E561" s="19">
        <f>'Door Comparison'!F561</f>
        <v>2360</v>
      </c>
      <c r="F561" s="19" t="e">
        <f>'Door Comparison'!#REF!</f>
        <v>#REF!</v>
      </c>
      <c r="G561" s="19">
        <f>'Door Comparison'!I561</f>
        <v>0</v>
      </c>
      <c r="H561" s="19">
        <f>'Door Comparison'!J561</f>
        <v>1</v>
      </c>
      <c r="I561" s="19" t="e">
        <f>'Door Comparison'!#REF!</f>
        <v>#REF!</v>
      </c>
      <c r="J561" s="19">
        <f>'Door Comparison'!L561</f>
        <v>0</v>
      </c>
      <c r="K561" s="19">
        <f>'Door Comparison'!M561</f>
        <v>1</v>
      </c>
      <c r="L561" s="19">
        <f>'Door Comparison'!N561</f>
        <v>1</v>
      </c>
      <c r="N561" s="59">
        <v>88</v>
      </c>
      <c r="O561" s="52"/>
      <c r="P561" s="15">
        <f t="shared" si="253"/>
        <v>18.63</v>
      </c>
      <c r="Q561" s="91">
        <f t="shared" si="254"/>
        <v>45.32</v>
      </c>
      <c r="R561" s="57"/>
      <c r="S561" s="51"/>
      <c r="T561" s="57">
        <v>0</v>
      </c>
      <c r="U561" s="392">
        <v>148.47</v>
      </c>
      <c r="V561" s="22">
        <f t="shared" si="255"/>
        <v>20.010000000000002</v>
      </c>
      <c r="W561" s="15">
        <f t="shared" si="256"/>
        <v>12.5</v>
      </c>
      <c r="X561" s="57">
        <v>0</v>
      </c>
      <c r="Y561" s="23">
        <f t="shared" si="248"/>
        <v>332.93</v>
      </c>
      <c r="Z561" s="49"/>
    </row>
    <row r="562" spans="1:26" ht="12.25" customHeight="1" x14ac:dyDescent="0.25">
      <c r="A562" s="384" t="str">
        <f>'Door Comparison'!A562</f>
        <v>D11.06.04A</v>
      </c>
      <c r="B562" s="19" t="str">
        <f>'Door Comparison'!C562</f>
        <v>DRS-505</v>
      </c>
      <c r="C562" s="19" t="str">
        <f>'Door Comparison'!D562</f>
        <v>Selo</v>
      </c>
      <c r="D562" s="19">
        <f>'Door Comparison'!E562</f>
        <v>1955</v>
      </c>
      <c r="E562" s="19">
        <f>'Door Comparison'!F562</f>
        <v>2395</v>
      </c>
      <c r="F562" s="19" t="e">
        <f>'Door Comparison'!#REF!</f>
        <v>#REF!</v>
      </c>
      <c r="G562" s="19">
        <f>'Door Comparison'!I562</f>
        <v>0</v>
      </c>
      <c r="H562" s="19">
        <f>'Door Comparison'!J562</f>
        <v>1</v>
      </c>
      <c r="I562" s="19" t="e">
        <f>'Door Comparison'!#REF!</f>
        <v>#REF!</v>
      </c>
      <c r="J562" s="19">
        <f>'Door Comparison'!L562</f>
        <v>0</v>
      </c>
      <c r="K562" s="19">
        <f>'Door Comparison'!M562</f>
        <v>0</v>
      </c>
      <c r="L562" s="19">
        <f>'Door Comparison'!N562</f>
        <v>1</v>
      </c>
      <c r="N562" s="385">
        <v>270</v>
      </c>
      <c r="O562" s="52"/>
      <c r="P562" s="15">
        <f t="shared" si="253"/>
        <v>20.91</v>
      </c>
      <c r="Q562" s="91">
        <f t="shared" si="254"/>
        <v>50.86</v>
      </c>
      <c r="R562" s="57"/>
      <c r="S562" s="51"/>
      <c r="T562" s="57">
        <v>0</v>
      </c>
      <c r="U562" s="15">
        <v>168.36</v>
      </c>
      <c r="V562" s="22">
        <f t="shared" si="255"/>
        <v>7.49</v>
      </c>
      <c r="W562" s="15">
        <f t="shared" si="256"/>
        <v>7.01</v>
      </c>
      <c r="X562" s="57">
        <v>0</v>
      </c>
      <c r="Y562" s="23">
        <f t="shared" si="248"/>
        <v>524.63</v>
      </c>
      <c r="Z562" s="49"/>
    </row>
    <row r="563" spans="1:26" ht="12.25" customHeight="1" x14ac:dyDescent="0.25">
      <c r="A563" s="384" t="str">
        <f>'Door Comparison'!A563</f>
        <v>D11.06.05A</v>
      </c>
      <c r="B563" s="19" t="str">
        <f>'Door Comparison'!C563</f>
        <v>DRS-501</v>
      </c>
      <c r="C563" s="19" t="str">
        <f>'Door Comparison'!D563</f>
        <v>Timber</v>
      </c>
      <c r="D563" s="19">
        <f>'Door Comparison'!E563</f>
        <v>970</v>
      </c>
      <c r="E563" s="19">
        <f>'Door Comparison'!F563</f>
        <v>2360</v>
      </c>
      <c r="F563" s="19" t="e">
        <f>'Door Comparison'!#REF!</f>
        <v>#REF!</v>
      </c>
      <c r="G563" s="19">
        <f>'Door Comparison'!I563</f>
        <v>0</v>
      </c>
      <c r="H563" s="19">
        <f>'Door Comparison'!J563</f>
        <v>1</v>
      </c>
      <c r="I563" s="19" t="e">
        <f>'Door Comparison'!#REF!</f>
        <v>#REF!</v>
      </c>
      <c r="J563" s="19">
        <f>'Door Comparison'!L563</f>
        <v>0</v>
      </c>
      <c r="K563" s="19">
        <f>'Door Comparison'!M563</f>
        <v>1</v>
      </c>
      <c r="L563" s="19">
        <f>'Door Comparison'!N563</f>
        <v>1</v>
      </c>
      <c r="N563" s="59">
        <v>88</v>
      </c>
      <c r="O563" s="52"/>
      <c r="P563" s="15">
        <f t="shared" si="253"/>
        <v>17.64</v>
      </c>
      <c r="Q563" s="91">
        <f t="shared" si="254"/>
        <v>42.9</v>
      </c>
      <c r="R563" s="57"/>
      <c r="S563" s="51"/>
      <c r="T563" s="57">
        <v>0</v>
      </c>
      <c r="U563" s="15">
        <v>67.94</v>
      </c>
      <c r="V563" s="22">
        <f t="shared" si="255"/>
        <v>18.95</v>
      </c>
      <c r="W563" s="15">
        <f t="shared" si="256"/>
        <v>11.84</v>
      </c>
      <c r="X563" s="57">
        <v>0</v>
      </c>
      <c r="Y563" s="23">
        <f t="shared" si="248"/>
        <v>247.27</v>
      </c>
      <c r="Z563" s="49"/>
    </row>
    <row r="564" spans="1:26" ht="12.25" customHeight="1" x14ac:dyDescent="0.25">
      <c r="A564" s="384" t="str">
        <f>'Door Comparison'!A564</f>
        <v>D11.06.06A</v>
      </c>
      <c r="B564" s="19" t="str">
        <f>'Door Comparison'!C564</f>
        <v>DRS-501</v>
      </c>
      <c r="C564" s="19" t="str">
        <f>'Door Comparison'!D564</f>
        <v>Timber</v>
      </c>
      <c r="D564" s="19">
        <f>'Door Comparison'!E564</f>
        <v>1040</v>
      </c>
      <c r="E564" s="19">
        <f>'Door Comparison'!F564</f>
        <v>2360</v>
      </c>
      <c r="F564" s="19" t="e">
        <f>'Door Comparison'!#REF!</f>
        <v>#REF!</v>
      </c>
      <c r="G564" s="19">
        <f>'Door Comparison'!I564</f>
        <v>0</v>
      </c>
      <c r="H564" s="19">
        <f>'Door Comparison'!J564</f>
        <v>1</v>
      </c>
      <c r="I564" s="19" t="e">
        <f>'Door Comparison'!#REF!</f>
        <v>#REF!</v>
      </c>
      <c r="J564" s="19">
        <f>'Door Comparison'!L564</f>
        <v>0</v>
      </c>
      <c r="K564" s="19">
        <f>'Door Comparison'!M564</f>
        <v>1</v>
      </c>
      <c r="L564" s="19">
        <f>'Door Comparison'!N564</f>
        <v>1</v>
      </c>
      <c r="N564" s="59">
        <v>88</v>
      </c>
      <c r="O564" s="52"/>
      <c r="P564" s="15">
        <f t="shared" si="253"/>
        <v>17.86</v>
      </c>
      <c r="Q564" s="91">
        <f t="shared" si="254"/>
        <v>43.43</v>
      </c>
      <c r="R564" s="57"/>
      <c r="S564" s="51"/>
      <c r="T564" s="57">
        <v>0</v>
      </c>
      <c r="U564" s="15">
        <v>67.94</v>
      </c>
      <c r="V564" s="22">
        <f t="shared" si="255"/>
        <v>19.18</v>
      </c>
      <c r="W564" s="15">
        <f t="shared" si="256"/>
        <v>11.98</v>
      </c>
      <c r="X564" s="57">
        <v>0</v>
      </c>
      <c r="Y564" s="23">
        <f t="shared" si="248"/>
        <v>248.39</v>
      </c>
      <c r="Z564" s="49"/>
    </row>
    <row r="565" spans="1:26" ht="12.25" customHeight="1" x14ac:dyDescent="0.25">
      <c r="A565" s="384" t="str">
        <f>'Door Comparison'!A565</f>
        <v>D11.06.07A</v>
      </c>
      <c r="B565" s="19" t="str">
        <f>'Door Comparison'!C565</f>
        <v>DRS-501</v>
      </c>
      <c r="C565" s="19" t="str">
        <f>'Door Comparison'!D565</f>
        <v>Timber</v>
      </c>
      <c r="D565" s="19">
        <f>'Door Comparison'!E565</f>
        <v>1040</v>
      </c>
      <c r="E565" s="19">
        <f>'Door Comparison'!F565</f>
        <v>2360</v>
      </c>
      <c r="F565" s="19" t="e">
        <f>'Door Comparison'!#REF!</f>
        <v>#REF!</v>
      </c>
      <c r="G565" s="19">
        <f>'Door Comparison'!I565</f>
        <v>0</v>
      </c>
      <c r="H565" s="19">
        <f>'Door Comparison'!J565</f>
        <v>1</v>
      </c>
      <c r="I565" s="19" t="e">
        <f>'Door Comparison'!#REF!</f>
        <v>#REF!</v>
      </c>
      <c r="J565" s="19">
        <f>'Door Comparison'!L565</f>
        <v>0</v>
      </c>
      <c r="K565" s="19">
        <f>'Door Comparison'!M565</f>
        <v>1</v>
      </c>
      <c r="L565" s="19">
        <f>'Door Comparison'!N565</f>
        <v>1</v>
      </c>
      <c r="N565" s="59">
        <v>88</v>
      </c>
      <c r="O565" s="52"/>
      <c r="P565" s="15">
        <f t="shared" si="253"/>
        <v>17.86</v>
      </c>
      <c r="Q565" s="91">
        <f t="shared" si="254"/>
        <v>43.43</v>
      </c>
      <c r="R565" s="57"/>
      <c r="S565" s="51"/>
      <c r="T565" s="57">
        <v>0</v>
      </c>
      <c r="U565" s="15">
        <v>46.47</v>
      </c>
      <c r="V565" s="22">
        <f t="shared" si="255"/>
        <v>19.18</v>
      </c>
      <c r="W565" s="15">
        <f t="shared" si="256"/>
        <v>11.98</v>
      </c>
      <c r="X565" s="57">
        <v>0</v>
      </c>
      <c r="Y565" s="23">
        <f t="shared" si="248"/>
        <v>226.92</v>
      </c>
      <c r="Z565" s="49"/>
    </row>
    <row r="566" spans="1:26" ht="12.25" customHeight="1" x14ac:dyDescent="0.25">
      <c r="A566" s="384" t="str">
        <f>'Door Comparison'!A566</f>
        <v>R11.01.05A</v>
      </c>
      <c r="B566" s="19" t="str">
        <f>'Door Comparison'!C566</f>
        <v>DRS-505</v>
      </c>
      <c r="C566" s="19" t="str">
        <f>'Door Comparison'!D566</f>
        <v>Selo</v>
      </c>
      <c r="D566" s="19">
        <f>'Door Comparison'!E566</f>
        <v>1903</v>
      </c>
      <c r="E566" s="19">
        <f>'Door Comparison'!F566</f>
        <v>2095</v>
      </c>
      <c r="F566" s="19" t="e">
        <f>'Door Comparison'!#REF!</f>
        <v>#REF!</v>
      </c>
      <c r="G566" s="19">
        <f>'Door Comparison'!I566</f>
        <v>0</v>
      </c>
      <c r="H566" s="19">
        <f>'Door Comparison'!J566</f>
        <v>1</v>
      </c>
      <c r="I566" s="19" t="e">
        <f>'Door Comparison'!#REF!</f>
        <v>#REF!</v>
      </c>
      <c r="J566" s="19">
        <f>'Door Comparison'!L566</f>
        <v>0</v>
      </c>
      <c r="K566" s="19">
        <f>'Door Comparison'!M566</f>
        <v>0</v>
      </c>
      <c r="L566" s="19">
        <f>'Door Comparison'!N566</f>
        <v>1</v>
      </c>
      <c r="N566" s="385">
        <v>270</v>
      </c>
      <c r="O566" s="52"/>
      <c r="P566" s="15">
        <f t="shared" si="253"/>
        <v>18.89</v>
      </c>
      <c r="Q566" s="91">
        <f t="shared" si="254"/>
        <v>45.94</v>
      </c>
      <c r="R566" s="57"/>
      <c r="S566" s="51"/>
      <c r="T566" s="57">
        <v>0</v>
      </c>
      <c r="U566" s="15">
        <v>168.36</v>
      </c>
      <c r="V566" s="22">
        <f t="shared" si="255"/>
        <v>6.76</v>
      </c>
      <c r="W566" s="15">
        <f t="shared" si="256"/>
        <v>6.34</v>
      </c>
      <c r="X566" s="57">
        <v>0</v>
      </c>
      <c r="Y566" s="23">
        <f t="shared" si="248"/>
        <v>516.29</v>
      </c>
      <c r="Z566" s="49"/>
    </row>
    <row r="567" spans="1:26" ht="12.25" customHeight="1" x14ac:dyDescent="0.25">
      <c r="A567" s="384" t="str">
        <f>'Door Comparison'!A567</f>
        <v>Level 12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N567" s="59"/>
      <c r="O567" s="52"/>
      <c r="P567" s="15"/>
      <c r="R567" s="57"/>
      <c r="S567" s="51"/>
      <c r="T567" s="57"/>
      <c r="V567" s="22"/>
      <c r="W567" s="15"/>
      <c r="X567" s="57"/>
      <c r="Y567" s="23"/>
      <c r="Z567" s="49"/>
    </row>
    <row r="568" spans="1:26" ht="12.25" customHeight="1" x14ac:dyDescent="0.25">
      <c r="A568" s="384" t="str">
        <f>'Door Comparison'!A568</f>
        <v>D12.02.01A</v>
      </c>
      <c r="B568" s="19" t="str">
        <f>'Door Comparison'!C568</f>
        <v>DRS-501</v>
      </c>
      <c r="C568" s="19" t="str">
        <f>'Door Comparison'!D568</f>
        <v>Timber</v>
      </c>
      <c r="D568" s="19">
        <f>'Door Comparison'!E568</f>
        <v>1815</v>
      </c>
      <c r="E568" s="19">
        <f>'Door Comparison'!F568</f>
        <v>2360</v>
      </c>
      <c r="F568" s="19" t="e">
        <f>'Door Comparison'!#REF!</f>
        <v>#REF!</v>
      </c>
      <c r="G568" s="19">
        <f>'Door Comparison'!I568</f>
        <v>0</v>
      </c>
      <c r="H568" s="19">
        <f>'Door Comparison'!J568</f>
        <v>1</v>
      </c>
      <c r="I568" s="19" t="e">
        <f>'Door Comparison'!#REF!</f>
        <v>#REF!</v>
      </c>
      <c r="J568" s="19">
        <f>'Door Comparison'!L568</f>
        <v>0</v>
      </c>
      <c r="K568" s="19">
        <f>'Door Comparison'!M568</f>
        <v>1</v>
      </c>
      <c r="L568" s="19">
        <f>'Door Comparison'!N568</f>
        <v>1</v>
      </c>
      <c r="N568" s="59">
        <v>88</v>
      </c>
      <c r="O568" s="52"/>
      <c r="P568" s="15">
        <f t="shared" ref="P568:P569" si="257">(D568+2*E568)*3.1/1000</f>
        <v>20.260000000000002</v>
      </c>
      <c r="Q568" s="91">
        <f t="shared" ref="Q568:Q569" si="258">(((D568+2*E568)*((G568*2.9)+(H568*3.77))/1000))*2</f>
        <v>49.27</v>
      </c>
      <c r="R568" s="57"/>
      <c r="S568" s="51"/>
      <c r="T568" s="57">
        <v>0</v>
      </c>
      <c r="U568" s="15">
        <v>128.03</v>
      </c>
      <c r="V568" s="22">
        <f t="shared" ref="V568:V569" si="259">(J568*((D568+2*E568)*1.11/1000))+(K568*((D568+2*E568)*2.22/1000))+(L568*((D568+2*E568)*1.11/1000))</f>
        <v>21.76</v>
      </c>
      <c r="W568" s="15">
        <f t="shared" ref="W568:W569" si="260">(J568+K568+L568)*((D568+2*E568)*1.04/1000)</f>
        <v>13.59</v>
      </c>
      <c r="X568" s="57">
        <v>0</v>
      </c>
      <c r="Y568" s="23">
        <f t="shared" ref="Y568:Y569" si="261">SUM(N568:X568)</f>
        <v>320.91000000000003</v>
      </c>
      <c r="Z568" s="49"/>
    </row>
    <row r="569" spans="1:26" ht="12.25" customHeight="1" x14ac:dyDescent="0.25">
      <c r="A569" s="384" t="str">
        <f>'Door Comparison'!A569</f>
        <v>D12.02.02A</v>
      </c>
      <c r="B569" s="19" t="str">
        <f>'Door Comparison'!C569</f>
        <v>DRS-501</v>
      </c>
      <c r="C569" s="19" t="str">
        <f>'Door Comparison'!D569</f>
        <v>Timber</v>
      </c>
      <c r="D569" s="19">
        <f>'Door Comparison'!E569</f>
        <v>1290</v>
      </c>
      <c r="E569" s="19">
        <f>'Door Comparison'!F569</f>
        <v>2360</v>
      </c>
      <c r="F569" s="19" t="e">
        <f>'Door Comparison'!#REF!</f>
        <v>#REF!</v>
      </c>
      <c r="G569" s="19">
        <f>'Door Comparison'!I569</f>
        <v>0</v>
      </c>
      <c r="H569" s="19">
        <f>'Door Comparison'!J569</f>
        <v>1</v>
      </c>
      <c r="I569" s="19" t="e">
        <f>'Door Comparison'!#REF!</f>
        <v>#REF!</v>
      </c>
      <c r="J569" s="19">
        <f>'Door Comparison'!L569</f>
        <v>0</v>
      </c>
      <c r="K569" s="19">
        <f>'Door Comparison'!M569</f>
        <v>1</v>
      </c>
      <c r="L569" s="19">
        <f>'Door Comparison'!N569</f>
        <v>1</v>
      </c>
      <c r="N569" s="59">
        <v>88</v>
      </c>
      <c r="O569" s="52"/>
      <c r="P569" s="15">
        <f t="shared" si="257"/>
        <v>18.63</v>
      </c>
      <c r="Q569" s="91">
        <f t="shared" si="258"/>
        <v>45.32</v>
      </c>
      <c r="R569" s="57"/>
      <c r="S569" s="51"/>
      <c r="T569" s="57">
        <v>0</v>
      </c>
      <c r="U569" s="15">
        <v>142.53</v>
      </c>
      <c r="V569" s="22">
        <f t="shared" si="259"/>
        <v>20.010000000000002</v>
      </c>
      <c r="W569" s="15">
        <f t="shared" si="260"/>
        <v>12.5</v>
      </c>
      <c r="X569" s="57">
        <v>0</v>
      </c>
      <c r="Y569" s="23">
        <f t="shared" si="261"/>
        <v>326.99</v>
      </c>
      <c r="Z569" s="49"/>
    </row>
    <row r="570" spans="1:26" ht="12.25" customHeight="1" x14ac:dyDescent="0.25">
      <c r="A570" s="384" t="str">
        <f>'Door Comparison'!A570</f>
        <v>D12.02.02B</v>
      </c>
      <c r="B570" s="19" t="str">
        <f>'Door Comparison'!C570</f>
        <v>DRS-307</v>
      </c>
      <c r="C570" s="19" t="str">
        <f>'Door Comparison'!D570</f>
        <v>Metal</v>
      </c>
      <c r="D570" s="19">
        <f>'Door Comparison'!E570</f>
        <v>950</v>
      </c>
      <c r="E570" s="19">
        <f>'Door Comparison'!F570</f>
        <v>2300</v>
      </c>
      <c r="F570" s="19" t="e">
        <f>'Door Comparison'!#REF!</f>
        <v>#REF!</v>
      </c>
      <c r="G570" s="19">
        <f>'Door Comparison'!I570</f>
        <v>0</v>
      </c>
      <c r="H570" s="19">
        <f>'Door Comparison'!J570</f>
        <v>1</v>
      </c>
      <c r="I570" s="19" t="e">
        <f>'Door Comparison'!#REF!</f>
        <v>#REF!</v>
      </c>
      <c r="J570" s="19">
        <f>'Door Comparison'!L570</f>
        <v>0</v>
      </c>
      <c r="K570" s="19">
        <f>'Door Comparison'!M570</f>
        <v>1</v>
      </c>
      <c r="L570" s="19">
        <f>'Door Comparison'!N570</f>
        <v>1</v>
      </c>
      <c r="N570" s="59">
        <v>459.69</v>
      </c>
      <c r="O570" s="52"/>
      <c r="P570" s="15"/>
      <c r="R570" s="57"/>
      <c r="S570" s="51"/>
      <c r="T570" s="57"/>
      <c r="V570" s="22"/>
      <c r="W570" s="15"/>
      <c r="X570" s="57"/>
      <c r="Y570" s="23">
        <f t="shared" si="248"/>
        <v>459.69</v>
      </c>
      <c r="Z570" s="49"/>
    </row>
    <row r="571" spans="1:26" ht="12.25" customHeight="1" x14ac:dyDescent="0.25">
      <c r="A571" s="384" t="str">
        <f>'Door Comparison'!A571</f>
        <v>D12.02.04A</v>
      </c>
      <c r="B571" s="19" t="str">
        <f>'Door Comparison'!C571</f>
        <v>DRS-501</v>
      </c>
      <c r="C571" s="19" t="str">
        <f>'Door Comparison'!D571</f>
        <v>Timber</v>
      </c>
      <c r="D571" s="19">
        <f>'Door Comparison'!E571</f>
        <v>1290</v>
      </c>
      <c r="E571" s="19">
        <f>'Door Comparison'!F571</f>
        <v>2360</v>
      </c>
      <c r="F571" s="19" t="e">
        <f>'Door Comparison'!#REF!</f>
        <v>#REF!</v>
      </c>
      <c r="G571" s="19">
        <f>'Door Comparison'!I571</f>
        <v>0</v>
      </c>
      <c r="H571" s="19">
        <f>'Door Comparison'!J571</f>
        <v>1</v>
      </c>
      <c r="I571" s="19" t="e">
        <f>'Door Comparison'!#REF!</f>
        <v>#REF!</v>
      </c>
      <c r="J571" s="19">
        <f>'Door Comparison'!L571</f>
        <v>0</v>
      </c>
      <c r="K571" s="19">
        <f>'Door Comparison'!M571</f>
        <v>1</v>
      </c>
      <c r="L571" s="19">
        <f>'Door Comparison'!N571</f>
        <v>1</v>
      </c>
      <c r="N571" s="59">
        <v>88</v>
      </c>
      <c r="O571" s="52"/>
      <c r="P571" s="15">
        <f t="shared" ref="P571:P572" si="262">(D571+2*E571)*3.1/1000</f>
        <v>18.63</v>
      </c>
      <c r="Q571" s="91">
        <f t="shared" ref="Q571:Q572" si="263">(((D571+2*E571)*((G571*2.9)+(H571*3.77))/1000))*2</f>
        <v>45.32</v>
      </c>
      <c r="R571" s="57"/>
      <c r="S571" s="51"/>
      <c r="T571" s="57">
        <v>0</v>
      </c>
      <c r="U571" s="15">
        <v>148.47</v>
      </c>
      <c r="V571" s="22">
        <f t="shared" ref="V571:V572" si="264">(J571*((D571+2*E571)*1.11/1000))+(K571*((D571+2*E571)*2.22/1000))+(L571*((D571+2*E571)*1.11/1000))</f>
        <v>20.010000000000002</v>
      </c>
      <c r="W571" s="15">
        <f t="shared" ref="W571:W572" si="265">(J571+K571+L571)*((D571+2*E571)*1.04/1000)</f>
        <v>12.5</v>
      </c>
      <c r="X571" s="57">
        <v>0</v>
      </c>
      <c r="Y571" s="23">
        <f t="shared" si="248"/>
        <v>332.93</v>
      </c>
      <c r="Z571" s="49"/>
    </row>
    <row r="572" spans="1:26" ht="12.25" customHeight="1" x14ac:dyDescent="0.25">
      <c r="A572" s="384" t="str">
        <f>'Door Comparison'!A572</f>
        <v>D12.02.06A</v>
      </c>
      <c r="B572" s="19" t="str">
        <f>'Door Comparison'!C572</f>
        <v>DRS-501</v>
      </c>
      <c r="C572" s="19" t="str">
        <f>'Door Comparison'!D572</f>
        <v>Timber</v>
      </c>
      <c r="D572" s="19">
        <f>'Door Comparison'!E572</f>
        <v>1290</v>
      </c>
      <c r="E572" s="19">
        <f>'Door Comparison'!F572</f>
        <v>2360</v>
      </c>
      <c r="F572" s="19" t="e">
        <f>'Door Comparison'!#REF!</f>
        <v>#REF!</v>
      </c>
      <c r="G572" s="19">
        <f>'Door Comparison'!I572</f>
        <v>0</v>
      </c>
      <c r="H572" s="19">
        <f>'Door Comparison'!J572</f>
        <v>1</v>
      </c>
      <c r="I572" s="19" t="e">
        <f>'Door Comparison'!#REF!</f>
        <v>#REF!</v>
      </c>
      <c r="J572" s="19">
        <f>'Door Comparison'!L572</f>
        <v>0</v>
      </c>
      <c r="K572" s="19">
        <f>'Door Comparison'!M572</f>
        <v>1</v>
      </c>
      <c r="L572" s="19">
        <f>'Door Comparison'!N572</f>
        <v>1</v>
      </c>
      <c r="N572" s="59">
        <v>88</v>
      </c>
      <c r="O572" s="52"/>
      <c r="P572" s="15">
        <f t="shared" si="262"/>
        <v>18.63</v>
      </c>
      <c r="Q572" s="91">
        <f t="shared" si="263"/>
        <v>45.32</v>
      </c>
      <c r="R572" s="57"/>
      <c r="S572" s="51"/>
      <c r="T572" s="57">
        <v>0</v>
      </c>
      <c r="U572" s="15">
        <v>142.53</v>
      </c>
      <c r="V572" s="22">
        <f t="shared" si="264"/>
        <v>20.010000000000002</v>
      </c>
      <c r="W572" s="15">
        <f t="shared" si="265"/>
        <v>12.5</v>
      </c>
      <c r="X572" s="57">
        <v>0</v>
      </c>
      <c r="Y572" s="23">
        <f t="shared" si="248"/>
        <v>326.99</v>
      </c>
      <c r="Z572" s="49"/>
    </row>
    <row r="573" spans="1:26" ht="12.25" customHeight="1" x14ac:dyDescent="0.25">
      <c r="A573" s="384" t="str">
        <f>'Door Comparison'!A573</f>
        <v>D12.02.06B</v>
      </c>
      <c r="B573" s="19" t="str">
        <f>'Door Comparison'!C573</f>
        <v>DRS-307</v>
      </c>
      <c r="C573" s="19" t="str">
        <f>'Door Comparison'!D573</f>
        <v>Metal</v>
      </c>
      <c r="D573" s="19">
        <f>'Door Comparison'!E573</f>
        <v>950</v>
      </c>
      <c r="E573" s="19">
        <f>'Door Comparison'!F573</f>
        <v>2300</v>
      </c>
      <c r="F573" s="19" t="e">
        <f>'Door Comparison'!#REF!</f>
        <v>#REF!</v>
      </c>
      <c r="G573" s="19">
        <f>'Door Comparison'!I573</f>
        <v>0</v>
      </c>
      <c r="H573" s="19">
        <f>'Door Comparison'!J573</f>
        <v>1</v>
      </c>
      <c r="I573" s="19" t="e">
        <f>'Door Comparison'!#REF!</f>
        <v>#REF!</v>
      </c>
      <c r="J573" s="19">
        <f>'Door Comparison'!L573</f>
        <v>0</v>
      </c>
      <c r="K573" s="19">
        <f>'Door Comparison'!M573</f>
        <v>1</v>
      </c>
      <c r="L573" s="19">
        <f>'Door Comparison'!N573</f>
        <v>1</v>
      </c>
      <c r="N573" s="59">
        <v>459.69</v>
      </c>
      <c r="O573" s="52"/>
      <c r="P573" s="15"/>
      <c r="R573" s="57"/>
      <c r="S573" s="51"/>
      <c r="T573" s="57"/>
      <c r="V573" s="22"/>
      <c r="W573" s="15"/>
      <c r="X573" s="57"/>
      <c r="Y573" s="23">
        <f t="shared" si="248"/>
        <v>459.69</v>
      </c>
      <c r="Z573" s="49"/>
    </row>
    <row r="574" spans="1:26" ht="12.25" customHeight="1" x14ac:dyDescent="0.25">
      <c r="A574" s="384" t="str">
        <f>'Door Comparison'!A574</f>
        <v>D12.02.07A</v>
      </c>
      <c r="B574" s="19" t="str">
        <f>'Door Comparison'!C574</f>
        <v>DRS-501</v>
      </c>
      <c r="C574" s="19" t="str">
        <f>'Door Comparison'!D574</f>
        <v>Timber</v>
      </c>
      <c r="D574" s="19">
        <f>'Door Comparison'!E574</f>
        <v>970</v>
      </c>
      <c r="E574" s="19">
        <f>'Door Comparison'!F574</f>
        <v>2360</v>
      </c>
      <c r="F574" s="19" t="e">
        <f>'Door Comparison'!#REF!</f>
        <v>#REF!</v>
      </c>
      <c r="G574" s="19">
        <f>'Door Comparison'!I574</f>
        <v>0</v>
      </c>
      <c r="H574" s="19">
        <f>'Door Comparison'!J574</f>
        <v>1</v>
      </c>
      <c r="I574" s="19" t="e">
        <f>'Door Comparison'!#REF!</f>
        <v>#REF!</v>
      </c>
      <c r="J574" s="19">
        <f>'Door Comparison'!L574</f>
        <v>0</v>
      </c>
      <c r="K574" s="19">
        <f>'Door Comparison'!M574</f>
        <v>1</v>
      </c>
      <c r="L574" s="19">
        <f>'Door Comparison'!N574</f>
        <v>1</v>
      </c>
      <c r="N574" s="59">
        <v>88</v>
      </c>
      <c r="O574" s="52"/>
      <c r="P574" s="15">
        <f t="shared" ref="P574:P590" si="266">(D574+2*E574)*3.1/1000</f>
        <v>17.64</v>
      </c>
      <c r="Q574" s="91">
        <f t="shared" ref="Q574:Q590" si="267">(((D574+2*E574)*((G574*2.9)+(H574*3.77))/1000))*2</f>
        <v>42.9</v>
      </c>
      <c r="R574" s="57"/>
      <c r="S574" s="51"/>
      <c r="T574" s="57">
        <v>0</v>
      </c>
      <c r="U574" s="15">
        <v>67.94</v>
      </c>
      <c r="V574" s="22">
        <f t="shared" ref="V574:V590" si="268">(J574*((D574+2*E574)*1.11/1000))+(K574*((D574+2*E574)*2.22/1000))+(L574*((D574+2*E574)*1.11/1000))</f>
        <v>18.95</v>
      </c>
      <c r="W574" s="15">
        <f t="shared" ref="W574:W590" si="269">(J574+K574+L574)*((D574+2*E574)*1.04/1000)</f>
        <v>11.84</v>
      </c>
      <c r="X574" s="57">
        <v>0</v>
      </c>
      <c r="Y574" s="23">
        <f t="shared" si="248"/>
        <v>247.27</v>
      </c>
      <c r="Z574" s="49"/>
    </row>
    <row r="575" spans="1:26" ht="12.25" customHeight="1" x14ac:dyDescent="0.25">
      <c r="A575" s="384" t="str">
        <f>'Door Comparison'!A575</f>
        <v>D12.02.07B</v>
      </c>
      <c r="B575" s="19" t="str">
        <f>'Door Comparison'!C575</f>
        <v>DRS-501</v>
      </c>
      <c r="C575" s="19" t="str">
        <f>'Door Comparison'!D575</f>
        <v>Timber</v>
      </c>
      <c r="D575" s="19">
        <f>'Door Comparison'!E575</f>
        <v>830</v>
      </c>
      <c r="E575" s="19">
        <f>'Door Comparison'!F575</f>
        <v>2360</v>
      </c>
      <c r="F575" s="19" t="e">
        <f>'Door Comparison'!#REF!</f>
        <v>#REF!</v>
      </c>
      <c r="G575" s="19">
        <f>'Door Comparison'!I575</f>
        <v>0</v>
      </c>
      <c r="H575" s="19">
        <f>'Door Comparison'!J575</f>
        <v>1</v>
      </c>
      <c r="I575" s="19" t="e">
        <f>'Door Comparison'!#REF!</f>
        <v>#REF!</v>
      </c>
      <c r="J575" s="19">
        <f>'Door Comparison'!L575</f>
        <v>1</v>
      </c>
      <c r="K575" s="19">
        <f>'Door Comparison'!M575</f>
        <v>0</v>
      </c>
      <c r="L575" s="19">
        <f>'Door Comparison'!N575</f>
        <v>1</v>
      </c>
      <c r="N575" s="59">
        <v>44</v>
      </c>
      <c r="O575" s="52"/>
      <c r="P575" s="15">
        <f t="shared" si="266"/>
        <v>17.21</v>
      </c>
      <c r="Q575" s="91">
        <f t="shared" si="267"/>
        <v>41.85</v>
      </c>
      <c r="R575" s="57"/>
      <c r="S575" s="51"/>
      <c r="T575" s="57">
        <v>0</v>
      </c>
      <c r="U575" s="15">
        <v>69.41</v>
      </c>
      <c r="V575" s="22">
        <f t="shared" si="268"/>
        <v>12.32</v>
      </c>
      <c r="W575" s="15">
        <f t="shared" si="269"/>
        <v>11.54</v>
      </c>
      <c r="X575" s="57">
        <v>0</v>
      </c>
      <c r="Y575" s="23">
        <f t="shared" si="248"/>
        <v>196.33</v>
      </c>
      <c r="Z575" s="49"/>
    </row>
    <row r="576" spans="1:26" ht="12.25" customHeight="1" x14ac:dyDescent="0.25">
      <c r="A576" s="384" t="str">
        <f>'Door Comparison'!A576</f>
        <v>D12.02.08A</v>
      </c>
      <c r="B576" s="19" t="str">
        <f>'Door Comparison'!C576</f>
        <v>DRS-501</v>
      </c>
      <c r="C576" s="19" t="str">
        <f>'Door Comparison'!D576</f>
        <v>Timber</v>
      </c>
      <c r="D576" s="19">
        <f>'Door Comparison'!E576</f>
        <v>970</v>
      </c>
      <c r="E576" s="19">
        <f>'Door Comparison'!F576</f>
        <v>2360</v>
      </c>
      <c r="F576" s="19" t="e">
        <f>'Door Comparison'!#REF!</f>
        <v>#REF!</v>
      </c>
      <c r="G576" s="19">
        <f>'Door Comparison'!I576</f>
        <v>0</v>
      </c>
      <c r="H576" s="19">
        <f>'Door Comparison'!J576</f>
        <v>1</v>
      </c>
      <c r="I576" s="19" t="e">
        <f>'Door Comparison'!#REF!</f>
        <v>#REF!</v>
      </c>
      <c r="J576" s="19">
        <f>'Door Comparison'!L576</f>
        <v>0</v>
      </c>
      <c r="K576" s="19">
        <f>'Door Comparison'!M576</f>
        <v>1</v>
      </c>
      <c r="L576" s="19">
        <f>'Door Comparison'!N576</f>
        <v>1</v>
      </c>
      <c r="N576" s="59">
        <v>88</v>
      </c>
      <c r="O576" s="52"/>
      <c r="P576" s="15">
        <f t="shared" si="266"/>
        <v>17.64</v>
      </c>
      <c r="Q576" s="91">
        <f t="shared" si="267"/>
        <v>42.9</v>
      </c>
      <c r="R576" s="57"/>
      <c r="S576" s="51"/>
      <c r="T576" s="57">
        <v>0</v>
      </c>
      <c r="U576" s="15">
        <v>67.94</v>
      </c>
      <c r="V576" s="22">
        <f t="shared" si="268"/>
        <v>18.95</v>
      </c>
      <c r="W576" s="15">
        <f t="shared" si="269"/>
        <v>11.84</v>
      </c>
      <c r="X576" s="57">
        <v>0</v>
      </c>
      <c r="Y576" s="23">
        <f t="shared" si="248"/>
        <v>247.27</v>
      </c>
      <c r="Z576" s="49"/>
    </row>
    <row r="577" spans="1:26" ht="12.25" customHeight="1" x14ac:dyDescent="0.25">
      <c r="A577" s="384" t="str">
        <f>'Door Comparison'!A577</f>
        <v>D12.02.09A</v>
      </c>
      <c r="B577" s="19" t="str">
        <f>'Door Comparison'!C577</f>
        <v>DRS-501</v>
      </c>
      <c r="C577" s="19" t="str">
        <f>'Door Comparison'!D577</f>
        <v>Timber</v>
      </c>
      <c r="D577" s="19">
        <f>'Door Comparison'!E577</f>
        <v>850</v>
      </c>
      <c r="E577" s="19">
        <f>'Door Comparison'!F577</f>
        <v>2360</v>
      </c>
      <c r="F577" s="19" t="e">
        <f>'Door Comparison'!#REF!</f>
        <v>#REF!</v>
      </c>
      <c r="G577" s="19">
        <f>'Door Comparison'!I577</f>
        <v>0</v>
      </c>
      <c r="H577" s="19">
        <f>'Door Comparison'!J577</f>
        <v>1</v>
      </c>
      <c r="I577" s="19" t="e">
        <f>'Door Comparison'!#REF!</f>
        <v>#REF!</v>
      </c>
      <c r="J577" s="19">
        <f>'Door Comparison'!L577</f>
        <v>0</v>
      </c>
      <c r="K577" s="19">
        <f>'Door Comparison'!M577</f>
        <v>1</v>
      </c>
      <c r="L577" s="19">
        <f>'Door Comparison'!N577</f>
        <v>1</v>
      </c>
      <c r="N577" s="59">
        <v>44</v>
      </c>
      <c r="O577" s="52"/>
      <c r="P577" s="15">
        <f t="shared" si="266"/>
        <v>17.27</v>
      </c>
      <c r="Q577" s="91">
        <f t="shared" si="267"/>
        <v>42</v>
      </c>
      <c r="R577" s="57"/>
      <c r="S577" s="51"/>
      <c r="T577" s="57">
        <v>0</v>
      </c>
      <c r="U577" s="15">
        <v>69.41</v>
      </c>
      <c r="V577" s="22">
        <f t="shared" si="268"/>
        <v>18.55</v>
      </c>
      <c r="W577" s="15">
        <f t="shared" si="269"/>
        <v>11.59</v>
      </c>
      <c r="X577" s="57">
        <v>0</v>
      </c>
      <c r="Y577" s="23">
        <f t="shared" si="248"/>
        <v>202.82</v>
      </c>
      <c r="Z577" s="49"/>
    </row>
    <row r="578" spans="1:26" ht="12.25" customHeight="1" x14ac:dyDescent="0.25">
      <c r="A578" s="384" t="str">
        <f>'Door Comparison'!A578</f>
        <v>D12.02.10A</v>
      </c>
      <c r="B578" s="19" t="str">
        <f>'Door Comparison'!C578</f>
        <v>DRS-501</v>
      </c>
      <c r="C578" s="19" t="str">
        <f>'Door Comparison'!D578</f>
        <v>Timber</v>
      </c>
      <c r="D578" s="19">
        <f>'Door Comparison'!E578</f>
        <v>1040</v>
      </c>
      <c r="E578" s="19">
        <f>'Door Comparison'!F578</f>
        <v>2360</v>
      </c>
      <c r="F578" s="19" t="e">
        <f>'Door Comparison'!#REF!</f>
        <v>#REF!</v>
      </c>
      <c r="G578" s="19">
        <f>'Door Comparison'!I578</f>
        <v>0</v>
      </c>
      <c r="H578" s="19">
        <f>'Door Comparison'!J578</f>
        <v>1</v>
      </c>
      <c r="I578" s="19" t="e">
        <f>'Door Comparison'!#REF!</f>
        <v>#REF!</v>
      </c>
      <c r="J578" s="19">
        <f>'Door Comparison'!L578</f>
        <v>0</v>
      </c>
      <c r="K578" s="19">
        <f>'Door Comparison'!M578</f>
        <v>1</v>
      </c>
      <c r="L578" s="19">
        <f>'Door Comparison'!N578</f>
        <v>1</v>
      </c>
      <c r="N578" s="59">
        <v>88</v>
      </c>
      <c r="O578" s="52"/>
      <c r="P578" s="15">
        <f t="shared" si="266"/>
        <v>17.86</v>
      </c>
      <c r="Q578" s="91">
        <f t="shared" si="267"/>
        <v>43.43</v>
      </c>
      <c r="R578" s="57"/>
      <c r="S578" s="51"/>
      <c r="T578" s="57">
        <v>0</v>
      </c>
      <c r="U578" s="15">
        <v>67.930000000000007</v>
      </c>
      <c r="V578" s="22">
        <f t="shared" si="268"/>
        <v>19.18</v>
      </c>
      <c r="W578" s="15">
        <f t="shared" si="269"/>
        <v>11.98</v>
      </c>
      <c r="X578" s="57">
        <v>0</v>
      </c>
      <c r="Y578" s="23">
        <f t="shared" si="248"/>
        <v>248.38</v>
      </c>
      <c r="Z578" s="49"/>
    </row>
    <row r="579" spans="1:26" ht="12.25" customHeight="1" x14ac:dyDescent="0.25">
      <c r="A579" s="384" t="str">
        <f>'Door Comparison'!A579</f>
        <v>D12.02.11A</v>
      </c>
      <c r="B579" s="19" t="str">
        <f>'Door Comparison'!C579</f>
        <v>DRS-501</v>
      </c>
      <c r="C579" s="19" t="str">
        <f>'Door Comparison'!D579</f>
        <v>Timber</v>
      </c>
      <c r="D579" s="19">
        <f>'Door Comparison'!E579</f>
        <v>1290</v>
      </c>
      <c r="E579" s="19">
        <f>'Door Comparison'!F579</f>
        <v>2360</v>
      </c>
      <c r="F579" s="19" t="e">
        <f>'Door Comparison'!#REF!</f>
        <v>#REF!</v>
      </c>
      <c r="G579" s="19">
        <f>'Door Comparison'!I579</f>
        <v>0</v>
      </c>
      <c r="H579" s="19">
        <f>'Door Comparison'!J579</f>
        <v>1</v>
      </c>
      <c r="I579" s="19" t="e">
        <f>'Door Comparison'!#REF!</f>
        <v>#REF!</v>
      </c>
      <c r="J579" s="19">
        <f>'Door Comparison'!L579</f>
        <v>0</v>
      </c>
      <c r="K579" s="19">
        <f>'Door Comparison'!M579</f>
        <v>1</v>
      </c>
      <c r="L579" s="19">
        <f>'Door Comparison'!N579</f>
        <v>1</v>
      </c>
      <c r="N579" s="59">
        <v>88</v>
      </c>
      <c r="O579" s="52"/>
      <c r="P579" s="15">
        <f t="shared" si="266"/>
        <v>18.63</v>
      </c>
      <c r="Q579" s="91">
        <f t="shared" si="267"/>
        <v>45.32</v>
      </c>
      <c r="R579" s="57"/>
      <c r="S579" s="51"/>
      <c r="T579" s="57">
        <v>0</v>
      </c>
      <c r="U579" s="15">
        <v>148.47</v>
      </c>
      <c r="V579" s="22">
        <f t="shared" si="268"/>
        <v>20.010000000000002</v>
      </c>
      <c r="W579" s="15">
        <f t="shared" si="269"/>
        <v>12.5</v>
      </c>
      <c r="X579" s="57">
        <v>0</v>
      </c>
      <c r="Y579" s="23">
        <f t="shared" si="248"/>
        <v>332.93</v>
      </c>
      <c r="Z579" s="49"/>
    </row>
    <row r="580" spans="1:26" ht="12.25" customHeight="1" x14ac:dyDescent="0.25">
      <c r="A580" s="384" t="str">
        <f>'Door Comparison'!A580</f>
        <v>D12.02.12A</v>
      </c>
      <c r="B580" s="19" t="str">
        <f>'Door Comparison'!C580</f>
        <v>DRS-501</v>
      </c>
      <c r="C580" s="19" t="str">
        <f>'Door Comparison'!D580</f>
        <v>Timber</v>
      </c>
      <c r="D580" s="19">
        <f>'Door Comparison'!E580</f>
        <v>1290</v>
      </c>
      <c r="E580" s="19">
        <f>'Door Comparison'!F580</f>
        <v>2360</v>
      </c>
      <c r="F580" s="19" t="e">
        <f>'Door Comparison'!#REF!</f>
        <v>#REF!</v>
      </c>
      <c r="G580" s="19">
        <f>'Door Comparison'!I580</f>
        <v>0</v>
      </c>
      <c r="H580" s="19">
        <f>'Door Comparison'!J580</f>
        <v>1</v>
      </c>
      <c r="I580" s="19" t="e">
        <f>'Door Comparison'!#REF!</f>
        <v>#REF!</v>
      </c>
      <c r="J580" s="19">
        <f>'Door Comparison'!L580</f>
        <v>0</v>
      </c>
      <c r="K580" s="19">
        <f>'Door Comparison'!M580</f>
        <v>1</v>
      </c>
      <c r="L580" s="19">
        <f>'Door Comparison'!N580</f>
        <v>1</v>
      </c>
      <c r="N580" s="59">
        <v>88</v>
      </c>
      <c r="O580" s="52"/>
      <c r="P580" s="15">
        <f t="shared" si="266"/>
        <v>18.63</v>
      </c>
      <c r="Q580" s="91">
        <f t="shared" si="267"/>
        <v>45.32</v>
      </c>
      <c r="R580" s="57"/>
      <c r="S580" s="51"/>
      <c r="T580" s="57">
        <v>0</v>
      </c>
      <c r="U580" s="15">
        <v>148.47</v>
      </c>
      <c r="V580" s="22">
        <f t="shared" si="268"/>
        <v>20.010000000000002</v>
      </c>
      <c r="W580" s="15">
        <f t="shared" si="269"/>
        <v>12.5</v>
      </c>
      <c r="X580" s="57">
        <v>0</v>
      </c>
      <c r="Y580" s="23">
        <f t="shared" si="248"/>
        <v>332.93</v>
      </c>
      <c r="Z580" s="49"/>
    </row>
    <row r="581" spans="1:26" ht="12.25" customHeight="1" x14ac:dyDescent="0.25">
      <c r="A581" s="384" t="str">
        <f>'Door Comparison'!A581</f>
        <v>D12.02.M1A</v>
      </c>
      <c r="B581" s="19" t="str">
        <f>'Door Comparison'!C581</f>
        <v>DRS-501</v>
      </c>
      <c r="C581" s="19" t="str">
        <f>'Door Comparison'!D581</f>
        <v>Timber</v>
      </c>
      <c r="D581" s="19">
        <f>'Door Comparison'!E581</f>
        <v>1040</v>
      </c>
      <c r="E581" s="19">
        <f>'Door Comparison'!F581</f>
        <v>2360</v>
      </c>
      <c r="F581" s="19" t="e">
        <f>'Door Comparison'!#REF!</f>
        <v>#REF!</v>
      </c>
      <c r="G581" s="19">
        <f>'Door Comparison'!I581</f>
        <v>0</v>
      </c>
      <c r="H581" s="19">
        <f>'Door Comparison'!J581</f>
        <v>1</v>
      </c>
      <c r="I581" s="19" t="e">
        <f>'Door Comparison'!#REF!</f>
        <v>#REF!</v>
      </c>
      <c r="J581" s="19">
        <f>'Door Comparison'!L581</f>
        <v>0</v>
      </c>
      <c r="K581" s="19">
        <f>'Door Comparison'!M581</f>
        <v>1</v>
      </c>
      <c r="L581" s="19">
        <f>'Door Comparison'!N581</f>
        <v>1</v>
      </c>
      <c r="N581" s="59">
        <v>88</v>
      </c>
      <c r="O581" s="52"/>
      <c r="P581" s="15">
        <f t="shared" si="266"/>
        <v>17.86</v>
      </c>
      <c r="Q581" s="91">
        <f t="shared" si="267"/>
        <v>43.43</v>
      </c>
      <c r="R581" s="57"/>
      <c r="S581" s="51"/>
      <c r="T581" s="57">
        <v>0</v>
      </c>
      <c r="U581" s="15">
        <v>66.44</v>
      </c>
      <c r="V581" s="22">
        <f t="shared" si="268"/>
        <v>19.18</v>
      </c>
      <c r="W581" s="15">
        <f t="shared" si="269"/>
        <v>11.98</v>
      </c>
      <c r="X581" s="57">
        <v>0</v>
      </c>
      <c r="Y581" s="23">
        <f t="shared" si="248"/>
        <v>246.89</v>
      </c>
      <c r="Z581" s="49"/>
    </row>
    <row r="582" spans="1:26" ht="12.25" customHeight="1" x14ac:dyDescent="0.25">
      <c r="A582" s="384" t="str">
        <f>'Door Comparison'!A582</f>
        <v>D12.04.01A</v>
      </c>
      <c r="B582" s="19" t="str">
        <f>'Door Comparison'!C582</f>
        <v>DRS-501</v>
      </c>
      <c r="C582" s="19" t="str">
        <f>'Door Comparison'!D582</f>
        <v>Timber</v>
      </c>
      <c r="D582" s="19">
        <f>'Door Comparison'!E582</f>
        <v>1290</v>
      </c>
      <c r="E582" s="19">
        <f>'Door Comparison'!F582</f>
        <v>2360</v>
      </c>
      <c r="F582" s="19" t="e">
        <f>'Door Comparison'!#REF!</f>
        <v>#REF!</v>
      </c>
      <c r="G582" s="19">
        <f>'Door Comparison'!I582</f>
        <v>0</v>
      </c>
      <c r="H582" s="19">
        <f>'Door Comparison'!J582</f>
        <v>1</v>
      </c>
      <c r="I582" s="19" t="e">
        <f>'Door Comparison'!#REF!</f>
        <v>#REF!</v>
      </c>
      <c r="J582" s="19">
        <f>'Door Comparison'!L582</f>
        <v>0</v>
      </c>
      <c r="K582" s="19">
        <f>'Door Comparison'!M582</f>
        <v>1</v>
      </c>
      <c r="L582" s="19">
        <f>'Door Comparison'!N582</f>
        <v>1</v>
      </c>
      <c r="N582" s="59">
        <v>88</v>
      </c>
      <c r="O582" s="52"/>
      <c r="P582" s="15">
        <f t="shared" si="266"/>
        <v>18.63</v>
      </c>
      <c r="Q582" s="91">
        <f t="shared" si="267"/>
        <v>45.32</v>
      </c>
      <c r="R582" s="57"/>
      <c r="S582" s="51"/>
      <c r="T582" s="57">
        <v>0</v>
      </c>
      <c r="U582" s="15">
        <v>148.47</v>
      </c>
      <c r="V582" s="22">
        <f t="shared" si="268"/>
        <v>20.010000000000002</v>
      </c>
      <c r="W582" s="15">
        <f t="shared" si="269"/>
        <v>12.5</v>
      </c>
      <c r="X582" s="57">
        <v>0</v>
      </c>
      <c r="Y582" s="23">
        <f t="shared" si="248"/>
        <v>332.93</v>
      </c>
      <c r="Z582" s="49"/>
    </row>
    <row r="583" spans="1:26" ht="12.25" customHeight="1" x14ac:dyDescent="0.25">
      <c r="A583" s="384" t="str">
        <f>'Door Comparison'!A583</f>
        <v>D12.04.02A</v>
      </c>
      <c r="B583" s="19" t="str">
        <f>'Door Comparison'!C583</f>
        <v>DRS-501</v>
      </c>
      <c r="C583" s="19" t="str">
        <f>'Door Comparison'!D583</f>
        <v>Timber</v>
      </c>
      <c r="D583" s="19">
        <f>'Door Comparison'!E583</f>
        <v>1290</v>
      </c>
      <c r="E583" s="19">
        <f>'Door Comparison'!F583</f>
        <v>2360</v>
      </c>
      <c r="F583" s="19" t="e">
        <f>'Door Comparison'!#REF!</f>
        <v>#REF!</v>
      </c>
      <c r="G583" s="19">
        <f>'Door Comparison'!I583</f>
        <v>0</v>
      </c>
      <c r="H583" s="19">
        <f>'Door Comparison'!J583</f>
        <v>1</v>
      </c>
      <c r="I583" s="19" t="e">
        <f>'Door Comparison'!#REF!</f>
        <v>#REF!</v>
      </c>
      <c r="J583" s="19">
        <f>'Door Comparison'!L583</f>
        <v>0</v>
      </c>
      <c r="K583" s="19">
        <f>'Door Comparison'!M583</f>
        <v>1</v>
      </c>
      <c r="L583" s="19">
        <f>'Door Comparison'!N583</f>
        <v>1</v>
      </c>
      <c r="N583" s="59">
        <v>88</v>
      </c>
      <c r="O583" s="52"/>
      <c r="P583" s="15">
        <f t="shared" si="266"/>
        <v>18.63</v>
      </c>
      <c r="Q583" s="91">
        <f t="shared" si="267"/>
        <v>45.32</v>
      </c>
      <c r="R583" s="57"/>
      <c r="S583" s="51"/>
      <c r="T583" s="57">
        <v>0</v>
      </c>
      <c r="U583" s="15">
        <v>148.47</v>
      </c>
      <c r="V583" s="22">
        <f t="shared" si="268"/>
        <v>20.010000000000002</v>
      </c>
      <c r="W583" s="15">
        <f t="shared" si="269"/>
        <v>12.5</v>
      </c>
      <c r="X583" s="57">
        <v>0</v>
      </c>
      <c r="Y583" s="23">
        <f t="shared" si="248"/>
        <v>332.93</v>
      </c>
      <c r="Z583" s="49"/>
    </row>
    <row r="584" spans="1:26" ht="12.25" customHeight="1" x14ac:dyDescent="0.25">
      <c r="A584" s="384" t="str">
        <f>'Door Comparison'!A584</f>
        <v>D12.04.03A</v>
      </c>
      <c r="B584" s="19" t="str">
        <f>'Door Comparison'!C584</f>
        <v>DRS-501</v>
      </c>
      <c r="C584" s="19" t="str">
        <f>'Door Comparison'!D584</f>
        <v>Timber</v>
      </c>
      <c r="D584" s="19">
        <f>'Door Comparison'!E584</f>
        <v>1040</v>
      </c>
      <c r="E584" s="19">
        <f>'Door Comparison'!F584</f>
        <v>2360</v>
      </c>
      <c r="F584" s="19" t="e">
        <f>'Door Comparison'!#REF!</f>
        <v>#REF!</v>
      </c>
      <c r="G584" s="19">
        <f>'Door Comparison'!I584</f>
        <v>0</v>
      </c>
      <c r="H584" s="19">
        <f>'Door Comparison'!J584</f>
        <v>1</v>
      </c>
      <c r="I584" s="19" t="e">
        <f>'Door Comparison'!#REF!</f>
        <v>#REF!</v>
      </c>
      <c r="J584" s="19">
        <f>'Door Comparison'!L584</f>
        <v>0</v>
      </c>
      <c r="K584" s="19">
        <f>'Door Comparison'!M584</f>
        <v>1</v>
      </c>
      <c r="L584" s="19">
        <f>'Door Comparison'!N584</f>
        <v>1</v>
      </c>
      <c r="N584" s="59">
        <v>88</v>
      </c>
      <c r="O584" s="52"/>
      <c r="P584" s="15">
        <f t="shared" si="266"/>
        <v>17.86</v>
      </c>
      <c r="Q584" s="91">
        <f t="shared" si="267"/>
        <v>43.43</v>
      </c>
      <c r="R584" s="57"/>
      <c r="S584" s="51"/>
      <c r="T584" s="57">
        <v>0</v>
      </c>
      <c r="U584" s="15">
        <v>46.47</v>
      </c>
      <c r="V584" s="22">
        <f t="shared" si="268"/>
        <v>19.18</v>
      </c>
      <c r="W584" s="15">
        <f t="shared" si="269"/>
        <v>11.98</v>
      </c>
      <c r="X584" s="57">
        <v>0</v>
      </c>
      <c r="Y584" s="23">
        <f t="shared" si="248"/>
        <v>226.92</v>
      </c>
      <c r="Z584" s="49"/>
    </row>
    <row r="585" spans="1:26" ht="12.25" customHeight="1" x14ac:dyDescent="0.25">
      <c r="A585" s="384" t="str">
        <f>'Door Comparison'!A585</f>
        <v>D12.04.04A</v>
      </c>
      <c r="B585" s="19" t="str">
        <f>'Door Comparison'!C585</f>
        <v>DRS-501</v>
      </c>
      <c r="C585" s="19" t="str">
        <f>'Door Comparison'!D585</f>
        <v>Timber</v>
      </c>
      <c r="D585" s="19">
        <f>'Door Comparison'!E585</f>
        <v>1640</v>
      </c>
      <c r="E585" s="19">
        <f>'Door Comparison'!F585</f>
        <v>2360</v>
      </c>
      <c r="F585" s="19" t="e">
        <f>'Door Comparison'!#REF!</f>
        <v>#REF!</v>
      </c>
      <c r="G585" s="19">
        <f>'Door Comparison'!I585</f>
        <v>0</v>
      </c>
      <c r="H585" s="19">
        <f>'Door Comparison'!J585</f>
        <v>1</v>
      </c>
      <c r="I585" s="19" t="e">
        <f>'Door Comparison'!#REF!</f>
        <v>#REF!</v>
      </c>
      <c r="J585" s="19">
        <f>'Door Comparison'!L585</f>
        <v>0</v>
      </c>
      <c r="K585" s="19">
        <f>'Door Comparison'!M585</f>
        <v>1</v>
      </c>
      <c r="L585" s="19">
        <f>'Door Comparison'!N585</f>
        <v>1</v>
      </c>
      <c r="N585" s="59">
        <v>88</v>
      </c>
      <c r="O585" s="52"/>
      <c r="P585" s="15">
        <f t="shared" si="266"/>
        <v>19.72</v>
      </c>
      <c r="Q585" s="91">
        <f t="shared" si="267"/>
        <v>47.95</v>
      </c>
      <c r="R585" s="57"/>
      <c r="S585" s="51"/>
      <c r="T585" s="57">
        <v>0</v>
      </c>
      <c r="U585" s="15">
        <v>100.46</v>
      </c>
      <c r="V585" s="22">
        <f t="shared" si="268"/>
        <v>21.18</v>
      </c>
      <c r="W585" s="15">
        <f t="shared" si="269"/>
        <v>13.23</v>
      </c>
      <c r="X585" s="57">
        <v>0</v>
      </c>
      <c r="Y585" s="23">
        <f t="shared" si="248"/>
        <v>290.54000000000002</v>
      </c>
      <c r="Z585" s="49"/>
    </row>
    <row r="586" spans="1:26" x14ac:dyDescent="0.25">
      <c r="A586" s="384" t="str">
        <f>'Door Comparison'!A586</f>
        <v>D12.04.05A</v>
      </c>
      <c r="B586" s="19" t="str">
        <f>'Door Comparison'!C586</f>
        <v>DRS-505</v>
      </c>
      <c r="C586" s="19" t="str">
        <f>'Door Comparison'!D586</f>
        <v>Selo</v>
      </c>
      <c r="D586" s="19">
        <f>'Door Comparison'!E586</f>
        <v>1903</v>
      </c>
      <c r="E586" s="19">
        <f>'Door Comparison'!F586</f>
        <v>2395</v>
      </c>
      <c r="F586" s="19" t="e">
        <f>'Door Comparison'!#REF!</f>
        <v>#REF!</v>
      </c>
      <c r="G586" s="19">
        <f>'Door Comparison'!I586</f>
        <v>0</v>
      </c>
      <c r="H586" s="19">
        <f>'Door Comparison'!J586</f>
        <v>1</v>
      </c>
      <c r="I586" s="19" t="e">
        <f>'Door Comparison'!#REF!</f>
        <v>#REF!</v>
      </c>
      <c r="J586" s="19">
        <f>'Door Comparison'!L586</f>
        <v>0</v>
      </c>
      <c r="K586" s="19">
        <f>'Door Comparison'!M586</f>
        <v>0</v>
      </c>
      <c r="L586" s="19">
        <f>'Door Comparison'!N586</f>
        <v>1</v>
      </c>
      <c r="N586" s="385">
        <v>270</v>
      </c>
      <c r="O586" s="52"/>
      <c r="P586" s="15">
        <f t="shared" si="266"/>
        <v>20.75</v>
      </c>
      <c r="Q586" s="91">
        <f t="shared" si="267"/>
        <v>50.47</v>
      </c>
      <c r="R586" s="57"/>
      <c r="S586" s="51"/>
      <c r="T586" s="57">
        <v>0</v>
      </c>
      <c r="U586" s="15">
        <v>168.36</v>
      </c>
      <c r="V586" s="22">
        <f t="shared" si="268"/>
        <v>7.43</v>
      </c>
      <c r="W586" s="15">
        <f t="shared" si="269"/>
        <v>6.96</v>
      </c>
      <c r="X586" s="57">
        <v>0</v>
      </c>
      <c r="Y586" s="23">
        <f t="shared" si="248"/>
        <v>523.97</v>
      </c>
      <c r="Z586" s="49"/>
    </row>
    <row r="587" spans="1:26" x14ac:dyDescent="0.25">
      <c r="A587" s="384" t="str">
        <f>'Door Comparison'!A587</f>
        <v>D12.04.06A</v>
      </c>
      <c r="B587" s="19" t="str">
        <f>'Door Comparison'!C587</f>
        <v>DRS-501</v>
      </c>
      <c r="C587" s="19" t="str">
        <f>'Door Comparison'!D587</f>
        <v>Timber</v>
      </c>
      <c r="D587" s="19">
        <f>'Door Comparison'!E587</f>
        <v>970</v>
      </c>
      <c r="E587" s="19">
        <f>'Door Comparison'!F587</f>
        <v>2360</v>
      </c>
      <c r="F587" s="19" t="e">
        <f>'Door Comparison'!#REF!</f>
        <v>#REF!</v>
      </c>
      <c r="G587" s="19">
        <f>'Door Comparison'!I587</f>
        <v>0</v>
      </c>
      <c r="H587" s="19">
        <f>'Door Comparison'!J587</f>
        <v>1</v>
      </c>
      <c r="I587" s="19" t="e">
        <f>'Door Comparison'!#REF!</f>
        <v>#REF!</v>
      </c>
      <c r="J587" s="19">
        <f>'Door Comparison'!L587</f>
        <v>0</v>
      </c>
      <c r="K587" s="19">
        <f>'Door Comparison'!M587</f>
        <v>0</v>
      </c>
      <c r="L587" s="19">
        <f>'Door Comparison'!N587</f>
        <v>1</v>
      </c>
      <c r="N587" s="59">
        <v>88</v>
      </c>
      <c r="O587" s="52"/>
      <c r="P587" s="15">
        <f t="shared" si="266"/>
        <v>17.64</v>
      </c>
      <c r="Q587" s="91">
        <f t="shared" si="267"/>
        <v>42.9</v>
      </c>
      <c r="R587" s="57"/>
      <c r="S587" s="51"/>
      <c r="T587" s="57">
        <v>0</v>
      </c>
      <c r="U587" s="15">
        <v>62</v>
      </c>
      <c r="V587" s="22">
        <f t="shared" si="268"/>
        <v>6.32</v>
      </c>
      <c r="W587" s="15">
        <f t="shared" si="269"/>
        <v>5.92</v>
      </c>
      <c r="X587" s="57">
        <v>0</v>
      </c>
      <c r="Y587" s="23">
        <f t="shared" si="248"/>
        <v>222.78</v>
      </c>
      <c r="Z587" s="49"/>
    </row>
    <row r="588" spans="1:26" x14ac:dyDescent="0.25">
      <c r="A588" s="384" t="str">
        <f>'Door Comparison'!A588</f>
        <v>D12.04.08A</v>
      </c>
      <c r="B588" s="19" t="str">
        <f>'Door Comparison'!C588</f>
        <v>DRS-501</v>
      </c>
      <c r="C588" s="19" t="str">
        <f>'Door Comparison'!D588</f>
        <v>Timber</v>
      </c>
      <c r="D588" s="19">
        <f>'Door Comparison'!E588</f>
        <v>950</v>
      </c>
      <c r="E588" s="19">
        <f>'Door Comparison'!F588</f>
        <v>2360</v>
      </c>
      <c r="F588" s="19" t="e">
        <f>'Door Comparison'!#REF!</f>
        <v>#REF!</v>
      </c>
      <c r="G588" s="19">
        <f>'Door Comparison'!I588</f>
        <v>0</v>
      </c>
      <c r="H588" s="19">
        <f>'Door Comparison'!J588</f>
        <v>1</v>
      </c>
      <c r="I588" s="19" t="e">
        <f>'Door Comparison'!#REF!</f>
        <v>#REF!</v>
      </c>
      <c r="J588" s="19">
        <f>'Door Comparison'!L588</f>
        <v>0</v>
      </c>
      <c r="K588" s="19">
        <f>'Door Comparison'!M588</f>
        <v>0</v>
      </c>
      <c r="L588" s="19">
        <f>'Door Comparison'!N588</f>
        <v>1</v>
      </c>
      <c r="N588" s="59">
        <v>88</v>
      </c>
      <c r="O588" s="52"/>
      <c r="P588" s="15">
        <f t="shared" si="266"/>
        <v>17.579999999999998</v>
      </c>
      <c r="Q588" s="91">
        <f t="shared" si="267"/>
        <v>42.75</v>
      </c>
      <c r="R588" s="57"/>
      <c r="S588" s="51"/>
      <c r="T588" s="57">
        <v>0</v>
      </c>
      <c r="U588" s="15">
        <v>62</v>
      </c>
      <c r="V588" s="22">
        <f t="shared" si="268"/>
        <v>6.29</v>
      </c>
      <c r="W588" s="15">
        <f t="shared" si="269"/>
        <v>5.9</v>
      </c>
      <c r="X588" s="57">
        <v>0</v>
      </c>
      <c r="Y588" s="23">
        <f t="shared" ref="Y588:Y590" si="270">SUM(N588:X588)</f>
        <v>222.52</v>
      </c>
      <c r="Z588" s="49"/>
    </row>
    <row r="589" spans="1:26" x14ac:dyDescent="0.25">
      <c r="A589" s="384" t="str">
        <f>'Door Comparison'!A589</f>
        <v>D12.04.09A</v>
      </c>
      <c r="B589" s="19" t="str">
        <f>'Door Comparison'!C589</f>
        <v>DRS-501</v>
      </c>
      <c r="C589" s="19" t="str">
        <f>'Door Comparison'!D589</f>
        <v>Timber</v>
      </c>
      <c r="D589" s="19">
        <f>'Door Comparison'!E589</f>
        <v>1250</v>
      </c>
      <c r="E589" s="19">
        <f>'Door Comparison'!F589</f>
        <v>2352</v>
      </c>
      <c r="F589" s="19" t="e">
        <f>'Door Comparison'!#REF!</f>
        <v>#REF!</v>
      </c>
      <c r="G589" s="19">
        <f>'Door Comparison'!I589</f>
        <v>0</v>
      </c>
      <c r="H589" s="19">
        <f>'Door Comparison'!J589</f>
        <v>1</v>
      </c>
      <c r="I589" s="19" t="e">
        <f>'Door Comparison'!#REF!</f>
        <v>#REF!</v>
      </c>
      <c r="J589" s="19">
        <f>'Door Comparison'!L589</f>
        <v>1</v>
      </c>
      <c r="K589" s="19">
        <f>'Door Comparison'!M589</f>
        <v>0</v>
      </c>
      <c r="L589" s="19">
        <f>'Door Comparison'!N589</f>
        <v>1</v>
      </c>
      <c r="N589" s="59">
        <v>88</v>
      </c>
      <c r="O589" s="52"/>
      <c r="P589" s="15">
        <f t="shared" si="266"/>
        <v>18.46</v>
      </c>
      <c r="Q589" s="91">
        <f t="shared" si="267"/>
        <v>44.89</v>
      </c>
      <c r="R589" s="57"/>
      <c r="S589" s="51"/>
      <c r="T589" s="57">
        <v>0</v>
      </c>
      <c r="U589" s="15">
        <v>142.53</v>
      </c>
      <c r="V589" s="22">
        <f t="shared" si="268"/>
        <v>13.22</v>
      </c>
      <c r="W589" s="15">
        <f t="shared" si="269"/>
        <v>12.38</v>
      </c>
      <c r="X589" s="57">
        <v>0</v>
      </c>
      <c r="Y589" s="23">
        <f t="shared" si="270"/>
        <v>319.48</v>
      </c>
      <c r="Z589" s="49"/>
    </row>
    <row r="590" spans="1:26" x14ac:dyDescent="0.25">
      <c r="A590" s="384" t="str">
        <f>'Door Comparison'!A590</f>
        <v>D12.04.09B</v>
      </c>
      <c r="B590" s="19" t="str">
        <f>'Door Comparison'!C590</f>
        <v>DRS-501</v>
      </c>
      <c r="C590" s="19" t="str">
        <f>'Door Comparison'!D590</f>
        <v>Timber</v>
      </c>
      <c r="D590" s="19">
        <f>'Door Comparison'!E590</f>
        <v>1250</v>
      </c>
      <c r="E590" s="19">
        <f>'Door Comparison'!F590</f>
        <v>2352</v>
      </c>
      <c r="F590" s="19" t="e">
        <f>'Door Comparison'!#REF!</f>
        <v>#REF!</v>
      </c>
      <c r="G590" s="19">
        <f>'Door Comparison'!I590</f>
        <v>0</v>
      </c>
      <c r="H590" s="19">
        <f>'Door Comparison'!J590</f>
        <v>1</v>
      </c>
      <c r="I590" s="19" t="e">
        <f>'Door Comparison'!#REF!</f>
        <v>#REF!</v>
      </c>
      <c r="J590" s="19">
        <f>'Door Comparison'!L590</f>
        <v>1</v>
      </c>
      <c r="K590" s="19">
        <f>'Door Comparison'!M590</f>
        <v>0</v>
      </c>
      <c r="L590" s="19">
        <f>'Door Comparison'!N590</f>
        <v>1</v>
      </c>
      <c r="N590" s="59">
        <v>88</v>
      </c>
      <c r="O590" s="52"/>
      <c r="P590" s="15">
        <f t="shared" si="266"/>
        <v>18.46</v>
      </c>
      <c r="Q590" s="91">
        <f t="shared" si="267"/>
        <v>44.89</v>
      </c>
      <c r="R590" s="57"/>
      <c r="S590" s="51"/>
      <c r="T590" s="57">
        <v>0</v>
      </c>
      <c r="U590" s="15">
        <v>142.53</v>
      </c>
      <c r="V590" s="22">
        <f t="shared" si="268"/>
        <v>13.22</v>
      </c>
      <c r="W590" s="15">
        <f t="shared" si="269"/>
        <v>12.38</v>
      </c>
      <c r="X590" s="57">
        <v>0</v>
      </c>
      <c r="Y590" s="23">
        <f t="shared" si="270"/>
        <v>319.48</v>
      </c>
      <c r="Z590" s="49"/>
    </row>
    <row r="591" spans="1:26" x14ac:dyDescent="0.25">
      <c r="A591" s="384" t="str">
        <f>'Door Comparison'!A591</f>
        <v>Level 13</v>
      </c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N591" s="59"/>
      <c r="O591" s="52"/>
      <c r="P591" s="15"/>
      <c r="R591" s="57"/>
      <c r="S591" s="51"/>
      <c r="T591" s="57"/>
      <c r="V591" s="22"/>
      <c r="W591" s="15"/>
      <c r="X591" s="57"/>
      <c r="Y591" s="23"/>
      <c r="Z591" s="49"/>
    </row>
    <row r="592" spans="1:26" x14ac:dyDescent="0.25">
      <c r="A592" s="384" t="str">
        <f>'Door Comparison'!A592</f>
        <v>D13.02.12A</v>
      </c>
      <c r="B592" s="19" t="str">
        <f>'Door Comparison'!C592</f>
        <v>DRS-501</v>
      </c>
      <c r="C592" s="19" t="str">
        <f>'Door Comparison'!D592</f>
        <v>Timber</v>
      </c>
      <c r="D592" s="19">
        <f>'Door Comparison'!E592</f>
        <v>1290</v>
      </c>
      <c r="E592" s="19">
        <f>'Door Comparison'!F592</f>
        <v>2360</v>
      </c>
      <c r="F592" s="19" t="e">
        <f>'Door Comparison'!#REF!</f>
        <v>#REF!</v>
      </c>
      <c r="G592" s="19">
        <f>'Door Comparison'!I592</f>
        <v>0</v>
      </c>
      <c r="H592" s="19">
        <f>'Door Comparison'!J592</f>
        <v>1</v>
      </c>
      <c r="I592" s="19" t="e">
        <f>'Door Comparison'!#REF!</f>
        <v>#REF!</v>
      </c>
      <c r="J592" s="19">
        <f>'Door Comparison'!L592</f>
        <v>0</v>
      </c>
      <c r="K592" s="19">
        <f>'Door Comparison'!M592</f>
        <v>1</v>
      </c>
      <c r="L592" s="19">
        <f>'Door Comparison'!N592</f>
        <v>1</v>
      </c>
      <c r="N592" s="59">
        <v>88</v>
      </c>
      <c r="O592" s="52"/>
      <c r="P592" s="15">
        <f t="shared" ref="P592:P606" si="271">(D592+2*E592)*3.1/1000</f>
        <v>18.63</v>
      </c>
      <c r="Q592" s="91">
        <f t="shared" ref="Q592:Q606" si="272">(((D592+2*E592)*((G592*2.9)+(H592*3.77))/1000))*2</f>
        <v>45.32</v>
      </c>
      <c r="R592" s="57"/>
      <c r="S592" s="51"/>
      <c r="T592" s="57">
        <v>0</v>
      </c>
      <c r="U592" s="15">
        <v>148.47</v>
      </c>
      <c r="V592" s="22">
        <f t="shared" ref="V592:V606" si="273">(J592*((D592+2*E592)*1.11/1000))+(K592*((D592+2*E592)*2.22/1000))+(L592*((D592+2*E592)*1.11/1000))</f>
        <v>20.010000000000002</v>
      </c>
      <c r="W592" s="15">
        <f t="shared" ref="W592:W606" si="274">(J592+K592+L592)*((D592+2*E592)*1.04/1000)</f>
        <v>12.5</v>
      </c>
      <c r="X592" s="57">
        <v>0</v>
      </c>
      <c r="Y592" s="23">
        <f t="shared" ref="Y592:Y606" si="275">SUM(N592:X592)</f>
        <v>332.93</v>
      </c>
      <c r="Z592" s="49"/>
    </row>
    <row r="593" spans="1:26" x14ac:dyDescent="0.25">
      <c r="A593" s="384" t="str">
        <f>'Door Comparison'!A593</f>
        <v>D13.02.12B</v>
      </c>
      <c r="B593" s="19" t="str">
        <f>'Door Comparison'!C593</f>
        <v>DRS-501</v>
      </c>
      <c r="C593" s="19" t="str">
        <f>'Door Comparison'!D593</f>
        <v>Timber</v>
      </c>
      <c r="D593" s="19">
        <f>'Door Comparison'!E593</f>
        <v>970</v>
      </c>
      <c r="E593" s="19">
        <f>'Door Comparison'!F593</f>
        <v>2360</v>
      </c>
      <c r="F593" s="19" t="e">
        <f>'Door Comparison'!#REF!</f>
        <v>#REF!</v>
      </c>
      <c r="G593" s="19">
        <f>'Door Comparison'!I593</f>
        <v>0</v>
      </c>
      <c r="H593" s="19">
        <f>'Door Comparison'!J593</f>
        <v>1</v>
      </c>
      <c r="I593" s="19" t="e">
        <f>'Door Comparison'!#REF!</f>
        <v>#REF!</v>
      </c>
      <c r="J593" s="19">
        <f>'Door Comparison'!L593</f>
        <v>0</v>
      </c>
      <c r="K593" s="19">
        <f>'Door Comparison'!M593</f>
        <v>1</v>
      </c>
      <c r="L593" s="19">
        <f>'Door Comparison'!N593</f>
        <v>1</v>
      </c>
      <c r="N593" s="59">
        <v>88</v>
      </c>
      <c r="O593" s="52"/>
      <c r="P593" s="15">
        <f t="shared" si="271"/>
        <v>17.64</v>
      </c>
      <c r="Q593" s="91">
        <f t="shared" si="272"/>
        <v>42.9</v>
      </c>
      <c r="R593" s="57"/>
      <c r="S593" s="51"/>
      <c r="T593" s="57">
        <v>0</v>
      </c>
      <c r="U593" s="15">
        <v>46.47</v>
      </c>
      <c r="V593" s="22">
        <f t="shared" si="273"/>
        <v>18.95</v>
      </c>
      <c r="W593" s="15">
        <f t="shared" si="274"/>
        <v>11.84</v>
      </c>
      <c r="X593" s="57">
        <v>0</v>
      </c>
      <c r="Y593" s="23">
        <f t="shared" si="275"/>
        <v>225.8</v>
      </c>
      <c r="Z593" s="49"/>
    </row>
    <row r="594" spans="1:26" x14ac:dyDescent="0.25">
      <c r="A594" s="384" t="str">
        <f>'Door Comparison'!A594</f>
        <v>D13.02.13A</v>
      </c>
      <c r="B594" s="19" t="str">
        <f>'Door Comparison'!C594</f>
        <v>DRS-501</v>
      </c>
      <c r="C594" s="19" t="str">
        <f>'Door Comparison'!D594</f>
        <v>Timber</v>
      </c>
      <c r="D594" s="19">
        <f>'Door Comparison'!E594</f>
        <v>1290</v>
      </c>
      <c r="E594" s="19">
        <f>'Door Comparison'!F594</f>
        <v>2360</v>
      </c>
      <c r="F594" s="19" t="e">
        <f>'Door Comparison'!#REF!</f>
        <v>#REF!</v>
      </c>
      <c r="G594" s="19">
        <f>'Door Comparison'!I594</f>
        <v>0</v>
      </c>
      <c r="H594" s="19">
        <f>'Door Comparison'!J594</f>
        <v>1</v>
      </c>
      <c r="I594" s="19" t="e">
        <f>'Door Comparison'!#REF!</f>
        <v>#REF!</v>
      </c>
      <c r="J594" s="19">
        <f>'Door Comparison'!L594</f>
        <v>0</v>
      </c>
      <c r="K594" s="19">
        <f>'Door Comparison'!M594</f>
        <v>1</v>
      </c>
      <c r="L594" s="19">
        <f>'Door Comparison'!N594</f>
        <v>1</v>
      </c>
      <c r="N594" s="59">
        <v>88</v>
      </c>
      <c r="O594" s="52"/>
      <c r="P594" s="15">
        <f t="shared" si="271"/>
        <v>18.63</v>
      </c>
      <c r="Q594" s="91">
        <f t="shared" si="272"/>
        <v>45.32</v>
      </c>
      <c r="R594" s="57"/>
      <c r="S594" s="51"/>
      <c r="T594" s="57">
        <v>0</v>
      </c>
      <c r="U594" s="15">
        <v>142.53</v>
      </c>
      <c r="V594" s="22">
        <f t="shared" si="273"/>
        <v>20.010000000000002</v>
      </c>
      <c r="W594" s="15">
        <f t="shared" si="274"/>
        <v>12.5</v>
      </c>
      <c r="X594" s="57">
        <v>0</v>
      </c>
      <c r="Y594" s="23">
        <f t="shared" si="275"/>
        <v>326.99</v>
      </c>
      <c r="Z594" s="49"/>
    </row>
    <row r="595" spans="1:26" x14ac:dyDescent="0.25">
      <c r="A595" s="384" t="str">
        <f>'Door Comparison'!A595</f>
        <v>D13.02.15A</v>
      </c>
      <c r="B595" s="19" t="str">
        <f>'Door Comparison'!C595</f>
        <v>DRS-506</v>
      </c>
      <c r="C595" s="19" t="str">
        <f>'Door Comparison'!D595</f>
        <v>Timber</v>
      </c>
      <c r="D595" s="19">
        <f>'Door Comparison'!E595</f>
        <v>875</v>
      </c>
      <c r="E595" s="19">
        <f>'Door Comparison'!F595</f>
        <v>2355</v>
      </c>
      <c r="F595" s="19" t="e">
        <f>'Door Comparison'!#REF!</f>
        <v>#REF!</v>
      </c>
      <c r="G595" s="19">
        <f>'Door Comparison'!I595</f>
        <v>0</v>
      </c>
      <c r="H595" s="19">
        <f>'Door Comparison'!J595</f>
        <v>1</v>
      </c>
      <c r="I595" s="19" t="e">
        <f>'Door Comparison'!#REF!</f>
        <v>#REF!</v>
      </c>
      <c r="J595" s="19">
        <f>'Door Comparison'!L595</f>
        <v>0</v>
      </c>
      <c r="K595" s="19">
        <f>'Door Comparison'!M595</f>
        <v>0</v>
      </c>
      <c r="L595" s="19">
        <f>'Door Comparison'!N595</f>
        <v>0</v>
      </c>
      <c r="N595" s="59">
        <v>44</v>
      </c>
      <c r="O595" s="52"/>
      <c r="P595" s="15">
        <f t="shared" si="271"/>
        <v>17.309999999999999</v>
      </c>
      <c r="Q595" s="91">
        <f t="shared" si="272"/>
        <v>42.11</v>
      </c>
      <c r="R595" s="57"/>
      <c r="S595" s="51"/>
      <c r="T595" s="57">
        <v>0</v>
      </c>
      <c r="U595" s="15">
        <v>83.38</v>
      </c>
      <c r="V595" s="22">
        <f t="shared" si="273"/>
        <v>0</v>
      </c>
      <c r="W595" s="15">
        <f t="shared" si="274"/>
        <v>0</v>
      </c>
      <c r="X595" s="57">
        <v>0</v>
      </c>
      <c r="Y595" s="23">
        <f t="shared" si="275"/>
        <v>186.8</v>
      </c>
      <c r="Z595" s="49"/>
    </row>
    <row r="596" spans="1:26" x14ac:dyDescent="0.25">
      <c r="A596" s="384" t="str">
        <f>'Door Comparison'!A596</f>
        <v>D13.02.16A</v>
      </c>
      <c r="B596" s="19" t="str">
        <f>'Door Comparison'!C596</f>
        <v>DRS-506</v>
      </c>
      <c r="C596" s="19" t="str">
        <f>'Door Comparison'!D596</f>
        <v>Timber</v>
      </c>
      <c r="D596" s="19">
        <f>'Door Comparison'!E596</f>
        <v>875</v>
      </c>
      <c r="E596" s="19">
        <f>'Door Comparison'!F596</f>
        <v>2355</v>
      </c>
      <c r="F596" s="19" t="e">
        <f>'Door Comparison'!#REF!</f>
        <v>#REF!</v>
      </c>
      <c r="G596" s="19">
        <f>'Door Comparison'!I596</f>
        <v>0</v>
      </c>
      <c r="H596" s="19">
        <f>'Door Comparison'!J596</f>
        <v>1</v>
      </c>
      <c r="I596" s="19" t="e">
        <f>'Door Comparison'!#REF!</f>
        <v>#REF!</v>
      </c>
      <c r="J596" s="19">
        <f>'Door Comparison'!L596</f>
        <v>0</v>
      </c>
      <c r="K596" s="19">
        <f>'Door Comparison'!M596</f>
        <v>0</v>
      </c>
      <c r="L596" s="19">
        <f>'Door Comparison'!N596</f>
        <v>0</v>
      </c>
      <c r="N596" s="59">
        <v>44</v>
      </c>
      <c r="O596" s="52"/>
      <c r="P596" s="15">
        <f t="shared" si="271"/>
        <v>17.309999999999999</v>
      </c>
      <c r="Q596" s="91">
        <f t="shared" si="272"/>
        <v>42.11</v>
      </c>
      <c r="R596" s="57"/>
      <c r="S596" s="51"/>
      <c r="T596" s="57">
        <v>0</v>
      </c>
      <c r="U596" s="15">
        <v>83.38</v>
      </c>
      <c r="V596" s="22">
        <f t="shared" si="273"/>
        <v>0</v>
      </c>
      <c r="W596" s="15">
        <f t="shared" si="274"/>
        <v>0</v>
      </c>
      <c r="X596" s="57">
        <v>0</v>
      </c>
      <c r="Y596" s="23">
        <f t="shared" si="275"/>
        <v>186.8</v>
      </c>
      <c r="Z596" s="49"/>
    </row>
    <row r="597" spans="1:26" x14ac:dyDescent="0.25">
      <c r="A597" s="384" t="str">
        <f>'Door Comparison'!A597</f>
        <v>D13.02.18A</v>
      </c>
      <c r="B597" s="19" t="str">
        <f>'Door Comparison'!C597</f>
        <v>DRS-506</v>
      </c>
      <c r="C597" s="19" t="str">
        <f>'Door Comparison'!D597</f>
        <v>Timber</v>
      </c>
      <c r="D597" s="19">
        <f>'Door Comparison'!E597</f>
        <v>875</v>
      </c>
      <c r="E597" s="19">
        <f>'Door Comparison'!F597</f>
        <v>2355</v>
      </c>
      <c r="F597" s="19" t="e">
        <f>'Door Comparison'!#REF!</f>
        <v>#REF!</v>
      </c>
      <c r="G597" s="19">
        <f>'Door Comparison'!I597</f>
        <v>0</v>
      </c>
      <c r="H597" s="19">
        <f>'Door Comparison'!J597</f>
        <v>1</v>
      </c>
      <c r="I597" s="19" t="e">
        <f>'Door Comparison'!#REF!</f>
        <v>#REF!</v>
      </c>
      <c r="J597" s="19">
        <f>'Door Comparison'!L597</f>
        <v>0</v>
      </c>
      <c r="K597" s="19">
        <f>'Door Comparison'!M597</f>
        <v>0</v>
      </c>
      <c r="L597" s="19">
        <f>'Door Comparison'!N597</f>
        <v>0</v>
      </c>
      <c r="N597" s="59">
        <v>44</v>
      </c>
      <c r="O597" s="52"/>
      <c r="P597" s="15">
        <f t="shared" si="271"/>
        <v>17.309999999999999</v>
      </c>
      <c r="Q597" s="91">
        <f t="shared" si="272"/>
        <v>42.11</v>
      </c>
      <c r="R597" s="57"/>
      <c r="S597" s="51"/>
      <c r="T597" s="57">
        <v>0</v>
      </c>
      <c r="U597" s="15">
        <v>83.38</v>
      </c>
      <c r="V597" s="22">
        <f t="shared" si="273"/>
        <v>0</v>
      </c>
      <c r="W597" s="15">
        <f t="shared" si="274"/>
        <v>0</v>
      </c>
      <c r="X597" s="57">
        <v>0</v>
      </c>
      <c r="Y597" s="23">
        <f t="shared" si="275"/>
        <v>186.8</v>
      </c>
      <c r="Z597" s="49"/>
    </row>
    <row r="598" spans="1:26" x14ac:dyDescent="0.25">
      <c r="A598" s="384" t="str">
        <f>'Door Comparison'!A598</f>
        <v>D13.04.01A</v>
      </c>
      <c r="B598" s="19" t="str">
        <f>'Door Comparison'!C598</f>
        <v>DRS-501</v>
      </c>
      <c r="C598" s="19" t="str">
        <f>'Door Comparison'!D598</f>
        <v>Timber</v>
      </c>
      <c r="D598" s="19">
        <f>'Door Comparison'!E598</f>
        <v>1290</v>
      </c>
      <c r="E598" s="19">
        <f>'Door Comparison'!F598</f>
        <v>2360</v>
      </c>
      <c r="F598" s="19" t="e">
        <f>'Door Comparison'!#REF!</f>
        <v>#REF!</v>
      </c>
      <c r="G598" s="19">
        <f>'Door Comparison'!I598</f>
        <v>0</v>
      </c>
      <c r="H598" s="19">
        <f>'Door Comparison'!J598</f>
        <v>1</v>
      </c>
      <c r="I598" s="19" t="e">
        <f>'Door Comparison'!#REF!</f>
        <v>#REF!</v>
      </c>
      <c r="J598" s="19">
        <f>'Door Comparison'!L598</f>
        <v>0</v>
      </c>
      <c r="K598" s="19">
        <f>'Door Comparison'!M598</f>
        <v>1</v>
      </c>
      <c r="L598" s="19">
        <f>'Door Comparison'!N598</f>
        <v>1</v>
      </c>
      <c r="N598" s="59">
        <v>88</v>
      </c>
      <c r="O598" s="52"/>
      <c r="P598" s="15">
        <f t="shared" si="271"/>
        <v>18.63</v>
      </c>
      <c r="Q598" s="91">
        <f t="shared" si="272"/>
        <v>45.32</v>
      </c>
      <c r="R598" s="57"/>
      <c r="S598" s="51"/>
      <c r="T598" s="57">
        <v>0</v>
      </c>
      <c r="U598" s="15">
        <v>148.47</v>
      </c>
      <c r="V598" s="22">
        <f t="shared" si="273"/>
        <v>20.010000000000002</v>
      </c>
      <c r="W598" s="15">
        <f t="shared" si="274"/>
        <v>12.5</v>
      </c>
      <c r="X598" s="57">
        <v>0</v>
      </c>
      <c r="Y598" s="23">
        <f t="shared" si="275"/>
        <v>332.93</v>
      </c>
      <c r="Z598" s="49"/>
    </row>
    <row r="599" spans="1:26" x14ac:dyDescent="0.25">
      <c r="A599" s="384" t="str">
        <f>'Door Comparison'!A599</f>
        <v>D13.04.02A</v>
      </c>
      <c r="B599" s="19" t="str">
        <f>'Door Comparison'!C599</f>
        <v>DRS-501</v>
      </c>
      <c r="C599" s="19" t="str">
        <f>'Door Comparison'!D599</f>
        <v>Timber</v>
      </c>
      <c r="D599" s="19">
        <f>'Door Comparison'!E599</f>
        <v>1290</v>
      </c>
      <c r="E599" s="19">
        <f>'Door Comparison'!F599</f>
        <v>2360</v>
      </c>
      <c r="F599" s="19" t="e">
        <f>'Door Comparison'!#REF!</f>
        <v>#REF!</v>
      </c>
      <c r="G599" s="19">
        <f>'Door Comparison'!I599</f>
        <v>0</v>
      </c>
      <c r="H599" s="19">
        <f>'Door Comparison'!J599</f>
        <v>1</v>
      </c>
      <c r="I599" s="19" t="e">
        <f>'Door Comparison'!#REF!</f>
        <v>#REF!</v>
      </c>
      <c r="J599" s="19">
        <f>'Door Comparison'!L599</f>
        <v>0</v>
      </c>
      <c r="K599" s="19">
        <f>'Door Comparison'!M599</f>
        <v>1</v>
      </c>
      <c r="L599" s="19">
        <f>'Door Comparison'!N599</f>
        <v>1</v>
      </c>
      <c r="N599" s="59">
        <v>88</v>
      </c>
      <c r="O599" s="52"/>
      <c r="P599" s="15">
        <f t="shared" si="271"/>
        <v>18.63</v>
      </c>
      <c r="Q599" s="91">
        <f t="shared" si="272"/>
        <v>45.32</v>
      </c>
      <c r="R599" s="57"/>
      <c r="S599" s="51"/>
      <c r="T599" s="57">
        <v>0</v>
      </c>
      <c r="U599" s="392">
        <v>148.47</v>
      </c>
      <c r="V599" s="22">
        <f t="shared" si="273"/>
        <v>20.010000000000002</v>
      </c>
      <c r="W599" s="15">
        <f t="shared" si="274"/>
        <v>12.5</v>
      </c>
      <c r="X599" s="57">
        <v>0</v>
      </c>
      <c r="Y599" s="23">
        <f t="shared" si="275"/>
        <v>332.93</v>
      </c>
      <c r="Z599" s="49"/>
    </row>
    <row r="600" spans="1:26" x14ac:dyDescent="0.25">
      <c r="A600" s="384" t="str">
        <f>'Door Comparison'!A600</f>
        <v>D13.04.03A</v>
      </c>
      <c r="B600" s="19" t="str">
        <f>'Door Comparison'!C600</f>
        <v>DRS-501</v>
      </c>
      <c r="C600" s="19" t="str">
        <f>'Door Comparison'!D600</f>
        <v>Timber</v>
      </c>
      <c r="D600" s="19">
        <f>'Door Comparison'!E600</f>
        <v>1040</v>
      </c>
      <c r="E600" s="19">
        <f>'Door Comparison'!F600</f>
        <v>2360</v>
      </c>
      <c r="F600" s="19" t="e">
        <f>'Door Comparison'!#REF!</f>
        <v>#REF!</v>
      </c>
      <c r="G600" s="19">
        <f>'Door Comparison'!I600</f>
        <v>0</v>
      </c>
      <c r="H600" s="19">
        <f>'Door Comparison'!J600</f>
        <v>1</v>
      </c>
      <c r="I600" s="19" t="e">
        <f>'Door Comparison'!#REF!</f>
        <v>#REF!</v>
      </c>
      <c r="J600" s="19">
        <f>'Door Comparison'!L600</f>
        <v>0</v>
      </c>
      <c r="K600" s="19">
        <f>'Door Comparison'!M600</f>
        <v>1</v>
      </c>
      <c r="L600" s="19">
        <f>'Door Comparison'!N600</f>
        <v>1</v>
      </c>
      <c r="N600" s="59">
        <v>88</v>
      </c>
      <c r="O600" s="52"/>
      <c r="P600" s="15">
        <f t="shared" si="271"/>
        <v>17.86</v>
      </c>
      <c r="Q600" s="91">
        <f t="shared" si="272"/>
        <v>43.43</v>
      </c>
      <c r="R600" s="57"/>
      <c r="S600" s="51"/>
      <c r="T600" s="57">
        <v>0</v>
      </c>
      <c r="U600" s="15">
        <v>46.47</v>
      </c>
      <c r="V600" s="22">
        <f t="shared" si="273"/>
        <v>19.18</v>
      </c>
      <c r="W600" s="15">
        <f t="shared" si="274"/>
        <v>11.98</v>
      </c>
      <c r="X600" s="57">
        <v>0</v>
      </c>
      <c r="Y600" s="23">
        <f t="shared" si="275"/>
        <v>226.92</v>
      </c>
      <c r="Z600" s="49"/>
    </row>
    <row r="601" spans="1:26" x14ac:dyDescent="0.25">
      <c r="A601" s="384" t="str">
        <f>'Door Comparison'!A601</f>
        <v>D13.04.04A</v>
      </c>
      <c r="B601" s="19" t="str">
        <f>'Door Comparison'!C601</f>
        <v>DRS-501</v>
      </c>
      <c r="C601" s="19" t="str">
        <f>'Door Comparison'!D601</f>
        <v>Timber</v>
      </c>
      <c r="D601" s="19">
        <f>'Door Comparison'!E601</f>
        <v>1640</v>
      </c>
      <c r="E601" s="19">
        <f>'Door Comparison'!F601</f>
        <v>2360</v>
      </c>
      <c r="F601" s="19" t="e">
        <f>'Door Comparison'!#REF!</f>
        <v>#REF!</v>
      </c>
      <c r="G601" s="19">
        <f>'Door Comparison'!I601</f>
        <v>0</v>
      </c>
      <c r="H601" s="19">
        <f>'Door Comparison'!J601</f>
        <v>1</v>
      </c>
      <c r="I601" s="19" t="e">
        <f>'Door Comparison'!#REF!</f>
        <v>#REF!</v>
      </c>
      <c r="J601" s="19">
        <f>'Door Comparison'!L601</f>
        <v>0</v>
      </c>
      <c r="K601" s="19">
        <f>'Door Comparison'!M601</f>
        <v>1</v>
      </c>
      <c r="L601" s="19">
        <f>'Door Comparison'!N601</f>
        <v>1</v>
      </c>
      <c r="N601" s="59">
        <v>88</v>
      </c>
      <c r="O601" s="52"/>
      <c r="P601" s="15">
        <f t="shared" si="271"/>
        <v>19.72</v>
      </c>
      <c r="Q601" s="91">
        <f t="shared" si="272"/>
        <v>47.95</v>
      </c>
      <c r="R601" s="57"/>
      <c r="S601" s="51"/>
      <c r="T601" s="57">
        <v>0</v>
      </c>
      <c r="U601" s="15">
        <v>100.46</v>
      </c>
      <c r="V601" s="22">
        <f t="shared" si="273"/>
        <v>21.18</v>
      </c>
      <c r="W601" s="15">
        <f t="shared" si="274"/>
        <v>13.23</v>
      </c>
      <c r="X601" s="57">
        <v>0</v>
      </c>
      <c r="Y601" s="23">
        <f t="shared" si="275"/>
        <v>290.54000000000002</v>
      </c>
      <c r="Z601" s="49"/>
    </row>
    <row r="602" spans="1:26" x14ac:dyDescent="0.25">
      <c r="A602" s="384" t="str">
        <f>'Door Comparison'!A602</f>
        <v>D13.04.05A</v>
      </c>
      <c r="B602" s="19" t="str">
        <f>'Door Comparison'!C602</f>
        <v>DRS-505</v>
      </c>
      <c r="C602" s="19" t="str">
        <f>'Door Comparison'!D602</f>
        <v>Selo</v>
      </c>
      <c r="D602" s="19">
        <f>'Door Comparison'!E602</f>
        <v>1903</v>
      </c>
      <c r="E602" s="19">
        <f>'Door Comparison'!F602</f>
        <v>2395</v>
      </c>
      <c r="F602" s="19" t="e">
        <f>'Door Comparison'!#REF!</f>
        <v>#REF!</v>
      </c>
      <c r="G602" s="19">
        <f>'Door Comparison'!I602</f>
        <v>0</v>
      </c>
      <c r="H602" s="19">
        <f>'Door Comparison'!J602</f>
        <v>1</v>
      </c>
      <c r="I602" s="19" t="e">
        <f>'Door Comparison'!#REF!</f>
        <v>#REF!</v>
      </c>
      <c r="J602" s="19">
        <f>'Door Comparison'!L602</f>
        <v>0</v>
      </c>
      <c r="K602" s="19">
        <f>'Door Comparison'!M602</f>
        <v>0</v>
      </c>
      <c r="L602" s="19">
        <f>'Door Comparison'!N602</f>
        <v>1</v>
      </c>
      <c r="N602" s="385">
        <v>270</v>
      </c>
      <c r="O602" s="52"/>
      <c r="P602" s="15">
        <f t="shared" si="271"/>
        <v>20.75</v>
      </c>
      <c r="Q602" s="91">
        <f t="shared" si="272"/>
        <v>50.47</v>
      </c>
      <c r="R602" s="57"/>
      <c r="S602" s="51"/>
      <c r="T602" s="57">
        <v>0</v>
      </c>
      <c r="U602" s="15">
        <v>168.36</v>
      </c>
      <c r="V602" s="22">
        <f t="shared" si="273"/>
        <v>7.43</v>
      </c>
      <c r="W602" s="15">
        <f t="shared" si="274"/>
        <v>6.96</v>
      </c>
      <c r="X602" s="57">
        <v>0</v>
      </c>
      <c r="Y602" s="23">
        <f t="shared" si="275"/>
        <v>523.97</v>
      </c>
      <c r="Z602" s="49"/>
    </row>
    <row r="603" spans="1:26" x14ac:dyDescent="0.25">
      <c r="A603" s="384" t="str">
        <f>'Door Comparison'!A603</f>
        <v>D13.04.06A</v>
      </c>
      <c r="B603" s="19" t="str">
        <f>'Door Comparison'!C603</f>
        <v>DRS-501</v>
      </c>
      <c r="C603" s="19" t="str">
        <f>'Door Comparison'!D603</f>
        <v>Timber</v>
      </c>
      <c r="D603" s="19">
        <f>'Door Comparison'!E603</f>
        <v>950</v>
      </c>
      <c r="E603" s="19">
        <f>'Door Comparison'!F603</f>
        <v>2360</v>
      </c>
      <c r="F603" s="19" t="e">
        <f>'Door Comparison'!#REF!</f>
        <v>#REF!</v>
      </c>
      <c r="G603" s="19">
        <f>'Door Comparison'!I603</f>
        <v>0</v>
      </c>
      <c r="H603" s="19">
        <f>'Door Comparison'!J603</f>
        <v>1</v>
      </c>
      <c r="I603" s="19" t="e">
        <f>'Door Comparison'!#REF!</f>
        <v>#REF!</v>
      </c>
      <c r="J603" s="19">
        <f>'Door Comparison'!L603</f>
        <v>0</v>
      </c>
      <c r="K603" s="19">
        <f>'Door Comparison'!M603</f>
        <v>0</v>
      </c>
      <c r="L603" s="19">
        <f>'Door Comparison'!N603</f>
        <v>1</v>
      </c>
      <c r="N603" s="59">
        <v>88</v>
      </c>
      <c r="O603" s="52"/>
      <c r="P603" s="15">
        <f t="shared" si="271"/>
        <v>17.579999999999998</v>
      </c>
      <c r="Q603" s="91">
        <f t="shared" si="272"/>
        <v>42.75</v>
      </c>
      <c r="R603" s="57"/>
      <c r="S603" s="51"/>
      <c r="T603" s="57">
        <v>0</v>
      </c>
      <c r="U603" s="15">
        <v>62</v>
      </c>
      <c r="V603" s="22">
        <f t="shared" si="273"/>
        <v>6.29</v>
      </c>
      <c r="W603" s="15">
        <f t="shared" si="274"/>
        <v>5.9</v>
      </c>
      <c r="X603" s="57">
        <v>0</v>
      </c>
      <c r="Y603" s="23">
        <f t="shared" si="275"/>
        <v>222.52</v>
      </c>
      <c r="Z603" s="49"/>
    </row>
    <row r="604" spans="1:26" x14ac:dyDescent="0.25">
      <c r="A604" s="384" t="str">
        <f>'Door Comparison'!A604</f>
        <v>D13.04.07A</v>
      </c>
      <c r="B604" s="19" t="str">
        <f>'Door Comparison'!C604</f>
        <v>DRS-501</v>
      </c>
      <c r="C604" s="19" t="str">
        <f>'Door Comparison'!D604</f>
        <v>Timber</v>
      </c>
      <c r="D604" s="19">
        <f>'Door Comparison'!E604</f>
        <v>830</v>
      </c>
      <c r="E604" s="19">
        <f>'Door Comparison'!F604</f>
        <v>2360</v>
      </c>
      <c r="F604" s="19" t="e">
        <f>'Door Comparison'!#REF!</f>
        <v>#REF!</v>
      </c>
      <c r="G604" s="19">
        <f>'Door Comparison'!I604</f>
        <v>0</v>
      </c>
      <c r="H604" s="19">
        <f>'Door Comparison'!J604</f>
        <v>1</v>
      </c>
      <c r="I604" s="19" t="e">
        <f>'Door Comparison'!#REF!</f>
        <v>#REF!</v>
      </c>
      <c r="J604" s="19">
        <f>'Door Comparison'!L604</f>
        <v>1</v>
      </c>
      <c r="K604" s="19">
        <f>'Door Comparison'!M604</f>
        <v>0</v>
      </c>
      <c r="L604" s="19">
        <f>'Door Comparison'!N604</f>
        <v>1</v>
      </c>
      <c r="N604" s="59">
        <v>44</v>
      </c>
      <c r="O604" s="52"/>
      <c r="P604" s="15">
        <f t="shared" si="271"/>
        <v>17.21</v>
      </c>
      <c r="Q604" s="91">
        <f t="shared" si="272"/>
        <v>41.85</v>
      </c>
      <c r="R604" s="57"/>
      <c r="S604" s="51"/>
      <c r="T604" s="57">
        <v>0</v>
      </c>
      <c r="U604" s="15">
        <v>66.44</v>
      </c>
      <c r="V604" s="22">
        <f t="shared" si="273"/>
        <v>12.32</v>
      </c>
      <c r="W604" s="15">
        <f t="shared" si="274"/>
        <v>11.54</v>
      </c>
      <c r="X604" s="57">
        <v>0</v>
      </c>
      <c r="Y604" s="23">
        <f t="shared" si="275"/>
        <v>193.36</v>
      </c>
      <c r="Z604" s="49"/>
    </row>
    <row r="605" spans="1:26" x14ac:dyDescent="0.25">
      <c r="A605" s="384" t="str">
        <f>'Door Comparison'!A605</f>
        <v>D13.04.08A</v>
      </c>
      <c r="B605" s="19" t="str">
        <f>'Door Comparison'!C605</f>
        <v>DRS-501</v>
      </c>
      <c r="C605" s="19" t="str">
        <f>'Door Comparison'!D605</f>
        <v>Timber</v>
      </c>
      <c r="D605" s="19">
        <f>'Door Comparison'!E605</f>
        <v>970</v>
      </c>
      <c r="E605" s="19">
        <f>'Door Comparison'!F605</f>
        <v>2360</v>
      </c>
      <c r="F605" s="19" t="e">
        <f>'Door Comparison'!#REF!</f>
        <v>#REF!</v>
      </c>
      <c r="G605" s="19">
        <f>'Door Comparison'!I605</f>
        <v>0</v>
      </c>
      <c r="H605" s="19">
        <f>'Door Comparison'!J605</f>
        <v>1</v>
      </c>
      <c r="I605" s="19" t="e">
        <f>'Door Comparison'!#REF!</f>
        <v>#REF!</v>
      </c>
      <c r="J605" s="19">
        <f>'Door Comparison'!L605</f>
        <v>0</v>
      </c>
      <c r="K605" s="19">
        <f>'Door Comparison'!M605</f>
        <v>0</v>
      </c>
      <c r="L605" s="19">
        <f>'Door Comparison'!N605</f>
        <v>1</v>
      </c>
      <c r="N605" s="59">
        <v>88</v>
      </c>
      <c r="O605" s="52"/>
      <c r="P605" s="15">
        <f t="shared" si="271"/>
        <v>17.64</v>
      </c>
      <c r="Q605" s="91">
        <f t="shared" si="272"/>
        <v>42.9</v>
      </c>
      <c r="R605" s="57"/>
      <c r="S605" s="51"/>
      <c r="T605" s="57">
        <v>0</v>
      </c>
      <c r="U605" s="15">
        <v>62</v>
      </c>
      <c r="V605" s="22">
        <f t="shared" si="273"/>
        <v>6.32</v>
      </c>
      <c r="W605" s="15">
        <f t="shared" si="274"/>
        <v>5.92</v>
      </c>
      <c r="X605" s="57">
        <v>0</v>
      </c>
      <c r="Y605" s="23">
        <f t="shared" si="275"/>
        <v>222.78</v>
      </c>
      <c r="Z605" s="49"/>
    </row>
    <row r="606" spans="1:26" x14ac:dyDescent="0.25">
      <c r="A606" s="384" t="str">
        <f>'Door Comparison'!A606</f>
        <v>D13.05.17A</v>
      </c>
      <c r="B606" s="19" t="str">
        <f>'Door Comparison'!C606</f>
        <v>DRS-505</v>
      </c>
      <c r="C606" s="19" t="str">
        <f>'Door Comparison'!D606</f>
        <v>Selo</v>
      </c>
      <c r="D606" s="19">
        <f>'Door Comparison'!E606</f>
        <v>1903</v>
      </c>
      <c r="E606" s="19">
        <f>'Door Comparison'!F606</f>
        <v>2395</v>
      </c>
      <c r="F606" s="19" t="e">
        <f>'Door Comparison'!#REF!</f>
        <v>#REF!</v>
      </c>
      <c r="G606" s="19">
        <f>'Door Comparison'!I606</f>
        <v>0</v>
      </c>
      <c r="H606" s="19">
        <f>'Door Comparison'!J606</f>
        <v>1</v>
      </c>
      <c r="I606" s="19" t="e">
        <f>'Door Comparison'!#REF!</f>
        <v>#REF!</v>
      </c>
      <c r="J606" s="19">
        <f>'Door Comparison'!L606</f>
        <v>0</v>
      </c>
      <c r="K606" s="19">
        <f>'Door Comparison'!M606</f>
        <v>0</v>
      </c>
      <c r="L606" s="19">
        <f>'Door Comparison'!N606</f>
        <v>1</v>
      </c>
      <c r="N606" s="385">
        <v>270</v>
      </c>
      <c r="O606" s="52"/>
      <c r="P606" s="15">
        <f t="shared" si="271"/>
        <v>20.75</v>
      </c>
      <c r="Q606" s="91">
        <f t="shared" si="272"/>
        <v>50.47</v>
      </c>
      <c r="R606" s="57"/>
      <c r="S606" s="51"/>
      <c r="T606" s="57">
        <v>0</v>
      </c>
      <c r="U606" s="15">
        <v>168.36</v>
      </c>
      <c r="V606" s="22">
        <f t="shared" si="273"/>
        <v>7.43</v>
      </c>
      <c r="W606" s="15">
        <f t="shared" si="274"/>
        <v>6.96</v>
      </c>
      <c r="X606" s="57">
        <v>0</v>
      </c>
      <c r="Y606" s="23">
        <f t="shared" si="275"/>
        <v>523.97</v>
      </c>
      <c r="Z606" s="49"/>
    </row>
    <row r="607" spans="1:26" x14ac:dyDescent="0.25">
      <c r="A607" s="384" t="str">
        <f>'Door Comparison'!A607</f>
        <v>Level 13 Plant Space Mezzanine</v>
      </c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N607" s="59"/>
      <c r="O607" s="52"/>
      <c r="P607" s="15"/>
      <c r="R607" s="57"/>
      <c r="S607" s="51"/>
      <c r="T607" s="57"/>
      <c r="V607" s="22"/>
      <c r="W607" s="15"/>
      <c r="X607" s="57"/>
      <c r="Y607" s="23"/>
      <c r="Z607" s="49"/>
    </row>
    <row r="608" spans="1:26" x14ac:dyDescent="0.25">
      <c r="A608" s="384" t="str">
        <f>'Door Comparison'!A608</f>
        <v>D13.02.12C</v>
      </c>
      <c r="B608" s="19" t="str">
        <f>'Door Comparison'!C608</f>
        <v>DRS-501</v>
      </c>
      <c r="C608" s="19" t="str">
        <f>'Door Comparison'!D608</f>
        <v>Timber</v>
      </c>
      <c r="D608" s="19">
        <f>'Door Comparison'!E608</f>
        <v>1020</v>
      </c>
      <c r="E608" s="19">
        <f>'Door Comparison'!F608</f>
        <v>1860</v>
      </c>
      <c r="F608" s="19" t="e">
        <f>'Door Comparison'!#REF!</f>
        <v>#REF!</v>
      </c>
      <c r="G608" s="19">
        <f>'Door Comparison'!I608</f>
        <v>0</v>
      </c>
      <c r="H608" s="19">
        <f>'Door Comparison'!J608</f>
        <v>1</v>
      </c>
      <c r="I608" s="19" t="e">
        <f>'Door Comparison'!#REF!</f>
        <v>#REF!</v>
      </c>
      <c r="J608" s="19">
        <f>'Door Comparison'!L608</f>
        <v>0</v>
      </c>
      <c r="K608" s="19">
        <f>'Door Comparison'!M608</f>
        <v>1</v>
      </c>
      <c r="L608" s="19">
        <f>'Door Comparison'!N608</f>
        <v>1</v>
      </c>
      <c r="N608" s="59">
        <v>44</v>
      </c>
      <c r="O608" s="52"/>
      <c r="P608" s="15">
        <f t="shared" ref="P608" si="276">(D608+2*E608)*3.1/1000</f>
        <v>14.69</v>
      </c>
      <c r="Q608" s="91">
        <f t="shared" ref="Q608" si="277">(((D608+2*E608)*((G608*2.9)+(H608*3.77))/1000))*2</f>
        <v>35.74</v>
      </c>
      <c r="R608" s="57"/>
      <c r="S608" s="51"/>
      <c r="T608" s="57">
        <v>0</v>
      </c>
      <c r="U608" s="15">
        <v>65.91</v>
      </c>
      <c r="V608" s="22">
        <f t="shared" ref="V608" si="278">(J608*((D608+2*E608)*1.11/1000))+(K608*((D608+2*E608)*2.22/1000))+(L608*((D608+2*E608)*1.11/1000))</f>
        <v>15.78</v>
      </c>
      <c r="W608" s="15">
        <f t="shared" ref="W608" si="279">(J608+K608+L608)*((D608+2*E608)*1.04/1000)</f>
        <v>9.86</v>
      </c>
      <c r="X608" s="57">
        <v>0</v>
      </c>
      <c r="Y608" s="23">
        <f t="shared" ref="Y608" si="280">SUM(N608:X608)</f>
        <v>185.98</v>
      </c>
      <c r="Z608" s="49"/>
    </row>
    <row r="609" spans="1:26" x14ac:dyDescent="0.25">
      <c r="A609" s="384" t="str">
        <f>'Door Comparison'!A609</f>
        <v>Level 14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N609" s="59"/>
      <c r="O609" s="52"/>
      <c r="P609" s="15"/>
      <c r="R609" s="57"/>
      <c r="S609" s="51"/>
      <c r="T609" s="57"/>
      <c r="V609" s="22"/>
      <c r="W609" s="15"/>
      <c r="X609" s="57"/>
      <c r="Y609" s="23"/>
      <c r="Z609" s="49"/>
    </row>
    <row r="610" spans="1:26" x14ac:dyDescent="0.25">
      <c r="A610" s="384" t="str">
        <f>'Door Comparison'!A610</f>
        <v>D14.02.01A</v>
      </c>
      <c r="B610" s="19" t="str">
        <f>'Door Comparison'!C610</f>
        <v>DRS-501</v>
      </c>
      <c r="C610" s="19" t="str">
        <f>'Door Comparison'!D610</f>
        <v>Timber</v>
      </c>
      <c r="D610" s="19">
        <f>'Door Comparison'!E610</f>
        <v>830</v>
      </c>
      <c r="E610" s="19">
        <f>'Door Comparison'!F610</f>
        <v>2360</v>
      </c>
      <c r="F610" s="19" t="e">
        <f>'Door Comparison'!#REF!</f>
        <v>#REF!</v>
      </c>
      <c r="G610" s="19">
        <f>'Door Comparison'!I610</f>
        <v>0</v>
      </c>
      <c r="H610" s="19">
        <f>'Door Comparison'!J610</f>
        <v>1</v>
      </c>
      <c r="I610" s="19" t="e">
        <f>'Door Comparison'!#REF!</f>
        <v>#REF!</v>
      </c>
      <c r="J610" s="19">
        <f>'Door Comparison'!L610</f>
        <v>1</v>
      </c>
      <c r="K610" s="19">
        <f>'Door Comparison'!M610</f>
        <v>0</v>
      </c>
      <c r="L610" s="19">
        <f>'Door Comparison'!N610</f>
        <v>1</v>
      </c>
      <c r="N610" s="59">
        <v>44</v>
      </c>
      <c r="O610" s="52"/>
      <c r="P610" s="15">
        <f t="shared" ref="P610:P624" si="281">(D610+2*E610)*3.1/1000</f>
        <v>17.21</v>
      </c>
      <c r="Q610" s="91">
        <f t="shared" ref="Q610:Q624" si="282">(((D610+2*E610)*((G610*2.9)+(H610*3.77))/1000))*2</f>
        <v>41.85</v>
      </c>
      <c r="R610" s="57"/>
      <c r="S610" s="51"/>
      <c r="T610" s="57">
        <v>0</v>
      </c>
      <c r="U610" s="15">
        <v>66.44</v>
      </c>
      <c r="V610" s="22">
        <f t="shared" ref="V610:V624" si="283">(J610*((D610+2*E610)*1.11/1000))+(K610*((D610+2*E610)*2.22/1000))+(L610*((D610+2*E610)*1.11/1000))</f>
        <v>12.32</v>
      </c>
      <c r="W610" s="15">
        <f t="shared" ref="W610:W624" si="284">(J610+K610+L610)*((D610+2*E610)*1.04/1000)</f>
        <v>11.54</v>
      </c>
      <c r="X610" s="57">
        <v>0</v>
      </c>
      <c r="Y610" s="23">
        <f t="shared" ref="Y610:Y624" si="285">SUM(N610:X610)</f>
        <v>193.36</v>
      </c>
      <c r="Z610" s="49"/>
    </row>
    <row r="611" spans="1:26" x14ac:dyDescent="0.25">
      <c r="A611" s="384" t="str">
        <f>'Door Comparison'!A611</f>
        <v>D14.02.04A</v>
      </c>
      <c r="B611" s="19" t="str">
        <f>'Door Comparison'!C611</f>
        <v>DRS-501</v>
      </c>
      <c r="C611" s="19" t="str">
        <f>'Door Comparison'!D611</f>
        <v>Timber</v>
      </c>
      <c r="D611" s="19">
        <f>'Door Comparison'!E611</f>
        <v>970</v>
      </c>
      <c r="E611" s="19">
        <f>'Door Comparison'!F611</f>
        <v>2360</v>
      </c>
      <c r="F611" s="19" t="e">
        <f>'Door Comparison'!#REF!</f>
        <v>#REF!</v>
      </c>
      <c r="G611" s="19">
        <f>'Door Comparison'!I611</f>
        <v>0</v>
      </c>
      <c r="H611" s="19">
        <f>'Door Comparison'!J611</f>
        <v>1</v>
      </c>
      <c r="I611" s="19" t="e">
        <f>'Door Comparison'!#REF!</f>
        <v>#REF!</v>
      </c>
      <c r="J611" s="19">
        <f>'Door Comparison'!L611</f>
        <v>0</v>
      </c>
      <c r="K611" s="19">
        <f>'Door Comparison'!M611</f>
        <v>1</v>
      </c>
      <c r="L611" s="19">
        <f>'Door Comparison'!N611</f>
        <v>1</v>
      </c>
      <c r="N611" s="59">
        <v>88</v>
      </c>
      <c r="O611" s="52"/>
      <c r="P611" s="15">
        <f t="shared" si="281"/>
        <v>17.64</v>
      </c>
      <c r="Q611" s="91">
        <f t="shared" si="282"/>
        <v>42.9</v>
      </c>
      <c r="R611" s="57"/>
      <c r="S611" s="51"/>
      <c r="T611" s="57">
        <v>0</v>
      </c>
      <c r="U611" s="15">
        <v>67.94</v>
      </c>
      <c r="V611" s="22">
        <f t="shared" si="283"/>
        <v>18.95</v>
      </c>
      <c r="W611" s="15">
        <f t="shared" si="284"/>
        <v>11.84</v>
      </c>
      <c r="X611" s="57">
        <v>0</v>
      </c>
      <c r="Y611" s="23">
        <f t="shared" si="285"/>
        <v>247.27</v>
      </c>
      <c r="Z611" s="49"/>
    </row>
    <row r="612" spans="1:26" x14ac:dyDescent="0.25">
      <c r="A612" s="384" t="str">
        <f>'Door Comparison'!A612</f>
        <v>D14.02.05A</v>
      </c>
      <c r="B612" s="19" t="str">
        <f>'Door Comparison'!C612</f>
        <v>DRS-505</v>
      </c>
      <c r="C612" s="19" t="str">
        <f>'Door Comparison'!D612</f>
        <v>Selo</v>
      </c>
      <c r="D612" s="19">
        <f>'Door Comparison'!E612</f>
        <v>1903</v>
      </c>
      <c r="E612" s="19">
        <f>'Door Comparison'!F612</f>
        <v>2395</v>
      </c>
      <c r="F612" s="19" t="e">
        <f>'Door Comparison'!#REF!</f>
        <v>#REF!</v>
      </c>
      <c r="G612" s="19">
        <f>'Door Comparison'!I612</f>
        <v>0</v>
      </c>
      <c r="H612" s="19">
        <f>'Door Comparison'!J612</f>
        <v>1</v>
      </c>
      <c r="I612" s="19" t="e">
        <f>'Door Comparison'!#REF!</f>
        <v>#REF!</v>
      </c>
      <c r="J612" s="19">
        <f>'Door Comparison'!L612</f>
        <v>0</v>
      </c>
      <c r="K612" s="19">
        <f>'Door Comparison'!M612</f>
        <v>0</v>
      </c>
      <c r="L612" s="19">
        <f>'Door Comparison'!N612</f>
        <v>1</v>
      </c>
      <c r="N612" s="385">
        <v>270</v>
      </c>
      <c r="O612" s="52"/>
      <c r="P612" s="15">
        <f t="shared" si="281"/>
        <v>20.75</v>
      </c>
      <c r="Q612" s="91">
        <f t="shared" si="282"/>
        <v>50.47</v>
      </c>
      <c r="R612" s="57"/>
      <c r="S612" s="51"/>
      <c r="T612" s="57">
        <v>0</v>
      </c>
      <c r="U612" s="15">
        <v>168.36</v>
      </c>
      <c r="V612" s="22">
        <f t="shared" si="283"/>
        <v>7.43</v>
      </c>
      <c r="W612" s="15">
        <f t="shared" si="284"/>
        <v>6.96</v>
      </c>
      <c r="X612" s="57">
        <v>0</v>
      </c>
      <c r="Y612" s="23">
        <f t="shared" si="285"/>
        <v>523.97</v>
      </c>
      <c r="Z612" s="49"/>
    </row>
    <row r="613" spans="1:26" x14ac:dyDescent="0.25">
      <c r="A613" s="384" t="str">
        <f>'Door Comparison'!A613</f>
        <v>D14.02.06A</v>
      </c>
      <c r="B613" s="19" t="str">
        <f>'Door Comparison'!C613</f>
        <v>DRS-501</v>
      </c>
      <c r="C613" s="19" t="str">
        <f>'Door Comparison'!D613</f>
        <v>Timber</v>
      </c>
      <c r="D613" s="19">
        <f>'Door Comparison'!E613</f>
        <v>1290</v>
      </c>
      <c r="E613" s="19">
        <f>'Door Comparison'!F613</f>
        <v>2360</v>
      </c>
      <c r="F613" s="19" t="e">
        <f>'Door Comparison'!#REF!</f>
        <v>#REF!</v>
      </c>
      <c r="G613" s="19">
        <f>'Door Comparison'!I613</f>
        <v>0</v>
      </c>
      <c r="H613" s="19">
        <f>'Door Comparison'!J613</f>
        <v>1</v>
      </c>
      <c r="I613" s="19" t="e">
        <f>'Door Comparison'!#REF!</f>
        <v>#REF!</v>
      </c>
      <c r="J613" s="19">
        <f>'Door Comparison'!L613</f>
        <v>0</v>
      </c>
      <c r="K613" s="19">
        <f>'Door Comparison'!M613</f>
        <v>1</v>
      </c>
      <c r="L613" s="19">
        <f>'Door Comparison'!N613</f>
        <v>1</v>
      </c>
      <c r="N613" s="59">
        <v>88</v>
      </c>
      <c r="O613" s="52"/>
      <c r="P613" s="15">
        <f t="shared" si="281"/>
        <v>18.63</v>
      </c>
      <c r="Q613" s="91">
        <f t="shared" si="282"/>
        <v>45.32</v>
      </c>
      <c r="R613" s="57"/>
      <c r="S613" s="51"/>
      <c r="T613" s="57">
        <v>0</v>
      </c>
      <c r="U613" s="15">
        <v>142.53</v>
      </c>
      <c r="V613" s="22">
        <f t="shared" si="283"/>
        <v>20.010000000000002</v>
      </c>
      <c r="W613" s="15">
        <f t="shared" si="284"/>
        <v>12.5</v>
      </c>
      <c r="X613" s="57">
        <v>0</v>
      </c>
      <c r="Y613" s="23">
        <f t="shared" si="285"/>
        <v>326.99</v>
      </c>
      <c r="Z613" s="49"/>
    </row>
    <row r="614" spans="1:26" x14ac:dyDescent="0.25">
      <c r="A614" s="384" t="str">
        <f>'Door Comparison'!A614</f>
        <v>D14.02.06B</v>
      </c>
      <c r="B614" s="19" t="str">
        <f>'Door Comparison'!C614</f>
        <v>DRS-501</v>
      </c>
      <c r="C614" s="19" t="str">
        <f>'Door Comparison'!D614</f>
        <v>Timber</v>
      </c>
      <c r="D614" s="19">
        <f>'Door Comparison'!E614</f>
        <v>1290</v>
      </c>
      <c r="E614" s="19">
        <f>'Door Comparison'!F614</f>
        <v>2360</v>
      </c>
      <c r="F614" s="19" t="e">
        <f>'Door Comparison'!#REF!</f>
        <v>#REF!</v>
      </c>
      <c r="G614" s="19">
        <f>'Door Comparison'!I614</f>
        <v>0</v>
      </c>
      <c r="H614" s="19">
        <f>'Door Comparison'!J614</f>
        <v>1</v>
      </c>
      <c r="I614" s="19" t="e">
        <f>'Door Comparison'!#REF!</f>
        <v>#REF!</v>
      </c>
      <c r="J614" s="19">
        <f>'Door Comparison'!L614</f>
        <v>0</v>
      </c>
      <c r="K614" s="19">
        <f>'Door Comparison'!M614</f>
        <v>1</v>
      </c>
      <c r="L614" s="19">
        <f>'Door Comparison'!N614</f>
        <v>1</v>
      </c>
      <c r="N614" s="59">
        <v>88</v>
      </c>
      <c r="O614" s="52"/>
      <c r="P614" s="15">
        <f t="shared" si="281"/>
        <v>18.63</v>
      </c>
      <c r="Q614" s="91">
        <f t="shared" si="282"/>
        <v>45.32</v>
      </c>
      <c r="R614" s="57"/>
      <c r="S614" s="51"/>
      <c r="T614" s="57">
        <v>0</v>
      </c>
      <c r="U614" s="15">
        <v>148.47</v>
      </c>
      <c r="V614" s="22">
        <f t="shared" si="283"/>
        <v>20.010000000000002</v>
      </c>
      <c r="W614" s="15">
        <f t="shared" si="284"/>
        <v>12.5</v>
      </c>
      <c r="X614" s="57">
        <v>0</v>
      </c>
      <c r="Y614" s="23">
        <f t="shared" si="285"/>
        <v>332.93</v>
      </c>
      <c r="Z614" s="49"/>
    </row>
    <row r="615" spans="1:26" x14ac:dyDescent="0.25">
      <c r="A615" s="384" t="str">
        <f>'Door Comparison'!A615</f>
        <v>D14.02.07A</v>
      </c>
      <c r="B615" s="19" t="str">
        <f>'Door Comparison'!C615</f>
        <v>DRS-501</v>
      </c>
      <c r="C615" s="19" t="str">
        <f>'Door Comparison'!D615</f>
        <v>Timber</v>
      </c>
      <c r="D615" s="19">
        <f>'Door Comparison'!E615</f>
        <v>970</v>
      </c>
      <c r="E615" s="19">
        <f>'Door Comparison'!F615</f>
        <v>2360</v>
      </c>
      <c r="F615" s="19" t="e">
        <f>'Door Comparison'!#REF!</f>
        <v>#REF!</v>
      </c>
      <c r="G615" s="19">
        <f>'Door Comparison'!I615</f>
        <v>0</v>
      </c>
      <c r="H615" s="19">
        <f>'Door Comparison'!J615</f>
        <v>1</v>
      </c>
      <c r="I615" s="19" t="e">
        <f>'Door Comparison'!#REF!</f>
        <v>#REF!</v>
      </c>
      <c r="J615" s="19">
        <f>'Door Comparison'!L615</f>
        <v>0</v>
      </c>
      <c r="K615" s="19">
        <f>'Door Comparison'!M615</f>
        <v>1</v>
      </c>
      <c r="L615" s="19">
        <f>'Door Comparison'!N615</f>
        <v>1</v>
      </c>
      <c r="N615" s="59">
        <v>88</v>
      </c>
      <c r="O615" s="52"/>
      <c r="P615" s="15">
        <f t="shared" si="281"/>
        <v>17.64</v>
      </c>
      <c r="Q615" s="91">
        <f t="shared" si="282"/>
        <v>42.9</v>
      </c>
      <c r="R615" s="57"/>
      <c r="S615" s="51"/>
      <c r="T615" s="57">
        <v>0</v>
      </c>
      <c r="U615" s="15">
        <v>67.94</v>
      </c>
      <c r="V615" s="22">
        <f t="shared" si="283"/>
        <v>18.95</v>
      </c>
      <c r="W615" s="15">
        <f t="shared" si="284"/>
        <v>11.84</v>
      </c>
      <c r="X615" s="57">
        <v>0</v>
      </c>
      <c r="Y615" s="23">
        <f t="shared" si="285"/>
        <v>247.27</v>
      </c>
      <c r="Z615" s="49"/>
    </row>
    <row r="616" spans="1:26" x14ac:dyDescent="0.25">
      <c r="A616" s="384" t="str">
        <f>'Door Comparison'!A616</f>
        <v>D14.02.12A</v>
      </c>
      <c r="B616" s="19" t="str">
        <f>'Door Comparison'!C616</f>
        <v>DRS-501</v>
      </c>
      <c r="C616" s="19" t="str">
        <f>'Door Comparison'!D616</f>
        <v>Timber</v>
      </c>
      <c r="D616" s="19">
        <f>'Door Comparison'!E616</f>
        <v>1290</v>
      </c>
      <c r="E616" s="19">
        <f>'Door Comparison'!F616</f>
        <v>2360</v>
      </c>
      <c r="F616" s="19" t="e">
        <f>'Door Comparison'!#REF!</f>
        <v>#REF!</v>
      </c>
      <c r="G616" s="19">
        <f>'Door Comparison'!I616</f>
        <v>0</v>
      </c>
      <c r="H616" s="19">
        <f>'Door Comparison'!J616</f>
        <v>1</v>
      </c>
      <c r="I616" s="19" t="e">
        <f>'Door Comparison'!#REF!</f>
        <v>#REF!</v>
      </c>
      <c r="J616" s="19">
        <f>'Door Comparison'!L616</f>
        <v>0</v>
      </c>
      <c r="K616" s="19">
        <f>'Door Comparison'!M616</f>
        <v>1</v>
      </c>
      <c r="L616" s="19">
        <f>'Door Comparison'!N616</f>
        <v>1</v>
      </c>
      <c r="N616" s="59">
        <v>88</v>
      </c>
      <c r="O616" s="52"/>
      <c r="P616" s="15">
        <f t="shared" si="281"/>
        <v>18.63</v>
      </c>
      <c r="Q616" s="91">
        <f t="shared" si="282"/>
        <v>45.32</v>
      </c>
      <c r="R616" s="57"/>
      <c r="S616" s="51"/>
      <c r="T616" s="57">
        <v>0</v>
      </c>
      <c r="U616" s="15">
        <v>148.47</v>
      </c>
      <c r="V616" s="22">
        <f t="shared" si="283"/>
        <v>20.010000000000002</v>
      </c>
      <c r="W616" s="15">
        <f t="shared" si="284"/>
        <v>12.5</v>
      </c>
      <c r="X616" s="57">
        <v>0</v>
      </c>
      <c r="Y616" s="23">
        <f t="shared" si="285"/>
        <v>332.93</v>
      </c>
      <c r="Z616" s="49"/>
    </row>
    <row r="617" spans="1:26" x14ac:dyDescent="0.25">
      <c r="A617" s="384" t="str">
        <f>'Door Comparison'!A617</f>
        <v>D14.04.01A</v>
      </c>
      <c r="B617" s="19" t="str">
        <f>'Door Comparison'!C617</f>
        <v>DRS-501</v>
      </c>
      <c r="C617" s="19" t="str">
        <f>'Door Comparison'!D617</f>
        <v>Timber</v>
      </c>
      <c r="D617" s="19">
        <f>'Door Comparison'!E617</f>
        <v>1290</v>
      </c>
      <c r="E617" s="19">
        <f>'Door Comparison'!F617</f>
        <v>2360</v>
      </c>
      <c r="F617" s="19" t="e">
        <f>'Door Comparison'!#REF!</f>
        <v>#REF!</v>
      </c>
      <c r="G617" s="19">
        <f>'Door Comparison'!I617</f>
        <v>0</v>
      </c>
      <c r="H617" s="19">
        <f>'Door Comparison'!J617</f>
        <v>1</v>
      </c>
      <c r="I617" s="19" t="e">
        <f>'Door Comparison'!#REF!</f>
        <v>#REF!</v>
      </c>
      <c r="J617" s="19">
        <f>'Door Comparison'!L617</f>
        <v>0</v>
      </c>
      <c r="K617" s="19">
        <f>'Door Comparison'!M617</f>
        <v>1</v>
      </c>
      <c r="L617" s="19">
        <f>'Door Comparison'!N617</f>
        <v>1</v>
      </c>
      <c r="N617" s="59">
        <v>88</v>
      </c>
      <c r="O617" s="52"/>
      <c r="P617" s="15">
        <f t="shared" si="281"/>
        <v>18.63</v>
      </c>
      <c r="Q617" s="91">
        <f t="shared" si="282"/>
        <v>45.32</v>
      </c>
      <c r="R617" s="57"/>
      <c r="S617" s="51"/>
      <c r="T617" s="57">
        <v>0</v>
      </c>
      <c r="U617" s="15">
        <v>142.53</v>
      </c>
      <c r="V617" s="22">
        <f t="shared" si="283"/>
        <v>20.010000000000002</v>
      </c>
      <c r="W617" s="15">
        <f t="shared" si="284"/>
        <v>12.5</v>
      </c>
      <c r="X617" s="57">
        <v>0</v>
      </c>
      <c r="Y617" s="23">
        <f t="shared" si="285"/>
        <v>326.99</v>
      </c>
      <c r="Z617" s="49"/>
    </row>
    <row r="618" spans="1:26" x14ac:dyDescent="0.25">
      <c r="A618" s="384" t="str">
        <f>'Door Comparison'!A618</f>
        <v>D14.04.02A</v>
      </c>
      <c r="B618" s="19" t="str">
        <f>'Door Comparison'!C618</f>
        <v>DRS-501</v>
      </c>
      <c r="C618" s="19" t="str">
        <f>'Door Comparison'!D618</f>
        <v>Timber</v>
      </c>
      <c r="D618" s="19">
        <f>'Door Comparison'!E618</f>
        <v>1290</v>
      </c>
      <c r="E618" s="19">
        <f>'Door Comparison'!F618</f>
        <v>2360</v>
      </c>
      <c r="F618" s="19" t="e">
        <f>'Door Comparison'!#REF!</f>
        <v>#REF!</v>
      </c>
      <c r="G618" s="19">
        <f>'Door Comparison'!I618</f>
        <v>0</v>
      </c>
      <c r="H618" s="19">
        <f>'Door Comparison'!J618</f>
        <v>1</v>
      </c>
      <c r="I618" s="19" t="e">
        <f>'Door Comparison'!#REF!</f>
        <v>#REF!</v>
      </c>
      <c r="J618" s="19">
        <f>'Door Comparison'!L618</f>
        <v>0</v>
      </c>
      <c r="K618" s="19">
        <f>'Door Comparison'!M618</f>
        <v>1</v>
      </c>
      <c r="L618" s="19">
        <f>'Door Comparison'!N618</f>
        <v>1</v>
      </c>
      <c r="N618" s="59">
        <v>88</v>
      </c>
      <c r="O618" s="52"/>
      <c r="P618" s="15">
        <f t="shared" si="281"/>
        <v>18.63</v>
      </c>
      <c r="Q618" s="91">
        <f t="shared" si="282"/>
        <v>45.32</v>
      </c>
      <c r="R618" s="57"/>
      <c r="S618" s="51"/>
      <c r="T618" s="57">
        <v>0</v>
      </c>
      <c r="U618" s="15">
        <v>148.47</v>
      </c>
      <c r="V618" s="22">
        <f t="shared" si="283"/>
        <v>20.010000000000002</v>
      </c>
      <c r="W618" s="15">
        <f t="shared" si="284"/>
        <v>12.5</v>
      </c>
      <c r="X618" s="57">
        <v>0</v>
      </c>
      <c r="Y618" s="23">
        <f t="shared" si="285"/>
        <v>332.93</v>
      </c>
      <c r="Z618" s="49"/>
    </row>
    <row r="619" spans="1:26" x14ac:dyDescent="0.25">
      <c r="A619" s="384" t="str">
        <f>'Door Comparison'!A619</f>
        <v>D14.04.03A</v>
      </c>
      <c r="B619" s="19" t="str">
        <f>'Door Comparison'!C619</f>
        <v>DRS-501</v>
      </c>
      <c r="C619" s="19" t="str">
        <f>'Door Comparison'!D619</f>
        <v>Timber</v>
      </c>
      <c r="D619" s="19">
        <f>'Door Comparison'!E619</f>
        <v>1040</v>
      </c>
      <c r="E619" s="19">
        <f>'Door Comparison'!F619</f>
        <v>2360</v>
      </c>
      <c r="F619" s="19" t="e">
        <f>'Door Comparison'!#REF!</f>
        <v>#REF!</v>
      </c>
      <c r="G619" s="19">
        <f>'Door Comparison'!I619</f>
        <v>0</v>
      </c>
      <c r="H619" s="19">
        <f>'Door Comparison'!J619</f>
        <v>1</v>
      </c>
      <c r="I619" s="19" t="e">
        <f>'Door Comparison'!#REF!</f>
        <v>#REF!</v>
      </c>
      <c r="J619" s="19">
        <f>'Door Comparison'!L619</f>
        <v>0</v>
      </c>
      <c r="K619" s="19">
        <f>'Door Comparison'!M619</f>
        <v>1</v>
      </c>
      <c r="L619" s="19">
        <f>'Door Comparison'!N619</f>
        <v>1</v>
      </c>
      <c r="N619" s="59">
        <v>88</v>
      </c>
      <c r="O619" s="52"/>
      <c r="P619" s="15">
        <f t="shared" si="281"/>
        <v>17.86</v>
      </c>
      <c r="Q619" s="91">
        <f t="shared" si="282"/>
        <v>43.43</v>
      </c>
      <c r="R619" s="57"/>
      <c r="S619" s="51"/>
      <c r="T619" s="57">
        <v>0</v>
      </c>
      <c r="U619" s="15">
        <v>46.47</v>
      </c>
      <c r="V619" s="22">
        <f t="shared" si="283"/>
        <v>19.18</v>
      </c>
      <c r="W619" s="15">
        <f t="shared" si="284"/>
        <v>11.98</v>
      </c>
      <c r="X619" s="57">
        <v>0</v>
      </c>
      <c r="Y619" s="23">
        <f t="shared" si="285"/>
        <v>226.92</v>
      </c>
      <c r="Z619" s="49"/>
    </row>
    <row r="620" spans="1:26" x14ac:dyDescent="0.25">
      <c r="A620" s="384" t="str">
        <f>'Door Comparison'!A620</f>
        <v>D14.04.04A</v>
      </c>
      <c r="B620" s="19" t="str">
        <f>'Door Comparison'!C620</f>
        <v>DRS-501</v>
      </c>
      <c r="C620" s="19" t="str">
        <f>'Door Comparison'!D620</f>
        <v>Timber</v>
      </c>
      <c r="D620" s="19">
        <f>'Door Comparison'!E620</f>
        <v>1640</v>
      </c>
      <c r="E620" s="19">
        <f>'Door Comparison'!F620</f>
        <v>2360</v>
      </c>
      <c r="F620" s="19" t="e">
        <f>'Door Comparison'!#REF!</f>
        <v>#REF!</v>
      </c>
      <c r="G620" s="19">
        <f>'Door Comparison'!I620</f>
        <v>0</v>
      </c>
      <c r="H620" s="19">
        <f>'Door Comparison'!J620</f>
        <v>1</v>
      </c>
      <c r="I620" s="19" t="e">
        <f>'Door Comparison'!#REF!</f>
        <v>#REF!</v>
      </c>
      <c r="J620" s="19">
        <f>'Door Comparison'!L620</f>
        <v>0</v>
      </c>
      <c r="K620" s="19">
        <f>'Door Comparison'!M620</f>
        <v>1</v>
      </c>
      <c r="L620" s="19">
        <f>'Door Comparison'!N620</f>
        <v>1</v>
      </c>
      <c r="N620" s="59">
        <v>88</v>
      </c>
      <c r="O620" s="52"/>
      <c r="P620" s="15">
        <f t="shared" si="281"/>
        <v>19.72</v>
      </c>
      <c r="Q620" s="91">
        <f t="shared" si="282"/>
        <v>47.95</v>
      </c>
      <c r="R620" s="57"/>
      <c r="S620" s="51"/>
      <c r="T620" s="57">
        <v>0</v>
      </c>
      <c r="U620" s="15">
        <v>100.46</v>
      </c>
      <c r="V620" s="22">
        <f t="shared" si="283"/>
        <v>21.18</v>
      </c>
      <c r="W620" s="15">
        <f t="shared" si="284"/>
        <v>13.23</v>
      </c>
      <c r="X620" s="57">
        <v>0</v>
      </c>
      <c r="Y620" s="23">
        <f t="shared" si="285"/>
        <v>290.54000000000002</v>
      </c>
      <c r="Z620" s="49"/>
    </row>
    <row r="621" spans="1:26" x14ac:dyDescent="0.25">
      <c r="A621" s="384" t="str">
        <f>'Door Comparison'!A621</f>
        <v>D14.04.05A</v>
      </c>
      <c r="B621" s="19" t="str">
        <f>'Door Comparison'!C621</f>
        <v>DRS-505</v>
      </c>
      <c r="C621" s="19" t="str">
        <f>'Door Comparison'!D621</f>
        <v>Selo</v>
      </c>
      <c r="D621" s="19">
        <f>'Door Comparison'!E621</f>
        <v>1903</v>
      </c>
      <c r="E621" s="19">
        <f>'Door Comparison'!F621</f>
        <v>2395</v>
      </c>
      <c r="F621" s="19" t="e">
        <f>'Door Comparison'!#REF!</f>
        <v>#REF!</v>
      </c>
      <c r="G621" s="19">
        <f>'Door Comparison'!I621</f>
        <v>0</v>
      </c>
      <c r="H621" s="19">
        <f>'Door Comparison'!J621</f>
        <v>1</v>
      </c>
      <c r="I621" s="19" t="e">
        <f>'Door Comparison'!#REF!</f>
        <v>#REF!</v>
      </c>
      <c r="J621" s="19">
        <f>'Door Comparison'!L621</f>
        <v>0</v>
      </c>
      <c r="K621" s="19">
        <f>'Door Comparison'!M621</f>
        <v>0</v>
      </c>
      <c r="L621" s="19">
        <f>'Door Comparison'!N621</f>
        <v>1</v>
      </c>
      <c r="N621" s="385">
        <v>270</v>
      </c>
      <c r="O621" s="52"/>
      <c r="P621" s="15">
        <f t="shared" si="281"/>
        <v>20.75</v>
      </c>
      <c r="Q621" s="91">
        <f t="shared" si="282"/>
        <v>50.47</v>
      </c>
      <c r="R621" s="57"/>
      <c r="S621" s="51"/>
      <c r="T621" s="57">
        <v>0</v>
      </c>
      <c r="U621" s="15">
        <v>168.36</v>
      </c>
      <c r="V621" s="22">
        <f t="shared" si="283"/>
        <v>7.43</v>
      </c>
      <c r="W621" s="15">
        <f t="shared" si="284"/>
        <v>6.96</v>
      </c>
      <c r="X621" s="57">
        <v>0</v>
      </c>
      <c r="Y621" s="23">
        <f t="shared" si="285"/>
        <v>523.97</v>
      </c>
      <c r="Z621" s="49"/>
    </row>
    <row r="622" spans="1:26" x14ac:dyDescent="0.25">
      <c r="A622" s="384" t="str">
        <f>'Door Comparison'!A622</f>
        <v>D14.04.06A</v>
      </c>
      <c r="B622" s="19" t="str">
        <f>'Door Comparison'!C622</f>
        <v>DRS-501</v>
      </c>
      <c r="C622" s="19" t="str">
        <f>'Door Comparison'!D622</f>
        <v>Timber</v>
      </c>
      <c r="D622" s="19">
        <f>'Door Comparison'!E622</f>
        <v>830</v>
      </c>
      <c r="E622" s="19">
        <f>'Door Comparison'!F622</f>
        <v>2360</v>
      </c>
      <c r="F622" s="19" t="e">
        <f>'Door Comparison'!#REF!</f>
        <v>#REF!</v>
      </c>
      <c r="G622" s="19">
        <f>'Door Comparison'!I622</f>
        <v>0</v>
      </c>
      <c r="H622" s="19">
        <f>'Door Comparison'!J622</f>
        <v>1</v>
      </c>
      <c r="I622" s="19" t="e">
        <f>'Door Comparison'!#REF!</f>
        <v>#REF!</v>
      </c>
      <c r="J622" s="19">
        <f>'Door Comparison'!L622</f>
        <v>1</v>
      </c>
      <c r="K622" s="19">
        <f>'Door Comparison'!M622</f>
        <v>0</v>
      </c>
      <c r="L622" s="19">
        <f>'Door Comparison'!N622</f>
        <v>1</v>
      </c>
      <c r="N622" s="59">
        <v>44</v>
      </c>
      <c r="O622" s="52"/>
      <c r="P622" s="15">
        <f t="shared" si="281"/>
        <v>17.21</v>
      </c>
      <c r="Q622" s="91">
        <f t="shared" si="282"/>
        <v>41.85</v>
      </c>
      <c r="R622" s="57"/>
      <c r="S622" s="51"/>
      <c r="T622" s="57">
        <v>0</v>
      </c>
      <c r="U622" s="15">
        <v>69.41</v>
      </c>
      <c r="V622" s="22">
        <f t="shared" si="283"/>
        <v>12.32</v>
      </c>
      <c r="W622" s="15">
        <f t="shared" si="284"/>
        <v>11.54</v>
      </c>
      <c r="X622" s="57">
        <v>0</v>
      </c>
      <c r="Y622" s="23">
        <f t="shared" si="285"/>
        <v>196.33</v>
      </c>
      <c r="Z622" s="49"/>
    </row>
    <row r="623" spans="1:26" x14ac:dyDescent="0.25">
      <c r="A623" s="384" t="str">
        <f>'Door Comparison'!A623</f>
        <v>D14.04.07A</v>
      </c>
      <c r="B623" s="19" t="str">
        <f>'Door Comparison'!C623</f>
        <v>DRS-501</v>
      </c>
      <c r="C623" s="19" t="str">
        <f>'Door Comparison'!D623</f>
        <v>Timber</v>
      </c>
      <c r="D623" s="19">
        <f>'Door Comparison'!E623</f>
        <v>950</v>
      </c>
      <c r="E623" s="19">
        <f>'Door Comparison'!F623</f>
        <v>2360</v>
      </c>
      <c r="F623" s="19" t="e">
        <f>'Door Comparison'!#REF!</f>
        <v>#REF!</v>
      </c>
      <c r="G623" s="19">
        <f>'Door Comparison'!I623</f>
        <v>0</v>
      </c>
      <c r="H623" s="19">
        <f>'Door Comparison'!J623</f>
        <v>1</v>
      </c>
      <c r="I623" s="19" t="e">
        <f>'Door Comparison'!#REF!</f>
        <v>#REF!</v>
      </c>
      <c r="J623" s="19">
        <f>'Door Comparison'!L623</f>
        <v>0</v>
      </c>
      <c r="K623" s="19">
        <f>'Door Comparison'!M623</f>
        <v>0</v>
      </c>
      <c r="L623" s="19">
        <f>'Door Comparison'!N623</f>
        <v>1</v>
      </c>
      <c r="N623" s="59">
        <v>88</v>
      </c>
      <c r="O623" s="52"/>
      <c r="P623" s="15">
        <f t="shared" si="281"/>
        <v>17.579999999999998</v>
      </c>
      <c r="Q623" s="91">
        <f t="shared" si="282"/>
        <v>42.75</v>
      </c>
      <c r="R623" s="57"/>
      <c r="S623" s="51"/>
      <c r="T623" s="57">
        <v>0</v>
      </c>
      <c r="U623" s="15">
        <v>62</v>
      </c>
      <c r="V623" s="22">
        <f t="shared" si="283"/>
        <v>6.29</v>
      </c>
      <c r="W623" s="15">
        <f t="shared" si="284"/>
        <v>5.9</v>
      </c>
      <c r="X623" s="57">
        <v>0</v>
      </c>
      <c r="Y623" s="23">
        <f t="shared" si="285"/>
        <v>222.52</v>
      </c>
      <c r="Z623" s="49"/>
    </row>
    <row r="624" spans="1:26" x14ac:dyDescent="0.25">
      <c r="A624" s="384" t="str">
        <f>'Door Comparison'!A624</f>
        <v>D14.04.08A</v>
      </c>
      <c r="B624" s="19" t="str">
        <f>'Door Comparison'!C624</f>
        <v>DRS-501</v>
      </c>
      <c r="C624" s="19" t="str">
        <f>'Door Comparison'!D624</f>
        <v>Timber</v>
      </c>
      <c r="D624" s="19">
        <f>'Door Comparison'!E624</f>
        <v>1040</v>
      </c>
      <c r="E624" s="19">
        <f>'Door Comparison'!F624</f>
        <v>2360</v>
      </c>
      <c r="F624" s="19" t="e">
        <f>'Door Comparison'!#REF!</f>
        <v>#REF!</v>
      </c>
      <c r="G624" s="19">
        <f>'Door Comparison'!I624</f>
        <v>0</v>
      </c>
      <c r="H624" s="19">
        <f>'Door Comparison'!J624</f>
        <v>1</v>
      </c>
      <c r="I624" s="19" t="e">
        <f>'Door Comparison'!#REF!</f>
        <v>#REF!</v>
      </c>
      <c r="J624" s="19">
        <f>'Door Comparison'!L624</f>
        <v>0</v>
      </c>
      <c r="K624" s="19">
        <f>'Door Comparison'!M624</f>
        <v>1</v>
      </c>
      <c r="L624" s="19">
        <f>'Door Comparison'!N624</f>
        <v>1</v>
      </c>
      <c r="N624" s="59">
        <v>88</v>
      </c>
      <c r="O624" s="52"/>
      <c r="P624" s="15">
        <f t="shared" si="281"/>
        <v>17.86</v>
      </c>
      <c r="Q624" s="91">
        <f t="shared" si="282"/>
        <v>43.43</v>
      </c>
      <c r="R624" s="57"/>
      <c r="S624" s="51"/>
      <c r="T624" s="57">
        <v>0</v>
      </c>
      <c r="U624" s="392">
        <v>69.41</v>
      </c>
      <c r="V624" s="22">
        <f t="shared" si="283"/>
        <v>19.18</v>
      </c>
      <c r="W624" s="15">
        <f t="shared" si="284"/>
        <v>11.98</v>
      </c>
      <c r="X624" s="57">
        <v>0</v>
      </c>
      <c r="Y624" s="23">
        <f t="shared" si="285"/>
        <v>249.86</v>
      </c>
      <c r="Z624" s="49"/>
    </row>
    <row r="625" spans="1:26" x14ac:dyDescent="0.25">
      <c r="A625" s="384" t="str">
        <f>'Door Comparison'!A625</f>
        <v>Level 15</v>
      </c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N625" s="59"/>
      <c r="O625" s="52"/>
      <c r="P625" s="15"/>
      <c r="R625" s="57"/>
      <c r="S625" s="51"/>
      <c r="T625" s="57"/>
      <c r="V625" s="22"/>
      <c r="W625" s="15"/>
      <c r="X625" s="57"/>
      <c r="Y625" s="23"/>
      <c r="Z625" s="49"/>
    </row>
    <row r="626" spans="1:26" x14ac:dyDescent="0.25">
      <c r="A626" s="384" t="str">
        <f>'Door Comparison'!A626</f>
        <v>D15.04.02A</v>
      </c>
      <c r="B626" s="19" t="str">
        <f>'Door Comparison'!C626</f>
        <v>DRS-501</v>
      </c>
      <c r="C626" s="19" t="str">
        <f>'Door Comparison'!D626</f>
        <v>Timber</v>
      </c>
      <c r="D626" s="19">
        <f>'Door Comparison'!E626</f>
        <v>1290</v>
      </c>
      <c r="E626" s="19">
        <f>'Door Comparison'!F626</f>
        <v>2360</v>
      </c>
      <c r="F626" s="19" t="e">
        <f>'Door Comparison'!#REF!</f>
        <v>#REF!</v>
      </c>
      <c r="G626" s="19">
        <f>'Door Comparison'!I626</f>
        <v>0</v>
      </c>
      <c r="H626" s="19">
        <f>'Door Comparison'!J626</f>
        <v>1</v>
      </c>
      <c r="I626" s="19" t="e">
        <f>'Door Comparison'!#REF!</f>
        <v>#REF!</v>
      </c>
      <c r="J626" s="19">
        <f>'Door Comparison'!L626</f>
        <v>0</v>
      </c>
      <c r="K626" s="19">
        <f>'Door Comparison'!M626</f>
        <v>1</v>
      </c>
      <c r="L626" s="19">
        <f>'Door Comparison'!N626</f>
        <v>1</v>
      </c>
      <c r="N626" s="59">
        <v>88</v>
      </c>
      <c r="O626" s="52"/>
      <c r="P626" s="15">
        <f t="shared" ref="P626:P628" si="286">(D626+2*E626)*3.1/1000</f>
        <v>18.63</v>
      </c>
      <c r="Q626" s="91">
        <f t="shared" ref="Q626:Q628" si="287">(((D626+2*E626)*((G626*2.9)+(H626*3.77))/1000))*2</f>
        <v>45.32</v>
      </c>
      <c r="R626" s="57"/>
      <c r="S626" s="51"/>
      <c r="T626" s="57">
        <v>0</v>
      </c>
      <c r="U626" s="15">
        <v>148.47</v>
      </c>
      <c r="V626" s="22">
        <f t="shared" ref="V626:V628" si="288">(J626*((D626+2*E626)*1.11/1000))+(K626*((D626+2*E626)*2.22/1000))+(L626*((D626+2*E626)*1.11/1000))</f>
        <v>20.010000000000002</v>
      </c>
      <c r="W626" s="15">
        <f t="shared" ref="W626:W628" si="289">(J626+K626+L626)*((D626+2*E626)*1.04/1000)</f>
        <v>12.5</v>
      </c>
      <c r="X626" s="57">
        <v>0</v>
      </c>
      <c r="Y626" s="23">
        <f t="shared" ref="Y626:Y628" si="290">SUM(N626:X626)</f>
        <v>332.93</v>
      </c>
      <c r="Z626" s="49"/>
    </row>
    <row r="627" spans="1:26" x14ac:dyDescent="0.25">
      <c r="A627" s="384" t="str">
        <f>'Door Comparison'!A627</f>
        <v>D15.04.03A</v>
      </c>
      <c r="B627" s="19" t="str">
        <f>'Door Comparison'!C627</f>
        <v>DRS-501</v>
      </c>
      <c r="C627" s="19" t="str">
        <f>'Door Comparison'!D627</f>
        <v>Timber</v>
      </c>
      <c r="D627" s="19">
        <f>'Door Comparison'!E627</f>
        <v>1020</v>
      </c>
      <c r="E627" s="19">
        <f>'Door Comparison'!F627</f>
        <v>2360</v>
      </c>
      <c r="F627" s="19" t="e">
        <f>'Door Comparison'!#REF!</f>
        <v>#REF!</v>
      </c>
      <c r="G627" s="19">
        <f>'Door Comparison'!I627</f>
        <v>0</v>
      </c>
      <c r="H627" s="19">
        <f>'Door Comparison'!J627</f>
        <v>1</v>
      </c>
      <c r="I627" s="19" t="e">
        <f>'Door Comparison'!#REF!</f>
        <v>#REF!</v>
      </c>
      <c r="J627" s="19">
        <f>'Door Comparison'!L627</f>
        <v>0</v>
      </c>
      <c r="K627" s="19">
        <f>'Door Comparison'!M627</f>
        <v>1</v>
      </c>
      <c r="L627" s="19">
        <f>'Door Comparison'!N627</f>
        <v>1</v>
      </c>
      <c r="N627" s="59">
        <v>88</v>
      </c>
      <c r="O627" s="52"/>
      <c r="P627" s="15">
        <f t="shared" si="286"/>
        <v>17.79</v>
      </c>
      <c r="Q627" s="91">
        <f t="shared" si="287"/>
        <v>43.28</v>
      </c>
      <c r="R627" s="57"/>
      <c r="S627" s="51"/>
      <c r="T627" s="57">
        <v>0</v>
      </c>
      <c r="U627" s="15">
        <v>46.47</v>
      </c>
      <c r="V627" s="22">
        <f t="shared" si="288"/>
        <v>19.11</v>
      </c>
      <c r="W627" s="15">
        <f t="shared" si="289"/>
        <v>11.94</v>
      </c>
      <c r="X627" s="57">
        <v>0</v>
      </c>
      <c r="Y627" s="23">
        <f t="shared" si="290"/>
        <v>226.59</v>
      </c>
      <c r="Z627" s="49"/>
    </row>
    <row r="628" spans="1:26" x14ac:dyDescent="0.25">
      <c r="A628" s="384" t="str">
        <f>'Door Comparison'!A628</f>
        <v>D15.04.04A</v>
      </c>
      <c r="B628" s="19" t="str">
        <f>'Door Comparison'!C628</f>
        <v>DRS-501</v>
      </c>
      <c r="C628" s="19" t="str">
        <f>'Door Comparison'!D628</f>
        <v>Timber</v>
      </c>
      <c r="D628" s="19">
        <f>'Door Comparison'!E628</f>
        <v>1815</v>
      </c>
      <c r="E628" s="19">
        <f>'Door Comparison'!F628</f>
        <v>2360</v>
      </c>
      <c r="F628" s="19" t="e">
        <f>'Door Comparison'!#REF!</f>
        <v>#REF!</v>
      </c>
      <c r="G628" s="19">
        <f>'Door Comparison'!I628</f>
        <v>0</v>
      </c>
      <c r="H628" s="19">
        <f>'Door Comparison'!J628</f>
        <v>1</v>
      </c>
      <c r="I628" s="19" t="e">
        <f>'Door Comparison'!#REF!</f>
        <v>#REF!</v>
      </c>
      <c r="J628" s="19">
        <f>'Door Comparison'!L628</f>
        <v>0</v>
      </c>
      <c r="K628" s="19">
        <f>'Door Comparison'!M628</f>
        <v>1</v>
      </c>
      <c r="L628" s="19">
        <f>'Door Comparison'!N628</f>
        <v>1</v>
      </c>
      <c r="N628" s="59">
        <v>88</v>
      </c>
      <c r="O628" s="52"/>
      <c r="P628" s="15">
        <f t="shared" si="286"/>
        <v>20.260000000000002</v>
      </c>
      <c r="Q628" s="91">
        <f t="shared" si="287"/>
        <v>49.27</v>
      </c>
      <c r="R628" s="57"/>
      <c r="S628" s="51"/>
      <c r="T628" s="57">
        <v>0</v>
      </c>
      <c r="U628" s="15">
        <v>100.46</v>
      </c>
      <c r="V628" s="22">
        <f t="shared" si="288"/>
        <v>21.76</v>
      </c>
      <c r="W628" s="15">
        <f t="shared" si="289"/>
        <v>13.59</v>
      </c>
      <c r="X628" s="57">
        <v>0</v>
      </c>
      <c r="Y628" s="23">
        <f t="shared" si="290"/>
        <v>293.33999999999997</v>
      </c>
      <c r="Z628" s="49"/>
    </row>
    <row r="629" spans="1:26" x14ac:dyDescent="0.25">
      <c r="A629" s="384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N629" s="59"/>
      <c r="O629" s="52"/>
      <c r="P629" s="15">
        <f t="shared" ref="P629" si="291">(D629+2*E629)*3.1/1000</f>
        <v>0</v>
      </c>
      <c r="Q629" s="91">
        <f t="shared" ref="Q629" si="292">(((D629+2*E629)*((G629*2.9)+(H629*3.77))/1000))*2</f>
        <v>0</v>
      </c>
      <c r="R629" s="57"/>
      <c r="S629" s="51"/>
      <c r="T629" s="57">
        <v>0</v>
      </c>
      <c r="V629" s="22">
        <f t="shared" ref="V629" si="293">(J629*((D629+2*E629)*1.11/1000))+(K629*((D629+2*E629)*2.22/1000))+(L629*((D629+2*E629)*1.11/1000))</f>
        <v>0</v>
      </c>
      <c r="W629" s="15">
        <f t="shared" ref="W629" si="294">(J629+K629+L629)*((D629+2*E629)*1.04/1000)</f>
        <v>0</v>
      </c>
      <c r="X629" s="57">
        <v>0</v>
      </c>
      <c r="Y629" s="23">
        <f t="shared" ref="Y629" si="295">SUM(N629:X629)</f>
        <v>0</v>
      </c>
    </row>
    <row r="630" spans="1:26" x14ac:dyDescent="0.25">
      <c r="A630" s="384"/>
    </row>
    <row r="631" spans="1:26" x14ac:dyDescent="0.25">
      <c r="A631" s="384"/>
    </row>
    <row r="632" spans="1:26" x14ac:dyDescent="0.25">
      <c r="A632" s="384"/>
    </row>
    <row r="633" spans="1:26" x14ac:dyDescent="0.25">
      <c r="A633" s="384"/>
    </row>
    <row r="634" spans="1:26" x14ac:dyDescent="0.25">
      <c r="A634" s="384"/>
    </row>
    <row r="635" spans="1:26" x14ac:dyDescent="0.25">
      <c r="A635" s="384"/>
    </row>
    <row r="636" spans="1:26" x14ac:dyDescent="0.25">
      <c r="A636" s="384"/>
    </row>
    <row r="637" spans="1:26" x14ac:dyDescent="0.25">
      <c r="A637" s="384"/>
    </row>
    <row r="638" spans="1:26" x14ac:dyDescent="0.25">
      <c r="A638" s="384"/>
    </row>
    <row r="639" spans="1:26" x14ac:dyDescent="0.25">
      <c r="A639" s="384"/>
    </row>
    <row r="640" spans="1:26" x14ac:dyDescent="0.25">
      <c r="A640" s="384"/>
    </row>
    <row r="641" spans="1:1" x14ac:dyDescent="0.25">
      <c r="A641" s="384"/>
    </row>
    <row r="642" spans="1:1" x14ac:dyDescent="0.25">
      <c r="A642" s="384"/>
    </row>
    <row r="643" spans="1:1" x14ac:dyDescent="0.25">
      <c r="A643" s="384"/>
    </row>
    <row r="644" spans="1:1" x14ac:dyDescent="0.25">
      <c r="A644" s="384"/>
    </row>
    <row r="645" spans="1:1" x14ac:dyDescent="0.25">
      <c r="A645" s="384"/>
    </row>
    <row r="646" spans="1:1" x14ac:dyDescent="0.25">
      <c r="A646" s="384"/>
    </row>
  </sheetData>
  <autoFilter ref="A7:Z646" xr:uid="{00000000-0009-0000-0000-000001000000}"/>
  <phoneticPr fontId="6" type="noConversion"/>
  <pageMargins left="0.51181102362204722" right="0" top="0.35433070866141736" bottom="0.19685039370078741" header="0.31496062992125984" footer="0.23622047244094491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99"/>
  <sheetViews>
    <sheetView topLeftCell="A4" zoomScale="90" zoomScaleNormal="90" workbookViewId="0">
      <pane ySplit="4" topLeftCell="A83" activePane="bottomLeft" state="frozen"/>
      <selection activeCell="A4" sqref="A4"/>
      <selection pane="bottomLeft" activeCell="N28" sqref="N28:N97"/>
    </sheetView>
  </sheetViews>
  <sheetFormatPr defaultColWidth="9.125" defaultRowHeight="16.149999999999999" customHeight="1" x14ac:dyDescent="0.2"/>
  <cols>
    <col min="1" max="1" width="26.75" style="198" customWidth="1"/>
    <col min="2" max="2" width="5.125" style="172" customWidth="1"/>
    <col min="3" max="3" width="4.375" style="172" customWidth="1"/>
    <col min="4" max="4" width="3.5" style="172" customWidth="1"/>
    <col min="5" max="5" width="4" style="172" customWidth="1"/>
    <col min="6" max="6" width="4.375" style="172" customWidth="1"/>
    <col min="7" max="10" width="4" style="172" customWidth="1"/>
    <col min="11" max="11" width="5.375" style="172" customWidth="1"/>
    <col min="12" max="12" width="4.375" style="172" customWidth="1"/>
    <col min="13" max="13" width="4" style="172" customWidth="1"/>
    <col min="14" max="15" width="4.375" style="172" customWidth="1"/>
    <col min="16" max="16" width="3.5" style="172" customWidth="1"/>
    <col min="17" max="17" width="4.375" style="172" customWidth="1"/>
    <col min="18" max="18" width="5" style="172" customWidth="1"/>
    <col min="19" max="19" width="4" style="172" customWidth="1"/>
    <col min="20" max="20" width="5" style="172" customWidth="1"/>
    <col min="21" max="23" width="4.375" style="172" customWidth="1"/>
    <col min="24" max="24" width="4" style="172" customWidth="1"/>
    <col min="25" max="25" width="3.5" style="172" customWidth="1"/>
    <col min="26" max="27" width="4.375" style="172" customWidth="1"/>
    <col min="28" max="28" width="3.5" style="172" customWidth="1"/>
    <col min="29" max="29" width="5" style="172" customWidth="1"/>
    <col min="30" max="30" width="4.375" style="172" customWidth="1"/>
    <col min="31" max="33" width="3.5" style="172" customWidth="1"/>
    <col min="34" max="34" width="5" style="172" customWidth="1"/>
    <col min="35" max="35" width="3.5" style="172" customWidth="1"/>
    <col min="36" max="36" width="3.375" style="172" customWidth="1"/>
    <col min="37" max="40" width="4" style="172" customWidth="1"/>
    <col min="41" max="41" width="4.375" style="172" customWidth="1"/>
    <col min="42" max="42" width="8.875" style="172" customWidth="1"/>
    <col min="43" max="43" width="8.5" style="174" customWidth="1"/>
    <col min="44" max="44" width="8.875" style="174" customWidth="1"/>
    <col min="45" max="45" width="9.125" style="123" customWidth="1"/>
    <col min="46" max="46" width="9.125" style="33" hidden="1" customWidth="1"/>
    <col min="47" max="47" width="9.125" style="201" hidden="1" customWidth="1"/>
    <col min="48" max="49" width="9.125" style="33" hidden="1" customWidth="1"/>
    <col min="50" max="16384" width="9.125" style="33"/>
  </cols>
  <sheetData>
    <row r="1" spans="1:49" ht="16.149999999999999" customHeight="1" x14ac:dyDescent="0.3">
      <c r="A1" s="171" t="str">
        <f>'Door Comparison'!A1</f>
        <v>SRM - 21 MOORFIELDS - ADDENDUM 6 - INTERNAL DOORS</v>
      </c>
      <c r="L1" s="173"/>
    </row>
    <row r="2" spans="1:49" ht="16.149999999999999" customHeight="1" x14ac:dyDescent="0.25">
      <c r="A2" s="175"/>
    </row>
    <row r="3" spans="1:49" ht="16.149999999999999" customHeight="1" x14ac:dyDescent="0.25">
      <c r="A3" s="176" t="s">
        <v>35</v>
      </c>
      <c r="O3" s="177"/>
      <c r="P3" s="177"/>
      <c r="Q3" s="177"/>
      <c r="R3" s="177"/>
      <c r="S3" s="177"/>
    </row>
    <row r="4" spans="1:49" ht="16.149999999999999" customHeight="1" x14ac:dyDescent="0.25">
      <c r="A4" s="176"/>
    </row>
    <row r="5" spans="1:49" ht="12.9" x14ac:dyDescent="0.2">
      <c r="A5" s="178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80"/>
      <c r="AR5" s="180"/>
    </row>
    <row r="6" spans="1:49" ht="80.150000000000006" customHeight="1" x14ac:dyDescent="0.2">
      <c r="A6" s="181" t="s">
        <v>36</v>
      </c>
      <c r="B6" s="182" t="s">
        <v>75</v>
      </c>
      <c r="C6" s="183" t="s">
        <v>37</v>
      </c>
      <c r="D6" s="183" t="s">
        <v>38</v>
      </c>
      <c r="E6" s="183" t="s">
        <v>39</v>
      </c>
      <c r="F6" s="182" t="s">
        <v>69</v>
      </c>
      <c r="G6" s="183" t="s">
        <v>40</v>
      </c>
      <c r="H6" s="183" t="s">
        <v>41</v>
      </c>
      <c r="I6" s="183" t="s">
        <v>42</v>
      </c>
      <c r="J6" s="183" t="s">
        <v>43</v>
      </c>
      <c r="K6" s="182" t="s">
        <v>68</v>
      </c>
      <c r="L6" s="183" t="s">
        <v>1685</v>
      </c>
      <c r="M6" s="183" t="s">
        <v>45</v>
      </c>
      <c r="N6" s="183" t="s">
        <v>44</v>
      </c>
      <c r="O6" s="183" t="s">
        <v>46</v>
      </c>
      <c r="P6" s="183" t="s">
        <v>66</v>
      </c>
      <c r="Q6" s="182" t="s">
        <v>83</v>
      </c>
      <c r="R6" s="182" t="s">
        <v>70</v>
      </c>
      <c r="S6" s="183" t="s">
        <v>47</v>
      </c>
      <c r="T6" s="183" t="s">
        <v>48</v>
      </c>
      <c r="U6" s="183" t="s">
        <v>49</v>
      </c>
      <c r="V6" s="183" t="s">
        <v>71</v>
      </c>
      <c r="W6" s="183" t="s">
        <v>50</v>
      </c>
      <c r="X6" s="183" t="s">
        <v>51</v>
      </c>
      <c r="Y6" s="183" t="s">
        <v>52</v>
      </c>
      <c r="Z6" s="183" t="s">
        <v>53</v>
      </c>
      <c r="AA6" s="183" t="s">
        <v>54</v>
      </c>
      <c r="AB6" s="183" t="s">
        <v>55</v>
      </c>
      <c r="AC6" s="182" t="s">
        <v>84</v>
      </c>
      <c r="AD6" s="183" t="s">
        <v>56</v>
      </c>
      <c r="AE6" s="183" t="s">
        <v>57</v>
      </c>
      <c r="AF6" s="183" t="s">
        <v>58</v>
      </c>
      <c r="AG6" s="183" t="s">
        <v>59</v>
      </c>
      <c r="AH6" s="183" t="s">
        <v>60</v>
      </c>
      <c r="AI6" s="183" t="s">
        <v>61</v>
      </c>
      <c r="AJ6" s="183" t="s">
        <v>67</v>
      </c>
      <c r="AK6" s="183" t="s">
        <v>62</v>
      </c>
      <c r="AL6" s="183" t="s">
        <v>63</v>
      </c>
      <c r="AM6" s="182" t="s">
        <v>1529</v>
      </c>
      <c r="AN6" s="368" t="s">
        <v>1687</v>
      </c>
      <c r="AO6" s="369" t="s">
        <v>1688</v>
      </c>
      <c r="AP6" s="184"/>
      <c r="AQ6" s="185" t="s">
        <v>81</v>
      </c>
      <c r="AR6" s="185" t="s">
        <v>64</v>
      </c>
      <c r="AS6" s="415" t="s">
        <v>1526</v>
      </c>
      <c r="AT6" s="200" t="s">
        <v>1527</v>
      </c>
      <c r="AU6" s="202" t="s">
        <v>1528</v>
      </c>
      <c r="AV6" s="27" t="s">
        <v>22</v>
      </c>
    </row>
    <row r="7" spans="1:49" ht="16.149999999999999" customHeight="1" thickBot="1" x14ac:dyDescent="0.25">
      <c r="A7" s="186" t="s">
        <v>65</v>
      </c>
      <c r="B7" s="187">
        <v>3.5</v>
      </c>
      <c r="C7" s="188">
        <v>11.68</v>
      </c>
      <c r="D7" s="188">
        <v>5.94</v>
      </c>
      <c r="E7" s="188">
        <v>5.93</v>
      </c>
      <c r="F7" s="188">
        <v>50</v>
      </c>
      <c r="G7" s="188">
        <v>5.94</v>
      </c>
      <c r="H7" s="188">
        <v>2.97</v>
      </c>
      <c r="I7" s="188">
        <v>2.97</v>
      </c>
      <c r="J7" s="188">
        <v>1.48</v>
      </c>
      <c r="K7" s="188">
        <v>16.670000000000002</v>
      </c>
      <c r="L7" s="189">
        <v>15.54</v>
      </c>
      <c r="M7" s="188">
        <v>2.97</v>
      </c>
      <c r="N7" s="189">
        <v>35.090000000000003</v>
      </c>
      <c r="O7" s="189">
        <v>15.54</v>
      </c>
      <c r="P7" s="188">
        <v>8.33</v>
      </c>
      <c r="Q7" s="189">
        <v>50</v>
      </c>
      <c r="R7" s="188">
        <v>48</v>
      </c>
      <c r="S7" s="188">
        <v>2.97</v>
      </c>
      <c r="T7" s="188">
        <v>2.97</v>
      </c>
      <c r="U7" s="189">
        <v>15.54</v>
      </c>
      <c r="V7" s="188">
        <v>16.579999999999998</v>
      </c>
      <c r="W7" s="188">
        <v>66</v>
      </c>
      <c r="X7" s="188">
        <v>2.97</v>
      </c>
      <c r="Y7" s="188">
        <v>0</v>
      </c>
      <c r="Z7" s="188">
        <v>12.27</v>
      </c>
      <c r="AA7" s="188">
        <v>20.43</v>
      </c>
      <c r="AB7" s="188">
        <v>0</v>
      </c>
      <c r="AC7" s="189">
        <v>135</v>
      </c>
      <c r="AD7" s="188">
        <v>50.03</v>
      </c>
      <c r="AE7" s="188">
        <v>2.4300000000000002</v>
      </c>
      <c r="AF7" s="188">
        <v>2.97</v>
      </c>
      <c r="AG7" s="188">
        <v>3.64</v>
      </c>
      <c r="AH7" s="188">
        <v>2.97</v>
      </c>
      <c r="AI7" s="188">
        <v>8.33</v>
      </c>
      <c r="AJ7" s="370">
        <v>5.94</v>
      </c>
      <c r="AK7" s="370">
        <v>20.43</v>
      </c>
      <c r="AL7" s="370">
        <v>25</v>
      </c>
      <c r="AM7" s="370">
        <v>15</v>
      </c>
      <c r="AN7" s="375"/>
      <c r="AO7" s="375"/>
      <c r="AP7" s="190"/>
      <c r="AQ7" s="191"/>
      <c r="AR7" s="191"/>
    </row>
    <row r="8" spans="1:49" ht="16.149999999999999" customHeight="1" thickBot="1" x14ac:dyDescent="0.25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4"/>
      <c r="AQ8" s="195"/>
      <c r="AR8" s="195"/>
    </row>
    <row r="9" spans="1:49" s="86" customFormat="1" ht="16.149999999999999" customHeight="1" thickBot="1" x14ac:dyDescent="0.25">
      <c r="A9" s="365" t="s">
        <v>1676</v>
      </c>
      <c r="B9" s="362"/>
      <c r="C9" s="362"/>
      <c r="D9" s="362"/>
      <c r="E9" s="362">
        <v>1</v>
      </c>
      <c r="F9" s="362"/>
      <c r="G9" s="362"/>
      <c r="H9" s="362">
        <v>1</v>
      </c>
      <c r="I9" s="362"/>
      <c r="J9" s="362"/>
      <c r="K9" s="362"/>
      <c r="L9" s="362"/>
      <c r="M9" s="362"/>
      <c r="N9" s="362"/>
      <c r="O9" s="362">
        <v>1</v>
      </c>
      <c r="P9" s="362"/>
      <c r="Q9" s="362"/>
      <c r="R9" s="362"/>
      <c r="S9" s="362"/>
      <c r="T9" s="362">
        <v>1</v>
      </c>
      <c r="U9" s="362"/>
      <c r="V9" s="362"/>
      <c r="W9" s="362"/>
      <c r="X9" s="362">
        <v>1</v>
      </c>
      <c r="Y9" s="362"/>
      <c r="Z9" s="362"/>
      <c r="AA9" s="362"/>
      <c r="AB9" s="362"/>
      <c r="AC9" s="362"/>
      <c r="AD9" s="362">
        <v>1</v>
      </c>
      <c r="AE9" s="362"/>
      <c r="AF9" s="362"/>
      <c r="AG9" s="362"/>
      <c r="AH9" s="362">
        <v>1</v>
      </c>
      <c r="AI9" s="363"/>
      <c r="AJ9" s="363"/>
      <c r="AK9" s="363"/>
      <c r="AL9" s="363"/>
      <c r="AM9" s="363">
        <v>1</v>
      </c>
      <c r="AN9" s="363"/>
      <c r="AO9" s="363"/>
      <c r="AP9" s="196">
        <f t="shared" ref="AP9:AP14" si="0">B9*B$7+C9*C$7+D9*D$7+E9*E$7+F9*F$7+G9*G$7+H9*H$7+I9*I$7+J9*J$7+K9*K$7+L9*L$7+M9*M$7+N9*N$7+O9*O$7+P9*P$7+Q9*Q$7+R9*R$7+S9*S$7+T9*T$7+U9*U$7+V9*V$7+W9*W$7+X9*X$7+Y9*Y$7+Z9*Z$7+AA9*AA$7+AB9*AB$7+AC9*AC$7+AD9*AD$7+AE9*AE$7+AF9*AF$7+AG9*AG$7+AH9*AH$7+AI9*AI$7+AJ9*AJ$7+AK9*AK$7+AL9*AL$7+AO9*AO$7</f>
        <v>83.38</v>
      </c>
      <c r="AQ9" s="197">
        <f t="shared" ref="AQ9:AQ20" si="1">AP9*0.11</f>
        <v>9.17</v>
      </c>
      <c r="AR9" s="197">
        <f t="shared" ref="AR9:AR14" si="2">AP9+AQ9</f>
        <v>92.55</v>
      </c>
      <c r="AS9" s="123">
        <v>683.58</v>
      </c>
      <c r="AT9" s="123">
        <f>AR9+AS9</f>
        <v>776.13</v>
      </c>
      <c r="AU9" s="123">
        <f>AT9*0.12</f>
        <v>93.14</v>
      </c>
      <c r="AV9" s="123">
        <f>(AT9+AU9)/19</f>
        <v>45.75</v>
      </c>
      <c r="AW9" s="123">
        <f>AT9+AU9+AV9</f>
        <v>915.02</v>
      </c>
    </row>
    <row r="10" spans="1:49" ht="16.149999999999999" customHeight="1" thickBot="1" x14ac:dyDescent="0.25">
      <c r="A10" s="365" t="s">
        <v>1677</v>
      </c>
      <c r="B10" s="184">
        <v>3</v>
      </c>
      <c r="C10" s="184">
        <v>1</v>
      </c>
      <c r="D10" s="184"/>
      <c r="E10" s="184">
        <v>1</v>
      </c>
      <c r="F10" s="184"/>
      <c r="G10" s="184"/>
      <c r="H10" s="184"/>
      <c r="I10" s="184"/>
      <c r="J10" s="184"/>
      <c r="K10" s="184"/>
      <c r="L10" s="184"/>
      <c r="M10" s="184">
        <v>1</v>
      </c>
      <c r="N10" s="184"/>
      <c r="O10" s="184">
        <v>1</v>
      </c>
      <c r="P10" s="184"/>
      <c r="Q10" s="184"/>
      <c r="R10" s="184"/>
      <c r="S10" s="184"/>
      <c r="T10" s="184">
        <v>1</v>
      </c>
      <c r="U10" s="184"/>
      <c r="V10" s="184"/>
      <c r="W10" s="184"/>
      <c r="X10" s="184">
        <v>1</v>
      </c>
      <c r="Y10" s="184"/>
      <c r="Z10" s="184"/>
      <c r="AA10" s="184"/>
      <c r="AB10" s="184"/>
      <c r="AC10" s="184"/>
      <c r="AD10" s="184"/>
      <c r="AE10" s="184"/>
      <c r="AF10" s="184"/>
      <c r="AG10" s="184"/>
      <c r="AH10" s="184">
        <v>1</v>
      </c>
      <c r="AI10" s="184"/>
      <c r="AJ10" s="184"/>
      <c r="AK10" s="184"/>
      <c r="AL10" s="184"/>
      <c r="AM10" s="184"/>
      <c r="AN10" s="184"/>
      <c r="AO10" s="184"/>
      <c r="AP10" s="196">
        <f t="shared" si="0"/>
        <v>55.53</v>
      </c>
      <c r="AQ10" s="197">
        <f t="shared" si="1"/>
        <v>6.11</v>
      </c>
      <c r="AR10" s="197">
        <f t="shared" si="2"/>
        <v>61.64</v>
      </c>
      <c r="AS10" s="123">
        <v>327.11</v>
      </c>
      <c r="AT10" s="123">
        <f t="shared" ref="AT10:AT97" si="3">AR10+AS10</f>
        <v>388.75</v>
      </c>
      <c r="AU10" s="123">
        <f t="shared" ref="AU10:AU97" si="4">AT10*0.12</f>
        <v>46.65</v>
      </c>
      <c r="AV10" s="123">
        <f t="shared" ref="AV10:AV97" si="5">(AT10+AU10)/19</f>
        <v>22.92</v>
      </c>
      <c r="AW10" s="123">
        <f t="shared" ref="AW10:AW97" si="6">AT10+AU10+AV10</f>
        <v>458.32</v>
      </c>
    </row>
    <row r="11" spans="1:49" ht="16.149999999999999" customHeight="1" thickBot="1" x14ac:dyDescent="0.25">
      <c r="A11" s="365" t="s">
        <v>1678</v>
      </c>
      <c r="B11" s="184"/>
      <c r="C11" s="184"/>
      <c r="D11" s="184"/>
      <c r="E11" s="184"/>
      <c r="F11" s="184"/>
      <c r="G11" s="184">
        <v>2</v>
      </c>
      <c r="H11" s="184"/>
      <c r="I11" s="184"/>
      <c r="J11" s="184"/>
      <c r="K11" s="184"/>
      <c r="L11" s="184"/>
      <c r="M11" s="184">
        <v>1</v>
      </c>
      <c r="N11" s="184"/>
      <c r="O11" s="184">
        <v>1</v>
      </c>
      <c r="P11" s="184"/>
      <c r="Q11" s="184"/>
      <c r="R11" s="184"/>
      <c r="S11" s="184"/>
      <c r="T11" s="184">
        <v>1</v>
      </c>
      <c r="U11" s="184"/>
      <c r="V11" s="184"/>
      <c r="W11" s="184"/>
      <c r="X11" s="184"/>
      <c r="Y11" s="184"/>
      <c r="Z11" s="184"/>
      <c r="AA11" s="184"/>
      <c r="AB11" s="184"/>
      <c r="AC11" s="184">
        <v>1</v>
      </c>
      <c r="AD11" s="184"/>
      <c r="AE11" s="184"/>
      <c r="AF11" s="184"/>
      <c r="AG11" s="184"/>
      <c r="AH11" s="184">
        <v>1</v>
      </c>
      <c r="AI11" s="184"/>
      <c r="AJ11" s="184"/>
      <c r="AK11" s="184"/>
      <c r="AL11" s="184"/>
      <c r="AM11" s="184"/>
      <c r="AN11" s="184"/>
      <c r="AO11" s="184"/>
      <c r="AP11" s="196">
        <f t="shared" si="0"/>
        <v>171.33</v>
      </c>
      <c r="AQ11" s="197">
        <f t="shared" si="1"/>
        <v>18.850000000000001</v>
      </c>
      <c r="AR11" s="197">
        <f t="shared" si="2"/>
        <v>190.18</v>
      </c>
      <c r="AS11" s="123">
        <v>184.17</v>
      </c>
      <c r="AT11" s="123">
        <f t="shared" si="3"/>
        <v>374.35</v>
      </c>
      <c r="AU11" s="123">
        <f t="shared" si="4"/>
        <v>44.92</v>
      </c>
      <c r="AV11" s="123">
        <f t="shared" si="5"/>
        <v>22.07</v>
      </c>
      <c r="AW11" s="123">
        <f t="shared" si="6"/>
        <v>441.34</v>
      </c>
    </row>
    <row r="12" spans="1:49" ht="16.149999999999999" customHeight="1" thickBot="1" x14ac:dyDescent="0.25">
      <c r="A12" s="366" t="s">
        <v>1679</v>
      </c>
      <c r="B12" s="184"/>
      <c r="C12" s="184"/>
      <c r="D12" s="184"/>
      <c r="E12" s="184"/>
      <c r="F12" s="184"/>
      <c r="G12" s="184">
        <v>1</v>
      </c>
      <c r="H12" s="184">
        <v>1</v>
      </c>
      <c r="I12" s="184"/>
      <c r="J12" s="184">
        <v>2</v>
      </c>
      <c r="K12" s="184"/>
      <c r="L12" s="184"/>
      <c r="M12" s="184">
        <v>1</v>
      </c>
      <c r="N12" s="184"/>
      <c r="O12" s="184">
        <v>1</v>
      </c>
      <c r="P12" s="184"/>
      <c r="Q12" s="184"/>
      <c r="R12" s="184"/>
      <c r="S12" s="184"/>
      <c r="T12" s="184">
        <v>1</v>
      </c>
      <c r="U12" s="184"/>
      <c r="V12" s="184">
        <v>2</v>
      </c>
      <c r="W12" s="184"/>
      <c r="X12" s="184"/>
      <c r="Y12" s="184"/>
      <c r="Z12" s="184"/>
      <c r="AA12" s="184"/>
      <c r="AB12" s="184"/>
      <c r="AC12" s="184">
        <v>1</v>
      </c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96">
        <f t="shared" si="0"/>
        <v>201.51</v>
      </c>
      <c r="AQ12" s="197">
        <f t="shared" si="1"/>
        <v>22.17</v>
      </c>
      <c r="AR12" s="197">
        <f t="shared" si="2"/>
        <v>223.68</v>
      </c>
      <c r="AS12" s="123">
        <v>219.54</v>
      </c>
      <c r="AT12" s="123">
        <f t="shared" si="3"/>
        <v>443.22</v>
      </c>
      <c r="AU12" s="123">
        <f t="shared" si="4"/>
        <v>53.19</v>
      </c>
      <c r="AV12" s="123">
        <f t="shared" si="5"/>
        <v>26.13</v>
      </c>
      <c r="AW12" s="123">
        <f t="shared" si="6"/>
        <v>522.54</v>
      </c>
    </row>
    <row r="13" spans="1:49" ht="16.149999999999999" customHeight="1" thickBot="1" x14ac:dyDescent="0.25">
      <c r="A13" s="367" t="s">
        <v>1680</v>
      </c>
      <c r="B13" s="184">
        <v>3</v>
      </c>
      <c r="C13" s="184"/>
      <c r="D13" s="184"/>
      <c r="E13" s="184"/>
      <c r="F13" s="184"/>
      <c r="G13" s="184">
        <v>1</v>
      </c>
      <c r="H13" s="184">
        <v>1</v>
      </c>
      <c r="I13" s="184"/>
      <c r="J13" s="184"/>
      <c r="K13" s="184"/>
      <c r="L13" s="184"/>
      <c r="M13" s="184"/>
      <c r="N13" s="364">
        <v>1</v>
      </c>
      <c r="O13" s="184"/>
      <c r="P13" s="184"/>
      <c r="Q13" s="184"/>
      <c r="R13" s="184"/>
      <c r="S13" s="184"/>
      <c r="T13" s="184"/>
      <c r="U13" s="184"/>
      <c r="V13" s="184"/>
      <c r="W13" s="184"/>
      <c r="X13" s="184">
        <v>1</v>
      </c>
      <c r="Y13" s="184"/>
      <c r="Z13" s="184"/>
      <c r="AA13" s="184"/>
      <c r="AB13" s="184"/>
      <c r="AC13" s="184"/>
      <c r="AD13" s="184"/>
      <c r="AE13" s="184"/>
      <c r="AF13" s="184"/>
      <c r="AG13" s="184"/>
      <c r="AH13" s="184">
        <v>2</v>
      </c>
      <c r="AI13" s="184"/>
      <c r="AJ13" s="184"/>
      <c r="AK13" s="184"/>
      <c r="AL13" s="184"/>
      <c r="AM13" s="184"/>
      <c r="AN13" s="184"/>
      <c r="AO13" s="184">
        <v>1</v>
      </c>
      <c r="AP13" s="196">
        <f t="shared" ref="AP13" si="7">B13*B$7+C13*C$7+D13*D$7+E13*E$7+F13*F$7+G13*G$7+H13*H$7+I13*I$7+J13*J$7+K13*K$7+L13*L$7+M13*M$7+N13*N$7+O13*O$7+P13*P$7+Q13*Q$7+R13*R$7+S13*S$7+T13*T$7+U13*U$7+V13*V$7+W13*W$7+X13*X$7+Y13*Y$7+Z13*Z$7+AA13*AA$7+AB13*AB$7+AC13*AC$7+AD13*AD$7+AE13*AE$7+AF13*AF$7+AG13*AG$7+AH13*AH$7+AI13*AI$7+AJ13*AJ$7+AK13*AK$7+AL13*AL$7+AO13*AO$7</f>
        <v>63.41</v>
      </c>
      <c r="AQ13" s="197">
        <f t="shared" si="1"/>
        <v>6.98</v>
      </c>
      <c r="AR13" s="197">
        <f t="shared" ref="AR13" si="8">AP13+AQ13</f>
        <v>70.39</v>
      </c>
      <c r="AS13" s="123">
        <v>121.92</v>
      </c>
      <c r="AT13" s="123">
        <f t="shared" si="3"/>
        <v>192.31</v>
      </c>
      <c r="AU13" s="123">
        <f t="shared" si="4"/>
        <v>23.08</v>
      </c>
      <c r="AV13" s="123">
        <f t="shared" si="5"/>
        <v>11.34</v>
      </c>
      <c r="AW13" s="123">
        <f t="shared" si="6"/>
        <v>226.73</v>
      </c>
    </row>
    <row r="14" spans="1:49" ht="16.149999999999999" customHeight="1" thickBot="1" x14ac:dyDescent="0.25">
      <c r="A14" s="367" t="s">
        <v>1681</v>
      </c>
      <c r="B14" s="184">
        <v>3</v>
      </c>
      <c r="C14" s="184"/>
      <c r="D14" s="184"/>
      <c r="E14" s="184"/>
      <c r="F14" s="184"/>
      <c r="G14" s="184">
        <v>1</v>
      </c>
      <c r="H14" s="184">
        <v>1</v>
      </c>
      <c r="I14" s="184"/>
      <c r="J14" s="184"/>
      <c r="K14" s="184"/>
      <c r="L14" s="184"/>
      <c r="M14" s="184">
        <v>1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>
        <v>1</v>
      </c>
      <c r="Y14" s="184"/>
      <c r="Z14" s="184"/>
      <c r="AA14" s="184"/>
      <c r="AB14" s="184"/>
      <c r="AC14" s="184"/>
      <c r="AD14" s="184"/>
      <c r="AE14" s="184"/>
      <c r="AF14" s="184"/>
      <c r="AG14" s="184"/>
      <c r="AH14" s="184">
        <v>2</v>
      </c>
      <c r="AI14" s="184"/>
      <c r="AJ14" s="184"/>
      <c r="AK14" s="184"/>
      <c r="AL14" s="184"/>
      <c r="AM14" s="184"/>
      <c r="AN14" s="184">
        <v>1</v>
      </c>
      <c r="AO14" s="184">
        <v>1</v>
      </c>
      <c r="AP14" s="196">
        <f t="shared" si="0"/>
        <v>31.29</v>
      </c>
      <c r="AQ14" s="197">
        <f t="shared" si="1"/>
        <v>3.44</v>
      </c>
      <c r="AR14" s="197">
        <f t="shared" si="2"/>
        <v>34.729999999999997</v>
      </c>
      <c r="AS14" s="123">
        <v>160.87</v>
      </c>
      <c r="AT14" s="123">
        <f t="shared" si="3"/>
        <v>195.6</v>
      </c>
      <c r="AU14" s="123">
        <f t="shared" si="4"/>
        <v>23.47</v>
      </c>
      <c r="AV14" s="123">
        <f t="shared" si="5"/>
        <v>11.53</v>
      </c>
      <c r="AW14" s="123">
        <f t="shared" si="6"/>
        <v>230.6</v>
      </c>
    </row>
    <row r="15" spans="1:49" ht="16.149999999999999" customHeight="1" thickBot="1" x14ac:dyDescent="0.25">
      <c r="A15" s="366" t="s">
        <v>1682</v>
      </c>
      <c r="B15" s="184">
        <v>6</v>
      </c>
      <c r="C15" s="184">
        <v>2</v>
      </c>
      <c r="D15" s="184"/>
      <c r="E15" s="184"/>
      <c r="F15" s="184"/>
      <c r="G15" s="184">
        <v>2</v>
      </c>
      <c r="H15" s="184">
        <v>2</v>
      </c>
      <c r="I15" s="184"/>
      <c r="J15" s="184"/>
      <c r="K15" s="184"/>
      <c r="L15" s="184"/>
      <c r="M15" s="184">
        <v>2</v>
      </c>
      <c r="N15" s="184">
        <v>1</v>
      </c>
      <c r="O15" s="184"/>
      <c r="P15" s="184"/>
      <c r="Q15" s="184"/>
      <c r="R15" s="184"/>
      <c r="S15" s="184"/>
      <c r="T15" s="184"/>
      <c r="U15" s="184"/>
      <c r="V15" s="184"/>
      <c r="W15" s="184"/>
      <c r="X15" s="184">
        <v>2</v>
      </c>
      <c r="Y15" s="184"/>
      <c r="Z15" s="184"/>
      <c r="AA15" s="184"/>
      <c r="AB15" s="184"/>
      <c r="AC15" s="184"/>
      <c r="AD15" s="184"/>
      <c r="AE15" s="184"/>
      <c r="AF15" s="184"/>
      <c r="AG15" s="184"/>
      <c r="AH15" s="184">
        <v>4</v>
      </c>
      <c r="AI15" s="184"/>
      <c r="AJ15" s="184"/>
      <c r="AK15" s="184"/>
      <c r="AL15" s="184"/>
      <c r="AM15" s="184"/>
      <c r="AN15" s="184">
        <v>1</v>
      </c>
      <c r="AO15" s="184">
        <v>1</v>
      </c>
      <c r="AP15" s="196">
        <f t="shared" ref="AP15:AP17" si="9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O15*AO$7</f>
        <v>121.03</v>
      </c>
      <c r="AQ15" s="197">
        <f t="shared" si="1"/>
        <v>13.31</v>
      </c>
      <c r="AR15" s="197">
        <f t="shared" ref="AR15:AR17" si="10">AP15+AQ15</f>
        <v>134.34</v>
      </c>
      <c r="AS15" s="123">
        <v>852.38</v>
      </c>
      <c r="AT15" s="123">
        <f t="shared" si="3"/>
        <v>986.72</v>
      </c>
      <c r="AU15" s="123">
        <f t="shared" si="4"/>
        <v>118.41</v>
      </c>
      <c r="AV15" s="123">
        <f t="shared" si="5"/>
        <v>58.16</v>
      </c>
      <c r="AW15" s="123">
        <f t="shared" si="6"/>
        <v>1163.29</v>
      </c>
    </row>
    <row r="16" spans="1:49" ht="16.149999999999999" customHeight="1" thickBot="1" x14ac:dyDescent="0.25">
      <c r="A16" s="365" t="s">
        <v>1683</v>
      </c>
      <c r="B16" s="184">
        <v>3</v>
      </c>
      <c r="C16" s="184">
        <v>1</v>
      </c>
      <c r="D16" s="184"/>
      <c r="E16" s="184"/>
      <c r="F16" s="184"/>
      <c r="G16" s="184">
        <v>1</v>
      </c>
      <c r="H16" s="184">
        <v>1</v>
      </c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>
        <v>1</v>
      </c>
      <c r="Y16" s="184"/>
      <c r="Z16" s="184"/>
      <c r="AA16" s="184"/>
      <c r="AB16" s="184"/>
      <c r="AC16" s="184"/>
      <c r="AD16" s="184"/>
      <c r="AE16" s="184"/>
      <c r="AF16" s="184"/>
      <c r="AG16" s="184"/>
      <c r="AH16" s="184">
        <v>2</v>
      </c>
      <c r="AI16" s="184"/>
      <c r="AJ16" s="184"/>
      <c r="AK16" s="184"/>
      <c r="AL16" s="184"/>
      <c r="AM16" s="184"/>
      <c r="AN16" s="184"/>
      <c r="AO16" s="184">
        <v>1</v>
      </c>
      <c r="AP16" s="196">
        <f t="shared" si="9"/>
        <v>40</v>
      </c>
      <c r="AQ16" s="197">
        <f t="shared" si="1"/>
        <v>4.4000000000000004</v>
      </c>
      <c r="AR16" s="197">
        <f t="shared" si="10"/>
        <v>44.4</v>
      </c>
      <c r="AS16" s="123">
        <v>256.17</v>
      </c>
      <c r="AT16" s="123">
        <f t="shared" si="3"/>
        <v>300.57</v>
      </c>
      <c r="AU16" s="123">
        <f t="shared" si="4"/>
        <v>36.07</v>
      </c>
      <c r="AV16" s="123">
        <f t="shared" si="5"/>
        <v>17.72</v>
      </c>
      <c r="AW16" s="123">
        <f t="shared" si="6"/>
        <v>354.36</v>
      </c>
    </row>
    <row r="17" spans="1:49" ht="16.149999999999999" customHeight="1" thickBot="1" x14ac:dyDescent="0.25">
      <c r="A17" s="365" t="s">
        <v>1684</v>
      </c>
      <c r="B17" s="184">
        <v>4</v>
      </c>
      <c r="C17" s="184">
        <v>1</v>
      </c>
      <c r="D17" s="184"/>
      <c r="E17" s="184"/>
      <c r="F17" s="184"/>
      <c r="G17" s="184">
        <v>1</v>
      </c>
      <c r="H17" s="184">
        <v>1</v>
      </c>
      <c r="I17" s="184"/>
      <c r="J17" s="184"/>
      <c r="K17" s="184"/>
      <c r="L17" s="184"/>
      <c r="M17" s="184">
        <v>1</v>
      </c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>
        <v>1</v>
      </c>
      <c r="Y17" s="184"/>
      <c r="Z17" s="184"/>
      <c r="AA17" s="184"/>
      <c r="AB17" s="184"/>
      <c r="AC17" s="184"/>
      <c r="AD17" s="184"/>
      <c r="AE17" s="184"/>
      <c r="AF17" s="184"/>
      <c r="AG17" s="184"/>
      <c r="AH17" s="184">
        <v>2</v>
      </c>
      <c r="AI17" s="184"/>
      <c r="AJ17" s="184"/>
      <c r="AK17" s="184"/>
      <c r="AL17" s="184"/>
      <c r="AM17" s="184"/>
      <c r="AN17" s="184"/>
      <c r="AO17" s="184">
        <v>1</v>
      </c>
      <c r="AP17" s="196">
        <f t="shared" si="9"/>
        <v>46.47</v>
      </c>
      <c r="AQ17" s="197">
        <f t="shared" si="1"/>
        <v>5.1100000000000003</v>
      </c>
      <c r="AR17" s="197">
        <f t="shared" si="10"/>
        <v>51.58</v>
      </c>
      <c r="AS17" s="123">
        <v>284.85000000000002</v>
      </c>
      <c r="AT17" s="123">
        <f t="shared" si="3"/>
        <v>336.43</v>
      </c>
      <c r="AU17" s="123">
        <f t="shared" si="4"/>
        <v>40.369999999999997</v>
      </c>
      <c r="AV17" s="123">
        <f t="shared" si="5"/>
        <v>19.829999999999998</v>
      </c>
      <c r="AW17" s="123">
        <f t="shared" si="6"/>
        <v>396.63</v>
      </c>
    </row>
    <row r="18" spans="1:49" ht="16.149999999999999" customHeight="1" thickBot="1" x14ac:dyDescent="0.25">
      <c r="A18" s="365" t="s">
        <v>1686</v>
      </c>
      <c r="B18" s="184">
        <v>6</v>
      </c>
      <c r="C18" s="184">
        <v>1</v>
      </c>
      <c r="D18" s="184"/>
      <c r="E18" s="184"/>
      <c r="F18" s="184"/>
      <c r="G18" s="184">
        <v>1</v>
      </c>
      <c r="H18" s="184">
        <v>1</v>
      </c>
      <c r="I18" s="184"/>
      <c r="J18" s="184"/>
      <c r="K18" s="184"/>
      <c r="L18" s="184"/>
      <c r="M18" s="184">
        <v>2</v>
      </c>
      <c r="N18" s="184"/>
      <c r="O18" s="184"/>
      <c r="P18" s="184"/>
      <c r="Q18" s="184"/>
      <c r="R18" s="184"/>
      <c r="S18" s="184"/>
      <c r="T18" s="184"/>
      <c r="U18" s="184">
        <v>2</v>
      </c>
      <c r="V18" s="184"/>
      <c r="W18" s="184"/>
      <c r="X18" s="184">
        <v>1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>
        <v>4</v>
      </c>
      <c r="AI18" s="184"/>
      <c r="AJ18" s="184"/>
      <c r="AK18" s="184"/>
      <c r="AL18" s="184"/>
      <c r="AM18" s="185"/>
      <c r="AN18" s="184">
        <v>1</v>
      </c>
      <c r="AO18" s="184">
        <v>1</v>
      </c>
      <c r="AP18" s="196">
        <f t="shared" ref="AP18:AP20" si="11">B18*B$7+C18*C$7+D18*D$7+E18*E$7+F18*F$7+G18*G$7+H18*H$7+I18*I$7+J18*J$7+K18*K$7+L18*L$7+M18*M$7+N18*N$7+O18*O$7+P18*P$7+Q18*Q$7+R18*R$7+S18*S$7+T18*T$7+U18*U$7+V18*V$7+W18*W$7+X18*X$7+Y18*Y$7+Z18*Z$7+AA18*AA$7+AB18*AB$7+AC18*AC$7+AD18*AD$7+AE18*AE$7+AF18*AF$7+AG18*AG$7+AH18*AH$7+AI18*AI$7+AJ18*AJ$7+AK18*AK$7+AL18*AL$7+AO18*AO$7</f>
        <v>93.46</v>
      </c>
      <c r="AQ18" s="197">
        <f t="shared" si="1"/>
        <v>10.28</v>
      </c>
      <c r="AR18" s="197">
        <f t="shared" ref="AR18:AR20" si="12">AP18+AQ18</f>
        <v>103.74</v>
      </c>
      <c r="AS18" s="123">
        <v>375.76</v>
      </c>
      <c r="AT18" s="123">
        <f t="shared" si="3"/>
        <v>479.5</v>
      </c>
      <c r="AU18" s="123">
        <f t="shared" si="4"/>
        <v>57.54</v>
      </c>
      <c r="AV18" s="123">
        <f t="shared" si="5"/>
        <v>28.27</v>
      </c>
      <c r="AW18" s="123">
        <f t="shared" si="6"/>
        <v>565.30999999999995</v>
      </c>
    </row>
    <row r="19" spans="1:49" ht="16.149999999999999" customHeight="1" thickBot="1" x14ac:dyDescent="0.25">
      <c r="A19" s="365" t="s">
        <v>1689</v>
      </c>
      <c r="B19" s="184">
        <v>3</v>
      </c>
      <c r="C19" s="184">
        <v>1</v>
      </c>
      <c r="D19" s="184"/>
      <c r="E19" s="184"/>
      <c r="F19" s="184"/>
      <c r="G19" s="184">
        <v>1</v>
      </c>
      <c r="H19" s="184">
        <v>1</v>
      </c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>
        <v>1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>
        <v>1</v>
      </c>
      <c r="AO19" s="184">
        <v>1</v>
      </c>
      <c r="AP19" s="196">
        <f t="shared" si="11"/>
        <v>34.06</v>
      </c>
      <c r="AQ19" s="197">
        <f t="shared" si="1"/>
        <v>3.75</v>
      </c>
      <c r="AR19" s="197">
        <f t="shared" si="12"/>
        <v>37.81</v>
      </c>
      <c r="AS19" s="123">
        <v>235.37</v>
      </c>
      <c r="AT19" s="123">
        <f t="shared" si="3"/>
        <v>273.18</v>
      </c>
      <c r="AU19" s="123">
        <f t="shared" si="4"/>
        <v>32.78</v>
      </c>
      <c r="AV19" s="123">
        <f t="shared" si="5"/>
        <v>16.100000000000001</v>
      </c>
      <c r="AW19" s="123">
        <f t="shared" si="6"/>
        <v>322.06</v>
      </c>
    </row>
    <row r="20" spans="1:49" ht="16.149999999999999" customHeight="1" thickBot="1" x14ac:dyDescent="0.25">
      <c r="A20" s="365" t="s">
        <v>1690</v>
      </c>
      <c r="B20" s="184">
        <v>3</v>
      </c>
      <c r="C20" s="184">
        <v>1</v>
      </c>
      <c r="D20" s="184"/>
      <c r="E20" s="184"/>
      <c r="F20" s="184"/>
      <c r="G20" s="184">
        <v>1</v>
      </c>
      <c r="H20" s="184">
        <v>1</v>
      </c>
      <c r="I20" s="184"/>
      <c r="J20" s="184"/>
      <c r="K20" s="184"/>
      <c r="L20" s="184"/>
      <c r="M20" s="184">
        <v>1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>
        <v>1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>
        <v>2</v>
      </c>
      <c r="AI20" s="184"/>
      <c r="AJ20" s="184"/>
      <c r="AK20" s="184"/>
      <c r="AL20" s="184"/>
      <c r="AM20" s="184"/>
      <c r="AN20" s="184">
        <v>1</v>
      </c>
      <c r="AO20" s="184">
        <v>1</v>
      </c>
      <c r="AP20" s="196">
        <f t="shared" si="11"/>
        <v>42.97</v>
      </c>
      <c r="AQ20" s="197">
        <f t="shared" si="1"/>
        <v>4.7300000000000004</v>
      </c>
      <c r="AR20" s="197">
        <f t="shared" si="12"/>
        <v>47.7</v>
      </c>
      <c r="AS20" s="123">
        <v>275.13</v>
      </c>
      <c r="AT20" s="123">
        <f t="shared" si="3"/>
        <v>322.83</v>
      </c>
      <c r="AU20" s="123">
        <f t="shared" si="4"/>
        <v>38.74</v>
      </c>
      <c r="AV20" s="123">
        <f t="shared" si="5"/>
        <v>19.03</v>
      </c>
      <c r="AW20" s="123">
        <f t="shared" si="6"/>
        <v>380.6</v>
      </c>
    </row>
    <row r="21" spans="1:49" ht="16.149999999999999" customHeight="1" thickBot="1" x14ac:dyDescent="0.25">
      <c r="A21" s="365" t="s">
        <v>1691</v>
      </c>
      <c r="B21" s="184">
        <v>4</v>
      </c>
      <c r="C21" s="184">
        <v>1</v>
      </c>
      <c r="D21" s="184"/>
      <c r="E21" s="184"/>
      <c r="F21" s="184"/>
      <c r="G21" s="184">
        <v>1</v>
      </c>
      <c r="H21" s="184">
        <v>1</v>
      </c>
      <c r="I21" s="184"/>
      <c r="J21" s="184"/>
      <c r="K21" s="184"/>
      <c r="L21" s="184"/>
      <c r="M21" s="184">
        <v>1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>
        <v>1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>
        <v>2</v>
      </c>
      <c r="AI21" s="184"/>
      <c r="AJ21" s="184"/>
      <c r="AK21" s="184"/>
      <c r="AL21" s="184"/>
      <c r="AM21" s="184"/>
      <c r="AN21" s="184"/>
      <c r="AO21" s="184">
        <v>1</v>
      </c>
      <c r="AP21" s="196">
        <f t="shared" ref="AP21:AP23" si="13">B21*B$7+C21*C$7+D21*D$7+E21*E$7+F21*F$7+G21*G$7+H21*H$7+I21*I$7+J21*J$7+K21*K$7+L21*L$7+M21*M$7+N21*N$7+O21*O$7+P21*P$7+Q21*Q$7+R21*R$7+S21*S$7+T21*T$7+U21*U$7+V21*V$7+W21*W$7+X21*X$7+Y21*Y$7+Z21*Z$7+AA21*AA$7+AB21*AB$7+AC21*AC$7+AD21*AD$7+AE21*AE$7+AF21*AF$7+AG21*AG$7+AH21*AH$7+AI21*AI$7+AJ21*AJ$7+AK21*AK$7+AL21*AL$7+AO21*AO$7</f>
        <v>46.47</v>
      </c>
      <c r="AQ21" s="197">
        <f t="shared" ref="AQ21:AQ68" si="14">AP21*0.11</f>
        <v>5.1100000000000003</v>
      </c>
      <c r="AR21" s="197">
        <f t="shared" ref="AR21:AR23" si="15">AP21+AQ21</f>
        <v>51.58</v>
      </c>
      <c r="AS21" s="123">
        <v>287.37</v>
      </c>
      <c r="AT21" s="123">
        <f t="shared" si="3"/>
        <v>338.95</v>
      </c>
      <c r="AU21" s="123">
        <f t="shared" si="4"/>
        <v>40.67</v>
      </c>
      <c r="AV21" s="123">
        <f t="shared" si="5"/>
        <v>19.98</v>
      </c>
      <c r="AW21" s="123">
        <f t="shared" si="6"/>
        <v>399.6</v>
      </c>
    </row>
    <row r="22" spans="1:49" ht="16.149999999999999" customHeight="1" thickBot="1" x14ac:dyDescent="0.25">
      <c r="A22" s="365" t="s">
        <v>1692</v>
      </c>
      <c r="B22" s="184"/>
      <c r="C22" s="184"/>
      <c r="D22" s="184"/>
      <c r="E22" s="184"/>
      <c r="F22" s="184"/>
      <c r="G22" s="184">
        <v>2</v>
      </c>
      <c r="H22" s="184"/>
      <c r="I22" s="184"/>
      <c r="J22" s="184"/>
      <c r="K22" s="184"/>
      <c r="L22" s="184"/>
      <c r="M22" s="184"/>
      <c r="N22" s="184"/>
      <c r="O22" s="184">
        <v>1</v>
      </c>
      <c r="P22" s="184"/>
      <c r="Q22" s="184"/>
      <c r="R22" s="184"/>
      <c r="S22" s="184"/>
      <c r="T22" s="184">
        <v>1</v>
      </c>
      <c r="U22" s="184"/>
      <c r="V22" s="184"/>
      <c r="W22" s="184"/>
      <c r="X22" s="184"/>
      <c r="Y22" s="184"/>
      <c r="Z22" s="184"/>
      <c r="AA22" s="184"/>
      <c r="AB22" s="184"/>
      <c r="AC22" s="184">
        <v>1</v>
      </c>
      <c r="AD22" s="184"/>
      <c r="AE22" s="184"/>
      <c r="AF22" s="184"/>
      <c r="AG22" s="184"/>
      <c r="AH22" s="184">
        <v>1</v>
      </c>
      <c r="AI22" s="184"/>
      <c r="AJ22" s="184"/>
      <c r="AK22" s="184"/>
      <c r="AL22" s="184"/>
      <c r="AM22" s="184"/>
      <c r="AN22" s="184"/>
      <c r="AO22" s="184"/>
      <c r="AP22" s="196">
        <f t="shared" si="13"/>
        <v>168.36</v>
      </c>
      <c r="AQ22" s="197">
        <f t="shared" si="14"/>
        <v>18.52</v>
      </c>
      <c r="AR22" s="197">
        <f t="shared" si="15"/>
        <v>186.88</v>
      </c>
      <c r="AS22" s="123">
        <v>167.73</v>
      </c>
      <c r="AT22" s="123">
        <f t="shared" si="3"/>
        <v>354.61</v>
      </c>
      <c r="AU22" s="123">
        <f t="shared" si="4"/>
        <v>42.55</v>
      </c>
      <c r="AV22" s="123">
        <f t="shared" si="5"/>
        <v>20.9</v>
      </c>
      <c r="AW22" s="123">
        <f t="shared" si="6"/>
        <v>418.06</v>
      </c>
    </row>
    <row r="23" spans="1:49" ht="16.149999999999999" customHeight="1" thickBot="1" x14ac:dyDescent="0.25">
      <c r="A23" s="365" t="s">
        <v>1693</v>
      </c>
      <c r="B23" s="184"/>
      <c r="C23" s="184"/>
      <c r="D23" s="184"/>
      <c r="E23" s="184"/>
      <c r="F23" s="184"/>
      <c r="G23" s="184">
        <v>1</v>
      </c>
      <c r="H23" s="184">
        <v>1</v>
      </c>
      <c r="I23" s="184"/>
      <c r="J23" s="184">
        <v>2</v>
      </c>
      <c r="K23" s="184"/>
      <c r="L23" s="184"/>
      <c r="M23" s="184"/>
      <c r="N23" s="184"/>
      <c r="O23" s="184">
        <v>1</v>
      </c>
      <c r="P23" s="184"/>
      <c r="Q23" s="184"/>
      <c r="R23" s="184"/>
      <c r="S23" s="184"/>
      <c r="T23" s="184">
        <v>1</v>
      </c>
      <c r="U23" s="184"/>
      <c r="V23" s="184">
        <v>2</v>
      </c>
      <c r="W23" s="184"/>
      <c r="X23" s="184"/>
      <c r="Y23" s="184"/>
      <c r="Z23" s="184"/>
      <c r="AA23" s="184"/>
      <c r="AB23" s="184"/>
      <c r="AC23" s="184">
        <v>1</v>
      </c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96">
        <f t="shared" si="13"/>
        <v>198.54</v>
      </c>
      <c r="AQ23" s="197">
        <f t="shared" si="14"/>
        <v>21.84</v>
      </c>
      <c r="AR23" s="197">
        <f t="shared" si="15"/>
        <v>220.38</v>
      </c>
      <c r="AS23" s="123">
        <v>203.1</v>
      </c>
      <c r="AT23" s="123">
        <f t="shared" si="3"/>
        <v>423.48</v>
      </c>
      <c r="AU23" s="123">
        <f t="shared" si="4"/>
        <v>50.82</v>
      </c>
      <c r="AV23" s="123">
        <f t="shared" si="5"/>
        <v>24.96</v>
      </c>
      <c r="AW23" s="123">
        <f t="shared" si="6"/>
        <v>499.26</v>
      </c>
    </row>
    <row r="24" spans="1:49" ht="16.149999999999999" customHeight="1" thickBot="1" x14ac:dyDescent="0.25">
      <c r="A24" s="365" t="s">
        <v>1694</v>
      </c>
      <c r="B24" s="184">
        <v>3</v>
      </c>
      <c r="C24" s="184">
        <v>1</v>
      </c>
      <c r="D24" s="184"/>
      <c r="E24" s="184"/>
      <c r="F24" s="184"/>
      <c r="G24" s="184">
        <v>1</v>
      </c>
      <c r="H24" s="184">
        <v>1</v>
      </c>
      <c r="I24" s="184"/>
      <c r="J24" s="184">
        <v>2</v>
      </c>
      <c r="K24" s="184"/>
      <c r="L24" s="184"/>
      <c r="M24" s="184">
        <v>1</v>
      </c>
      <c r="N24" s="184"/>
      <c r="O24" s="184">
        <v>1</v>
      </c>
      <c r="P24" s="184"/>
      <c r="Q24" s="184"/>
      <c r="R24" s="184"/>
      <c r="S24" s="184"/>
      <c r="T24" s="184">
        <v>1</v>
      </c>
      <c r="U24" s="184"/>
      <c r="V24" s="184"/>
      <c r="W24" s="184"/>
      <c r="X24" s="184">
        <v>1</v>
      </c>
      <c r="Y24" s="184"/>
      <c r="Z24" s="184"/>
      <c r="AA24" s="184"/>
      <c r="AB24" s="184"/>
      <c r="AC24" s="184"/>
      <c r="AD24" s="184"/>
      <c r="AE24" s="184"/>
      <c r="AF24" s="184"/>
      <c r="AG24" s="184"/>
      <c r="AH24" s="184">
        <v>2</v>
      </c>
      <c r="AI24" s="184"/>
      <c r="AJ24" s="184"/>
      <c r="AK24" s="184"/>
      <c r="AL24" s="184"/>
      <c r="AM24" s="184"/>
      <c r="AN24" s="184"/>
      <c r="AO24" s="184">
        <v>1</v>
      </c>
      <c r="AP24" s="196">
        <f t="shared" ref="AP24:AP67" si="16">B24*B$7+C24*C$7+D24*D$7+E24*E$7+F24*F$7+G24*G$7+H24*H$7+I24*I$7+J24*J$7+K24*K$7+L24*L$7+M24*M$7+N24*N$7+O24*O$7+P24*P$7+Q24*Q$7+R24*R$7+S24*S$7+T24*T$7+U24*U$7+V24*V$7+W24*W$7+X24*X$7+Y24*Y$7+Z24*Z$7+AA24*AA$7+AB24*AB$7+AC24*AC$7+AD24*AD$7+AE24*AE$7+AF24*AF$7+AG24*AG$7+AH24*AH$7+AI24*AI$7+AJ24*AJ$7+AK24*AK$7+AL24*AL$7+AO24*AO$7</f>
        <v>64.44</v>
      </c>
      <c r="AQ24" s="197">
        <f t="shared" si="14"/>
        <v>7.09</v>
      </c>
      <c r="AR24" s="197">
        <f t="shared" ref="AR24:AR67" si="17">AP24+AQ24</f>
        <v>71.53</v>
      </c>
      <c r="AS24" s="123">
        <v>392.91</v>
      </c>
      <c r="AT24" s="123">
        <f t="shared" si="3"/>
        <v>464.44</v>
      </c>
      <c r="AU24" s="123">
        <f t="shared" si="4"/>
        <v>55.73</v>
      </c>
      <c r="AV24" s="123">
        <f t="shared" si="5"/>
        <v>27.38</v>
      </c>
      <c r="AW24" s="123">
        <f t="shared" si="6"/>
        <v>547.54999999999995</v>
      </c>
    </row>
    <row r="25" spans="1:49" ht="16.149999999999999" customHeight="1" thickBot="1" x14ac:dyDescent="0.25">
      <c r="A25" s="365" t="s">
        <v>1695</v>
      </c>
      <c r="B25" s="184">
        <v>4</v>
      </c>
      <c r="C25" s="184">
        <v>1</v>
      </c>
      <c r="D25" s="184"/>
      <c r="E25" s="184"/>
      <c r="F25" s="184"/>
      <c r="G25" s="184">
        <v>1</v>
      </c>
      <c r="H25" s="184">
        <v>1</v>
      </c>
      <c r="I25" s="184"/>
      <c r="J25" s="184">
        <v>2</v>
      </c>
      <c r="K25" s="184"/>
      <c r="L25" s="184"/>
      <c r="M25" s="184">
        <v>1</v>
      </c>
      <c r="N25" s="184"/>
      <c r="O25" s="184">
        <v>1</v>
      </c>
      <c r="P25" s="184"/>
      <c r="Q25" s="184"/>
      <c r="R25" s="184"/>
      <c r="S25" s="184"/>
      <c r="T25" s="184">
        <v>1</v>
      </c>
      <c r="U25" s="184"/>
      <c r="V25" s="184"/>
      <c r="W25" s="184"/>
      <c r="X25" s="184">
        <v>1</v>
      </c>
      <c r="Y25" s="184"/>
      <c r="Z25" s="184"/>
      <c r="AA25" s="184"/>
      <c r="AB25" s="184"/>
      <c r="AC25" s="184"/>
      <c r="AD25" s="184"/>
      <c r="AE25" s="184"/>
      <c r="AF25" s="184"/>
      <c r="AG25" s="184"/>
      <c r="AH25" s="184">
        <v>2</v>
      </c>
      <c r="AI25" s="184"/>
      <c r="AJ25" s="184"/>
      <c r="AK25" s="184"/>
      <c r="AL25" s="184"/>
      <c r="AM25" s="184"/>
      <c r="AN25" s="184"/>
      <c r="AO25" s="184">
        <v>1</v>
      </c>
      <c r="AP25" s="196">
        <f t="shared" si="16"/>
        <v>67.94</v>
      </c>
      <c r="AQ25" s="197">
        <f t="shared" si="14"/>
        <v>7.47</v>
      </c>
      <c r="AR25" s="197">
        <f t="shared" si="17"/>
        <v>75.41</v>
      </c>
      <c r="AS25" s="123">
        <v>405.15</v>
      </c>
      <c r="AT25" s="123">
        <f t="shared" si="3"/>
        <v>480.56</v>
      </c>
      <c r="AU25" s="123">
        <f t="shared" si="4"/>
        <v>57.67</v>
      </c>
      <c r="AV25" s="123">
        <f t="shared" si="5"/>
        <v>28.33</v>
      </c>
      <c r="AW25" s="123">
        <f t="shared" si="6"/>
        <v>566.55999999999995</v>
      </c>
    </row>
    <row r="26" spans="1:49" ht="16.149999999999999" customHeight="1" thickBot="1" x14ac:dyDescent="0.25">
      <c r="A26" s="365" t="s">
        <v>1698</v>
      </c>
      <c r="B26" s="184">
        <v>4</v>
      </c>
      <c r="C26" s="184">
        <v>1</v>
      </c>
      <c r="D26" s="184"/>
      <c r="E26" s="184"/>
      <c r="F26" s="184"/>
      <c r="G26" s="184">
        <v>1</v>
      </c>
      <c r="H26" s="184">
        <v>1</v>
      </c>
      <c r="I26" s="184"/>
      <c r="J26" s="184">
        <v>2</v>
      </c>
      <c r="K26" s="184"/>
      <c r="L26" s="184"/>
      <c r="M26" s="184">
        <v>1</v>
      </c>
      <c r="N26" s="184"/>
      <c r="O26" s="184">
        <v>1</v>
      </c>
      <c r="P26" s="184"/>
      <c r="Q26" s="184"/>
      <c r="R26" s="184"/>
      <c r="S26" s="184"/>
      <c r="T26" s="184">
        <v>1</v>
      </c>
      <c r="U26" s="184"/>
      <c r="V26" s="184"/>
      <c r="W26" s="184"/>
      <c r="X26" s="184">
        <v>1</v>
      </c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>
        <v>1</v>
      </c>
      <c r="AP26" s="196">
        <f t="shared" ref="AP26:AP64" si="18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O26*AO$7</f>
        <v>62</v>
      </c>
      <c r="AQ26" s="197">
        <f t="shared" ref="AQ26:AQ64" si="19">AP26*0.11</f>
        <v>6.82</v>
      </c>
      <c r="AR26" s="197">
        <f t="shared" ref="AR26:AR64" si="20">AP26+AQ26</f>
        <v>68.819999999999993</v>
      </c>
      <c r="AS26" s="123">
        <v>363.81</v>
      </c>
      <c r="AT26" s="123">
        <f t="shared" ref="AT26:AT64" si="21">AR26+AS26</f>
        <v>432.63</v>
      </c>
      <c r="AU26" s="123">
        <f t="shared" ref="AU26:AU64" si="22">AT26*0.12</f>
        <v>51.92</v>
      </c>
      <c r="AV26" s="123">
        <f t="shared" ref="AV26:AV64" si="23">(AT26+AU26)/19</f>
        <v>25.5</v>
      </c>
      <c r="AW26" s="123">
        <f t="shared" ref="AW26:AW64" si="24">AT26+AU26+AV26</f>
        <v>510.05</v>
      </c>
    </row>
    <row r="27" spans="1:49" ht="16.149999999999999" customHeight="1" thickBot="1" x14ac:dyDescent="0.25">
      <c r="A27" s="365" t="s">
        <v>1699</v>
      </c>
      <c r="B27" s="184">
        <v>3</v>
      </c>
      <c r="C27" s="184">
        <v>1</v>
      </c>
      <c r="D27" s="184"/>
      <c r="E27" s="184"/>
      <c r="F27" s="184"/>
      <c r="G27" s="184">
        <v>1</v>
      </c>
      <c r="H27" s="184">
        <v>1</v>
      </c>
      <c r="I27" s="184"/>
      <c r="J27" s="184"/>
      <c r="K27" s="184"/>
      <c r="L27" s="184"/>
      <c r="M27" s="184">
        <v>1</v>
      </c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>
        <v>1</v>
      </c>
      <c r="Y27" s="184"/>
      <c r="Z27" s="184"/>
      <c r="AA27" s="184"/>
      <c r="AB27" s="184"/>
      <c r="AC27" s="184"/>
      <c r="AD27" s="184"/>
      <c r="AE27" s="184"/>
      <c r="AF27" s="184"/>
      <c r="AG27" s="184"/>
      <c r="AH27" s="184">
        <v>2</v>
      </c>
      <c r="AI27" s="184"/>
      <c r="AJ27" s="184"/>
      <c r="AK27" s="184"/>
      <c r="AL27" s="184"/>
      <c r="AM27" s="184"/>
      <c r="AN27" s="184">
        <v>1</v>
      </c>
      <c r="AO27" s="184">
        <v>1</v>
      </c>
      <c r="AP27" s="196">
        <f t="shared" si="18"/>
        <v>42.97</v>
      </c>
      <c r="AQ27" s="197">
        <f t="shared" si="19"/>
        <v>4.7300000000000004</v>
      </c>
      <c r="AR27" s="197">
        <f t="shared" si="20"/>
        <v>47.7</v>
      </c>
      <c r="AS27" s="123">
        <v>272.61</v>
      </c>
      <c r="AT27" s="123">
        <f t="shared" si="21"/>
        <v>320.31</v>
      </c>
      <c r="AU27" s="123">
        <f t="shared" si="22"/>
        <v>38.44</v>
      </c>
      <c r="AV27" s="123">
        <f t="shared" si="23"/>
        <v>18.88</v>
      </c>
      <c r="AW27" s="123">
        <f t="shared" si="24"/>
        <v>377.63</v>
      </c>
    </row>
    <row r="28" spans="1:49" ht="16.149999999999999" customHeight="1" thickBot="1" x14ac:dyDescent="0.25">
      <c r="A28" s="365" t="s">
        <v>1700</v>
      </c>
      <c r="B28" s="184">
        <v>6</v>
      </c>
      <c r="C28" s="184"/>
      <c r="D28" s="184"/>
      <c r="E28" s="184"/>
      <c r="F28" s="184"/>
      <c r="G28" s="184">
        <v>1</v>
      </c>
      <c r="H28" s="184">
        <v>1</v>
      </c>
      <c r="I28" s="184"/>
      <c r="J28" s="184"/>
      <c r="K28" s="184"/>
      <c r="L28" s="184"/>
      <c r="M28" s="184"/>
      <c r="N28" s="185">
        <v>3</v>
      </c>
      <c r="O28" s="184"/>
      <c r="P28" s="184"/>
      <c r="Q28" s="184"/>
      <c r="R28" s="184"/>
      <c r="S28" s="184"/>
      <c r="T28" s="184"/>
      <c r="U28" s="184"/>
      <c r="V28" s="184"/>
      <c r="W28" s="184"/>
      <c r="X28" s="184">
        <v>1</v>
      </c>
      <c r="Y28" s="184"/>
      <c r="Z28" s="184"/>
      <c r="AA28" s="184"/>
      <c r="AB28" s="184"/>
      <c r="AC28" s="184"/>
      <c r="AD28" s="184"/>
      <c r="AE28" s="184"/>
      <c r="AF28" s="184"/>
      <c r="AG28" s="184"/>
      <c r="AH28" s="184">
        <v>4</v>
      </c>
      <c r="AI28" s="184"/>
      <c r="AJ28" s="184"/>
      <c r="AK28" s="184"/>
      <c r="AL28" s="184"/>
      <c r="AM28" s="184"/>
      <c r="AN28" s="184"/>
      <c r="AO28" s="184">
        <v>1</v>
      </c>
      <c r="AP28" s="196">
        <f t="shared" si="18"/>
        <v>150.03</v>
      </c>
      <c r="AQ28" s="197">
        <f t="shared" si="19"/>
        <v>16.5</v>
      </c>
      <c r="AR28" s="197">
        <f t="shared" si="20"/>
        <v>166.53</v>
      </c>
      <c r="AS28" s="123">
        <v>260.54000000000002</v>
      </c>
      <c r="AT28" s="123">
        <f t="shared" si="21"/>
        <v>427.07</v>
      </c>
      <c r="AU28" s="123">
        <f t="shared" si="22"/>
        <v>51.25</v>
      </c>
      <c r="AV28" s="123">
        <f t="shared" si="23"/>
        <v>25.17</v>
      </c>
      <c r="AW28" s="123">
        <f t="shared" si="24"/>
        <v>503.49</v>
      </c>
    </row>
    <row r="29" spans="1:49" ht="16.149999999999999" customHeight="1" thickBot="1" x14ac:dyDescent="0.25">
      <c r="A29" s="365" t="s">
        <v>1701</v>
      </c>
      <c r="B29" s="184">
        <v>3</v>
      </c>
      <c r="C29" s="184">
        <v>1</v>
      </c>
      <c r="D29" s="184"/>
      <c r="E29" s="184"/>
      <c r="F29" s="184"/>
      <c r="G29" s="184">
        <v>1</v>
      </c>
      <c r="H29" s="184">
        <v>1</v>
      </c>
      <c r="I29" s="184"/>
      <c r="J29" s="184"/>
      <c r="K29" s="184"/>
      <c r="L29" s="184"/>
      <c r="M29" s="184">
        <v>1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>
        <v>1</v>
      </c>
      <c r="Y29" s="184"/>
      <c r="Z29" s="184"/>
      <c r="AA29" s="184"/>
      <c r="AB29" s="184"/>
      <c r="AC29" s="184"/>
      <c r="AD29" s="184"/>
      <c r="AE29" s="184"/>
      <c r="AF29" s="184"/>
      <c r="AG29" s="184"/>
      <c r="AH29" s="184">
        <v>2</v>
      </c>
      <c r="AI29" s="184"/>
      <c r="AJ29" s="184"/>
      <c r="AK29" s="184"/>
      <c r="AL29" s="184"/>
      <c r="AM29" s="184"/>
      <c r="AN29" s="184"/>
      <c r="AO29" s="184">
        <v>1</v>
      </c>
      <c r="AP29" s="196">
        <f t="shared" si="18"/>
        <v>42.97</v>
      </c>
      <c r="AQ29" s="197">
        <f t="shared" si="19"/>
        <v>4.7300000000000004</v>
      </c>
      <c r="AR29" s="197">
        <f t="shared" si="20"/>
        <v>47.7</v>
      </c>
      <c r="AS29" s="123">
        <v>275.13</v>
      </c>
      <c r="AT29" s="123">
        <f t="shared" si="21"/>
        <v>322.83</v>
      </c>
      <c r="AU29" s="123">
        <f t="shared" si="22"/>
        <v>38.74</v>
      </c>
      <c r="AV29" s="123">
        <f t="shared" si="23"/>
        <v>19.03</v>
      </c>
      <c r="AW29" s="123">
        <f t="shared" si="24"/>
        <v>380.6</v>
      </c>
    </row>
    <row r="30" spans="1:49" ht="16.149999999999999" customHeight="1" thickBot="1" x14ac:dyDescent="0.25">
      <c r="A30" s="365" t="s">
        <v>1702</v>
      </c>
      <c r="B30" s="184">
        <v>3</v>
      </c>
      <c r="C30" s="184">
        <v>1</v>
      </c>
      <c r="D30" s="184"/>
      <c r="E30" s="184"/>
      <c r="F30" s="184"/>
      <c r="G30" s="184">
        <v>1</v>
      </c>
      <c r="H30" s="184">
        <v>1</v>
      </c>
      <c r="I30" s="184"/>
      <c r="J30" s="184"/>
      <c r="K30" s="184"/>
      <c r="L30" s="184"/>
      <c r="M30" s="184">
        <v>1</v>
      </c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>
        <v>1</v>
      </c>
      <c r="Y30" s="184"/>
      <c r="Z30" s="184"/>
      <c r="AA30" s="184"/>
      <c r="AB30" s="184"/>
      <c r="AC30" s="184"/>
      <c r="AD30" s="184"/>
      <c r="AE30" s="184"/>
      <c r="AF30" s="184"/>
      <c r="AG30" s="184"/>
      <c r="AH30" s="184">
        <v>2</v>
      </c>
      <c r="AI30" s="184"/>
      <c r="AJ30" s="184"/>
      <c r="AK30" s="184"/>
      <c r="AL30" s="184"/>
      <c r="AM30" s="184"/>
      <c r="AN30" s="184"/>
      <c r="AO30" s="184">
        <v>1</v>
      </c>
      <c r="AP30" s="196">
        <f t="shared" si="18"/>
        <v>42.97</v>
      </c>
      <c r="AQ30" s="197">
        <f t="shared" si="19"/>
        <v>4.7300000000000004</v>
      </c>
      <c r="AR30" s="197">
        <f t="shared" si="20"/>
        <v>47.7</v>
      </c>
      <c r="AS30" s="123">
        <v>272.04000000000002</v>
      </c>
      <c r="AT30" s="123">
        <f t="shared" si="21"/>
        <v>319.74</v>
      </c>
      <c r="AU30" s="123">
        <f t="shared" si="22"/>
        <v>38.369999999999997</v>
      </c>
      <c r="AV30" s="123">
        <f t="shared" si="23"/>
        <v>18.850000000000001</v>
      </c>
      <c r="AW30" s="123">
        <f t="shared" si="24"/>
        <v>376.96</v>
      </c>
    </row>
    <row r="31" spans="1:49" ht="16.149999999999999" customHeight="1" thickBot="1" x14ac:dyDescent="0.25">
      <c r="A31" s="365" t="s">
        <v>1703</v>
      </c>
      <c r="B31" s="184">
        <v>6</v>
      </c>
      <c r="C31" s="184">
        <v>1</v>
      </c>
      <c r="D31" s="184"/>
      <c r="E31" s="184">
        <v>2</v>
      </c>
      <c r="F31" s="184"/>
      <c r="G31" s="184"/>
      <c r="H31" s="184"/>
      <c r="I31" s="184"/>
      <c r="J31" s="184">
        <v>2</v>
      </c>
      <c r="K31" s="184"/>
      <c r="L31" s="184"/>
      <c r="M31" s="184">
        <v>2</v>
      </c>
      <c r="N31" s="184">
        <v>2</v>
      </c>
      <c r="O31" s="184">
        <v>1</v>
      </c>
      <c r="P31" s="184"/>
      <c r="Q31" s="184"/>
      <c r="R31" s="184"/>
      <c r="S31" s="184"/>
      <c r="T31" s="184">
        <v>1</v>
      </c>
      <c r="U31" s="184">
        <v>2</v>
      </c>
      <c r="V31" s="184"/>
      <c r="W31" s="184"/>
      <c r="X31" s="184">
        <v>2</v>
      </c>
      <c r="Y31" s="184"/>
      <c r="Z31" s="184"/>
      <c r="AA31" s="184"/>
      <c r="AB31" s="184"/>
      <c r="AC31" s="184"/>
      <c r="AD31" s="184"/>
      <c r="AE31" s="184"/>
      <c r="AF31" s="184"/>
      <c r="AG31" s="184"/>
      <c r="AH31" s="184">
        <v>4</v>
      </c>
      <c r="AI31" s="184"/>
      <c r="AJ31" s="184"/>
      <c r="AK31" s="184"/>
      <c r="AL31" s="184"/>
      <c r="AM31" s="184"/>
      <c r="AN31" s="184"/>
      <c r="AO31" s="184"/>
      <c r="AP31" s="196">
        <f t="shared" si="18"/>
        <v>191.03</v>
      </c>
      <c r="AQ31" s="197">
        <f t="shared" si="19"/>
        <v>21.01</v>
      </c>
      <c r="AR31" s="197">
        <f t="shared" si="20"/>
        <v>212.04</v>
      </c>
      <c r="AS31" s="123">
        <v>1012.97</v>
      </c>
      <c r="AT31" s="123">
        <f t="shared" si="21"/>
        <v>1225.01</v>
      </c>
      <c r="AU31" s="123">
        <f t="shared" si="22"/>
        <v>147</v>
      </c>
      <c r="AV31" s="123">
        <f t="shared" si="23"/>
        <v>72.209999999999994</v>
      </c>
      <c r="AW31" s="123">
        <f t="shared" si="24"/>
        <v>1444.22</v>
      </c>
    </row>
    <row r="32" spans="1:49" ht="16.149999999999999" customHeight="1" thickBot="1" x14ac:dyDescent="0.25">
      <c r="A32" s="365" t="s">
        <v>1704</v>
      </c>
      <c r="B32" s="184">
        <v>4</v>
      </c>
      <c r="C32" s="184">
        <v>1</v>
      </c>
      <c r="D32" s="184"/>
      <c r="E32" s="184"/>
      <c r="F32" s="184"/>
      <c r="G32" s="184">
        <v>1</v>
      </c>
      <c r="H32" s="184">
        <v>1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>
        <v>1</v>
      </c>
      <c r="Y32" s="184"/>
      <c r="Z32" s="184"/>
      <c r="AA32" s="184"/>
      <c r="AB32" s="184"/>
      <c r="AC32" s="184"/>
      <c r="AD32" s="184"/>
      <c r="AE32" s="184"/>
      <c r="AF32" s="184"/>
      <c r="AG32" s="184"/>
      <c r="AH32" s="184">
        <v>2</v>
      </c>
      <c r="AI32" s="184"/>
      <c r="AJ32" s="184"/>
      <c r="AK32" s="184"/>
      <c r="AL32" s="184"/>
      <c r="AM32" s="184"/>
      <c r="AN32" s="184"/>
      <c r="AO32" s="184">
        <v>1</v>
      </c>
      <c r="AP32" s="196">
        <f t="shared" si="18"/>
        <v>43.5</v>
      </c>
      <c r="AQ32" s="197">
        <f t="shared" si="19"/>
        <v>4.79</v>
      </c>
      <c r="AR32" s="197">
        <f t="shared" si="20"/>
        <v>48.29</v>
      </c>
      <c r="AS32" s="123">
        <v>270.93</v>
      </c>
      <c r="AT32" s="123">
        <f t="shared" si="21"/>
        <v>319.22000000000003</v>
      </c>
      <c r="AU32" s="123">
        <f t="shared" si="22"/>
        <v>38.31</v>
      </c>
      <c r="AV32" s="123">
        <f t="shared" si="23"/>
        <v>18.82</v>
      </c>
      <c r="AW32" s="123">
        <f t="shared" si="24"/>
        <v>376.35</v>
      </c>
    </row>
    <row r="33" spans="1:49" ht="16.149999999999999" customHeight="1" thickBot="1" x14ac:dyDescent="0.25">
      <c r="A33" s="365" t="s">
        <v>1705</v>
      </c>
      <c r="B33" s="184">
        <v>3</v>
      </c>
      <c r="C33" s="184">
        <v>1</v>
      </c>
      <c r="D33" s="184"/>
      <c r="E33" s="184"/>
      <c r="F33" s="184"/>
      <c r="G33" s="184">
        <v>1</v>
      </c>
      <c r="H33" s="184">
        <v>1</v>
      </c>
      <c r="I33" s="184"/>
      <c r="J33" s="184"/>
      <c r="K33" s="184"/>
      <c r="L33" s="184"/>
      <c r="M33" s="184">
        <v>1</v>
      </c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>
        <v>1</v>
      </c>
      <c r="Y33" s="184"/>
      <c r="Z33" s="184"/>
      <c r="AA33" s="184"/>
      <c r="AB33" s="184"/>
      <c r="AC33" s="184"/>
      <c r="AD33" s="184"/>
      <c r="AE33" s="184"/>
      <c r="AF33" s="184"/>
      <c r="AG33" s="184"/>
      <c r="AH33" s="184">
        <v>2</v>
      </c>
      <c r="AI33" s="184"/>
      <c r="AJ33" s="184"/>
      <c r="AK33" s="184"/>
      <c r="AL33" s="184"/>
      <c r="AM33" s="184"/>
      <c r="AN33" s="184">
        <v>1</v>
      </c>
      <c r="AO33" s="184">
        <v>1</v>
      </c>
      <c r="AP33" s="196">
        <f t="shared" si="18"/>
        <v>42.97</v>
      </c>
      <c r="AQ33" s="197">
        <f t="shared" si="19"/>
        <v>4.7300000000000004</v>
      </c>
      <c r="AR33" s="197">
        <f t="shared" si="20"/>
        <v>47.7</v>
      </c>
      <c r="AS33" s="123">
        <v>275.13</v>
      </c>
      <c r="AT33" s="123">
        <f t="shared" si="21"/>
        <v>322.83</v>
      </c>
      <c r="AU33" s="123">
        <f t="shared" si="22"/>
        <v>38.74</v>
      </c>
      <c r="AV33" s="123">
        <f t="shared" si="23"/>
        <v>19.03</v>
      </c>
      <c r="AW33" s="123">
        <f t="shared" si="24"/>
        <v>380.6</v>
      </c>
    </row>
    <row r="34" spans="1:49" ht="16.149999999999999" customHeight="1" thickBot="1" x14ac:dyDescent="0.25">
      <c r="A34" s="365" t="s">
        <v>1706</v>
      </c>
      <c r="B34" s="184">
        <v>3</v>
      </c>
      <c r="C34" s="372"/>
      <c r="D34" s="184"/>
      <c r="E34" s="184"/>
      <c r="F34" s="184"/>
      <c r="G34" s="184">
        <v>1</v>
      </c>
      <c r="H34" s="184">
        <v>1</v>
      </c>
      <c r="I34" s="184"/>
      <c r="J34" s="184"/>
      <c r="K34" s="184"/>
      <c r="L34" s="184"/>
      <c r="M34" s="184">
        <v>1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>
        <v>1</v>
      </c>
      <c r="Y34" s="184"/>
      <c r="Z34" s="184"/>
      <c r="AA34" s="184"/>
      <c r="AB34" s="184"/>
      <c r="AC34" s="184"/>
      <c r="AD34" s="184"/>
      <c r="AE34" s="184"/>
      <c r="AF34" s="184"/>
      <c r="AG34" s="184"/>
      <c r="AH34" s="184">
        <v>2</v>
      </c>
      <c r="AI34" s="184"/>
      <c r="AJ34" s="184"/>
      <c r="AK34" s="184"/>
      <c r="AL34" s="184"/>
      <c r="AM34" s="184"/>
      <c r="AN34" s="184"/>
      <c r="AO34" s="184">
        <v>1</v>
      </c>
      <c r="AP34" s="196">
        <f t="shared" si="18"/>
        <v>31.29</v>
      </c>
      <c r="AQ34" s="197">
        <f t="shared" si="19"/>
        <v>3.44</v>
      </c>
      <c r="AR34" s="197">
        <f t="shared" si="20"/>
        <v>34.729999999999997</v>
      </c>
      <c r="AS34" s="123">
        <v>160.87</v>
      </c>
      <c r="AT34" s="123">
        <f t="shared" si="21"/>
        <v>195.6</v>
      </c>
      <c r="AU34" s="123">
        <f t="shared" si="22"/>
        <v>23.47</v>
      </c>
      <c r="AV34" s="123">
        <f t="shared" si="23"/>
        <v>11.53</v>
      </c>
      <c r="AW34" s="123">
        <f t="shared" si="24"/>
        <v>230.6</v>
      </c>
    </row>
    <row r="35" spans="1:49" ht="16.149999999999999" customHeight="1" thickBot="1" x14ac:dyDescent="0.25">
      <c r="A35" s="365" t="s">
        <v>1707</v>
      </c>
      <c r="B35" s="184">
        <v>4</v>
      </c>
      <c r="C35" s="184">
        <v>1</v>
      </c>
      <c r="D35" s="184"/>
      <c r="E35" s="184"/>
      <c r="F35" s="184"/>
      <c r="G35" s="184">
        <v>1</v>
      </c>
      <c r="H35" s="184">
        <v>1</v>
      </c>
      <c r="I35" s="184"/>
      <c r="J35" s="184"/>
      <c r="K35" s="184"/>
      <c r="L35" s="184"/>
      <c r="M35" s="184">
        <v>1</v>
      </c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>
        <v>1</v>
      </c>
      <c r="Y35" s="184"/>
      <c r="Z35" s="184"/>
      <c r="AA35" s="184"/>
      <c r="AB35" s="184"/>
      <c r="AC35" s="184"/>
      <c r="AD35" s="184"/>
      <c r="AE35" s="184"/>
      <c r="AF35" s="184"/>
      <c r="AG35" s="184"/>
      <c r="AH35" s="184">
        <v>2</v>
      </c>
      <c r="AI35" s="184"/>
      <c r="AJ35" s="184"/>
      <c r="AK35" s="184"/>
      <c r="AL35" s="184"/>
      <c r="AM35" s="184"/>
      <c r="AN35" s="184">
        <v>1</v>
      </c>
      <c r="AO35" s="184">
        <v>1</v>
      </c>
      <c r="AP35" s="196">
        <f t="shared" si="18"/>
        <v>46.47</v>
      </c>
      <c r="AQ35" s="197">
        <f t="shared" si="19"/>
        <v>5.1100000000000003</v>
      </c>
      <c r="AR35" s="197">
        <f t="shared" si="20"/>
        <v>51.58</v>
      </c>
      <c r="AS35" s="123">
        <v>287.37</v>
      </c>
      <c r="AT35" s="123">
        <f t="shared" si="21"/>
        <v>338.95</v>
      </c>
      <c r="AU35" s="123">
        <f t="shared" si="22"/>
        <v>40.67</v>
      </c>
      <c r="AV35" s="123">
        <f t="shared" si="23"/>
        <v>19.98</v>
      </c>
      <c r="AW35" s="123">
        <f t="shared" si="24"/>
        <v>399.6</v>
      </c>
    </row>
    <row r="36" spans="1:49" ht="16.149999999999999" customHeight="1" thickBot="1" x14ac:dyDescent="0.25">
      <c r="A36" s="365" t="s">
        <v>1708</v>
      </c>
      <c r="B36" s="184">
        <v>3</v>
      </c>
      <c r="C36" s="184">
        <v>1</v>
      </c>
      <c r="D36" s="184"/>
      <c r="E36" s="184">
        <v>2</v>
      </c>
      <c r="F36" s="184"/>
      <c r="G36" s="184"/>
      <c r="H36" s="184"/>
      <c r="I36" s="184"/>
      <c r="J36" s="184">
        <v>1</v>
      </c>
      <c r="K36" s="184"/>
      <c r="L36" s="184"/>
      <c r="M36" s="184">
        <v>1</v>
      </c>
      <c r="N36" s="184"/>
      <c r="O36" s="184">
        <v>1</v>
      </c>
      <c r="P36" s="184"/>
      <c r="Q36" s="184"/>
      <c r="R36" s="184"/>
      <c r="S36" s="184">
        <v>1</v>
      </c>
      <c r="T36" s="184"/>
      <c r="U36" s="184"/>
      <c r="V36" s="184"/>
      <c r="W36" s="184"/>
      <c r="X36" s="184">
        <v>1</v>
      </c>
      <c r="Y36" s="184"/>
      <c r="Z36" s="184"/>
      <c r="AA36" s="184"/>
      <c r="AB36" s="184"/>
      <c r="AC36" s="184"/>
      <c r="AD36" s="184"/>
      <c r="AE36" s="184"/>
      <c r="AF36" s="184"/>
      <c r="AG36" s="184"/>
      <c r="AH36" s="184">
        <v>2</v>
      </c>
      <c r="AI36" s="184"/>
      <c r="AJ36" s="184"/>
      <c r="AK36" s="184"/>
      <c r="AL36" s="184"/>
      <c r="AM36" s="184"/>
      <c r="AN36" s="184"/>
      <c r="AO36" s="184">
        <v>1</v>
      </c>
      <c r="AP36" s="196">
        <f t="shared" si="18"/>
        <v>65.91</v>
      </c>
      <c r="AQ36" s="197">
        <f t="shared" si="19"/>
        <v>7.25</v>
      </c>
      <c r="AR36" s="197">
        <f t="shared" si="20"/>
        <v>73.16</v>
      </c>
      <c r="AS36" s="123">
        <v>353.98</v>
      </c>
      <c r="AT36" s="123">
        <f t="shared" si="21"/>
        <v>427.14</v>
      </c>
      <c r="AU36" s="123">
        <f t="shared" si="22"/>
        <v>51.26</v>
      </c>
      <c r="AV36" s="123">
        <f t="shared" si="23"/>
        <v>25.18</v>
      </c>
      <c r="AW36" s="123">
        <f t="shared" si="24"/>
        <v>503.58</v>
      </c>
    </row>
    <row r="37" spans="1:49" ht="16.149999999999999" customHeight="1" thickBot="1" x14ac:dyDescent="0.25">
      <c r="A37" s="365" t="s">
        <v>1709</v>
      </c>
      <c r="B37" s="184">
        <v>4</v>
      </c>
      <c r="C37" s="184">
        <v>1</v>
      </c>
      <c r="D37" s="184"/>
      <c r="E37" s="184">
        <v>2</v>
      </c>
      <c r="F37" s="184"/>
      <c r="G37" s="184"/>
      <c r="H37" s="184"/>
      <c r="I37" s="184"/>
      <c r="J37" s="184">
        <v>1</v>
      </c>
      <c r="K37" s="184"/>
      <c r="L37" s="184"/>
      <c r="M37" s="184">
        <v>1</v>
      </c>
      <c r="N37" s="184"/>
      <c r="O37" s="184">
        <v>1</v>
      </c>
      <c r="P37" s="184"/>
      <c r="Q37" s="184"/>
      <c r="R37" s="184"/>
      <c r="S37" s="184">
        <v>1</v>
      </c>
      <c r="T37" s="184"/>
      <c r="U37" s="184"/>
      <c r="V37" s="184"/>
      <c r="W37" s="184"/>
      <c r="X37" s="184">
        <v>1</v>
      </c>
      <c r="Y37" s="184"/>
      <c r="Z37" s="184"/>
      <c r="AA37" s="184"/>
      <c r="AB37" s="184"/>
      <c r="AC37" s="184"/>
      <c r="AD37" s="184"/>
      <c r="AE37" s="184"/>
      <c r="AF37" s="184"/>
      <c r="AG37" s="184"/>
      <c r="AH37" s="184">
        <v>2</v>
      </c>
      <c r="AI37" s="184"/>
      <c r="AJ37" s="184"/>
      <c r="AK37" s="184"/>
      <c r="AL37" s="184"/>
      <c r="AM37" s="184"/>
      <c r="AN37" s="184"/>
      <c r="AO37" s="184">
        <v>1</v>
      </c>
      <c r="AP37" s="196">
        <f t="shared" si="18"/>
        <v>69.41</v>
      </c>
      <c r="AQ37" s="197">
        <f t="shared" si="19"/>
        <v>7.64</v>
      </c>
      <c r="AR37" s="197">
        <f t="shared" si="20"/>
        <v>77.05</v>
      </c>
      <c r="AS37" s="123">
        <v>377.29</v>
      </c>
      <c r="AT37" s="123">
        <f t="shared" si="21"/>
        <v>454.34</v>
      </c>
      <c r="AU37" s="123">
        <f t="shared" si="22"/>
        <v>54.52</v>
      </c>
      <c r="AV37" s="123">
        <f t="shared" si="23"/>
        <v>26.78</v>
      </c>
      <c r="AW37" s="123">
        <f t="shared" si="24"/>
        <v>535.64</v>
      </c>
    </row>
    <row r="38" spans="1:49" ht="16.149999999999999" customHeight="1" thickBot="1" x14ac:dyDescent="0.25">
      <c r="A38" s="365" t="s">
        <v>1710</v>
      </c>
      <c r="B38" s="184">
        <v>4</v>
      </c>
      <c r="C38" s="184">
        <v>1</v>
      </c>
      <c r="D38" s="184"/>
      <c r="E38" s="184">
        <v>2</v>
      </c>
      <c r="F38" s="184"/>
      <c r="G38" s="184"/>
      <c r="H38" s="184"/>
      <c r="I38" s="184"/>
      <c r="J38" s="184">
        <v>1</v>
      </c>
      <c r="K38" s="184"/>
      <c r="L38" s="184"/>
      <c r="M38" s="184">
        <v>1</v>
      </c>
      <c r="N38" s="184"/>
      <c r="O38" s="184">
        <v>1</v>
      </c>
      <c r="P38" s="184"/>
      <c r="Q38" s="184"/>
      <c r="R38" s="184"/>
      <c r="S38" s="184">
        <v>1</v>
      </c>
      <c r="T38" s="184"/>
      <c r="U38" s="184"/>
      <c r="V38" s="184"/>
      <c r="W38" s="184"/>
      <c r="X38" s="184">
        <v>1</v>
      </c>
      <c r="Y38" s="184"/>
      <c r="Z38" s="184"/>
      <c r="AA38" s="184"/>
      <c r="AB38" s="184"/>
      <c r="AC38" s="184"/>
      <c r="AD38" s="184"/>
      <c r="AE38" s="184"/>
      <c r="AF38" s="184"/>
      <c r="AG38" s="184"/>
      <c r="AH38" s="184">
        <v>2</v>
      </c>
      <c r="AI38" s="184"/>
      <c r="AJ38" s="184"/>
      <c r="AK38" s="184"/>
      <c r="AL38" s="184"/>
      <c r="AM38" s="184"/>
      <c r="AN38" s="184"/>
      <c r="AO38" s="184">
        <v>1</v>
      </c>
      <c r="AP38" s="196">
        <f t="shared" si="18"/>
        <v>69.41</v>
      </c>
      <c r="AQ38" s="197">
        <f t="shared" si="19"/>
        <v>7.64</v>
      </c>
      <c r="AR38" s="197">
        <f t="shared" si="20"/>
        <v>77.05</v>
      </c>
      <c r="AS38" s="123">
        <v>365.19</v>
      </c>
      <c r="AT38" s="123">
        <f t="shared" si="21"/>
        <v>442.24</v>
      </c>
      <c r="AU38" s="123">
        <f t="shared" si="22"/>
        <v>53.07</v>
      </c>
      <c r="AV38" s="123">
        <f t="shared" si="23"/>
        <v>26.07</v>
      </c>
      <c r="AW38" s="123">
        <f t="shared" si="24"/>
        <v>521.38</v>
      </c>
    </row>
    <row r="39" spans="1:49" ht="16.149999999999999" customHeight="1" thickBot="1" x14ac:dyDescent="0.25">
      <c r="A39" s="365" t="s">
        <v>1711</v>
      </c>
      <c r="B39" s="184">
        <v>4</v>
      </c>
      <c r="C39" s="184">
        <v>1</v>
      </c>
      <c r="D39" s="184"/>
      <c r="E39" s="184">
        <v>2</v>
      </c>
      <c r="F39" s="184"/>
      <c r="G39" s="184"/>
      <c r="H39" s="184"/>
      <c r="I39" s="184"/>
      <c r="J39" s="184">
        <v>1</v>
      </c>
      <c r="K39" s="184"/>
      <c r="L39" s="184"/>
      <c r="M39" s="184"/>
      <c r="N39" s="184"/>
      <c r="O39" s="184">
        <v>1</v>
      </c>
      <c r="P39" s="184"/>
      <c r="Q39" s="184"/>
      <c r="R39" s="184"/>
      <c r="S39" s="184">
        <v>1</v>
      </c>
      <c r="T39" s="184"/>
      <c r="U39" s="184"/>
      <c r="V39" s="184"/>
      <c r="W39" s="184"/>
      <c r="X39" s="184">
        <v>1</v>
      </c>
      <c r="Y39" s="184"/>
      <c r="Z39" s="184"/>
      <c r="AA39" s="184"/>
      <c r="AB39" s="184"/>
      <c r="AC39" s="184"/>
      <c r="AD39" s="184"/>
      <c r="AE39" s="184"/>
      <c r="AF39" s="184"/>
      <c r="AG39" s="184"/>
      <c r="AH39" s="184">
        <v>2</v>
      </c>
      <c r="AI39" s="184"/>
      <c r="AJ39" s="184"/>
      <c r="AK39" s="184"/>
      <c r="AL39" s="184"/>
      <c r="AM39" s="184"/>
      <c r="AN39" s="184"/>
      <c r="AO39" s="184">
        <v>1</v>
      </c>
      <c r="AP39" s="196">
        <f t="shared" si="18"/>
        <v>66.44</v>
      </c>
      <c r="AQ39" s="197">
        <f t="shared" si="19"/>
        <v>7.31</v>
      </c>
      <c r="AR39" s="197">
        <f t="shared" si="20"/>
        <v>73.75</v>
      </c>
      <c r="AS39" s="123">
        <v>348.75</v>
      </c>
      <c r="AT39" s="123">
        <f t="shared" si="21"/>
        <v>422.5</v>
      </c>
      <c r="AU39" s="123">
        <f t="shared" si="22"/>
        <v>50.7</v>
      </c>
      <c r="AV39" s="123">
        <f t="shared" si="23"/>
        <v>24.91</v>
      </c>
      <c r="AW39" s="123">
        <f t="shared" si="24"/>
        <v>498.11</v>
      </c>
    </row>
    <row r="40" spans="1:49" ht="16.149999999999999" customHeight="1" thickBot="1" x14ac:dyDescent="0.25">
      <c r="A40" s="365" t="s">
        <v>1712</v>
      </c>
      <c r="B40" s="184">
        <v>3</v>
      </c>
      <c r="C40" s="184">
        <v>1</v>
      </c>
      <c r="D40" s="184"/>
      <c r="E40" s="184"/>
      <c r="F40" s="184"/>
      <c r="G40" s="184">
        <v>1</v>
      </c>
      <c r="H40" s="184">
        <v>1</v>
      </c>
      <c r="I40" s="184"/>
      <c r="J40" s="184"/>
      <c r="K40" s="184"/>
      <c r="L40" s="184"/>
      <c r="M40" s="184">
        <v>1</v>
      </c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>
        <v>1</v>
      </c>
      <c r="Y40" s="184"/>
      <c r="Z40" s="184"/>
      <c r="AA40" s="184"/>
      <c r="AB40" s="184"/>
      <c r="AC40" s="184"/>
      <c r="AD40" s="184"/>
      <c r="AE40" s="184"/>
      <c r="AF40" s="184"/>
      <c r="AG40" s="184"/>
      <c r="AH40" s="184">
        <v>2</v>
      </c>
      <c r="AI40" s="184"/>
      <c r="AJ40" s="184"/>
      <c r="AK40" s="184"/>
      <c r="AL40" s="184"/>
      <c r="AM40" s="184"/>
      <c r="AN40" s="184">
        <v>1</v>
      </c>
      <c r="AO40" s="184">
        <v>1</v>
      </c>
      <c r="AP40" s="196">
        <f t="shared" si="18"/>
        <v>42.97</v>
      </c>
      <c r="AQ40" s="197">
        <f t="shared" si="19"/>
        <v>4.7300000000000004</v>
      </c>
      <c r="AR40" s="197">
        <f t="shared" si="20"/>
        <v>47.7</v>
      </c>
      <c r="AS40" s="123">
        <v>272.61</v>
      </c>
      <c r="AT40" s="123">
        <f t="shared" si="21"/>
        <v>320.31</v>
      </c>
      <c r="AU40" s="123">
        <f t="shared" si="22"/>
        <v>38.44</v>
      </c>
      <c r="AV40" s="123">
        <f t="shared" si="23"/>
        <v>18.88</v>
      </c>
      <c r="AW40" s="123">
        <f t="shared" si="24"/>
        <v>377.63</v>
      </c>
    </row>
    <row r="41" spans="1:49" ht="16.149999999999999" customHeight="1" thickBot="1" x14ac:dyDescent="0.25">
      <c r="A41" s="365" t="s">
        <v>1713</v>
      </c>
      <c r="B41" s="184">
        <v>6</v>
      </c>
      <c r="C41" s="184">
        <v>1</v>
      </c>
      <c r="D41" s="184"/>
      <c r="E41" s="184">
        <v>2</v>
      </c>
      <c r="F41" s="184"/>
      <c r="G41" s="184"/>
      <c r="H41" s="184"/>
      <c r="I41" s="184"/>
      <c r="J41" s="184"/>
      <c r="K41" s="184"/>
      <c r="L41" s="184"/>
      <c r="M41" s="184">
        <v>2</v>
      </c>
      <c r="N41" s="185">
        <v>2</v>
      </c>
      <c r="O41" s="184">
        <v>1</v>
      </c>
      <c r="P41" s="184"/>
      <c r="Q41" s="184"/>
      <c r="R41" s="184"/>
      <c r="S41" s="184"/>
      <c r="T41" s="184"/>
      <c r="U41" s="184">
        <v>2</v>
      </c>
      <c r="V41" s="184"/>
      <c r="W41" s="184"/>
      <c r="X41" s="184">
        <v>2</v>
      </c>
      <c r="Y41" s="184"/>
      <c r="Z41" s="184"/>
      <c r="AA41" s="184"/>
      <c r="AB41" s="184"/>
      <c r="AC41" s="184"/>
      <c r="AD41" s="184"/>
      <c r="AE41" s="184"/>
      <c r="AF41" s="184"/>
      <c r="AG41" s="184"/>
      <c r="AH41" s="184">
        <v>4</v>
      </c>
      <c r="AI41" s="184"/>
      <c r="AJ41" s="184"/>
      <c r="AK41" s="184"/>
      <c r="AL41" s="184"/>
      <c r="AM41" s="184"/>
      <c r="AN41" s="184"/>
      <c r="AO41" s="184"/>
      <c r="AP41" s="196">
        <f t="shared" si="18"/>
        <v>185.1</v>
      </c>
      <c r="AQ41" s="197">
        <f t="shared" si="19"/>
        <v>20.36</v>
      </c>
      <c r="AR41" s="197">
        <f t="shared" si="20"/>
        <v>205.46</v>
      </c>
      <c r="AS41" s="123">
        <v>840.17</v>
      </c>
      <c r="AT41" s="123">
        <f t="shared" si="21"/>
        <v>1045.6300000000001</v>
      </c>
      <c r="AU41" s="123">
        <f t="shared" si="22"/>
        <v>125.48</v>
      </c>
      <c r="AV41" s="123">
        <f t="shared" si="23"/>
        <v>61.64</v>
      </c>
      <c r="AW41" s="123">
        <f t="shared" si="24"/>
        <v>1232.75</v>
      </c>
    </row>
    <row r="42" spans="1:49" ht="16.149999999999999" customHeight="1" thickBot="1" x14ac:dyDescent="0.25">
      <c r="A42" s="365" t="s">
        <v>1714</v>
      </c>
      <c r="B42" s="184">
        <v>6</v>
      </c>
      <c r="C42" s="184">
        <v>1</v>
      </c>
      <c r="D42" s="184"/>
      <c r="E42" s="184"/>
      <c r="F42" s="184"/>
      <c r="G42" s="184">
        <v>2</v>
      </c>
      <c r="H42" s="184">
        <v>2</v>
      </c>
      <c r="I42" s="184"/>
      <c r="J42" s="184"/>
      <c r="K42" s="184"/>
      <c r="L42" s="184"/>
      <c r="M42" s="184">
        <v>2</v>
      </c>
      <c r="N42" s="185">
        <v>2</v>
      </c>
      <c r="O42" s="184"/>
      <c r="P42" s="184"/>
      <c r="Q42" s="184"/>
      <c r="R42" s="184"/>
      <c r="S42" s="184"/>
      <c r="T42" s="184"/>
      <c r="U42" s="184"/>
      <c r="V42" s="184"/>
      <c r="W42" s="184"/>
      <c r="X42" s="184">
        <v>1</v>
      </c>
      <c r="Y42" s="184"/>
      <c r="Z42" s="184"/>
      <c r="AA42" s="184"/>
      <c r="AB42" s="184"/>
      <c r="AC42" s="184"/>
      <c r="AD42" s="184"/>
      <c r="AE42" s="184"/>
      <c r="AF42" s="184"/>
      <c r="AG42" s="184"/>
      <c r="AH42" s="184">
        <v>4</v>
      </c>
      <c r="AI42" s="184"/>
      <c r="AJ42" s="184"/>
      <c r="AK42" s="184"/>
      <c r="AL42" s="184"/>
      <c r="AM42" s="184"/>
      <c r="AN42" s="184"/>
      <c r="AO42" s="184"/>
      <c r="AP42" s="196">
        <f t="shared" si="18"/>
        <v>141.47</v>
      </c>
      <c r="AQ42" s="197">
        <f t="shared" si="19"/>
        <v>15.56</v>
      </c>
      <c r="AR42" s="197">
        <f t="shared" si="20"/>
        <v>157.03</v>
      </c>
      <c r="AS42" s="123">
        <v>834.65</v>
      </c>
      <c r="AT42" s="123">
        <f t="shared" si="21"/>
        <v>991.68</v>
      </c>
      <c r="AU42" s="123">
        <f t="shared" si="22"/>
        <v>119</v>
      </c>
      <c r="AV42" s="123">
        <f t="shared" si="23"/>
        <v>58.46</v>
      </c>
      <c r="AW42" s="123">
        <f t="shared" si="24"/>
        <v>1169.1400000000001</v>
      </c>
    </row>
    <row r="43" spans="1:49" ht="16.149999999999999" customHeight="1" thickBot="1" x14ac:dyDescent="0.25">
      <c r="A43" s="365" t="s">
        <v>1715</v>
      </c>
      <c r="B43" s="184">
        <v>6</v>
      </c>
      <c r="C43" s="184">
        <v>1</v>
      </c>
      <c r="D43" s="184"/>
      <c r="E43" s="184"/>
      <c r="F43" s="184"/>
      <c r="G43" s="184">
        <v>2</v>
      </c>
      <c r="H43" s="184">
        <v>2</v>
      </c>
      <c r="I43" s="184"/>
      <c r="J43" s="184"/>
      <c r="K43" s="184"/>
      <c r="L43" s="184"/>
      <c r="M43" s="184">
        <v>2</v>
      </c>
      <c r="N43" s="185">
        <v>2</v>
      </c>
      <c r="O43" s="184"/>
      <c r="P43" s="184"/>
      <c r="Q43" s="184"/>
      <c r="R43" s="184"/>
      <c r="S43" s="184"/>
      <c r="T43" s="184"/>
      <c r="U43" s="184"/>
      <c r="V43" s="184"/>
      <c r="W43" s="184"/>
      <c r="X43" s="184">
        <v>1</v>
      </c>
      <c r="Y43" s="184"/>
      <c r="Z43" s="184"/>
      <c r="AA43" s="184"/>
      <c r="AB43" s="184"/>
      <c r="AC43" s="184"/>
      <c r="AD43" s="184"/>
      <c r="AE43" s="184"/>
      <c r="AF43" s="184"/>
      <c r="AG43" s="184"/>
      <c r="AH43" s="184">
        <v>4</v>
      </c>
      <c r="AI43" s="184"/>
      <c r="AJ43" s="184"/>
      <c r="AK43" s="184"/>
      <c r="AL43" s="184"/>
      <c r="AM43" s="184"/>
      <c r="AN43" s="184"/>
      <c r="AO43" s="184"/>
      <c r="AP43" s="196">
        <f t="shared" si="18"/>
        <v>141.47</v>
      </c>
      <c r="AQ43" s="197">
        <f t="shared" si="19"/>
        <v>15.56</v>
      </c>
      <c r="AR43" s="197">
        <f t="shared" si="20"/>
        <v>157.03</v>
      </c>
      <c r="AS43" s="123">
        <v>840.83</v>
      </c>
      <c r="AT43" s="123">
        <f t="shared" si="21"/>
        <v>997.86</v>
      </c>
      <c r="AU43" s="123">
        <f t="shared" si="22"/>
        <v>119.74</v>
      </c>
      <c r="AV43" s="123">
        <f t="shared" si="23"/>
        <v>58.82</v>
      </c>
      <c r="AW43" s="123">
        <f t="shared" si="24"/>
        <v>1176.42</v>
      </c>
    </row>
    <row r="44" spans="1:49" ht="16.149999999999999" customHeight="1" thickBot="1" x14ac:dyDescent="0.25">
      <c r="A44" s="365" t="s">
        <v>1716</v>
      </c>
      <c r="B44" s="184">
        <v>8</v>
      </c>
      <c r="C44" s="184">
        <v>1</v>
      </c>
      <c r="D44" s="184"/>
      <c r="E44" s="184"/>
      <c r="F44" s="184"/>
      <c r="G44" s="184">
        <v>2</v>
      </c>
      <c r="H44" s="184">
        <v>2</v>
      </c>
      <c r="I44" s="184"/>
      <c r="J44" s="184"/>
      <c r="K44" s="184"/>
      <c r="L44" s="184"/>
      <c r="M44" s="184">
        <v>2</v>
      </c>
      <c r="N44" s="185">
        <v>2</v>
      </c>
      <c r="O44" s="184"/>
      <c r="P44" s="184"/>
      <c r="Q44" s="184"/>
      <c r="R44" s="184"/>
      <c r="S44" s="184"/>
      <c r="T44" s="184"/>
      <c r="U44" s="184"/>
      <c r="V44" s="184"/>
      <c r="W44" s="184"/>
      <c r="X44" s="184">
        <v>1</v>
      </c>
      <c r="Y44" s="184"/>
      <c r="Z44" s="184"/>
      <c r="AA44" s="184"/>
      <c r="AB44" s="184"/>
      <c r="AC44" s="184"/>
      <c r="AD44" s="184"/>
      <c r="AE44" s="184"/>
      <c r="AF44" s="184"/>
      <c r="AG44" s="184"/>
      <c r="AH44" s="184">
        <v>4</v>
      </c>
      <c r="AI44" s="184"/>
      <c r="AJ44" s="184"/>
      <c r="AK44" s="184"/>
      <c r="AL44" s="184"/>
      <c r="AM44" s="184"/>
      <c r="AN44" s="184"/>
      <c r="AO44" s="184"/>
      <c r="AP44" s="196">
        <f t="shared" si="18"/>
        <v>148.47</v>
      </c>
      <c r="AQ44" s="197">
        <f t="shared" si="19"/>
        <v>16.329999999999998</v>
      </c>
      <c r="AR44" s="197">
        <f t="shared" si="20"/>
        <v>164.8</v>
      </c>
      <c r="AS44" s="123">
        <v>865.31</v>
      </c>
      <c r="AT44" s="123">
        <f t="shared" si="21"/>
        <v>1030.1099999999999</v>
      </c>
      <c r="AU44" s="123">
        <f t="shared" si="22"/>
        <v>123.61</v>
      </c>
      <c r="AV44" s="123">
        <f t="shared" si="23"/>
        <v>60.72</v>
      </c>
      <c r="AW44" s="123">
        <f t="shared" si="24"/>
        <v>1214.44</v>
      </c>
    </row>
    <row r="45" spans="1:49" ht="16.149999999999999" customHeight="1" thickBot="1" x14ac:dyDescent="0.25">
      <c r="A45" s="365" t="s">
        <v>1717</v>
      </c>
      <c r="B45" s="184">
        <v>6</v>
      </c>
      <c r="C45" s="184">
        <v>1</v>
      </c>
      <c r="D45" s="184"/>
      <c r="E45" s="184"/>
      <c r="F45" s="184"/>
      <c r="G45" s="184">
        <v>2</v>
      </c>
      <c r="H45" s="184">
        <v>2</v>
      </c>
      <c r="I45" s="184"/>
      <c r="J45" s="184"/>
      <c r="K45" s="184"/>
      <c r="L45" s="184"/>
      <c r="M45" s="184"/>
      <c r="N45" s="185">
        <v>2</v>
      </c>
      <c r="O45" s="184"/>
      <c r="P45" s="184"/>
      <c r="Q45" s="184"/>
      <c r="R45" s="184"/>
      <c r="S45" s="184"/>
      <c r="T45" s="184"/>
      <c r="U45" s="184"/>
      <c r="V45" s="184"/>
      <c r="W45" s="184"/>
      <c r="X45" s="184">
        <v>1</v>
      </c>
      <c r="Y45" s="184"/>
      <c r="Z45" s="184"/>
      <c r="AA45" s="184"/>
      <c r="AB45" s="184"/>
      <c r="AC45" s="184"/>
      <c r="AD45" s="184"/>
      <c r="AE45" s="184"/>
      <c r="AF45" s="184"/>
      <c r="AG45" s="184"/>
      <c r="AH45" s="184">
        <v>4</v>
      </c>
      <c r="AI45" s="184"/>
      <c r="AJ45" s="184"/>
      <c r="AK45" s="184"/>
      <c r="AL45" s="184"/>
      <c r="AM45" s="184"/>
      <c r="AN45" s="184"/>
      <c r="AO45" s="184"/>
      <c r="AP45" s="196">
        <f t="shared" si="18"/>
        <v>135.53</v>
      </c>
      <c r="AQ45" s="197">
        <f t="shared" si="19"/>
        <v>14.91</v>
      </c>
      <c r="AR45" s="197">
        <f t="shared" si="20"/>
        <v>150.44</v>
      </c>
      <c r="AS45" s="123">
        <v>815.25</v>
      </c>
      <c r="AT45" s="123">
        <f t="shared" si="21"/>
        <v>965.69</v>
      </c>
      <c r="AU45" s="123">
        <f t="shared" si="22"/>
        <v>115.88</v>
      </c>
      <c r="AV45" s="123">
        <f t="shared" si="23"/>
        <v>56.92</v>
      </c>
      <c r="AW45" s="123">
        <f t="shared" si="24"/>
        <v>1138.49</v>
      </c>
    </row>
    <row r="46" spans="1:49" ht="16.149999999999999" customHeight="1" thickBot="1" x14ac:dyDescent="0.25">
      <c r="A46" s="365" t="s">
        <v>1718</v>
      </c>
      <c r="B46" s="184">
        <v>8</v>
      </c>
      <c r="C46" s="184">
        <v>1</v>
      </c>
      <c r="D46" s="184"/>
      <c r="E46" s="184"/>
      <c r="F46" s="184"/>
      <c r="G46" s="184">
        <v>2</v>
      </c>
      <c r="H46" s="184">
        <v>2</v>
      </c>
      <c r="I46" s="184"/>
      <c r="J46" s="184"/>
      <c r="K46" s="184"/>
      <c r="L46" s="184"/>
      <c r="M46" s="184">
        <v>2</v>
      </c>
      <c r="N46" s="185">
        <v>2</v>
      </c>
      <c r="O46" s="184"/>
      <c r="P46" s="184"/>
      <c r="Q46" s="184"/>
      <c r="R46" s="184"/>
      <c r="S46" s="184"/>
      <c r="T46" s="184"/>
      <c r="U46" s="184"/>
      <c r="V46" s="184"/>
      <c r="W46" s="184"/>
      <c r="X46" s="184">
        <v>2</v>
      </c>
      <c r="Y46" s="184"/>
      <c r="Z46" s="184"/>
      <c r="AA46" s="184"/>
      <c r="AB46" s="184"/>
      <c r="AC46" s="184"/>
      <c r="AD46" s="184"/>
      <c r="AE46" s="184"/>
      <c r="AF46" s="184"/>
      <c r="AG46" s="184"/>
      <c r="AH46" s="184">
        <v>4</v>
      </c>
      <c r="AI46" s="184"/>
      <c r="AJ46" s="184"/>
      <c r="AK46" s="184"/>
      <c r="AL46" s="184"/>
      <c r="AM46" s="184"/>
      <c r="AN46" s="184">
        <v>1</v>
      </c>
      <c r="AO46" s="184"/>
      <c r="AP46" s="196">
        <f t="shared" si="18"/>
        <v>151.44</v>
      </c>
      <c r="AQ46" s="197">
        <f t="shared" si="19"/>
        <v>16.66</v>
      </c>
      <c r="AR46" s="197">
        <f t="shared" si="20"/>
        <v>168.1</v>
      </c>
      <c r="AS46" s="123">
        <v>876.86</v>
      </c>
      <c r="AT46" s="123">
        <f t="shared" si="21"/>
        <v>1044.96</v>
      </c>
      <c r="AU46" s="123">
        <f t="shared" si="22"/>
        <v>125.4</v>
      </c>
      <c r="AV46" s="123">
        <f t="shared" si="23"/>
        <v>61.6</v>
      </c>
      <c r="AW46" s="123">
        <f t="shared" si="24"/>
        <v>1231.96</v>
      </c>
    </row>
    <row r="47" spans="1:49" ht="16.149999999999999" customHeight="1" thickBot="1" x14ac:dyDescent="0.25">
      <c r="A47" s="365" t="s">
        <v>1719</v>
      </c>
      <c r="B47" s="184">
        <v>8</v>
      </c>
      <c r="C47" s="184">
        <v>1</v>
      </c>
      <c r="D47" s="184"/>
      <c r="E47" s="184"/>
      <c r="F47" s="184"/>
      <c r="G47" s="184">
        <v>2</v>
      </c>
      <c r="H47" s="184">
        <v>2</v>
      </c>
      <c r="I47" s="184"/>
      <c r="J47" s="184"/>
      <c r="K47" s="184"/>
      <c r="L47" s="184"/>
      <c r="M47" s="184"/>
      <c r="N47" s="185">
        <v>2</v>
      </c>
      <c r="O47" s="184"/>
      <c r="P47" s="184"/>
      <c r="Q47" s="184"/>
      <c r="R47" s="184"/>
      <c r="S47" s="184"/>
      <c r="T47" s="184"/>
      <c r="U47" s="184"/>
      <c r="V47" s="184"/>
      <c r="W47" s="184"/>
      <c r="X47" s="184">
        <v>1</v>
      </c>
      <c r="Y47" s="184"/>
      <c r="Z47" s="184"/>
      <c r="AA47" s="184"/>
      <c r="AB47" s="184"/>
      <c r="AC47" s="184"/>
      <c r="AD47" s="184"/>
      <c r="AE47" s="184"/>
      <c r="AF47" s="184"/>
      <c r="AG47" s="184"/>
      <c r="AH47" s="184">
        <v>4</v>
      </c>
      <c r="AI47" s="184"/>
      <c r="AJ47" s="184"/>
      <c r="AK47" s="184"/>
      <c r="AL47" s="184"/>
      <c r="AM47" s="184"/>
      <c r="AN47" s="184"/>
      <c r="AO47" s="184"/>
      <c r="AP47" s="196">
        <f t="shared" si="18"/>
        <v>142.53</v>
      </c>
      <c r="AQ47" s="197">
        <f t="shared" si="19"/>
        <v>15.68</v>
      </c>
      <c r="AR47" s="197">
        <f t="shared" si="20"/>
        <v>158.21</v>
      </c>
      <c r="AS47" s="123">
        <v>839.73</v>
      </c>
      <c r="AT47" s="123">
        <f t="shared" si="21"/>
        <v>997.94</v>
      </c>
      <c r="AU47" s="123">
        <f t="shared" si="22"/>
        <v>119.75</v>
      </c>
      <c r="AV47" s="123">
        <f t="shared" si="23"/>
        <v>58.83</v>
      </c>
      <c r="AW47" s="123">
        <f t="shared" si="24"/>
        <v>1176.52</v>
      </c>
    </row>
    <row r="48" spans="1:49" ht="16.149999999999999" customHeight="1" thickBot="1" x14ac:dyDescent="0.25">
      <c r="A48" s="365" t="s">
        <v>1720</v>
      </c>
      <c r="B48" s="184">
        <v>8</v>
      </c>
      <c r="C48" s="184">
        <v>1</v>
      </c>
      <c r="D48" s="184"/>
      <c r="E48" s="184"/>
      <c r="F48" s="184"/>
      <c r="G48" s="184">
        <v>2</v>
      </c>
      <c r="H48" s="184">
        <v>2</v>
      </c>
      <c r="I48" s="184"/>
      <c r="J48" s="184"/>
      <c r="K48" s="184"/>
      <c r="L48" s="184"/>
      <c r="M48" s="184">
        <v>2</v>
      </c>
      <c r="N48" s="185">
        <v>2</v>
      </c>
      <c r="O48" s="184"/>
      <c r="P48" s="184"/>
      <c r="Q48" s="184"/>
      <c r="R48" s="184"/>
      <c r="S48" s="184"/>
      <c r="T48" s="184"/>
      <c r="U48" s="184"/>
      <c r="V48" s="184"/>
      <c r="W48" s="184"/>
      <c r="X48" s="184">
        <v>1</v>
      </c>
      <c r="Y48" s="184"/>
      <c r="Z48" s="184"/>
      <c r="AA48" s="184"/>
      <c r="AB48" s="184"/>
      <c r="AC48" s="184"/>
      <c r="AD48" s="184"/>
      <c r="AE48" s="184"/>
      <c r="AF48" s="184"/>
      <c r="AG48" s="184"/>
      <c r="AH48" s="184">
        <v>4</v>
      </c>
      <c r="AI48" s="184"/>
      <c r="AJ48" s="184"/>
      <c r="AK48" s="184"/>
      <c r="AL48" s="184"/>
      <c r="AM48" s="184"/>
      <c r="AN48" s="184">
        <v>1</v>
      </c>
      <c r="AO48" s="184"/>
      <c r="AP48" s="196">
        <f t="shared" si="18"/>
        <v>148.47</v>
      </c>
      <c r="AQ48" s="197">
        <f t="shared" si="19"/>
        <v>16.329999999999998</v>
      </c>
      <c r="AR48" s="197">
        <f t="shared" si="20"/>
        <v>164.8</v>
      </c>
      <c r="AS48" s="123">
        <v>865.31</v>
      </c>
      <c r="AT48" s="123">
        <f t="shared" si="21"/>
        <v>1030.1099999999999</v>
      </c>
      <c r="AU48" s="123">
        <f t="shared" si="22"/>
        <v>123.61</v>
      </c>
      <c r="AV48" s="123">
        <f t="shared" si="23"/>
        <v>60.72</v>
      </c>
      <c r="AW48" s="123">
        <f t="shared" si="24"/>
        <v>1214.44</v>
      </c>
    </row>
    <row r="49" spans="1:49" ht="16.149999999999999" customHeight="1" thickBot="1" x14ac:dyDescent="0.25">
      <c r="A49" s="365" t="s">
        <v>1721</v>
      </c>
      <c r="B49" s="184">
        <v>6</v>
      </c>
      <c r="C49" s="184">
        <v>1</v>
      </c>
      <c r="D49" s="184"/>
      <c r="E49" s="184"/>
      <c r="F49" s="184"/>
      <c r="G49" s="184">
        <v>2</v>
      </c>
      <c r="H49" s="184">
        <v>2</v>
      </c>
      <c r="I49" s="184"/>
      <c r="J49" s="184"/>
      <c r="K49" s="184"/>
      <c r="L49" s="184"/>
      <c r="M49" s="184">
        <v>2</v>
      </c>
      <c r="N49" s="185">
        <v>2</v>
      </c>
      <c r="O49" s="184"/>
      <c r="P49" s="184"/>
      <c r="Q49" s="184"/>
      <c r="R49" s="184"/>
      <c r="S49" s="184"/>
      <c r="T49" s="184"/>
      <c r="U49" s="184"/>
      <c r="V49" s="184"/>
      <c r="W49" s="184"/>
      <c r="X49" s="184">
        <v>1</v>
      </c>
      <c r="Y49" s="184"/>
      <c r="Z49" s="184"/>
      <c r="AA49" s="184"/>
      <c r="AB49" s="184"/>
      <c r="AC49" s="184"/>
      <c r="AD49" s="184"/>
      <c r="AE49" s="184"/>
      <c r="AF49" s="184"/>
      <c r="AG49" s="184"/>
      <c r="AH49" s="184">
        <v>4</v>
      </c>
      <c r="AI49" s="184"/>
      <c r="AJ49" s="184"/>
      <c r="AK49" s="184"/>
      <c r="AL49" s="184"/>
      <c r="AM49" s="184"/>
      <c r="AN49" s="184">
        <v>1</v>
      </c>
      <c r="AO49" s="184"/>
      <c r="AP49" s="196">
        <f t="shared" si="18"/>
        <v>141.47</v>
      </c>
      <c r="AQ49" s="197">
        <f t="shared" si="19"/>
        <v>15.56</v>
      </c>
      <c r="AR49" s="197">
        <f t="shared" si="20"/>
        <v>157.03</v>
      </c>
      <c r="AS49" s="123">
        <v>840.83</v>
      </c>
      <c r="AT49" s="123">
        <f t="shared" si="21"/>
        <v>997.86</v>
      </c>
      <c r="AU49" s="123">
        <f t="shared" si="22"/>
        <v>119.74</v>
      </c>
      <c r="AV49" s="123">
        <f t="shared" si="23"/>
        <v>58.82</v>
      </c>
      <c r="AW49" s="123">
        <f t="shared" si="24"/>
        <v>1176.42</v>
      </c>
    </row>
    <row r="50" spans="1:49" ht="16.149999999999999" customHeight="1" thickBot="1" x14ac:dyDescent="0.25">
      <c r="A50" s="365" t="s">
        <v>1722</v>
      </c>
      <c r="B50" s="184">
        <v>8</v>
      </c>
      <c r="C50" s="184">
        <v>1</v>
      </c>
      <c r="D50" s="184"/>
      <c r="E50" s="184"/>
      <c r="F50" s="184"/>
      <c r="G50" s="184">
        <v>2</v>
      </c>
      <c r="H50" s="184">
        <v>2</v>
      </c>
      <c r="I50" s="184"/>
      <c r="J50" s="184"/>
      <c r="K50" s="184"/>
      <c r="L50" s="184"/>
      <c r="M50" s="184">
        <v>2</v>
      </c>
      <c r="N50" s="185">
        <v>2</v>
      </c>
      <c r="O50" s="184"/>
      <c r="P50" s="184"/>
      <c r="Q50" s="184"/>
      <c r="R50" s="184"/>
      <c r="S50" s="184"/>
      <c r="T50" s="184"/>
      <c r="U50" s="184"/>
      <c r="V50" s="184"/>
      <c r="W50" s="184"/>
      <c r="X50" s="184">
        <v>1</v>
      </c>
      <c r="Y50" s="184"/>
      <c r="Z50" s="184"/>
      <c r="AA50" s="184"/>
      <c r="AB50" s="184"/>
      <c r="AC50" s="184"/>
      <c r="AD50" s="184"/>
      <c r="AE50" s="184"/>
      <c r="AF50" s="184"/>
      <c r="AG50" s="184"/>
      <c r="AH50" s="184">
        <v>4</v>
      </c>
      <c r="AI50" s="184"/>
      <c r="AJ50" s="184"/>
      <c r="AK50" s="184"/>
      <c r="AL50" s="184"/>
      <c r="AM50" s="184"/>
      <c r="AN50" s="184"/>
      <c r="AO50" s="184"/>
      <c r="AP50" s="196">
        <f t="shared" si="18"/>
        <v>148.47</v>
      </c>
      <c r="AQ50" s="197">
        <f t="shared" si="19"/>
        <v>16.329999999999998</v>
      </c>
      <c r="AR50" s="197">
        <f t="shared" si="20"/>
        <v>164.8</v>
      </c>
      <c r="AS50" s="123">
        <v>857.07</v>
      </c>
      <c r="AT50" s="123">
        <f t="shared" si="21"/>
        <v>1021.87</v>
      </c>
      <c r="AU50" s="123">
        <f t="shared" si="22"/>
        <v>122.62</v>
      </c>
      <c r="AV50" s="123">
        <f t="shared" si="23"/>
        <v>60.24</v>
      </c>
      <c r="AW50" s="123">
        <f t="shared" si="24"/>
        <v>1204.73</v>
      </c>
    </row>
    <row r="51" spans="1:49" ht="16.149999999999999" customHeight="1" thickBot="1" x14ac:dyDescent="0.25">
      <c r="A51" s="365" t="s">
        <v>1723</v>
      </c>
      <c r="B51" s="184">
        <v>3</v>
      </c>
      <c r="C51" s="184">
        <v>1</v>
      </c>
      <c r="D51" s="184"/>
      <c r="E51" s="184"/>
      <c r="F51" s="184"/>
      <c r="G51" s="184">
        <v>1</v>
      </c>
      <c r="H51" s="184">
        <v>1</v>
      </c>
      <c r="I51" s="184"/>
      <c r="J51" s="184"/>
      <c r="K51" s="184"/>
      <c r="L51" s="184"/>
      <c r="M51" s="184">
        <v>1</v>
      </c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>
        <v>1</v>
      </c>
      <c r="Y51" s="184"/>
      <c r="Z51" s="184"/>
      <c r="AA51" s="184"/>
      <c r="AB51" s="184"/>
      <c r="AC51" s="184"/>
      <c r="AD51" s="184"/>
      <c r="AE51" s="184"/>
      <c r="AF51" s="184"/>
      <c r="AG51" s="184"/>
      <c r="AH51" s="184">
        <v>2</v>
      </c>
      <c r="AI51" s="184"/>
      <c r="AJ51" s="184"/>
      <c r="AK51" s="184"/>
      <c r="AL51" s="184"/>
      <c r="AM51" s="184"/>
      <c r="AN51" s="184">
        <v>1</v>
      </c>
      <c r="AO51" s="184">
        <v>1</v>
      </c>
      <c r="AP51" s="196">
        <f t="shared" si="18"/>
        <v>42.97</v>
      </c>
      <c r="AQ51" s="197">
        <f t="shared" si="19"/>
        <v>4.7300000000000004</v>
      </c>
      <c r="AR51" s="197">
        <f t="shared" si="20"/>
        <v>47.7</v>
      </c>
      <c r="AS51" s="123">
        <v>272.04000000000002</v>
      </c>
      <c r="AT51" s="123">
        <f t="shared" si="21"/>
        <v>319.74</v>
      </c>
      <c r="AU51" s="123">
        <f t="shared" si="22"/>
        <v>38.369999999999997</v>
      </c>
      <c r="AV51" s="123">
        <f t="shared" si="23"/>
        <v>18.850000000000001</v>
      </c>
      <c r="AW51" s="123">
        <f t="shared" si="24"/>
        <v>376.96</v>
      </c>
    </row>
    <row r="52" spans="1:49" ht="16.149999999999999" customHeight="1" thickBot="1" x14ac:dyDescent="0.25">
      <c r="A52" s="365" t="s">
        <v>1724</v>
      </c>
      <c r="B52" s="184">
        <v>8</v>
      </c>
      <c r="C52" s="184">
        <v>1</v>
      </c>
      <c r="D52" s="184"/>
      <c r="E52" s="184"/>
      <c r="F52" s="184"/>
      <c r="G52" s="184">
        <v>2</v>
      </c>
      <c r="H52" s="184">
        <v>2</v>
      </c>
      <c r="I52" s="184"/>
      <c r="J52" s="184"/>
      <c r="K52" s="184"/>
      <c r="L52" s="184"/>
      <c r="M52" s="184"/>
      <c r="N52" s="185">
        <v>2</v>
      </c>
      <c r="O52" s="184"/>
      <c r="P52" s="184"/>
      <c r="Q52" s="184"/>
      <c r="R52" s="184"/>
      <c r="S52" s="184"/>
      <c r="T52" s="184"/>
      <c r="U52" s="184"/>
      <c r="V52" s="184"/>
      <c r="W52" s="184"/>
      <c r="X52" s="184">
        <v>1</v>
      </c>
      <c r="Y52" s="184"/>
      <c r="Z52" s="184"/>
      <c r="AA52" s="184"/>
      <c r="AB52" s="184"/>
      <c r="AC52" s="184"/>
      <c r="AD52" s="184"/>
      <c r="AE52" s="184"/>
      <c r="AF52" s="184"/>
      <c r="AG52" s="184"/>
      <c r="AH52" s="184">
        <v>4</v>
      </c>
      <c r="AI52" s="184"/>
      <c r="AJ52" s="184"/>
      <c r="AK52" s="184"/>
      <c r="AL52" s="184"/>
      <c r="AM52" s="184"/>
      <c r="AN52" s="184"/>
      <c r="AO52" s="184"/>
      <c r="AP52" s="196">
        <f t="shared" si="18"/>
        <v>142.53</v>
      </c>
      <c r="AQ52" s="197">
        <f t="shared" si="19"/>
        <v>15.68</v>
      </c>
      <c r="AR52" s="197">
        <f t="shared" si="20"/>
        <v>158.21</v>
      </c>
      <c r="AS52" s="123">
        <v>831.49</v>
      </c>
      <c r="AT52" s="123">
        <f t="shared" si="21"/>
        <v>989.7</v>
      </c>
      <c r="AU52" s="123">
        <f t="shared" si="22"/>
        <v>118.76</v>
      </c>
      <c r="AV52" s="123">
        <f t="shared" si="23"/>
        <v>58.34</v>
      </c>
      <c r="AW52" s="123">
        <f t="shared" si="24"/>
        <v>1166.8</v>
      </c>
    </row>
    <row r="53" spans="1:49" ht="16.149999999999999" customHeight="1" thickBot="1" x14ac:dyDescent="0.25">
      <c r="A53" s="365" t="s">
        <v>1725</v>
      </c>
      <c r="B53" s="184">
        <v>4</v>
      </c>
      <c r="C53" s="184">
        <v>1</v>
      </c>
      <c r="D53" s="184"/>
      <c r="E53" s="184">
        <v>2</v>
      </c>
      <c r="F53" s="184"/>
      <c r="G53" s="372"/>
      <c r="H53" s="184"/>
      <c r="I53" s="184"/>
      <c r="J53" s="184"/>
      <c r="K53" s="184"/>
      <c r="L53" s="184"/>
      <c r="M53" s="184"/>
      <c r="N53" s="184"/>
      <c r="O53" s="184">
        <v>1</v>
      </c>
      <c r="P53" s="184"/>
      <c r="Q53" s="184"/>
      <c r="R53" s="184"/>
      <c r="S53" s="184"/>
      <c r="T53" s="184">
        <v>1</v>
      </c>
      <c r="U53" s="184"/>
      <c r="V53" s="184"/>
      <c r="W53" s="184"/>
      <c r="X53" s="184">
        <v>1</v>
      </c>
      <c r="Y53" s="184"/>
      <c r="Z53" s="184"/>
      <c r="AA53" s="184"/>
      <c r="AB53" s="184"/>
      <c r="AC53" s="184"/>
      <c r="AD53" s="184"/>
      <c r="AE53" s="184"/>
      <c r="AF53" s="184"/>
      <c r="AG53" s="184"/>
      <c r="AH53" s="184">
        <v>1</v>
      </c>
      <c r="AI53" s="184"/>
      <c r="AJ53" s="184"/>
      <c r="AK53" s="184"/>
      <c r="AL53" s="184"/>
      <c r="AM53" s="184"/>
      <c r="AN53" s="184"/>
      <c r="AO53" s="184"/>
      <c r="AP53" s="196">
        <f t="shared" si="18"/>
        <v>61.99</v>
      </c>
      <c r="AQ53" s="197">
        <f t="shared" si="19"/>
        <v>6.82</v>
      </c>
      <c r="AR53" s="197">
        <f t="shared" si="20"/>
        <v>68.81</v>
      </c>
      <c r="AS53" s="123">
        <v>323.68</v>
      </c>
      <c r="AT53" s="123">
        <f t="shared" si="21"/>
        <v>392.49</v>
      </c>
      <c r="AU53" s="123">
        <f t="shared" si="22"/>
        <v>47.1</v>
      </c>
      <c r="AV53" s="123">
        <f t="shared" si="23"/>
        <v>23.14</v>
      </c>
      <c r="AW53" s="123">
        <f t="shared" si="24"/>
        <v>462.73</v>
      </c>
    </row>
    <row r="54" spans="1:49" ht="16.149999999999999" customHeight="1" thickBot="1" x14ac:dyDescent="0.25">
      <c r="A54" s="365" t="s">
        <v>1726</v>
      </c>
      <c r="B54" s="184"/>
      <c r="C54" s="184"/>
      <c r="D54" s="184"/>
      <c r="E54" s="184">
        <v>2</v>
      </c>
      <c r="F54" s="184"/>
      <c r="G54" s="372"/>
      <c r="H54" s="184">
        <v>1</v>
      </c>
      <c r="I54" s="184"/>
      <c r="J54" s="184"/>
      <c r="K54" s="184"/>
      <c r="L54" s="184"/>
      <c r="M54" s="184">
        <v>1</v>
      </c>
      <c r="N54" s="184"/>
      <c r="O54" s="184">
        <v>1</v>
      </c>
      <c r="P54" s="184"/>
      <c r="Q54" s="184"/>
      <c r="R54" s="184"/>
      <c r="S54" s="184"/>
      <c r="T54" s="184">
        <v>1</v>
      </c>
      <c r="U54" s="184"/>
      <c r="V54" s="184"/>
      <c r="W54" s="184"/>
      <c r="X54" s="184">
        <v>1</v>
      </c>
      <c r="Y54" s="184"/>
      <c r="Z54" s="184"/>
      <c r="AA54" s="184"/>
      <c r="AB54" s="184"/>
      <c r="AC54" s="184"/>
      <c r="AD54" s="184">
        <v>1</v>
      </c>
      <c r="AE54" s="184"/>
      <c r="AF54" s="184"/>
      <c r="AG54" s="184"/>
      <c r="AH54" s="184">
        <v>1</v>
      </c>
      <c r="AI54" s="184"/>
      <c r="AJ54" s="184"/>
      <c r="AK54" s="184"/>
      <c r="AL54" s="184"/>
      <c r="AM54" s="184">
        <v>1</v>
      </c>
      <c r="AN54" s="184"/>
      <c r="AO54" s="184"/>
      <c r="AP54" s="196">
        <f t="shared" si="18"/>
        <v>92.28</v>
      </c>
      <c r="AQ54" s="197">
        <f t="shared" si="19"/>
        <v>10.15</v>
      </c>
      <c r="AR54" s="197">
        <f t="shared" si="20"/>
        <v>102.43</v>
      </c>
      <c r="AS54" s="123">
        <v>717.04</v>
      </c>
      <c r="AT54" s="123">
        <f t="shared" si="21"/>
        <v>819.47</v>
      </c>
      <c r="AU54" s="123">
        <f t="shared" si="22"/>
        <v>98.34</v>
      </c>
      <c r="AV54" s="123">
        <f t="shared" si="23"/>
        <v>48.31</v>
      </c>
      <c r="AW54" s="123">
        <f t="shared" si="24"/>
        <v>966.12</v>
      </c>
    </row>
    <row r="55" spans="1:49" ht="16.149999999999999" customHeight="1" thickBot="1" x14ac:dyDescent="0.25">
      <c r="A55" s="373" t="s">
        <v>1696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96">
        <f t="shared" si="18"/>
        <v>0</v>
      </c>
      <c r="AQ55" s="197">
        <f t="shared" si="19"/>
        <v>0</v>
      </c>
      <c r="AR55" s="197">
        <f t="shared" si="20"/>
        <v>0</v>
      </c>
      <c r="AS55" s="374"/>
      <c r="AT55" s="123">
        <f t="shared" si="21"/>
        <v>0</v>
      </c>
      <c r="AU55" s="123">
        <f t="shared" si="22"/>
        <v>0</v>
      </c>
      <c r="AV55" s="123">
        <f t="shared" si="23"/>
        <v>0</v>
      </c>
      <c r="AW55" s="123">
        <f t="shared" si="24"/>
        <v>0</v>
      </c>
    </row>
    <row r="56" spans="1:49" ht="16.149999999999999" customHeight="1" thickBot="1" x14ac:dyDescent="0.25">
      <c r="A56" s="365" t="s">
        <v>1727</v>
      </c>
      <c r="B56" s="184">
        <v>4</v>
      </c>
      <c r="C56" s="184">
        <v>1</v>
      </c>
      <c r="D56" s="184"/>
      <c r="E56" s="184"/>
      <c r="F56" s="184"/>
      <c r="G56" s="184">
        <v>1</v>
      </c>
      <c r="H56" s="184">
        <v>1</v>
      </c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>
        <v>1</v>
      </c>
      <c r="Y56" s="184"/>
      <c r="Z56" s="184"/>
      <c r="AA56" s="184"/>
      <c r="AB56" s="184"/>
      <c r="AC56" s="184"/>
      <c r="AD56" s="184"/>
      <c r="AE56" s="184"/>
      <c r="AF56" s="184"/>
      <c r="AG56" s="184"/>
      <c r="AH56" s="184">
        <v>2</v>
      </c>
      <c r="AI56" s="184"/>
      <c r="AJ56" s="184"/>
      <c r="AK56" s="184"/>
      <c r="AL56" s="184"/>
      <c r="AM56" s="184"/>
      <c r="AN56" s="184"/>
      <c r="AO56" s="184"/>
      <c r="AP56" s="196">
        <f t="shared" si="18"/>
        <v>43.5</v>
      </c>
      <c r="AQ56" s="197">
        <f t="shared" si="19"/>
        <v>4.79</v>
      </c>
      <c r="AR56" s="197">
        <f t="shared" si="20"/>
        <v>48.29</v>
      </c>
      <c r="AS56" s="123">
        <v>358.21</v>
      </c>
      <c r="AT56" s="123">
        <f t="shared" si="21"/>
        <v>406.5</v>
      </c>
      <c r="AU56" s="123">
        <f t="shared" si="22"/>
        <v>48.78</v>
      </c>
      <c r="AV56" s="123">
        <f t="shared" si="23"/>
        <v>23.96</v>
      </c>
      <c r="AW56" s="123">
        <f t="shared" si="24"/>
        <v>479.24</v>
      </c>
    </row>
    <row r="57" spans="1:49" ht="16.149999999999999" customHeight="1" thickBot="1" x14ac:dyDescent="0.25">
      <c r="A57" s="365" t="s">
        <v>1728</v>
      </c>
      <c r="B57" s="184">
        <v>4</v>
      </c>
      <c r="C57" s="184">
        <v>1</v>
      </c>
      <c r="D57" s="184"/>
      <c r="E57" s="184"/>
      <c r="F57" s="184"/>
      <c r="G57" s="184">
        <v>1</v>
      </c>
      <c r="H57" s="184">
        <v>1</v>
      </c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>
        <v>1</v>
      </c>
      <c r="Y57" s="184"/>
      <c r="Z57" s="184"/>
      <c r="AA57" s="184"/>
      <c r="AB57" s="184"/>
      <c r="AC57" s="184"/>
      <c r="AD57" s="184"/>
      <c r="AE57" s="184"/>
      <c r="AF57" s="184"/>
      <c r="AG57" s="184"/>
      <c r="AH57" s="184">
        <v>2</v>
      </c>
      <c r="AI57" s="184"/>
      <c r="AJ57" s="184"/>
      <c r="AK57" s="184"/>
      <c r="AL57" s="184"/>
      <c r="AM57" s="184"/>
      <c r="AN57" s="184"/>
      <c r="AO57" s="184"/>
      <c r="AP57" s="196">
        <f t="shared" si="18"/>
        <v>43.5</v>
      </c>
      <c r="AQ57" s="197">
        <f t="shared" si="19"/>
        <v>4.79</v>
      </c>
      <c r="AR57" s="197">
        <f t="shared" si="20"/>
        <v>48.29</v>
      </c>
      <c r="AS57" s="123">
        <v>314.86</v>
      </c>
      <c r="AT57" s="123">
        <f t="shared" si="21"/>
        <v>363.15</v>
      </c>
      <c r="AU57" s="123">
        <f t="shared" si="22"/>
        <v>43.58</v>
      </c>
      <c r="AV57" s="123">
        <f t="shared" si="23"/>
        <v>21.41</v>
      </c>
      <c r="AW57" s="123">
        <f t="shared" si="24"/>
        <v>428.14</v>
      </c>
    </row>
    <row r="58" spans="1:49" ht="16.149999999999999" customHeight="1" thickBot="1" x14ac:dyDescent="0.25">
      <c r="A58" s="365" t="s">
        <v>1729</v>
      </c>
      <c r="B58" s="184">
        <v>4</v>
      </c>
      <c r="C58" s="184">
        <v>1</v>
      </c>
      <c r="D58" s="184"/>
      <c r="E58" s="184">
        <v>2</v>
      </c>
      <c r="F58" s="184"/>
      <c r="G58" s="184"/>
      <c r="H58" s="184"/>
      <c r="I58" s="184"/>
      <c r="J58" s="184"/>
      <c r="K58" s="184"/>
      <c r="L58" s="184"/>
      <c r="M58" s="184">
        <v>1</v>
      </c>
      <c r="N58" s="184"/>
      <c r="O58" s="184">
        <v>1</v>
      </c>
      <c r="P58" s="184"/>
      <c r="Q58" s="184"/>
      <c r="R58" s="184"/>
      <c r="S58" s="184"/>
      <c r="T58" s="184">
        <v>1</v>
      </c>
      <c r="U58" s="184"/>
      <c r="V58" s="184"/>
      <c r="W58" s="184"/>
      <c r="X58" s="184">
        <v>1</v>
      </c>
      <c r="Y58" s="184"/>
      <c r="Z58" s="184"/>
      <c r="AA58" s="184"/>
      <c r="AB58" s="184"/>
      <c r="AC58" s="184"/>
      <c r="AD58" s="184"/>
      <c r="AE58" s="184"/>
      <c r="AF58" s="184"/>
      <c r="AG58" s="184"/>
      <c r="AH58" s="184">
        <v>2</v>
      </c>
      <c r="AI58" s="184"/>
      <c r="AJ58" s="184"/>
      <c r="AK58" s="184"/>
      <c r="AL58" s="184"/>
      <c r="AM58" s="184"/>
      <c r="AN58" s="184"/>
      <c r="AO58" s="184">
        <v>1</v>
      </c>
      <c r="AP58" s="196">
        <f t="shared" si="18"/>
        <v>67.930000000000007</v>
      </c>
      <c r="AQ58" s="197">
        <f t="shared" si="19"/>
        <v>7.47</v>
      </c>
      <c r="AR58" s="197">
        <f t="shared" si="20"/>
        <v>75.400000000000006</v>
      </c>
      <c r="AS58" s="123">
        <v>372.89</v>
      </c>
      <c r="AT58" s="123">
        <f t="shared" si="21"/>
        <v>448.29</v>
      </c>
      <c r="AU58" s="123">
        <f t="shared" si="22"/>
        <v>53.79</v>
      </c>
      <c r="AV58" s="123">
        <f t="shared" si="23"/>
        <v>26.43</v>
      </c>
      <c r="AW58" s="123">
        <f t="shared" si="24"/>
        <v>528.51</v>
      </c>
    </row>
    <row r="59" spans="1:49" ht="16.149999999999999" customHeight="1" thickBot="1" x14ac:dyDescent="0.25">
      <c r="A59" s="365" t="s">
        <v>1730</v>
      </c>
      <c r="B59" s="184">
        <v>4</v>
      </c>
      <c r="C59" s="184">
        <v>1</v>
      </c>
      <c r="D59" s="184"/>
      <c r="E59" s="184">
        <v>2</v>
      </c>
      <c r="F59" s="184"/>
      <c r="G59" s="184"/>
      <c r="H59" s="184"/>
      <c r="I59" s="184"/>
      <c r="J59" s="184"/>
      <c r="K59" s="184"/>
      <c r="L59" s="184"/>
      <c r="M59" s="184">
        <v>1</v>
      </c>
      <c r="N59" s="184"/>
      <c r="O59" s="184">
        <v>1</v>
      </c>
      <c r="P59" s="184"/>
      <c r="Q59" s="184"/>
      <c r="R59" s="184"/>
      <c r="S59" s="184"/>
      <c r="T59" s="184">
        <v>1</v>
      </c>
      <c r="U59" s="184"/>
      <c r="V59" s="184"/>
      <c r="W59" s="184"/>
      <c r="X59" s="184">
        <v>1</v>
      </c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>
        <v>1</v>
      </c>
      <c r="AP59" s="196">
        <f t="shared" si="18"/>
        <v>61.99</v>
      </c>
      <c r="AQ59" s="197">
        <f t="shared" si="19"/>
        <v>6.82</v>
      </c>
      <c r="AR59" s="197">
        <f t="shared" si="20"/>
        <v>68.81</v>
      </c>
      <c r="AS59" s="123">
        <v>331.55</v>
      </c>
      <c r="AT59" s="123">
        <f t="shared" si="21"/>
        <v>400.36</v>
      </c>
      <c r="AU59" s="123">
        <f t="shared" si="22"/>
        <v>48.04</v>
      </c>
      <c r="AV59" s="123">
        <f t="shared" si="23"/>
        <v>23.6</v>
      </c>
      <c r="AW59" s="123">
        <f t="shared" si="24"/>
        <v>472</v>
      </c>
    </row>
    <row r="60" spans="1:49" ht="16.149999999999999" customHeight="1" thickBot="1" x14ac:dyDescent="0.25">
      <c r="A60" s="365" t="s">
        <v>1731</v>
      </c>
      <c r="B60" s="184">
        <v>8</v>
      </c>
      <c r="C60" s="184">
        <v>1</v>
      </c>
      <c r="D60" s="184"/>
      <c r="E60" s="184"/>
      <c r="F60" s="184"/>
      <c r="G60" s="184">
        <v>1</v>
      </c>
      <c r="H60" s="184">
        <v>1</v>
      </c>
      <c r="I60" s="184"/>
      <c r="J60" s="184"/>
      <c r="K60" s="184"/>
      <c r="L60" s="184"/>
      <c r="M60" s="184">
        <v>2</v>
      </c>
      <c r="N60" s="184"/>
      <c r="O60" s="184"/>
      <c r="P60" s="184"/>
      <c r="Q60" s="184"/>
      <c r="R60" s="184"/>
      <c r="S60" s="184"/>
      <c r="T60" s="184"/>
      <c r="U60" s="184">
        <v>2</v>
      </c>
      <c r="V60" s="184"/>
      <c r="W60" s="184"/>
      <c r="X60" s="184">
        <v>1</v>
      </c>
      <c r="Y60" s="184"/>
      <c r="Z60" s="184"/>
      <c r="AA60" s="184"/>
      <c r="AB60" s="184"/>
      <c r="AC60" s="184"/>
      <c r="AD60" s="184"/>
      <c r="AE60" s="184"/>
      <c r="AF60" s="184"/>
      <c r="AG60" s="184"/>
      <c r="AH60" s="184">
        <v>4</v>
      </c>
      <c r="AI60" s="184"/>
      <c r="AJ60" s="184"/>
      <c r="AK60" s="184"/>
      <c r="AL60" s="184"/>
      <c r="AM60" s="184"/>
      <c r="AN60" s="184"/>
      <c r="AO60" s="184">
        <v>1</v>
      </c>
      <c r="AP60" s="196">
        <f t="shared" si="18"/>
        <v>100.46</v>
      </c>
      <c r="AQ60" s="197">
        <f t="shared" si="19"/>
        <v>11.05</v>
      </c>
      <c r="AR60" s="197">
        <f t="shared" si="20"/>
        <v>111.51</v>
      </c>
      <c r="AS60" s="123">
        <v>412.57</v>
      </c>
      <c r="AT60" s="123">
        <f t="shared" si="21"/>
        <v>524.08000000000004</v>
      </c>
      <c r="AU60" s="123">
        <f t="shared" si="22"/>
        <v>62.89</v>
      </c>
      <c r="AV60" s="123">
        <f t="shared" si="23"/>
        <v>30.89</v>
      </c>
      <c r="AW60" s="123">
        <f t="shared" si="24"/>
        <v>617.86</v>
      </c>
    </row>
    <row r="61" spans="1:49" ht="16.149999999999999" customHeight="1" thickBot="1" x14ac:dyDescent="0.25">
      <c r="A61" s="365" t="s">
        <v>1732</v>
      </c>
      <c r="B61" s="184">
        <v>8</v>
      </c>
      <c r="C61" s="184">
        <v>1</v>
      </c>
      <c r="D61" s="184"/>
      <c r="E61" s="184"/>
      <c r="F61" s="184"/>
      <c r="G61" s="184">
        <v>1</v>
      </c>
      <c r="H61" s="184">
        <v>1</v>
      </c>
      <c r="I61" s="184"/>
      <c r="J61" s="184"/>
      <c r="K61" s="184"/>
      <c r="L61" s="184"/>
      <c r="M61" s="184">
        <v>2</v>
      </c>
      <c r="N61" s="184"/>
      <c r="O61" s="184"/>
      <c r="P61" s="184"/>
      <c r="Q61" s="184"/>
      <c r="R61" s="184"/>
      <c r="S61" s="184"/>
      <c r="T61" s="184"/>
      <c r="U61" s="184">
        <v>2</v>
      </c>
      <c r="V61" s="184"/>
      <c r="W61" s="184"/>
      <c r="X61" s="184">
        <v>1</v>
      </c>
      <c r="Y61" s="184"/>
      <c r="Z61" s="184"/>
      <c r="AA61" s="184"/>
      <c r="AB61" s="184"/>
      <c r="AC61" s="184"/>
      <c r="AD61" s="184"/>
      <c r="AE61" s="184"/>
      <c r="AF61" s="184"/>
      <c r="AG61" s="184"/>
      <c r="AH61" s="184">
        <v>4</v>
      </c>
      <c r="AI61" s="184"/>
      <c r="AJ61" s="184"/>
      <c r="AK61" s="184"/>
      <c r="AL61" s="184"/>
      <c r="AM61" s="184"/>
      <c r="AN61" s="184">
        <v>1</v>
      </c>
      <c r="AO61" s="184">
        <v>1</v>
      </c>
      <c r="AP61" s="196">
        <f t="shared" si="18"/>
        <v>100.46</v>
      </c>
      <c r="AQ61" s="197">
        <f t="shared" si="19"/>
        <v>11.05</v>
      </c>
      <c r="AR61" s="197">
        <f t="shared" si="20"/>
        <v>111.51</v>
      </c>
      <c r="AS61" s="123">
        <v>412.57</v>
      </c>
      <c r="AT61" s="123">
        <f t="shared" si="21"/>
        <v>524.08000000000004</v>
      </c>
      <c r="AU61" s="123">
        <f t="shared" si="22"/>
        <v>62.89</v>
      </c>
      <c r="AV61" s="123">
        <f t="shared" si="23"/>
        <v>30.89</v>
      </c>
      <c r="AW61" s="123">
        <f t="shared" si="24"/>
        <v>617.86</v>
      </c>
    </row>
    <row r="62" spans="1:49" ht="16.149999999999999" customHeight="1" thickBot="1" x14ac:dyDescent="0.25">
      <c r="A62" s="365" t="s">
        <v>1733</v>
      </c>
      <c r="B62" s="184">
        <v>6</v>
      </c>
      <c r="C62" s="184">
        <v>1</v>
      </c>
      <c r="D62" s="184"/>
      <c r="E62" s="184"/>
      <c r="F62" s="184"/>
      <c r="G62" s="184">
        <v>1</v>
      </c>
      <c r="H62" s="184">
        <v>1</v>
      </c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>
        <v>2</v>
      </c>
      <c r="V62" s="184"/>
      <c r="W62" s="184"/>
      <c r="X62" s="184">
        <v>1</v>
      </c>
      <c r="Y62" s="184"/>
      <c r="Z62" s="184"/>
      <c r="AA62" s="184"/>
      <c r="AB62" s="184"/>
      <c r="AC62" s="184"/>
      <c r="AD62" s="184"/>
      <c r="AE62" s="184"/>
      <c r="AF62" s="184"/>
      <c r="AG62" s="184"/>
      <c r="AH62" s="184">
        <v>4</v>
      </c>
      <c r="AI62" s="184"/>
      <c r="AJ62" s="184"/>
      <c r="AK62" s="184"/>
      <c r="AL62" s="184"/>
      <c r="AM62" s="184"/>
      <c r="AN62" s="184">
        <v>1</v>
      </c>
      <c r="AO62" s="184">
        <v>1</v>
      </c>
      <c r="AP62" s="196">
        <f t="shared" si="18"/>
        <v>87.52</v>
      </c>
      <c r="AQ62" s="197">
        <f t="shared" si="19"/>
        <v>9.6300000000000008</v>
      </c>
      <c r="AR62" s="197">
        <f t="shared" si="20"/>
        <v>97.15</v>
      </c>
      <c r="AS62" s="123">
        <v>350.18</v>
      </c>
      <c r="AT62" s="123">
        <f t="shared" si="21"/>
        <v>447.33</v>
      </c>
      <c r="AU62" s="123">
        <f t="shared" si="22"/>
        <v>53.68</v>
      </c>
      <c r="AV62" s="123">
        <f t="shared" si="23"/>
        <v>26.37</v>
      </c>
      <c r="AW62" s="123">
        <f t="shared" si="24"/>
        <v>527.38</v>
      </c>
    </row>
    <row r="63" spans="1:49" ht="16.149999999999999" customHeight="1" thickBot="1" x14ac:dyDescent="0.25">
      <c r="A63" s="365" t="s">
        <v>1734</v>
      </c>
      <c r="B63" s="184">
        <v>4</v>
      </c>
      <c r="C63" s="184">
        <v>1</v>
      </c>
      <c r="D63" s="184"/>
      <c r="E63" s="184"/>
      <c r="F63" s="184"/>
      <c r="G63" s="184">
        <v>1</v>
      </c>
      <c r="H63" s="184">
        <v>1</v>
      </c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>
        <v>1</v>
      </c>
      <c r="Y63" s="184"/>
      <c r="Z63" s="184"/>
      <c r="AA63" s="184"/>
      <c r="AB63" s="184"/>
      <c r="AC63" s="184"/>
      <c r="AD63" s="184"/>
      <c r="AE63" s="184"/>
      <c r="AF63" s="184"/>
      <c r="AG63" s="184"/>
      <c r="AH63" s="184">
        <v>2</v>
      </c>
      <c r="AI63" s="184"/>
      <c r="AJ63" s="184"/>
      <c r="AK63" s="184"/>
      <c r="AL63" s="184"/>
      <c r="AM63" s="184"/>
      <c r="AN63" s="184">
        <v>1</v>
      </c>
      <c r="AO63" s="184">
        <v>1</v>
      </c>
      <c r="AP63" s="196">
        <f t="shared" si="18"/>
        <v>43.5</v>
      </c>
      <c r="AQ63" s="197">
        <f t="shared" si="19"/>
        <v>4.79</v>
      </c>
      <c r="AR63" s="197">
        <f t="shared" si="20"/>
        <v>48.29</v>
      </c>
      <c r="AS63" s="123">
        <v>270.93</v>
      </c>
      <c r="AT63" s="123">
        <f t="shared" si="21"/>
        <v>319.22000000000003</v>
      </c>
      <c r="AU63" s="123">
        <f t="shared" si="22"/>
        <v>38.31</v>
      </c>
      <c r="AV63" s="123">
        <f t="shared" si="23"/>
        <v>18.82</v>
      </c>
      <c r="AW63" s="123">
        <f t="shared" si="24"/>
        <v>376.35</v>
      </c>
    </row>
    <row r="64" spans="1:49" ht="16.149999999999999" customHeight="1" thickBot="1" x14ac:dyDescent="0.25">
      <c r="A64" s="365" t="s">
        <v>1735</v>
      </c>
      <c r="B64" s="184">
        <v>6</v>
      </c>
      <c r="C64" s="184">
        <v>1</v>
      </c>
      <c r="D64" s="184"/>
      <c r="E64" s="184"/>
      <c r="F64" s="184"/>
      <c r="G64" s="184">
        <v>1</v>
      </c>
      <c r="H64" s="184">
        <v>1</v>
      </c>
      <c r="I64" s="184"/>
      <c r="J64" s="184"/>
      <c r="K64" s="184"/>
      <c r="L64" s="184"/>
      <c r="M64" s="184">
        <v>2</v>
      </c>
      <c r="N64" s="184"/>
      <c r="O64" s="184"/>
      <c r="P64" s="184"/>
      <c r="Q64" s="184"/>
      <c r="R64" s="184"/>
      <c r="S64" s="184"/>
      <c r="T64" s="184"/>
      <c r="U64" s="184">
        <v>2</v>
      </c>
      <c r="V64" s="184"/>
      <c r="W64" s="184"/>
      <c r="X64" s="184">
        <v>1</v>
      </c>
      <c r="Y64" s="184"/>
      <c r="Z64" s="184"/>
      <c r="AA64" s="184"/>
      <c r="AB64" s="184"/>
      <c r="AC64" s="184"/>
      <c r="AD64" s="184"/>
      <c r="AE64" s="184"/>
      <c r="AF64" s="184"/>
      <c r="AG64" s="184"/>
      <c r="AH64" s="184">
        <v>4</v>
      </c>
      <c r="AI64" s="184"/>
      <c r="AJ64" s="184"/>
      <c r="AK64" s="184"/>
      <c r="AL64" s="184"/>
      <c r="AM64" s="184"/>
      <c r="AN64" s="184"/>
      <c r="AO64" s="184">
        <v>1</v>
      </c>
      <c r="AP64" s="196">
        <f t="shared" si="18"/>
        <v>93.46</v>
      </c>
      <c r="AQ64" s="197">
        <f t="shared" si="19"/>
        <v>10.28</v>
      </c>
      <c r="AR64" s="197">
        <f t="shared" si="20"/>
        <v>103.74</v>
      </c>
      <c r="AS64" s="123">
        <v>375.76</v>
      </c>
      <c r="AT64" s="123">
        <f t="shared" si="21"/>
        <v>479.5</v>
      </c>
      <c r="AU64" s="123">
        <f t="shared" si="22"/>
        <v>57.54</v>
      </c>
      <c r="AV64" s="123">
        <f t="shared" si="23"/>
        <v>28.27</v>
      </c>
      <c r="AW64" s="123">
        <f t="shared" si="24"/>
        <v>565.30999999999995</v>
      </c>
    </row>
    <row r="65" spans="1:49" ht="16.149999999999999" customHeight="1" thickBot="1" x14ac:dyDescent="0.25">
      <c r="A65" s="365" t="s">
        <v>1736</v>
      </c>
      <c r="B65" s="184">
        <v>6</v>
      </c>
      <c r="C65" s="184">
        <v>1</v>
      </c>
      <c r="D65" s="184"/>
      <c r="E65" s="184"/>
      <c r="F65" s="184"/>
      <c r="G65" s="184">
        <v>1</v>
      </c>
      <c r="H65" s="184">
        <v>1</v>
      </c>
      <c r="I65" s="184"/>
      <c r="J65" s="184"/>
      <c r="K65" s="184"/>
      <c r="L65" s="184"/>
      <c r="M65" s="184">
        <v>2</v>
      </c>
      <c r="N65" s="184"/>
      <c r="O65" s="184"/>
      <c r="P65" s="184"/>
      <c r="Q65" s="184"/>
      <c r="R65" s="184"/>
      <c r="S65" s="184"/>
      <c r="T65" s="184"/>
      <c r="U65" s="184">
        <v>2</v>
      </c>
      <c r="V65" s="184"/>
      <c r="W65" s="184"/>
      <c r="X65" s="184">
        <v>1</v>
      </c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>
        <v>1</v>
      </c>
      <c r="AO65" s="184">
        <v>1</v>
      </c>
      <c r="AP65" s="196">
        <f t="shared" ref="AP65" si="25">B65*B$7+C65*C$7+D65*D$7+E65*E$7+F65*F$7+G65*G$7+H65*H$7+I65*I$7+J65*J$7+K65*K$7+L65*L$7+M65*M$7+N65*N$7+O65*O$7+P65*P$7+Q65*Q$7+R65*R$7+S65*S$7+T65*T$7+U65*U$7+V65*V$7+W65*W$7+X65*X$7+Y65*Y$7+Z65*Z$7+AA65*AA$7+AB65*AB$7+AC65*AC$7+AD65*AD$7+AE65*AE$7+AF65*AF$7+AG65*AG$7+AH65*AH$7+AI65*AI$7+AJ65*AJ$7+AK65*AK$7+AL65*AL$7+AO65*AO$7</f>
        <v>81.58</v>
      </c>
      <c r="AQ65" s="197">
        <f t="shared" ref="AQ65" si="26">AP65*0.11</f>
        <v>8.9700000000000006</v>
      </c>
      <c r="AR65" s="197">
        <f t="shared" ref="AR65" si="27">AP65+AQ65</f>
        <v>90.55</v>
      </c>
      <c r="AS65" s="123">
        <v>323.27999999999997</v>
      </c>
      <c r="AT65" s="123">
        <f t="shared" ref="AT65" si="28">AR65+AS65</f>
        <v>413.83</v>
      </c>
      <c r="AU65" s="123">
        <f t="shared" ref="AU65" si="29">AT65*0.12</f>
        <v>49.66</v>
      </c>
      <c r="AV65" s="123">
        <f t="shared" ref="AV65" si="30">(AT65+AU65)/19</f>
        <v>24.39</v>
      </c>
      <c r="AW65" s="123">
        <f t="shared" ref="AW65" si="31">AT65+AU65+AV65</f>
        <v>487.88</v>
      </c>
    </row>
    <row r="66" spans="1:49" ht="16.149999999999999" customHeight="1" thickBot="1" x14ac:dyDescent="0.25">
      <c r="A66" s="365" t="s">
        <v>1737</v>
      </c>
      <c r="B66" s="184">
        <v>4</v>
      </c>
      <c r="C66" s="184">
        <v>1</v>
      </c>
      <c r="D66" s="184"/>
      <c r="E66" s="184">
        <v>2</v>
      </c>
      <c r="F66" s="184"/>
      <c r="G66" s="184"/>
      <c r="H66" s="184"/>
      <c r="I66" s="184"/>
      <c r="J66" s="184">
        <v>1</v>
      </c>
      <c r="K66" s="184"/>
      <c r="L66" s="184"/>
      <c r="M66" s="184">
        <v>1</v>
      </c>
      <c r="N66" s="184"/>
      <c r="O66" s="184">
        <v>1</v>
      </c>
      <c r="P66" s="184"/>
      <c r="Q66" s="184"/>
      <c r="R66" s="184"/>
      <c r="S66" s="184">
        <v>1</v>
      </c>
      <c r="T66" s="184"/>
      <c r="U66" s="184"/>
      <c r="V66" s="184"/>
      <c r="W66" s="184"/>
      <c r="X66" s="184">
        <v>1</v>
      </c>
      <c r="Y66" s="184"/>
      <c r="Z66" s="184"/>
      <c r="AA66" s="184"/>
      <c r="AB66" s="184"/>
      <c r="AC66" s="184"/>
      <c r="AD66" s="184"/>
      <c r="AE66" s="184"/>
      <c r="AF66" s="184"/>
      <c r="AG66" s="184"/>
      <c r="AH66" s="184">
        <v>2</v>
      </c>
      <c r="AI66" s="184"/>
      <c r="AJ66" s="184"/>
      <c r="AK66" s="184"/>
      <c r="AL66" s="184"/>
      <c r="AM66" s="184"/>
      <c r="AN66" s="184"/>
      <c r="AO66" s="184">
        <v>1</v>
      </c>
      <c r="AP66" s="196">
        <f t="shared" si="16"/>
        <v>69.41</v>
      </c>
      <c r="AQ66" s="197">
        <f t="shared" si="14"/>
        <v>7.64</v>
      </c>
      <c r="AR66" s="197">
        <f t="shared" si="17"/>
        <v>77.05</v>
      </c>
      <c r="AS66" s="123">
        <v>379.81</v>
      </c>
      <c r="AT66" s="123">
        <f t="shared" si="3"/>
        <v>456.86</v>
      </c>
      <c r="AU66" s="123">
        <f t="shared" si="4"/>
        <v>54.82</v>
      </c>
      <c r="AV66" s="123">
        <f t="shared" si="5"/>
        <v>26.93</v>
      </c>
      <c r="AW66" s="123">
        <f t="shared" si="6"/>
        <v>538.61</v>
      </c>
    </row>
    <row r="67" spans="1:49" ht="16.149999999999999" customHeight="1" thickBot="1" x14ac:dyDescent="0.25">
      <c r="A67" s="365" t="s">
        <v>1738</v>
      </c>
      <c r="B67" s="184">
        <v>3</v>
      </c>
      <c r="C67" s="184">
        <v>1</v>
      </c>
      <c r="D67" s="184"/>
      <c r="E67" s="184">
        <v>2</v>
      </c>
      <c r="F67" s="184"/>
      <c r="G67" s="184"/>
      <c r="H67" s="184"/>
      <c r="I67" s="184"/>
      <c r="J67" s="184">
        <v>1</v>
      </c>
      <c r="K67" s="184"/>
      <c r="L67" s="184"/>
      <c r="M67" s="184">
        <v>1</v>
      </c>
      <c r="N67" s="184"/>
      <c r="O67" s="184">
        <v>1</v>
      </c>
      <c r="P67" s="184"/>
      <c r="Q67" s="184"/>
      <c r="R67" s="184"/>
      <c r="S67" s="184">
        <v>1</v>
      </c>
      <c r="T67" s="184"/>
      <c r="U67" s="184"/>
      <c r="V67" s="184"/>
      <c r="W67" s="184"/>
      <c r="X67" s="184">
        <v>1</v>
      </c>
      <c r="Y67" s="184"/>
      <c r="Z67" s="184"/>
      <c r="AA67" s="184"/>
      <c r="AB67" s="184"/>
      <c r="AC67" s="184"/>
      <c r="AD67" s="184"/>
      <c r="AE67" s="184"/>
      <c r="AF67" s="184"/>
      <c r="AG67" s="184"/>
      <c r="AH67" s="184">
        <v>2</v>
      </c>
      <c r="AI67" s="184"/>
      <c r="AJ67" s="184"/>
      <c r="AK67" s="184"/>
      <c r="AL67" s="184"/>
      <c r="AM67" s="184"/>
      <c r="AN67" s="184"/>
      <c r="AO67" s="184">
        <v>1</v>
      </c>
      <c r="AP67" s="196">
        <f t="shared" si="16"/>
        <v>65.91</v>
      </c>
      <c r="AQ67" s="197">
        <f t="shared" si="14"/>
        <v>7.25</v>
      </c>
      <c r="AR67" s="197">
        <f t="shared" si="17"/>
        <v>73.16</v>
      </c>
      <c r="AS67" s="123">
        <v>356.5</v>
      </c>
      <c r="AT67" s="123">
        <f t="shared" si="3"/>
        <v>429.66</v>
      </c>
      <c r="AU67" s="123">
        <f t="shared" si="4"/>
        <v>51.56</v>
      </c>
      <c r="AV67" s="123">
        <f t="shared" si="5"/>
        <v>25.33</v>
      </c>
      <c r="AW67" s="123">
        <f t="shared" si="6"/>
        <v>506.55</v>
      </c>
    </row>
    <row r="68" spans="1:49" ht="16.149999999999999" customHeight="1" thickBot="1" x14ac:dyDescent="0.25">
      <c r="A68" s="365" t="s">
        <v>1739</v>
      </c>
      <c r="B68" s="184">
        <v>3</v>
      </c>
      <c r="C68" s="184">
        <v>1</v>
      </c>
      <c r="D68" s="184"/>
      <c r="E68" s="184">
        <v>2</v>
      </c>
      <c r="F68" s="184"/>
      <c r="G68" s="184"/>
      <c r="H68" s="184"/>
      <c r="I68" s="184"/>
      <c r="J68" s="184">
        <v>1</v>
      </c>
      <c r="K68" s="184"/>
      <c r="L68" s="184"/>
      <c r="M68" s="184"/>
      <c r="N68" s="184"/>
      <c r="O68" s="184">
        <v>1</v>
      </c>
      <c r="P68" s="184"/>
      <c r="Q68" s="184"/>
      <c r="R68" s="184"/>
      <c r="S68" s="184">
        <v>1</v>
      </c>
      <c r="T68" s="184"/>
      <c r="U68" s="184"/>
      <c r="V68" s="184"/>
      <c r="W68" s="184"/>
      <c r="X68" s="184">
        <v>1</v>
      </c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>
        <v>1</v>
      </c>
      <c r="AP68" s="196">
        <f t="shared" ref="AP68" si="32">B68*B$7+C68*C$7+D68*D$7+E68*E$7+F68*F$7+G68*G$7+H68*H$7+I68*I$7+J68*J$7+K68*K$7+L68*L$7+M68*M$7+N68*N$7+O68*O$7+P68*P$7+Q68*Q$7+R68*R$7+S68*S$7+T68*T$7+U68*U$7+V68*V$7+W68*W$7+X68*X$7+Y68*Y$7+Z68*Z$7+AA68*AA$7+AB68*AB$7+AC68*AC$7+AD68*AD$7+AE68*AE$7+AF68*AF$7+AG68*AG$7+AH68*AH$7+AI68*AI$7+AJ68*AJ$7+AK68*AK$7+AL68*AL$7+AO68*AO$7</f>
        <v>57</v>
      </c>
      <c r="AQ68" s="197">
        <f t="shared" si="14"/>
        <v>6.27</v>
      </c>
      <c r="AR68" s="197">
        <f t="shared" ref="AR68" si="33">AP68+AQ68</f>
        <v>63.27</v>
      </c>
      <c r="AS68" s="123">
        <v>311.85000000000002</v>
      </c>
      <c r="AT68" s="123">
        <f t="shared" si="3"/>
        <v>375.12</v>
      </c>
      <c r="AU68" s="123">
        <f t="shared" si="4"/>
        <v>45.01</v>
      </c>
      <c r="AV68" s="123">
        <f t="shared" si="5"/>
        <v>22.11</v>
      </c>
      <c r="AW68" s="123">
        <f t="shared" si="6"/>
        <v>442.24</v>
      </c>
    </row>
    <row r="69" spans="1:49" ht="16.149999999999999" customHeight="1" thickBot="1" x14ac:dyDescent="0.25">
      <c r="A69" s="365" t="s">
        <v>1740</v>
      </c>
      <c r="B69" s="184">
        <v>3</v>
      </c>
      <c r="C69" s="184">
        <v>1</v>
      </c>
      <c r="D69" s="184"/>
      <c r="E69" s="184">
        <v>2</v>
      </c>
      <c r="F69" s="184"/>
      <c r="G69" s="184"/>
      <c r="H69" s="184"/>
      <c r="I69" s="184"/>
      <c r="J69" s="184">
        <v>1</v>
      </c>
      <c r="K69" s="184"/>
      <c r="L69" s="184"/>
      <c r="M69" s="184">
        <v>1</v>
      </c>
      <c r="N69" s="184"/>
      <c r="O69" s="184">
        <v>1</v>
      </c>
      <c r="P69" s="184"/>
      <c r="Q69" s="184"/>
      <c r="R69" s="184"/>
      <c r="S69" s="184">
        <v>1</v>
      </c>
      <c r="T69" s="184"/>
      <c r="U69" s="184"/>
      <c r="V69" s="184"/>
      <c r="W69" s="184"/>
      <c r="X69" s="184">
        <v>1</v>
      </c>
      <c r="Y69" s="184"/>
      <c r="Z69" s="184"/>
      <c r="AA69" s="184"/>
      <c r="AB69" s="184"/>
      <c r="AC69" s="184"/>
      <c r="AD69" s="184"/>
      <c r="AE69" s="184"/>
      <c r="AF69" s="184"/>
      <c r="AG69" s="184"/>
      <c r="AH69" s="184">
        <v>2</v>
      </c>
      <c r="AI69" s="184"/>
      <c r="AJ69" s="184"/>
      <c r="AK69" s="184"/>
      <c r="AL69" s="184"/>
      <c r="AM69" s="184"/>
      <c r="AN69" s="184"/>
      <c r="AO69" s="184">
        <v>1</v>
      </c>
      <c r="AP69" s="196">
        <f t="shared" ref="AP69:AP97" si="34">B69*B$7+C69*C$7+D69*D$7+E69*E$7+F69*F$7+G69*G$7+H69*H$7+I69*I$7+J69*J$7+K69*K$7+L69*L$7+M69*M$7+N69*N$7+O69*O$7+P69*P$7+Q69*Q$7+R69*R$7+S69*S$7+T69*T$7+U69*U$7+V69*V$7+W69*W$7+X69*X$7+Y69*Y$7+Z69*Z$7+AA69*AA$7+AB69*AB$7+AC69*AC$7+AD69*AD$7+AE69*AE$7+AF69*AF$7+AG69*AG$7+AH69*AH$7+AI69*AI$7+AJ69*AJ$7+AK69*AK$7+AL69*AL$7+AO69*AO$7</f>
        <v>65.91</v>
      </c>
      <c r="AQ69" s="197">
        <f t="shared" ref="AQ69:AQ97" si="35">AP69*0.11</f>
        <v>7.25</v>
      </c>
      <c r="AR69" s="197">
        <f t="shared" ref="AR69:AR97" si="36">AP69+AQ69</f>
        <v>73.16</v>
      </c>
      <c r="AS69" s="123">
        <v>367.57</v>
      </c>
      <c r="AT69" s="123">
        <f t="shared" si="3"/>
        <v>440.73</v>
      </c>
      <c r="AU69" s="123">
        <f t="shared" si="4"/>
        <v>52.89</v>
      </c>
      <c r="AV69" s="123">
        <f t="shared" si="5"/>
        <v>25.98</v>
      </c>
      <c r="AW69" s="123">
        <f t="shared" si="6"/>
        <v>519.6</v>
      </c>
    </row>
    <row r="70" spans="1:49" ht="16.149999999999999" customHeight="1" thickBot="1" x14ac:dyDescent="0.25">
      <c r="A70" s="365" t="s">
        <v>1741</v>
      </c>
      <c r="B70" s="184">
        <v>4</v>
      </c>
      <c r="C70" s="184">
        <v>1</v>
      </c>
      <c r="D70" s="184"/>
      <c r="E70" s="184">
        <v>2</v>
      </c>
      <c r="F70" s="184"/>
      <c r="G70" s="184"/>
      <c r="H70" s="184"/>
      <c r="I70" s="184"/>
      <c r="J70" s="184">
        <v>1</v>
      </c>
      <c r="K70" s="184"/>
      <c r="L70" s="184"/>
      <c r="M70" s="184">
        <v>1</v>
      </c>
      <c r="N70" s="184"/>
      <c r="O70" s="184">
        <v>1</v>
      </c>
      <c r="P70" s="184"/>
      <c r="Q70" s="184"/>
      <c r="R70" s="184"/>
      <c r="S70" s="184">
        <v>1</v>
      </c>
      <c r="T70" s="184"/>
      <c r="U70" s="184"/>
      <c r="V70" s="184"/>
      <c r="W70" s="184"/>
      <c r="X70" s="184">
        <v>1</v>
      </c>
      <c r="Y70" s="184"/>
      <c r="Z70" s="184"/>
      <c r="AA70" s="184"/>
      <c r="AB70" s="184"/>
      <c r="AC70" s="184"/>
      <c r="AD70" s="184"/>
      <c r="AE70" s="184"/>
      <c r="AF70" s="184"/>
      <c r="AG70" s="184"/>
      <c r="AH70" s="184">
        <v>2</v>
      </c>
      <c r="AI70" s="184"/>
      <c r="AJ70" s="184"/>
      <c r="AK70" s="184"/>
      <c r="AL70" s="184"/>
      <c r="AM70" s="184"/>
      <c r="AN70" s="184"/>
      <c r="AO70" s="184">
        <v>1</v>
      </c>
      <c r="AP70" s="196">
        <f t="shared" si="34"/>
        <v>69.41</v>
      </c>
      <c r="AQ70" s="197">
        <f t="shared" si="35"/>
        <v>7.64</v>
      </c>
      <c r="AR70" s="197">
        <f t="shared" si="36"/>
        <v>77.05</v>
      </c>
      <c r="AS70" s="123">
        <v>367.71</v>
      </c>
      <c r="AT70" s="123">
        <f t="shared" si="3"/>
        <v>444.76</v>
      </c>
      <c r="AU70" s="123">
        <f t="shared" si="4"/>
        <v>53.37</v>
      </c>
      <c r="AV70" s="123">
        <f t="shared" si="5"/>
        <v>26.22</v>
      </c>
      <c r="AW70" s="123">
        <f t="shared" si="6"/>
        <v>524.35</v>
      </c>
    </row>
    <row r="71" spans="1:49" ht="16.149999999999999" customHeight="1" thickBot="1" x14ac:dyDescent="0.25">
      <c r="A71" s="365" t="s">
        <v>1742</v>
      </c>
      <c r="B71" s="184">
        <v>4</v>
      </c>
      <c r="C71" s="184">
        <v>1</v>
      </c>
      <c r="D71" s="184"/>
      <c r="E71" s="184">
        <v>2</v>
      </c>
      <c r="F71" s="184"/>
      <c r="G71" s="184"/>
      <c r="H71" s="184"/>
      <c r="I71" s="184"/>
      <c r="J71" s="184">
        <v>1</v>
      </c>
      <c r="K71" s="184"/>
      <c r="L71" s="184"/>
      <c r="M71" s="184"/>
      <c r="N71" s="184"/>
      <c r="O71" s="184">
        <v>1</v>
      </c>
      <c r="P71" s="184"/>
      <c r="Q71" s="184"/>
      <c r="R71" s="184"/>
      <c r="S71" s="184">
        <v>1</v>
      </c>
      <c r="T71" s="184"/>
      <c r="U71" s="184"/>
      <c r="V71" s="184"/>
      <c r="W71" s="184"/>
      <c r="X71" s="184">
        <v>1</v>
      </c>
      <c r="Y71" s="184"/>
      <c r="Z71" s="184"/>
      <c r="AA71" s="184"/>
      <c r="AB71" s="184"/>
      <c r="AC71" s="184"/>
      <c r="AD71" s="184"/>
      <c r="AE71" s="184"/>
      <c r="AF71" s="184"/>
      <c r="AG71" s="184"/>
      <c r="AH71" s="184">
        <v>2</v>
      </c>
      <c r="AI71" s="184"/>
      <c r="AJ71" s="184"/>
      <c r="AK71" s="184"/>
      <c r="AL71" s="184"/>
      <c r="AM71" s="184"/>
      <c r="AN71" s="184"/>
      <c r="AO71" s="184">
        <v>1</v>
      </c>
      <c r="AP71" s="196">
        <f t="shared" si="34"/>
        <v>66.44</v>
      </c>
      <c r="AQ71" s="197">
        <f t="shared" si="35"/>
        <v>7.31</v>
      </c>
      <c r="AR71" s="197">
        <f t="shared" si="36"/>
        <v>73.75</v>
      </c>
      <c r="AS71" s="123">
        <v>363.37</v>
      </c>
      <c r="AT71" s="123">
        <f t="shared" si="3"/>
        <v>437.12</v>
      </c>
      <c r="AU71" s="123">
        <f t="shared" si="4"/>
        <v>52.45</v>
      </c>
      <c r="AV71" s="123">
        <f t="shared" si="5"/>
        <v>25.77</v>
      </c>
      <c r="AW71" s="123">
        <f t="shared" si="6"/>
        <v>515.34</v>
      </c>
    </row>
    <row r="72" spans="1:49" ht="16.149999999999999" customHeight="1" thickBot="1" x14ac:dyDescent="0.25">
      <c r="A72" s="365" t="s">
        <v>1743</v>
      </c>
      <c r="B72" s="184">
        <v>6</v>
      </c>
      <c r="C72" s="184">
        <v>1</v>
      </c>
      <c r="D72" s="184"/>
      <c r="E72" s="184">
        <v>2</v>
      </c>
      <c r="F72" s="184"/>
      <c r="G72" s="184"/>
      <c r="H72" s="184"/>
      <c r="I72" s="184"/>
      <c r="J72" s="184">
        <v>1</v>
      </c>
      <c r="K72" s="184"/>
      <c r="L72" s="184"/>
      <c r="M72" s="184">
        <v>2</v>
      </c>
      <c r="N72" s="184"/>
      <c r="O72" s="184">
        <v>1</v>
      </c>
      <c r="P72" s="184"/>
      <c r="Q72" s="184"/>
      <c r="R72" s="184"/>
      <c r="S72" s="184">
        <v>1</v>
      </c>
      <c r="T72" s="184"/>
      <c r="U72" s="184">
        <v>2</v>
      </c>
      <c r="V72" s="184"/>
      <c r="W72" s="184"/>
      <c r="X72" s="184">
        <v>1</v>
      </c>
      <c r="Y72" s="184"/>
      <c r="Z72" s="184"/>
      <c r="AA72" s="184"/>
      <c r="AB72" s="184"/>
      <c r="AC72" s="184"/>
      <c r="AD72" s="184"/>
      <c r="AE72" s="184"/>
      <c r="AF72" s="184"/>
      <c r="AG72" s="184"/>
      <c r="AH72" s="184">
        <v>4</v>
      </c>
      <c r="AI72" s="184"/>
      <c r="AJ72" s="184"/>
      <c r="AK72" s="184"/>
      <c r="AL72" s="184"/>
      <c r="AM72" s="184"/>
      <c r="AN72" s="184"/>
      <c r="AO72" s="184"/>
      <c r="AP72" s="196">
        <f t="shared" si="34"/>
        <v>116.4</v>
      </c>
      <c r="AQ72" s="197">
        <f t="shared" si="35"/>
        <v>12.8</v>
      </c>
      <c r="AR72" s="197">
        <f t="shared" si="36"/>
        <v>129.19999999999999</v>
      </c>
      <c r="AS72" s="123">
        <v>468.2</v>
      </c>
      <c r="AT72" s="123">
        <f t="shared" si="3"/>
        <v>597.4</v>
      </c>
      <c r="AU72" s="123">
        <f t="shared" si="4"/>
        <v>71.69</v>
      </c>
      <c r="AV72" s="123">
        <f t="shared" si="5"/>
        <v>35.22</v>
      </c>
      <c r="AW72" s="123">
        <f t="shared" si="6"/>
        <v>704.31</v>
      </c>
    </row>
    <row r="73" spans="1:49" ht="16.149999999999999" customHeight="1" thickBot="1" x14ac:dyDescent="0.25">
      <c r="A73" s="365" t="s">
        <v>1744</v>
      </c>
      <c r="B73" s="184">
        <v>6</v>
      </c>
      <c r="C73" s="184">
        <v>1</v>
      </c>
      <c r="D73" s="184"/>
      <c r="E73" s="184"/>
      <c r="F73" s="184"/>
      <c r="G73" s="184">
        <v>1</v>
      </c>
      <c r="H73" s="184">
        <v>1</v>
      </c>
      <c r="I73" s="184"/>
      <c r="J73" s="184"/>
      <c r="K73" s="184"/>
      <c r="L73" s="184"/>
      <c r="M73" s="184">
        <v>2</v>
      </c>
      <c r="N73" s="184"/>
      <c r="O73" s="184"/>
      <c r="P73" s="184"/>
      <c r="Q73" s="184"/>
      <c r="R73" s="184"/>
      <c r="S73" s="184"/>
      <c r="T73" s="184"/>
      <c r="U73" s="184">
        <v>2</v>
      </c>
      <c r="V73" s="184"/>
      <c r="W73" s="184"/>
      <c r="X73" s="184">
        <v>1</v>
      </c>
      <c r="Y73" s="184"/>
      <c r="Z73" s="184"/>
      <c r="AA73" s="184"/>
      <c r="AB73" s="184"/>
      <c r="AC73" s="184"/>
      <c r="AD73" s="184"/>
      <c r="AE73" s="184"/>
      <c r="AF73" s="184"/>
      <c r="AG73" s="184"/>
      <c r="AH73" s="184">
        <v>4</v>
      </c>
      <c r="AI73" s="184"/>
      <c r="AJ73" s="184"/>
      <c r="AK73" s="184"/>
      <c r="AL73" s="184"/>
      <c r="AM73" s="184"/>
      <c r="AN73" s="184"/>
      <c r="AO73" s="184">
        <v>1</v>
      </c>
      <c r="AP73" s="196">
        <f t="shared" si="34"/>
        <v>93.46</v>
      </c>
      <c r="AQ73" s="197">
        <f t="shared" si="35"/>
        <v>10.28</v>
      </c>
      <c r="AR73" s="197">
        <f t="shared" si="36"/>
        <v>103.74</v>
      </c>
      <c r="AS73" s="123">
        <v>373.24</v>
      </c>
      <c r="AT73" s="123">
        <f t="shared" si="3"/>
        <v>476.98</v>
      </c>
      <c r="AU73" s="123">
        <f t="shared" si="4"/>
        <v>57.24</v>
      </c>
      <c r="AV73" s="123">
        <f t="shared" si="5"/>
        <v>28.12</v>
      </c>
      <c r="AW73" s="123">
        <f t="shared" si="6"/>
        <v>562.34</v>
      </c>
    </row>
    <row r="74" spans="1:49" ht="16.149999999999999" customHeight="1" thickBot="1" x14ac:dyDescent="0.25">
      <c r="A74" s="365" t="s">
        <v>1745</v>
      </c>
      <c r="B74" s="184">
        <v>6</v>
      </c>
      <c r="C74" s="184">
        <v>1</v>
      </c>
      <c r="D74" s="184"/>
      <c r="E74" s="184"/>
      <c r="F74" s="184"/>
      <c r="G74" s="184">
        <v>1</v>
      </c>
      <c r="H74" s="184">
        <v>1</v>
      </c>
      <c r="I74" s="184"/>
      <c r="J74" s="184"/>
      <c r="K74" s="184"/>
      <c r="L74" s="184"/>
      <c r="M74" s="184">
        <v>2</v>
      </c>
      <c r="N74" s="184"/>
      <c r="O74" s="184"/>
      <c r="P74" s="184"/>
      <c r="Q74" s="184"/>
      <c r="R74" s="184"/>
      <c r="S74" s="184"/>
      <c r="T74" s="184"/>
      <c r="U74" s="184">
        <v>2</v>
      </c>
      <c r="V74" s="184"/>
      <c r="W74" s="184"/>
      <c r="X74" s="184">
        <v>1</v>
      </c>
      <c r="Y74" s="184"/>
      <c r="Z74" s="184"/>
      <c r="AA74" s="184"/>
      <c r="AB74" s="184"/>
      <c r="AC74" s="184"/>
      <c r="AD74" s="184"/>
      <c r="AE74" s="184"/>
      <c r="AF74" s="184"/>
      <c r="AG74" s="184"/>
      <c r="AH74" s="184">
        <v>4</v>
      </c>
      <c r="AI74" s="184"/>
      <c r="AJ74" s="184"/>
      <c r="AK74" s="184"/>
      <c r="AL74" s="184"/>
      <c r="AM74" s="184"/>
      <c r="AN74" s="184"/>
      <c r="AO74" s="184">
        <v>1</v>
      </c>
      <c r="AP74" s="196">
        <f t="shared" si="34"/>
        <v>93.46</v>
      </c>
      <c r="AQ74" s="197">
        <f t="shared" si="35"/>
        <v>10.28</v>
      </c>
      <c r="AR74" s="197">
        <f t="shared" si="36"/>
        <v>103.74</v>
      </c>
      <c r="AS74" s="123">
        <v>369.58</v>
      </c>
      <c r="AT74" s="123">
        <f t="shared" si="3"/>
        <v>473.32</v>
      </c>
      <c r="AU74" s="123">
        <f t="shared" si="4"/>
        <v>56.8</v>
      </c>
      <c r="AV74" s="123">
        <f t="shared" si="5"/>
        <v>27.9</v>
      </c>
      <c r="AW74" s="123">
        <f t="shared" si="6"/>
        <v>558.02</v>
      </c>
    </row>
    <row r="75" spans="1:49" ht="16.149999999999999" customHeight="1" thickBot="1" x14ac:dyDescent="0.25">
      <c r="A75" s="365" t="s">
        <v>1746</v>
      </c>
      <c r="B75" s="184">
        <v>8</v>
      </c>
      <c r="C75" s="184">
        <v>2</v>
      </c>
      <c r="D75" s="184"/>
      <c r="E75" s="184"/>
      <c r="F75" s="184"/>
      <c r="G75" s="184">
        <v>2</v>
      </c>
      <c r="H75" s="184">
        <v>2</v>
      </c>
      <c r="I75" s="184"/>
      <c r="J75" s="184"/>
      <c r="K75" s="184"/>
      <c r="L75" s="184"/>
      <c r="M75" s="184">
        <v>2</v>
      </c>
      <c r="N75" s="185">
        <v>1</v>
      </c>
      <c r="O75" s="184"/>
      <c r="P75" s="184"/>
      <c r="Q75" s="184"/>
      <c r="R75" s="184"/>
      <c r="S75" s="184"/>
      <c r="T75" s="184"/>
      <c r="U75" s="184"/>
      <c r="V75" s="184"/>
      <c r="W75" s="184"/>
      <c r="X75" s="184">
        <v>2</v>
      </c>
      <c r="Y75" s="184"/>
      <c r="Z75" s="184"/>
      <c r="AA75" s="184"/>
      <c r="AB75" s="184"/>
      <c r="AC75" s="184"/>
      <c r="AD75" s="184"/>
      <c r="AE75" s="184"/>
      <c r="AF75" s="184"/>
      <c r="AG75" s="184"/>
      <c r="AH75" s="184">
        <v>4</v>
      </c>
      <c r="AI75" s="184"/>
      <c r="AJ75" s="184"/>
      <c r="AK75" s="184"/>
      <c r="AL75" s="184"/>
      <c r="AM75" s="184"/>
      <c r="AN75" s="184">
        <v>1</v>
      </c>
      <c r="AO75" s="184">
        <v>1</v>
      </c>
      <c r="AP75" s="196">
        <f t="shared" si="34"/>
        <v>128.03</v>
      </c>
      <c r="AQ75" s="197">
        <f t="shared" si="35"/>
        <v>14.08</v>
      </c>
      <c r="AR75" s="197">
        <f t="shared" si="36"/>
        <v>142.11000000000001</v>
      </c>
      <c r="AS75" s="123">
        <v>681.44</v>
      </c>
      <c r="AT75" s="123">
        <f t="shared" si="3"/>
        <v>823.55</v>
      </c>
      <c r="AU75" s="123">
        <f t="shared" si="4"/>
        <v>98.83</v>
      </c>
      <c r="AV75" s="123">
        <f t="shared" si="5"/>
        <v>48.55</v>
      </c>
      <c r="AW75" s="123">
        <f t="shared" si="6"/>
        <v>970.93</v>
      </c>
    </row>
    <row r="76" spans="1:49" ht="16.149999999999999" customHeight="1" thickBot="1" x14ac:dyDescent="0.25">
      <c r="A76" s="365" t="s">
        <v>1747</v>
      </c>
      <c r="B76" s="184">
        <v>3</v>
      </c>
      <c r="C76" s="184">
        <v>1</v>
      </c>
      <c r="D76" s="184"/>
      <c r="E76" s="184">
        <v>2</v>
      </c>
      <c r="F76" s="184"/>
      <c r="G76" s="184"/>
      <c r="H76" s="184"/>
      <c r="I76" s="184"/>
      <c r="J76" s="184"/>
      <c r="K76" s="184"/>
      <c r="L76" s="184"/>
      <c r="M76" s="184"/>
      <c r="N76" s="184"/>
      <c r="O76" s="184">
        <v>1</v>
      </c>
      <c r="P76" s="184"/>
      <c r="Q76" s="184"/>
      <c r="R76" s="184"/>
      <c r="S76" s="184"/>
      <c r="T76" s="184">
        <v>1</v>
      </c>
      <c r="U76" s="184"/>
      <c r="V76" s="184"/>
      <c r="W76" s="184"/>
      <c r="X76" s="184">
        <v>1</v>
      </c>
      <c r="Y76" s="184"/>
      <c r="Z76" s="184"/>
      <c r="AA76" s="184"/>
      <c r="AB76" s="184"/>
      <c r="AC76" s="184"/>
      <c r="AD76" s="184"/>
      <c r="AE76" s="184"/>
      <c r="AF76" s="184"/>
      <c r="AG76" s="184"/>
      <c r="AH76" s="184">
        <v>1</v>
      </c>
      <c r="AI76" s="184"/>
      <c r="AJ76" s="184"/>
      <c r="AK76" s="184"/>
      <c r="AL76" s="184"/>
      <c r="AM76" s="184"/>
      <c r="AN76" s="184"/>
      <c r="AO76" s="184"/>
      <c r="AP76" s="196">
        <f t="shared" si="34"/>
        <v>58.49</v>
      </c>
      <c r="AQ76" s="197">
        <f t="shared" si="35"/>
        <v>6.43</v>
      </c>
      <c r="AR76" s="197">
        <f t="shared" si="36"/>
        <v>64.92</v>
      </c>
      <c r="AS76" s="123">
        <v>313.5</v>
      </c>
      <c r="AT76" s="123">
        <f t="shared" si="3"/>
        <v>378.42</v>
      </c>
      <c r="AU76" s="123">
        <f t="shared" si="4"/>
        <v>45.41</v>
      </c>
      <c r="AV76" s="123">
        <f t="shared" si="5"/>
        <v>22.31</v>
      </c>
      <c r="AW76" s="123">
        <f t="shared" si="6"/>
        <v>446.14</v>
      </c>
    </row>
    <row r="77" spans="1:49" ht="16.149999999999999" customHeight="1" thickBot="1" x14ac:dyDescent="0.25">
      <c r="A77" s="365" t="s">
        <v>1748</v>
      </c>
      <c r="B77" s="184">
        <v>4</v>
      </c>
      <c r="C77" s="184">
        <v>1</v>
      </c>
      <c r="D77" s="184"/>
      <c r="E77" s="184">
        <v>2</v>
      </c>
      <c r="F77" s="184"/>
      <c r="G77" s="184"/>
      <c r="H77" s="184"/>
      <c r="I77" s="184"/>
      <c r="J77" s="184">
        <v>1</v>
      </c>
      <c r="K77" s="184"/>
      <c r="L77" s="184"/>
      <c r="M77" s="184">
        <v>1</v>
      </c>
      <c r="N77" s="184"/>
      <c r="O77" s="184">
        <v>1</v>
      </c>
      <c r="P77" s="184"/>
      <c r="Q77" s="184"/>
      <c r="R77" s="184"/>
      <c r="S77" s="184">
        <v>1</v>
      </c>
      <c r="T77" s="184"/>
      <c r="U77" s="184"/>
      <c r="V77" s="184"/>
      <c r="W77" s="184"/>
      <c r="X77" s="184">
        <v>1</v>
      </c>
      <c r="Y77" s="184"/>
      <c r="Z77" s="184"/>
      <c r="AA77" s="184"/>
      <c r="AB77" s="184"/>
      <c r="AC77" s="184"/>
      <c r="AD77" s="184"/>
      <c r="AE77" s="184"/>
      <c r="AF77" s="184"/>
      <c r="AG77" s="184"/>
      <c r="AH77" s="184">
        <v>2</v>
      </c>
      <c r="AI77" s="184"/>
      <c r="AJ77" s="184"/>
      <c r="AK77" s="184"/>
      <c r="AL77" s="184"/>
      <c r="AM77" s="184"/>
      <c r="AN77" s="184"/>
      <c r="AO77" s="184"/>
      <c r="AP77" s="196">
        <f t="shared" si="34"/>
        <v>69.41</v>
      </c>
      <c r="AQ77" s="197">
        <f t="shared" si="35"/>
        <v>7.64</v>
      </c>
      <c r="AR77" s="197">
        <f t="shared" si="36"/>
        <v>77.05</v>
      </c>
      <c r="AS77" s="123">
        <v>385.65</v>
      </c>
      <c r="AT77" s="123">
        <f t="shared" si="3"/>
        <v>462.7</v>
      </c>
      <c r="AU77" s="123">
        <f t="shared" si="4"/>
        <v>55.52</v>
      </c>
      <c r="AV77" s="123">
        <f t="shared" si="5"/>
        <v>27.27</v>
      </c>
      <c r="AW77" s="123">
        <f t="shared" si="6"/>
        <v>545.49</v>
      </c>
    </row>
    <row r="78" spans="1:49" ht="16.149999999999999" customHeight="1" thickBot="1" x14ac:dyDescent="0.25">
      <c r="A78" s="373" t="s">
        <v>1749</v>
      </c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96">
        <f t="shared" si="34"/>
        <v>0</v>
      </c>
      <c r="AQ78" s="197">
        <f t="shared" si="35"/>
        <v>0</v>
      </c>
      <c r="AR78" s="197">
        <f t="shared" si="36"/>
        <v>0</v>
      </c>
      <c r="AS78" s="374"/>
      <c r="AT78" s="123">
        <f t="shared" si="3"/>
        <v>0</v>
      </c>
      <c r="AU78" s="123">
        <f t="shared" si="4"/>
        <v>0</v>
      </c>
      <c r="AV78" s="123">
        <f t="shared" si="5"/>
        <v>0</v>
      </c>
      <c r="AW78" s="123">
        <f t="shared" si="6"/>
        <v>0</v>
      </c>
    </row>
    <row r="79" spans="1:49" ht="16.149999999999999" customHeight="1" thickBot="1" x14ac:dyDescent="0.25">
      <c r="A79" s="365" t="s">
        <v>1750</v>
      </c>
      <c r="B79" s="184">
        <v>3</v>
      </c>
      <c r="C79" s="184">
        <v>1</v>
      </c>
      <c r="D79" s="184"/>
      <c r="E79" s="184">
        <v>2</v>
      </c>
      <c r="F79" s="184"/>
      <c r="G79" s="184"/>
      <c r="H79" s="184"/>
      <c r="I79" s="184"/>
      <c r="J79" s="184">
        <v>1</v>
      </c>
      <c r="K79" s="184"/>
      <c r="L79" s="184"/>
      <c r="M79" s="184"/>
      <c r="N79" s="184"/>
      <c r="O79" s="184">
        <v>1</v>
      </c>
      <c r="P79" s="184"/>
      <c r="Q79" s="184"/>
      <c r="R79" s="184"/>
      <c r="S79" s="184">
        <v>1</v>
      </c>
      <c r="T79" s="184"/>
      <c r="U79" s="184"/>
      <c r="V79" s="184"/>
      <c r="W79" s="184"/>
      <c r="X79" s="184">
        <v>1</v>
      </c>
      <c r="Y79" s="184"/>
      <c r="Z79" s="184"/>
      <c r="AA79" s="184"/>
      <c r="AB79" s="184"/>
      <c r="AC79" s="184"/>
      <c r="AD79" s="184"/>
      <c r="AE79" s="184"/>
      <c r="AF79" s="184"/>
      <c r="AG79" s="184"/>
      <c r="AH79" s="184">
        <v>2</v>
      </c>
      <c r="AI79" s="184"/>
      <c r="AJ79" s="184"/>
      <c r="AK79" s="184"/>
      <c r="AL79" s="184"/>
      <c r="AM79" s="184"/>
      <c r="AN79" s="184"/>
      <c r="AO79" s="184">
        <v>1</v>
      </c>
      <c r="AP79" s="196">
        <f t="shared" si="34"/>
        <v>62.94</v>
      </c>
      <c r="AQ79" s="197">
        <f t="shared" si="35"/>
        <v>6.92</v>
      </c>
      <c r="AR79" s="197">
        <f t="shared" si="36"/>
        <v>69.86</v>
      </c>
      <c r="AS79" s="123">
        <v>351.13</v>
      </c>
      <c r="AT79" s="123">
        <f t="shared" si="3"/>
        <v>420.99</v>
      </c>
      <c r="AU79" s="123">
        <f t="shared" si="4"/>
        <v>50.52</v>
      </c>
      <c r="AV79" s="123">
        <f t="shared" si="5"/>
        <v>24.82</v>
      </c>
      <c r="AW79" s="123">
        <f t="shared" si="6"/>
        <v>496.33</v>
      </c>
    </row>
    <row r="80" spans="1:49" ht="16.149999999999999" customHeight="1" thickBot="1" x14ac:dyDescent="0.25">
      <c r="A80" s="365" t="s">
        <v>1751</v>
      </c>
      <c r="B80" s="184">
        <v>4</v>
      </c>
      <c r="C80" s="184">
        <v>1</v>
      </c>
      <c r="D80" s="184"/>
      <c r="E80" s="184">
        <v>2</v>
      </c>
      <c r="F80" s="184"/>
      <c r="G80" s="184"/>
      <c r="H80" s="184"/>
      <c r="I80" s="184"/>
      <c r="J80" s="184">
        <v>1</v>
      </c>
      <c r="K80" s="184"/>
      <c r="L80" s="184"/>
      <c r="M80" s="184">
        <v>1</v>
      </c>
      <c r="N80" s="184"/>
      <c r="O80" s="184">
        <v>1</v>
      </c>
      <c r="P80" s="184"/>
      <c r="Q80" s="184"/>
      <c r="R80" s="184"/>
      <c r="S80" s="184">
        <v>1</v>
      </c>
      <c r="T80" s="184"/>
      <c r="U80" s="184"/>
      <c r="V80" s="184"/>
      <c r="W80" s="184"/>
      <c r="X80" s="184">
        <v>1</v>
      </c>
      <c r="Y80" s="184"/>
      <c r="Z80" s="184"/>
      <c r="AA80" s="184"/>
      <c r="AB80" s="184"/>
      <c r="AC80" s="184"/>
      <c r="AD80" s="184"/>
      <c r="AE80" s="184"/>
      <c r="AF80" s="184"/>
      <c r="AG80" s="184"/>
      <c r="AH80" s="184">
        <v>2</v>
      </c>
      <c r="AI80" s="184"/>
      <c r="AJ80" s="184"/>
      <c r="AK80" s="184"/>
      <c r="AL80" s="184"/>
      <c r="AM80" s="184"/>
      <c r="AN80" s="184"/>
      <c r="AO80" s="184"/>
      <c r="AP80" s="196">
        <f t="shared" si="34"/>
        <v>69.41</v>
      </c>
      <c r="AQ80" s="197">
        <f t="shared" si="35"/>
        <v>7.64</v>
      </c>
      <c r="AR80" s="197">
        <f t="shared" si="36"/>
        <v>77.05</v>
      </c>
      <c r="AS80" s="123">
        <v>379.81</v>
      </c>
      <c r="AT80" s="123">
        <f t="shared" si="3"/>
        <v>456.86</v>
      </c>
      <c r="AU80" s="123">
        <f t="shared" si="4"/>
        <v>54.82</v>
      </c>
      <c r="AV80" s="123">
        <f t="shared" si="5"/>
        <v>26.93</v>
      </c>
      <c r="AW80" s="123">
        <f t="shared" si="6"/>
        <v>538.61</v>
      </c>
    </row>
    <row r="81" spans="1:49" ht="16.149999999999999" customHeight="1" thickBot="1" x14ac:dyDescent="0.25">
      <c r="A81" s="365" t="s">
        <v>1752</v>
      </c>
      <c r="B81" s="184">
        <v>6</v>
      </c>
      <c r="C81" s="184">
        <v>1</v>
      </c>
      <c r="D81" s="184"/>
      <c r="E81" s="184"/>
      <c r="F81" s="184"/>
      <c r="G81" s="184">
        <v>2</v>
      </c>
      <c r="H81" s="184">
        <v>2</v>
      </c>
      <c r="I81" s="184"/>
      <c r="J81" s="184"/>
      <c r="K81" s="184"/>
      <c r="L81" s="184"/>
      <c r="M81" s="184">
        <v>2</v>
      </c>
      <c r="N81" s="184">
        <v>1</v>
      </c>
      <c r="O81" s="184"/>
      <c r="P81" s="184"/>
      <c r="Q81" s="184"/>
      <c r="R81" s="184"/>
      <c r="S81" s="184"/>
      <c r="T81" s="184"/>
      <c r="U81" s="184"/>
      <c r="V81" s="184"/>
      <c r="W81" s="184"/>
      <c r="X81" s="184">
        <v>2</v>
      </c>
      <c r="Y81" s="184"/>
      <c r="Z81" s="184"/>
      <c r="AA81" s="184"/>
      <c r="AB81" s="184"/>
      <c r="AC81" s="184"/>
      <c r="AD81" s="184"/>
      <c r="AE81" s="184"/>
      <c r="AF81" s="184"/>
      <c r="AG81" s="184"/>
      <c r="AH81" s="184">
        <v>4</v>
      </c>
      <c r="AI81" s="184"/>
      <c r="AJ81" s="184"/>
      <c r="AK81" s="184"/>
      <c r="AL81" s="184"/>
      <c r="AM81" s="184"/>
      <c r="AN81" s="184"/>
      <c r="AO81" s="184">
        <v>1</v>
      </c>
      <c r="AP81" s="196">
        <f t="shared" si="34"/>
        <v>109.35</v>
      </c>
      <c r="AQ81" s="197">
        <f t="shared" si="35"/>
        <v>12.03</v>
      </c>
      <c r="AR81" s="197">
        <f t="shared" si="36"/>
        <v>121.38</v>
      </c>
      <c r="AS81" s="123">
        <v>767.62</v>
      </c>
      <c r="AT81" s="123">
        <f t="shared" si="3"/>
        <v>889</v>
      </c>
      <c r="AU81" s="123">
        <f t="shared" si="4"/>
        <v>106.68</v>
      </c>
      <c r="AV81" s="123">
        <f t="shared" si="5"/>
        <v>52.4</v>
      </c>
      <c r="AW81" s="123">
        <f t="shared" si="6"/>
        <v>1048.08</v>
      </c>
    </row>
    <row r="82" spans="1:49" ht="16.149999999999999" customHeight="1" thickBot="1" x14ac:dyDescent="0.25">
      <c r="A82" s="365" t="s">
        <v>1753</v>
      </c>
      <c r="B82" s="184">
        <v>6</v>
      </c>
      <c r="C82" s="184">
        <v>1</v>
      </c>
      <c r="D82" s="184"/>
      <c r="E82" s="184"/>
      <c r="F82" s="184"/>
      <c r="G82" s="184">
        <v>1</v>
      </c>
      <c r="H82" s="184">
        <v>1</v>
      </c>
      <c r="I82" s="184"/>
      <c r="J82" s="184">
        <v>2</v>
      </c>
      <c r="K82" s="184"/>
      <c r="L82" s="184"/>
      <c r="M82" s="184"/>
      <c r="N82" s="184">
        <v>1</v>
      </c>
      <c r="O82" s="184"/>
      <c r="P82" s="184"/>
      <c r="Q82" s="184"/>
      <c r="R82" s="184"/>
      <c r="S82" s="184">
        <v>1</v>
      </c>
      <c r="T82" s="184">
        <v>1</v>
      </c>
      <c r="U82" s="184">
        <v>2</v>
      </c>
      <c r="V82" s="184"/>
      <c r="W82" s="184"/>
      <c r="X82" s="184">
        <v>1</v>
      </c>
      <c r="Y82" s="184"/>
      <c r="Z82" s="184"/>
      <c r="AA82" s="184"/>
      <c r="AB82" s="184"/>
      <c r="AC82" s="184"/>
      <c r="AD82" s="184"/>
      <c r="AE82" s="184"/>
      <c r="AF82" s="184"/>
      <c r="AG82" s="184"/>
      <c r="AH82" s="184">
        <v>4</v>
      </c>
      <c r="AI82" s="184"/>
      <c r="AJ82" s="184"/>
      <c r="AK82" s="184"/>
      <c r="AL82" s="184"/>
      <c r="AM82" s="184"/>
      <c r="AN82" s="184"/>
      <c r="AO82" s="184">
        <v>1</v>
      </c>
      <c r="AP82" s="196">
        <f t="shared" si="34"/>
        <v>131.51</v>
      </c>
      <c r="AQ82" s="197">
        <f t="shared" si="35"/>
        <v>14.47</v>
      </c>
      <c r="AR82" s="197">
        <f t="shared" si="36"/>
        <v>145.97999999999999</v>
      </c>
      <c r="AS82" s="123">
        <v>467.96</v>
      </c>
      <c r="AT82" s="123">
        <f t="shared" si="3"/>
        <v>613.94000000000005</v>
      </c>
      <c r="AU82" s="123">
        <f t="shared" si="4"/>
        <v>73.67</v>
      </c>
      <c r="AV82" s="123">
        <f t="shared" si="5"/>
        <v>36.19</v>
      </c>
      <c r="AW82" s="123">
        <f t="shared" si="6"/>
        <v>723.8</v>
      </c>
    </row>
    <row r="83" spans="1:49" ht="16.149999999999999" customHeight="1" thickBot="1" x14ac:dyDescent="0.25">
      <c r="A83" s="365" t="s">
        <v>1754</v>
      </c>
      <c r="B83" s="184">
        <v>8</v>
      </c>
      <c r="C83" s="184">
        <v>1</v>
      </c>
      <c r="D83" s="184"/>
      <c r="E83" s="184"/>
      <c r="F83" s="184"/>
      <c r="G83" s="184">
        <v>2</v>
      </c>
      <c r="H83" s="184">
        <v>2</v>
      </c>
      <c r="I83" s="184"/>
      <c r="J83" s="184"/>
      <c r="K83" s="184"/>
      <c r="L83" s="184"/>
      <c r="M83" s="184">
        <v>2</v>
      </c>
      <c r="N83" s="185">
        <v>2</v>
      </c>
      <c r="O83" s="184"/>
      <c r="P83" s="184"/>
      <c r="Q83" s="184"/>
      <c r="R83" s="184"/>
      <c r="S83" s="184"/>
      <c r="T83" s="184"/>
      <c r="U83" s="184"/>
      <c r="V83" s="184"/>
      <c r="W83" s="184"/>
      <c r="X83" s="184">
        <v>1</v>
      </c>
      <c r="Y83" s="184"/>
      <c r="Z83" s="184"/>
      <c r="AA83" s="184"/>
      <c r="AB83" s="184"/>
      <c r="AC83" s="184"/>
      <c r="AD83" s="184"/>
      <c r="AE83" s="184"/>
      <c r="AF83" s="184"/>
      <c r="AG83" s="184"/>
      <c r="AH83" s="184">
        <v>4</v>
      </c>
      <c r="AI83" s="184"/>
      <c r="AJ83" s="184"/>
      <c r="AK83" s="184"/>
      <c r="AL83" s="184"/>
      <c r="AM83" s="184"/>
      <c r="AN83" s="184"/>
      <c r="AO83" s="184"/>
      <c r="AP83" s="196">
        <f t="shared" si="34"/>
        <v>148.47</v>
      </c>
      <c r="AQ83" s="197">
        <f t="shared" si="35"/>
        <v>16.329999999999998</v>
      </c>
      <c r="AR83" s="197">
        <f t="shared" si="36"/>
        <v>164.8</v>
      </c>
      <c r="AS83" s="123">
        <v>865.31</v>
      </c>
      <c r="AT83" s="123">
        <f t="shared" si="3"/>
        <v>1030.1099999999999</v>
      </c>
      <c r="AU83" s="123">
        <f t="shared" si="4"/>
        <v>123.61</v>
      </c>
      <c r="AV83" s="123">
        <f t="shared" si="5"/>
        <v>60.72</v>
      </c>
      <c r="AW83" s="123">
        <f t="shared" si="6"/>
        <v>1214.44</v>
      </c>
    </row>
    <row r="84" spans="1:49" ht="16.149999999999999" customHeight="1" thickBot="1" x14ac:dyDescent="0.25">
      <c r="A84" s="365" t="s">
        <v>1755</v>
      </c>
      <c r="B84" s="184">
        <v>4</v>
      </c>
      <c r="C84" s="184">
        <v>1</v>
      </c>
      <c r="D84" s="184"/>
      <c r="E84" s="184">
        <v>2</v>
      </c>
      <c r="F84" s="184"/>
      <c r="G84" s="184"/>
      <c r="H84" s="184"/>
      <c r="I84" s="184"/>
      <c r="J84" s="184">
        <v>1</v>
      </c>
      <c r="K84" s="184"/>
      <c r="L84" s="184"/>
      <c r="M84" s="184"/>
      <c r="N84" s="184"/>
      <c r="O84" s="184">
        <v>1</v>
      </c>
      <c r="P84" s="184"/>
      <c r="Q84" s="184"/>
      <c r="R84" s="184"/>
      <c r="S84" s="184">
        <v>1</v>
      </c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>
        <v>2</v>
      </c>
      <c r="AI84" s="184"/>
      <c r="AJ84" s="184"/>
      <c r="AK84" s="184"/>
      <c r="AL84" s="184"/>
      <c r="AM84" s="184"/>
      <c r="AN84" s="184"/>
      <c r="AO84" s="184"/>
      <c r="AP84" s="196">
        <f t="shared" si="34"/>
        <v>63.47</v>
      </c>
      <c r="AQ84" s="197">
        <f t="shared" si="35"/>
        <v>6.98</v>
      </c>
      <c r="AR84" s="197">
        <f t="shared" si="36"/>
        <v>70.45</v>
      </c>
      <c r="AS84" s="123">
        <v>360.85</v>
      </c>
      <c r="AT84" s="123">
        <f t="shared" si="3"/>
        <v>431.3</v>
      </c>
      <c r="AU84" s="123">
        <f t="shared" si="4"/>
        <v>51.76</v>
      </c>
      <c r="AV84" s="123">
        <f t="shared" si="5"/>
        <v>25.42</v>
      </c>
      <c r="AW84" s="123">
        <f t="shared" si="6"/>
        <v>508.48</v>
      </c>
    </row>
    <row r="85" spans="1:49" ht="16.149999999999999" customHeight="1" thickBot="1" x14ac:dyDescent="0.25">
      <c r="A85" s="365" t="s">
        <v>1756</v>
      </c>
      <c r="B85" s="184">
        <v>4</v>
      </c>
      <c r="C85" s="184">
        <v>1</v>
      </c>
      <c r="D85" s="184"/>
      <c r="E85" s="184">
        <v>2</v>
      </c>
      <c r="F85" s="184"/>
      <c r="G85" s="184"/>
      <c r="H85" s="184"/>
      <c r="I85" s="184"/>
      <c r="J85" s="184">
        <v>1</v>
      </c>
      <c r="K85" s="184"/>
      <c r="L85" s="184"/>
      <c r="M85" s="184"/>
      <c r="N85" s="184"/>
      <c r="O85" s="184">
        <v>1</v>
      </c>
      <c r="P85" s="184"/>
      <c r="Q85" s="184"/>
      <c r="R85" s="184"/>
      <c r="S85" s="184">
        <v>1</v>
      </c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>
        <v>2</v>
      </c>
      <c r="AI85" s="184"/>
      <c r="AJ85" s="184"/>
      <c r="AK85" s="184"/>
      <c r="AL85" s="184"/>
      <c r="AM85" s="184"/>
      <c r="AN85" s="184"/>
      <c r="AO85" s="184"/>
      <c r="AP85" s="196">
        <f t="shared" si="34"/>
        <v>63.47</v>
      </c>
      <c r="AQ85" s="197">
        <f t="shared" si="35"/>
        <v>6.98</v>
      </c>
      <c r="AR85" s="197">
        <f t="shared" si="36"/>
        <v>70.45</v>
      </c>
      <c r="AS85" s="123">
        <v>351.82</v>
      </c>
      <c r="AT85" s="123">
        <f t="shared" si="3"/>
        <v>422.27</v>
      </c>
      <c r="AU85" s="123">
        <f t="shared" si="4"/>
        <v>50.67</v>
      </c>
      <c r="AV85" s="123">
        <f t="shared" si="5"/>
        <v>24.89</v>
      </c>
      <c r="AW85" s="123">
        <f t="shared" si="6"/>
        <v>497.83</v>
      </c>
    </row>
    <row r="86" spans="1:49" ht="16.149999999999999" customHeight="1" thickBot="1" x14ac:dyDescent="0.25">
      <c r="A86" s="365" t="s">
        <v>1757</v>
      </c>
      <c r="B86" s="184">
        <v>6</v>
      </c>
      <c r="C86" s="184">
        <v>1</v>
      </c>
      <c r="D86" s="184"/>
      <c r="E86" s="184"/>
      <c r="F86" s="184"/>
      <c r="G86" s="184">
        <v>1</v>
      </c>
      <c r="H86" s="184">
        <v>1</v>
      </c>
      <c r="I86" s="184"/>
      <c r="J86" s="184"/>
      <c r="K86" s="184"/>
      <c r="L86" s="184"/>
      <c r="M86" s="184"/>
      <c r="N86" s="184">
        <v>2</v>
      </c>
      <c r="O86" s="184"/>
      <c r="P86" s="184"/>
      <c r="Q86" s="184"/>
      <c r="R86" s="184"/>
      <c r="S86" s="184"/>
      <c r="T86" s="184"/>
      <c r="U86" s="184">
        <v>2</v>
      </c>
      <c r="V86" s="184"/>
      <c r="W86" s="184"/>
      <c r="X86" s="184">
        <v>1</v>
      </c>
      <c r="Y86" s="184"/>
      <c r="Z86" s="184"/>
      <c r="AA86" s="184"/>
      <c r="AB86" s="184"/>
      <c r="AC86" s="184"/>
      <c r="AD86" s="184"/>
      <c r="AE86" s="184"/>
      <c r="AF86" s="184"/>
      <c r="AG86" s="184"/>
      <c r="AH86" s="184">
        <v>4</v>
      </c>
      <c r="AI86" s="184"/>
      <c r="AJ86" s="184"/>
      <c r="AK86" s="184"/>
      <c r="AL86" s="184"/>
      <c r="AM86" s="184"/>
      <c r="AN86" s="184"/>
      <c r="AO86" s="184">
        <v>1</v>
      </c>
      <c r="AP86" s="196">
        <f t="shared" si="34"/>
        <v>157.69999999999999</v>
      </c>
      <c r="AQ86" s="197">
        <f t="shared" si="35"/>
        <v>17.350000000000001</v>
      </c>
      <c r="AR86" s="197">
        <f t="shared" si="36"/>
        <v>175.05</v>
      </c>
      <c r="AS86" s="123">
        <v>388.09</v>
      </c>
      <c r="AT86" s="123">
        <f t="shared" si="3"/>
        <v>563.14</v>
      </c>
      <c r="AU86" s="123">
        <f t="shared" si="4"/>
        <v>67.58</v>
      </c>
      <c r="AV86" s="123">
        <f t="shared" si="5"/>
        <v>33.200000000000003</v>
      </c>
      <c r="AW86" s="123">
        <f t="shared" si="6"/>
        <v>663.92</v>
      </c>
    </row>
    <row r="87" spans="1:49" ht="16.149999999999999" customHeight="1" thickBot="1" x14ac:dyDescent="0.25">
      <c r="A87" s="365" t="s">
        <v>1758</v>
      </c>
      <c r="B87" s="184">
        <v>8</v>
      </c>
      <c r="C87" s="184">
        <v>1</v>
      </c>
      <c r="D87" s="184"/>
      <c r="E87" s="184"/>
      <c r="F87" s="184"/>
      <c r="G87" s="184">
        <v>2</v>
      </c>
      <c r="H87" s="184">
        <v>2</v>
      </c>
      <c r="I87" s="184"/>
      <c r="J87" s="184"/>
      <c r="K87" s="184"/>
      <c r="L87" s="184"/>
      <c r="M87" s="184">
        <v>2</v>
      </c>
      <c r="N87" s="185">
        <v>2</v>
      </c>
      <c r="O87" s="184"/>
      <c r="P87" s="184"/>
      <c r="Q87" s="184"/>
      <c r="R87" s="184"/>
      <c r="S87" s="184"/>
      <c r="T87" s="184"/>
      <c r="U87" s="184"/>
      <c r="V87" s="184"/>
      <c r="W87" s="184"/>
      <c r="X87" s="184">
        <v>2</v>
      </c>
      <c r="Y87" s="184"/>
      <c r="Z87" s="184"/>
      <c r="AA87" s="184"/>
      <c r="AB87" s="184"/>
      <c r="AC87" s="184"/>
      <c r="AD87" s="184"/>
      <c r="AE87" s="184"/>
      <c r="AF87" s="184"/>
      <c r="AG87" s="184"/>
      <c r="AH87" s="184">
        <v>4</v>
      </c>
      <c r="AI87" s="184"/>
      <c r="AJ87" s="184"/>
      <c r="AK87" s="184"/>
      <c r="AL87" s="184"/>
      <c r="AM87" s="184"/>
      <c r="AN87" s="184"/>
      <c r="AO87" s="184"/>
      <c r="AP87" s="196">
        <f t="shared" si="34"/>
        <v>151.44</v>
      </c>
      <c r="AQ87" s="197">
        <f t="shared" si="35"/>
        <v>16.66</v>
      </c>
      <c r="AR87" s="197">
        <f t="shared" si="36"/>
        <v>168.1</v>
      </c>
      <c r="AS87" s="123">
        <v>876.86</v>
      </c>
      <c r="AT87" s="123">
        <f t="shared" si="3"/>
        <v>1044.96</v>
      </c>
      <c r="AU87" s="123">
        <f t="shared" si="4"/>
        <v>125.4</v>
      </c>
      <c r="AV87" s="123">
        <f t="shared" si="5"/>
        <v>61.6</v>
      </c>
      <c r="AW87" s="123">
        <f t="shared" si="6"/>
        <v>1231.96</v>
      </c>
    </row>
    <row r="88" spans="1:49" ht="16.149999999999999" customHeight="1" thickBot="1" x14ac:dyDescent="0.25">
      <c r="A88" s="373" t="s">
        <v>1697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96">
        <f t="shared" si="34"/>
        <v>0</v>
      </c>
      <c r="AQ88" s="197">
        <f t="shared" si="35"/>
        <v>0</v>
      </c>
      <c r="AR88" s="197">
        <f t="shared" si="36"/>
        <v>0</v>
      </c>
      <c r="AS88" s="374"/>
      <c r="AT88" s="123">
        <f t="shared" si="3"/>
        <v>0</v>
      </c>
      <c r="AU88" s="123">
        <f t="shared" si="4"/>
        <v>0</v>
      </c>
      <c r="AV88" s="123">
        <f t="shared" si="5"/>
        <v>0</v>
      </c>
      <c r="AW88" s="123">
        <f t="shared" si="6"/>
        <v>0</v>
      </c>
    </row>
    <row r="89" spans="1:49" ht="16.149999999999999" customHeight="1" thickBot="1" x14ac:dyDescent="0.25">
      <c r="A89" s="365" t="s">
        <v>1759</v>
      </c>
      <c r="B89" s="184">
        <v>4</v>
      </c>
      <c r="C89" s="184">
        <v>1</v>
      </c>
      <c r="D89" s="184"/>
      <c r="E89" s="184"/>
      <c r="F89" s="184"/>
      <c r="G89" s="184">
        <v>1</v>
      </c>
      <c r="H89" s="184">
        <v>1</v>
      </c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>
        <v>1</v>
      </c>
      <c r="Y89" s="184"/>
      <c r="Z89" s="184"/>
      <c r="AA89" s="184"/>
      <c r="AB89" s="184"/>
      <c r="AC89" s="184"/>
      <c r="AD89" s="184"/>
      <c r="AE89" s="184"/>
      <c r="AF89" s="184"/>
      <c r="AG89" s="184"/>
      <c r="AH89" s="184">
        <v>2</v>
      </c>
      <c r="AI89" s="184"/>
      <c r="AJ89" s="184"/>
      <c r="AK89" s="184"/>
      <c r="AL89" s="184"/>
      <c r="AM89" s="184"/>
      <c r="AN89" s="184"/>
      <c r="AO89" s="184"/>
      <c r="AP89" s="196">
        <f t="shared" si="34"/>
        <v>43.5</v>
      </c>
      <c r="AQ89" s="197">
        <f t="shared" si="35"/>
        <v>4.79</v>
      </c>
      <c r="AR89" s="197">
        <f t="shared" si="36"/>
        <v>48.29</v>
      </c>
      <c r="AS89" s="123">
        <v>268.41000000000003</v>
      </c>
      <c r="AT89" s="123">
        <f t="shared" si="3"/>
        <v>316.7</v>
      </c>
      <c r="AU89" s="123">
        <f t="shared" si="4"/>
        <v>38</v>
      </c>
      <c r="AV89" s="123">
        <f t="shared" si="5"/>
        <v>18.670000000000002</v>
      </c>
      <c r="AW89" s="123">
        <f t="shared" si="6"/>
        <v>373.37</v>
      </c>
    </row>
    <row r="90" spans="1:49" ht="16.149999999999999" customHeight="1" thickBot="1" x14ac:dyDescent="0.25">
      <c r="A90" s="365" t="s">
        <v>1760</v>
      </c>
      <c r="B90" s="184">
        <v>4</v>
      </c>
      <c r="C90" s="184">
        <v>1</v>
      </c>
      <c r="D90" s="184"/>
      <c r="E90" s="184"/>
      <c r="F90" s="184"/>
      <c r="G90" s="184">
        <v>1</v>
      </c>
      <c r="H90" s="184">
        <v>1</v>
      </c>
      <c r="I90" s="184"/>
      <c r="J90" s="184"/>
      <c r="K90" s="184"/>
      <c r="L90" s="184"/>
      <c r="M90" s="184">
        <v>1</v>
      </c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>
        <v>1</v>
      </c>
      <c r="Y90" s="184"/>
      <c r="Z90" s="184"/>
      <c r="AA90" s="184"/>
      <c r="AB90" s="184"/>
      <c r="AC90" s="184"/>
      <c r="AD90" s="184"/>
      <c r="AE90" s="184"/>
      <c r="AF90" s="184"/>
      <c r="AG90" s="184"/>
      <c r="AH90" s="184">
        <v>2</v>
      </c>
      <c r="AI90" s="184"/>
      <c r="AJ90" s="184"/>
      <c r="AK90" s="184"/>
      <c r="AL90" s="184"/>
      <c r="AM90" s="184"/>
      <c r="AN90" s="184"/>
      <c r="AO90" s="184">
        <v>1</v>
      </c>
      <c r="AP90" s="196">
        <f t="shared" si="34"/>
        <v>46.47</v>
      </c>
      <c r="AQ90" s="197">
        <f t="shared" si="35"/>
        <v>5.1100000000000003</v>
      </c>
      <c r="AR90" s="197">
        <f t="shared" si="36"/>
        <v>51.58</v>
      </c>
      <c r="AS90" s="123">
        <v>287.37</v>
      </c>
      <c r="AT90" s="123">
        <f t="shared" si="3"/>
        <v>338.95</v>
      </c>
      <c r="AU90" s="123">
        <f t="shared" si="4"/>
        <v>40.67</v>
      </c>
      <c r="AV90" s="123">
        <f t="shared" si="5"/>
        <v>19.98</v>
      </c>
      <c r="AW90" s="123">
        <f t="shared" si="6"/>
        <v>399.6</v>
      </c>
    </row>
    <row r="91" spans="1:49" ht="16.149999999999999" customHeight="1" thickBot="1" x14ac:dyDescent="0.25">
      <c r="A91" s="365" t="s">
        <v>1761</v>
      </c>
      <c r="B91" s="184">
        <v>3</v>
      </c>
      <c r="C91" s="184">
        <v>1</v>
      </c>
      <c r="D91" s="184"/>
      <c r="E91" s="184">
        <v>2</v>
      </c>
      <c r="F91" s="184"/>
      <c r="G91" s="184"/>
      <c r="H91" s="184"/>
      <c r="I91" s="184"/>
      <c r="J91" s="184"/>
      <c r="K91" s="184"/>
      <c r="L91" s="184"/>
      <c r="M91" s="184">
        <v>1</v>
      </c>
      <c r="N91" s="184"/>
      <c r="O91" s="184">
        <v>1</v>
      </c>
      <c r="P91" s="184"/>
      <c r="Q91" s="184"/>
      <c r="R91" s="184"/>
      <c r="S91" s="184"/>
      <c r="T91" s="184">
        <v>1</v>
      </c>
      <c r="U91" s="184"/>
      <c r="V91" s="184"/>
      <c r="W91" s="184"/>
      <c r="X91" s="184">
        <v>1</v>
      </c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>
        <v>1</v>
      </c>
      <c r="AP91" s="196">
        <f t="shared" si="34"/>
        <v>58.49</v>
      </c>
      <c r="AQ91" s="197">
        <f t="shared" si="35"/>
        <v>6.43</v>
      </c>
      <c r="AR91" s="197">
        <f t="shared" si="36"/>
        <v>64.92</v>
      </c>
      <c r="AS91" s="123">
        <v>321.37</v>
      </c>
      <c r="AT91" s="123">
        <f t="shared" si="3"/>
        <v>386.29</v>
      </c>
      <c r="AU91" s="123">
        <f t="shared" si="4"/>
        <v>46.35</v>
      </c>
      <c r="AV91" s="123">
        <f t="shared" si="5"/>
        <v>22.77</v>
      </c>
      <c r="AW91" s="123">
        <f t="shared" si="6"/>
        <v>455.41</v>
      </c>
    </row>
    <row r="92" spans="1:49" ht="16.149999999999999" customHeight="1" thickBot="1" x14ac:dyDescent="0.25">
      <c r="A92" s="365" t="s">
        <v>1762</v>
      </c>
      <c r="B92" s="184">
        <v>4</v>
      </c>
      <c r="C92" s="184">
        <v>1</v>
      </c>
      <c r="D92" s="184"/>
      <c r="E92" s="184"/>
      <c r="F92" s="184"/>
      <c r="G92" s="184">
        <v>1</v>
      </c>
      <c r="H92" s="184">
        <v>1</v>
      </c>
      <c r="I92" s="184"/>
      <c r="J92" s="184"/>
      <c r="K92" s="184"/>
      <c r="L92" s="184"/>
      <c r="M92" s="184">
        <v>1</v>
      </c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>
        <v>1</v>
      </c>
      <c r="Y92" s="184"/>
      <c r="Z92" s="184"/>
      <c r="AA92" s="184"/>
      <c r="AB92" s="184"/>
      <c r="AC92" s="184"/>
      <c r="AD92" s="184"/>
      <c r="AE92" s="184"/>
      <c r="AF92" s="184"/>
      <c r="AG92" s="184"/>
      <c r="AH92" s="184">
        <v>2</v>
      </c>
      <c r="AI92" s="184"/>
      <c r="AJ92" s="184"/>
      <c r="AK92" s="184"/>
      <c r="AL92" s="184"/>
      <c r="AM92" s="184"/>
      <c r="AN92" s="184">
        <v>1</v>
      </c>
      <c r="AO92" s="184">
        <v>1</v>
      </c>
      <c r="AP92" s="196">
        <f t="shared" si="34"/>
        <v>46.47</v>
      </c>
      <c r="AQ92" s="197">
        <f t="shared" si="35"/>
        <v>5.1100000000000003</v>
      </c>
      <c r="AR92" s="197">
        <f t="shared" si="36"/>
        <v>51.58</v>
      </c>
      <c r="AS92" s="123">
        <v>283.25</v>
      </c>
      <c r="AT92" s="123">
        <f t="shared" si="3"/>
        <v>334.83</v>
      </c>
      <c r="AU92" s="123">
        <f t="shared" si="4"/>
        <v>40.18</v>
      </c>
      <c r="AV92" s="123">
        <f t="shared" si="5"/>
        <v>19.739999999999998</v>
      </c>
      <c r="AW92" s="123">
        <f t="shared" si="6"/>
        <v>394.75</v>
      </c>
    </row>
    <row r="93" spans="1:49" ht="16.149999999999999" customHeight="1" thickBot="1" x14ac:dyDescent="0.25">
      <c r="A93" s="365" t="s">
        <v>1763</v>
      </c>
      <c r="B93" s="184">
        <v>8</v>
      </c>
      <c r="C93" s="184">
        <v>1</v>
      </c>
      <c r="D93" s="184"/>
      <c r="E93" s="184"/>
      <c r="F93" s="184"/>
      <c r="G93" s="184">
        <v>2</v>
      </c>
      <c r="H93" s="184">
        <v>2</v>
      </c>
      <c r="I93" s="184"/>
      <c r="J93" s="184"/>
      <c r="K93" s="184"/>
      <c r="L93" s="184"/>
      <c r="M93" s="184"/>
      <c r="N93" s="185">
        <v>2</v>
      </c>
      <c r="O93" s="184"/>
      <c r="P93" s="184"/>
      <c r="Q93" s="184"/>
      <c r="R93" s="184"/>
      <c r="S93" s="184"/>
      <c r="T93" s="184"/>
      <c r="U93" s="184"/>
      <c r="V93" s="184"/>
      <c r="W93" s="184"/>
      <c r="X93" s="184">
        <v>1</v>
      </c>
      <c r="Y93" s="184"/>
      <c r="Z93" s="184"/>
      <c r="AA93" s="184"/>
      <c r="AB93" s="184"/>
      <c r="AC93" s="184"/>
      <c r="AD93" s="184"/>
      <c r="AE93" s="184"/>
      <c r="AF93" s="184"/>
      <c r="AG93" s="184"/>
      <c r="AH93" s="184">
        <v>4</v>
      </c>
      <c r="AI93" s="184"/>
      <c r="AJ93" s="184"/>
      <c r="AK93" s="184"/>
      <c r="AL93" s="184"/>
      <c r="AM93" s="184"/>
      <c r="AN93" s="184"/>
      <c r="AO93" s="184"/>
      <c r="AP93" s="196">
        <f t="shared" si="34"/>
        <v>142.53</v>
      </c>
      <c r="AQ93" s="197">
        <f t="shared" si="35"/>
        <v>15.68</v>
      </c>
      <c r="AR93" s="197">
        <f t="shared" si="36"/>
        <v>158.21</v>
      </c>
      <c r="AS93" s="123">
        <v>839.73</v>
      </c>
      <c r="AT93" s="123">
        <f t="shared" si="3"/>
        <v>997.94</v>
      </c>
      <c r="AU93" s="123">
        <f t="shared" si="4"/>
        <v>119.75</v>
      </c>
      <c r="AV93" s="123">
        <f t="shared" si="5"/>
        <v>58.83</v>
      </c>
      <c r="AW93" s="123">
        <f t="shared" si="6"/>
        <v>1176.52</v>
      </c>
    </row>
    <row r="94" spans="1:49" ht="16.149999999999999" customHeight="1" thickBot="1" x14ac:dyDescent="0.25">
      <c r="A94" s="365" t="s">
        <v>1764</v>
      </c>
      <c r="B94" s="184">
        <v>8</v>
      </c>
      <c r="C94" s="184">
        <v>1</v>
      </c>
      <c r="D94" s="184"/>
      <c r="E94" s="184"/>
      <c r="F94" s="184"/>
      <c r="G94" s="184">
        <v>2</v>
      </c>
      <c r="H94" s="184">
        <v>2</v>
      </c>
      <c r="I94" s="184"/>
      <c r="J94" s="184"/>
      <c r="K94" s="184"/>
      <c r="L94" s="184"/>
      <c r="M94" s="184">
        <v>2</v>
      </c>
      <c r="N94" s="185">
        <v>2</v>
      </c>
      <c r="O94" s="184"/>
      <c r="P94" s="184"/>
      <c r="Q94" s="184"/>
      <c r="R94" s="184"/>
      <c r="S94" s="184"/>
      <c r="T94" s="184"/>
      <c r="U94" s="184"/>
      <c r="V94" s="184"/>
      <c r="W94" s="184"/>
      <c r="X94" s="184">
        <v>1</v>
      </c>
      <c r="Y94" s="184"/>
      <c r="Z94" s="184"/>
      <c r="AA94" s="184"/>
      <c r="AB94" s="184"/>
      <c r="AC94" s="184"/>
      <c r="AD94" s="184"/>
      <c r="AE94" s="184"/>
      <c r="AF94" s="184"/>
      <c r="AG94" s="184"/>
      <c r="AH94" s="184">
        <v>4</v>
      </c>
      <c r="AI94" s="184"/>
      <c r="AJ94" s="184"/>
      <c r="AK94" s="184"/>
      <c r="AL94" s="184"/>
      <c r="AM94" s="184"/>
      <c r="AN94" s="184">
        <v>1</v>
      </c>
      <c r="AO94" s="184"/>
      <c r="AP94" s="196">
        <f t="shared" si="34"/>
        <v>148.47</v>
      </c>
      <c r="AQ94" s="197">
        <f t="shared" si="35"/>
        <v>16.329999999999998</v>
      </c>
      <c r="AR94" s="197">
        <f t="shared" si="36"/>
        <v>164.8</v>
      </c>
      <c r="AS94" s="123">
        <v>865.31</v>
      </c>
      <c r="AT94" s="123">
        <f t="shared" si="3"/>
        <v>1030.1099999999999</v>
      </c>
      <c r="AU94" s="123">
        <f t="shared" si="4"/>
        <v>123.61</v>
      </c>
      <c r="AV94" s="123">
        <f t="shared" si="5"/>
        <v>60.72</v>
      </c>
      <c r="AW94" s="123">
        <f t="shared" si="6"/>
        <v>1214.44</v>
      </c>
    </row>
    <row r="95" spans="1:49" ht="16.149999999999999" customHeight="1" thickBot="1" x14ac:dyDescent="0.25">
      <c r="A95" s="365" t="s">
        <v>1765</v>
      </c>
      <c r="B95" s="184">
        <v>6</v>
      </c>
      <c r="C95" s="184">
        <v>1</v>
      </c>
      <c r="D95" s="184"/>
      <c r="E95" s="184"/>
      <c r="F95" s="184"/>
      <c r="G95" s="184">
        <v>2</v>
      </c>
      <c r="H95" s="184">
        <v>2</v>
      </c>
      <c r="I95" s="184"/>
      <c r="J95" s="184"/>
      <c r="K95" s="184"/>
      <c r="L95" s="184"/>
      <c r="M95" s="184">
        <v>2</v>
      </c>
      <c r="N95" s="185">
        <v>2</v>
      </c>
      <c r="O95" s="184"/>
      <c r="P95" s="184"/>
      <c r="Q95" s="184"/>
      <c r="R95" s="184"/>
      <c r="S95" s="184"/>
      <c r="T95" s="184"/>
      <c r="U95" s="184"/>
      <c r="V95" s="184"/>
      <c r="W95" s="184"/>
      <c r="X95" s="184">
        <v>1</v>
      </c>
      <c r="Y95" s="184"/>
      <c r="Z95" s="184"/>
      <c r="AA95" s="184"/>
      <c r="AB95" s="184"/>
      <c r="AC95" s="184"/>
      <c r="AD95" s="184"/>
      <c r="AE95" s="184"/>
      <c r="AF95" s="184"/>
      <c r="AG95" s="184"/>
      <c r="AH95" s="184">
        <v>4</v>
      </c>
      <c r="AI95" s="184"/>
      <c r="AJ95" s="184"/>
      <c r="AK95" s="184"/>
      <c r="AL95" s="184"/>
      <c r="AM95" s="184"/>
      <c r="AN95" s="184">
        <v>1</v>
      </c>
      <c r="AO95" s="184"/>
      <c r="AP95" s="196">
        <f t="shared" si="34"/>
        <v>141.47</v>
      </c>
      <c r="AQ95" s="197">
        <f t="shared" si="35"/>
        <v>15.56</v>
      </c>
      <c r="AR95" s="197">
        <f t="shared" si="36"/>
        <v>157.03</v>
      </c>
      <c r="AS95" s="123">
        <v>834.65</v>
      </c>
      <c r="AT95" s="123">
        <f t="shared" si="3"/>
        <v>991.68</v>
      </c>
      <c r="AU95" s="123">
        <f t="shared" si="4"/>
        <v>119</v>
      </c>
      <c r="AV95" s="123">
        <f t="shared" si="5"/>
        <v>58.46</v>
      </c>
      <c r="AW95" s="123">
        <f t="shared" si="6"/>
        <v>1169.1400000000001</v>
      </c>
    </row>
    <row r="96" spans="1:49" ht="16.149999999999999" customHeight="1" thickBot="1" x14ac:dyDescent="0.25">
      <c r="A96" s="365" t="s">
        <v>1766</v>
      </c>
      <c r="B96" s="184">
        <v>4</v>
      </c>
      <c r="C96" s="184">
        <v>1</v>
      </c>
      <c r="D96" s="184"/>
      <c r="E96" s="184"/>
      <c r="F96" s="184"/>
      <c r="G96" s="184">
        <v>1</v>
      </c>
      <c r="H96" s="184">
        <v>1</v>
      </c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>
        <v>1</v>
      </c>
      <c r="Y96" s="184"/>
      <c r="Z96" s="184"/>
      <c r="AA96" s="184"/>
      <c r="AB96" s="184"/>
      <c r="AC96" s="184"/>
      <c r="AD96" s="184"/>
      <c r="AE96" s="184"/>
      <c r="AF96" s="184"/>
      <c r="AG96" s="184"/>
      <c r="AH96" s="184">
        <v>2</v>
      </c>
      <c r="AI96" s="184"/>
      <c r="AJ96" s="184"/>
      <c r="AK96" s="184"/>
      <c r="AL96" s="184"/>
      <c r="AM96" s="184"/>
      <c r="AN96" s="184">
        <v>1</v>
      </c>
      <c r="AO96" s="184"/>
      <c r="AP96" s="196">
        <f t="shared" si="34"/>
        <v>43.5</v>
      </c>
      <c r="AQ96" s="197">
        <f t="shared" si="35"/>
        <v>4.79</v>
      </c>
      <c r="AR96" s="197">
        <f t="shared" si="36"/>
        <v>48.29</v>
      </c>
      <c r="AS96" s="123">
        <v>314.86</v>
      </c>
      <c r="AT96" s="123">
        <f t="shared" si="3"/>
        <v>363.15</v>
      </c>
      <c r="AU96" s="123">
        <f t="shared" si="4"/>
        <v>43.58</v>
      </c>
      <c r="AV96" s="123">
        <f t="shared" si="5"/>
        <v>21.41</v>
      </c>
      <c r="AW96" s="123">
        <f t="shared" si="6"/>
        <v>428.14</v>
      </c>
    </row>
    <row r="97" spans="1:49" ht="16.149999999999999" customHeight="1" thickBot="1" x14ac:dyDescent="0.25">
      <c r="A97" s="365" t="s">
        <v>1767</v>
      </c>
      <c r="B97" s="184">
        <v>3</v>
      </c>
      <c r="C97" s="184">
        <v>1</v>
      </c>
      <c r="D97" s="184"/>
      <c r="E97" s="184">
        <v>2</v>
      </c>
      <c r="F97" s="184"/>
      <c r="G97" s="184"/>
      <c r="H97" s="184"/>
      <c r="I97" s="184"/>
      <c r="J97" s="184"/>
      <c r="K97" s="184"/>
      <c r="L97" s="184"/>
      <c r="M97" s="184"/>
      <c r="N97" s="184">
        <v>1</v>
      </c>
      <c r="O97" s="184">
        <v>1</v>
      </c>
      <c r="P97" s="184"/>
      <c r="Q97" s="184"/>
      <c r="R97" s="184"/>
      <c r="S97" s="184"/>
      <c r="T97" s="184">
        <v>1</v>
      </c>
      <c r="U97" s="184"/>
      <c r="V97" s="184"/>
      <c r="W97" s="184"/>
      <c r="X97" s="184">
        <v>1</v>
      </c>
      <c r="Y97" s="184"/>
      <c r="Z97" s="184"/>
      <c r="AA97" s="184"/>
      <c r="AB97" s="184"/>
      <c r="AC97" s="184"/>
      <c r="AD97" s="184"/>
      <c r="AE97" s="184"/>
      <c r="AF97" s="184"/>
      <c r="AG97" s="184"/>
      <c r="AH97" s="184">
        <v>2</v>
      </c>
      <c r="AI97" s="184"/>
      <c r="AJ97" s="184"/>
      <c r="AK97" s="184"/>
      <c r="AL97" s="184"/>
      <c r="AM97" s="184"/>
      <c r="AN97" s="184"/>
      <c r="AO97" s="184">
        <v>1</v>
      </c>
      <c r="AP97" s="196">
        <f t="shared" si="34"/>
        <v>96.55</v>
      </c>
      <c r="AQ97" s="197">
        <f t="shared" si="35"/>
        <v>10.62</v>
      </c>
      <c r="AR97" s="197">
        <f t="shared" si="36"/>
        <v>107.17</v>
      </c>
      <c r="AS97" s="123">
        <v>360.65</v>
      </c>
      <c r="AT97" s="123">
        <f t="shared" si="3"/>
        <v>467.82</v>
      </c>
      <c r="AU97" s="123">
        <f t="shared" si="4"/>
        <v>56.14</v>
      </c>
      <c r="AV97" s="123">
        <f t="shared" si="5"/>
        <v>27.58</v>
      </c>
      <c r="AW97" s="123">
        <f t="shared" si="6"/>
        <v>551.54</v>
      </c>
    </row>
    <row r="98" spans="1:49" ht="16.149999999999999" customHeight="1" x14ac:dyDescent="0.2">
      <c r="A98" s="371"/>
      <c r="B98" s="184">
        <f t="shared" ref="B98:AL98" si="37">SUM(B9:B97)</f>
        <v>388</v>
      </c>
      <c r="C98" s="184">
        <f t="shared" si="37"/>
        <v>78</v>
      </c>
      <c r="D98" s="184">
        <f t="shared" si="37"/>
        <v>0</v>
      </c>
      <c r="E98" s="184">
        <f t="shared" si="37"/>
        <v>52</v>
      </c>
      <c r="F98" s="184">
        <f t="shared" si="37"/>
        <v>0</v>
      </c>
      <c r="G98" s="184">
        <f t="shared" si="37"/>
        <v>79</v>
      </c>
      <c r="H98" s="184">
        <f t="shared" si="37"/>
        <v>77</v>
      </c>
      <c r="I98" s="184">
        <f t="shared" si="37"/>
        <v>0</v>
      </c>
      <c r="J98" s="184">
        <f t="shared" si="37"/>
        <v>30</v>
      </c>
      <c r="K98" s="184">
        <f t="shared" si="37"/>
        <v>0</v>
      </c>
      <c r="L98" s="184">
        <f t="shared" si="37"/>
        <v>0</v>
      </c>
      <c r="M98" s="184">
        <f t="shared" si="37"/>
        <v>81</v>
      </c>
      <c r="N98" s="184">
        <f t="shared" si="37"/>
        <v>45</v>
      </c>
      <c r="O98" s="184">
        <f t="shared" si="37"/>
        <v>34</v>
      </c>
      <c r="P98" s="184">
        <f t="shared" si="37"/>
        <v>0</v>
      </c>
      <c r="Q98" s="184">
        <f t="shared" si="37"/>
        <v>0</v>
      </c>
      <c r="R98" s="184">
        <f t="shared" si="37"/>
        <v>0</v>
      </c>
      <c r="S98" s="184">
        <f t="shared" si="37"/>
        <v>17</v>
      </c>
      <c r="T98" s="184">
        <f t="shared" si="37"/>
        <v>18</v>
      </c>
      <c r="U98" s="184">
        <f t="shared" si="37"/>
        <v>26</v>
      </c>
      <c r="V98" s="184">
        <f t="shared" si="37"/>
        <v>4</v>
      </c>
      <c r="W98" s="184">
        <f t="shared" si="37"/>
        <v>0</v>
      </c>
      <c r="X98" s="184">
        <f t="shared" si="37"/>
        <v>87</v>
      </c>
      <c r="Y98" s="184">
        <f t="shared" si="37"/>
        <v>0</v>
      </c>
      <c r="Z98" s="184">
        <f t="shared" si="37"/>
        <v>0</v>
      </c>
      <c r="AA98" s="184">
        <f t="shared" si="37"/>
        <v>0</v>
      </c>
      <c r="AB98" s="184">
        <f t="shared" si="37"/>
        <v>0</v>
      </c>
      <c r="AC98" s="184">
        <f t="shared" si="37"/>
        <v>4</v>
      </c>
      <c r="AD98" s="184">
        <f t="shared" si="37"/>
        <v>2</v>
      </c>
      <c r="AE98" s="184">
        <f t="shared" si="37"/>
        <v>0</v>
      </c>
      <c r="AF98" s="184">
        <f t="shared" si="37"/>
        <v>0</v>
      </c>
      <c r="AG98" s="184">
        <f t="shared" si="37"/>
        <v>0</v>
      </c>
      <c r="AH98" s="184">
        <f t="shared" si="37"/>
        <v>211</v>
      </c>
      <c r="AI98" s="184">
        <f t="shared" si="37"/>
        <v>0</v>
      </c>
      <c r="AJ98" s="184">
        <f t="shared" si="37"/>
        <v>0</v>
      </c>
      <c r="AK98" s="184">
        <f t="shared" si="37"/>
        <v>0</v>
      </c>
      <c r="AL98" s="184">
        <f t="shared" si="37"/>
        <v>0</v>
      </c>
      <c r="AM98" s="184"/>
      <c r="AN98" s="184"/>
      <c r="AO98" s="184">
        <f>SUM(AO9:AO97)</f>
        <v>51</v>
      </c>
    </row>
    <row r="99" spans="1:49" ht="16.149999999999999" customHeight="1" x14ac:dyDescent="0.2">
      <c r="AR99" s="199"/>
    </row>
  </sheetData>
  <autoFilter ref="A8:AW98" xr:uid="{AB1FD684-8BA5-4578-8055-8229BAD4499C}"/>
  <phoneticPr fontId="24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41"/>
  <sheetViews>
    <sheetView tabSelected="1" zoomScaleNormal="100" workbookViewId="0">
      <pane ySplit="7" topLeftCell="A8" activePane="bottomLeft" state="frozen"/>
      <selection pane="bottomLeft" activeCell="X4" sqref="X4"/>
    </sheetView>
  </sheetViews>
  <sheetFormatPr defaultColWidth="10" defaultRowHeight="13.6" x14ac:dyDescent="0.25"/>
  <cols>
    <col min="1" max="1" width="11.625" style="114" customWidth="1"/>
    <col min="2" max="3" width="8.5" style="39" customWidth="1"/>
    <col min="4" max="5" width="7" style="35" customWidth="1"/>
    <col min="6" max="6" width="1" style="36" customWidth="1"/>
    <col min="7" max="8" width="5" style="38" customWidth="1"/>
    <col min="9" max="9" width="1" style="38" customWidth="1"/>
    <col min="10" max="12" width="5" style="38" customWidth="1"/>
    <col min="13" max="13" width="1.125" style="39" customWidth="1"/>
    <col min="14" max="14" width="10" style="39" customWidth="1"/>
    <col min="15" max="15" width="1" style="39" customWidth="1"/>
    <col min="16" max="16" width="10" style="39" customWidth="1"/>
    <col min="17" max="17" width="1" style="39" customWidth="1"/>
    <col min="18" max="18" width="10" style="39" customWidth="1"/>
    <col min="19" max="19" width="10" style="399" customWidth="1"/>
    <col min="20" max="20" width="10" style="408" customWidth="1"/>
    <col min="21" max="21" width="12" style="399" customWidth="1"/>
    <col min="22" max="22" width="1" style="408" customWidth="1"/>
    <col min="23" max="23" width="10" style="41" customWidth="1"/>
    <col min="24" max="24" width="32.625" style="39" customWidth="1"/>
    <col min="25" max="25" width="49.875" style="39" bestFit="1" customWidth="1"/>
    <col min="26" max="16384" width="10" style="39"/>
  </cols>
  <sheetData>
    <row r="1" spans="1:26" ht="14.95" customHeight="1" x14ac:dyDescent="0.25">
      <c r="A1" s="110" t="str">
        <f>'Door Comparison'!A1</f>
        <v>SRM - 21 MOORFIELDS - ADDENDUM 6 - INTERNAL DOORS</v>
      </c>
      <c r="B1" s="34"/>
      <c r="C1" s="34"/>
      <c r="G1" s="37"/>
      <c r="J1" s="37"/>
    </row>
    <row r="3" spans="1:26" x14ac:dyDescent="0.25">
      <c r="A3" s="111" t="s">
        <v>31</v>
      </c>
      <c r="B3" s="118"/>
      <c r="C3" s="118"/>
      <c r="N3" s="85"/>
    </row>
    <row r="5" spans="1:26" x14ac:dyDescent="0.25">
      <c r="A5" s="106" t="s">
        <v>13</v>
      </c>
      <c r="B5" s="50" t="str">
        <f>'Door Comparison'!C5</f>
        <v>Door</v>
      </c>
      <c r="C5" s="50" t="str">
        <f>'Door Comparison'!D5</f>
        <v>Door</v>
      </c>
      <c r="D5" s="38" t="s">
        <v>0</v>
      </c>
      <c r="E5" s="38" t="s">
        <v>0</v>
      </c>
    </row>
    <row r="6" spans="1:26" x14ac:dyDescent="0.25">
      <c r="A6" s="107" t="s">
        <v>77</v>
      </c>
      <c r="B6" s="43" t="str">
        <f>'Door Comparison'!C6</f>
        <v>Type</v>
      </c>
      <c r="C6" s="43" t="str">
        <f>'Door Comparison'!D6</f>
        <v>Material</v>
      </c>
      <c r="D6" s="38" t="s">
        <v>1</v>
      </c>
      <c r="E6" s="38" t="s">
        <v>2</v>
      </c>
      <c r="G6" s="38" t="s">
        <v>3</v>
      </c>
      <c r="H6" s="38" t="s">
        <v>4</v>
      </c>
      <c r="J6" s="38" t="s">
        <v>5</v>
      </c>
      <c r="K6" s="38" t="s">
        <v>6</v>
      </c>
      <c r="L6" s="38" t="s">
        <v>27</v>
      </c>
      <c r="N6" s="44" t="s">
        <v>7</v>
      </c>
      <c r="P6" s="44" t="s">
        <v>8</v>
      </c>
      <c r="R6" s="159" t="s">
        <v>23</v>
      </c>
      <c r="S6" s="416" t="s">
        <v>13</v>
      </c>
      <c r="T6" s="417" t="s">
        <v>9</v>
      </c>
      <c r="U6" s="416" t="s">
        <v>26</v>
      </c>
      <c r="W6" s="46" t="s">
        <v>11</v>
      </c>
    </row>
    <row r="7" spans="1:26" x14ac:dyDescent="0.25">
      <c r="A7" s="112"/>
      <c r="B7" s="50"/>
      <c r="C7" s="50"/>
      <c r="D7" s="38"/>
      <c r="E7" s="38"/>
      <c r="N7" s="44"/>
      <c r="P7" s="44"/>
      <c r="R7" s="117"/>
      <c r="S7" s="418"/>
      <c r="T7" s="417"/>
      <c r="W7" s="46"/>
    </row>
    <row r="8" spans="1:26" x14ac:dyDescent="0.25">
      <c r="A8" s="113"/>
      <c r="B8" s="50"/>
      <c r="C8" s="50"/>
      <c r="S8" s="45"/>
      <c r="T8" s="39"/>
      <c r="U8" s="40"/>
      <c r="V8" s="39"/>
    </row>
    <row r="9" spans="1:26" x14ac:dyDescent="0.25">
      <c r="A9" s="104" t="str">
        <f>'Door Comparison'!A9</f>
        <v>Level B01</v>
      </c>
      <c r="B9" s="116"/>
      <c r="C9" s="116"/>
      <c r="N9" s="40"/>
      <c r="P9" s="40"/>
      <c r="R9" s="1"/>
      <c r="S9" s="40"/>
      <c r="T9" s="40"/>
      <c r="U9" s="109"/>
      <c r="V9" s="39"/>
      <c r="X9" s="36"/>
      <c r="Y9" s="83"/>
      <c r="Z9" s="83"/>
    </row>
    <row r="10" spans="1:26" x14ac:dyDescent="0.25">
      <c r="A10" s="104">
        <f>'Door Comparison'!A10</f>
        <v>60</v>
      </c>
      <c r="B10" s="116" t="str">
        <f>'Door Comparison'!C10</f>
        <v>DRS-301</v>
      </c>
      <c r="C10" s="116" t="str">
        <f>'Door Comparison'!D10</f>
        <v>Metal</v>
      </c>
      <c r="D10" s="35">
        <f>'Door Comparison'!E10</f>
        <v>0</v>
      </c>
      <c r="E10" s="35">
        <f>'Door Comparison'!F10</f>
        <v>0</v>
      </c>
      <c r="G10" s="38">
        <f>'Door Comparison'!I10</f>
        <v>0</v>
      </c>
      <c r="H10" s="38">
        <f>'Door Comparison'!J10</f>
        <v>0</v>
      </c>
      <c r="J10" s="38">
        <f>'Door Comparison'!L10</f>
        <v>0</v>
      </c>
      <c r="K10" s="38">
        <f>'Door Comparison'!M10</f>
        <v>0</v>
      </c>
      <c r="L10" s="38">
        <f>'Door Comparison'!N10</f>
        <v>0</v>
      </c>
      <c r="N10" s="40"/>
      <c r="P10" s="40"/>
      <c r="R10" s="1">
        <f>JMS!BL12</f>
        <v>0</v>
      </c>
      <c r="S10" s="40">
        <f>'Door Comparison'!AC10</f>
        <v>0</v>
      </c>
      <c r="T10" s="40"/>
      <c r="U10" s="109">
        <v>0</v>
      </c>
      <c r="V10" s="39"/>
      <c r="W10" s="41">
        <f t="shared" ref="W10:W73" si="0">SUM(N10:V10)</f>
        <v>0</v>
      </c>
      <c r="X10" s="36"/>
      <c r="Y10" s="83"/>
      <c r="Z10" s="83"/>
    </row>
    <row r="11" spans="1:26" x14ac:dyDescent="0.25">
      <c r="A11" s="104" t="str">
        <f>'Door Comparison'!A11</f>
        <v>By TFL 59</v>
      </c>
      <c r="B11" s="116" t="str">
        <f>'Door Comparison'!C11</f>
        <v>DRS-301</v>
      </c>
      <c r="C11" s="116" t="str">
        <f>'Door Comparison'!D11</f>
        <v>Metal</v>
      </c>
      <c r="D11" s="35">
        <f>'Door Comparison'!E11</f>
        <v>0</v>
      </c>
      <c r="E11" s="35">
        <f>'Door Comparison'!F11</f>
        <v>0</v>
      </c>
      <c r="G11" s="38">
        <f>'Door Comparison'!I11</f>
        <v>0</v>
      </c>
      <c r="H11" s="38">
        <f>'Door Comparison'!J11</f>
        <v>0</v>
      </c>
      <c r="J11" s="38">
        <f>'Door Comparison'!L11</f>
        <v>0</v>
      </c>
      <c r="K11" s="38">
        <f>'Door Comparison'!M11</f>
        <v>0</v>
      </c>
      <c r="L11" s="38">
        <f>'Door Comparison'!N11</f>
        <v>0</v>
      </c>
      <c r="N11" s="40"/>
      <c r="P11" s="40"/>
      <c r="R11" s="1">
        <f>JMS!BL13</f>
        <v>0</v>
      </c>
      <c r="S11" s="40">
        <f>'Door Comparison'!AC11</f>
        <v>0</v>
      </c>
      <c r="T11" s="40"/>
      <c r="U11" s="109">
        <v>0</v>
      </c>
      <c r="V11" s="39"/>
      <c r="W11" s="41">
        <f t="shared" si="0"/>
        <v>0</v>
      </c>
      <c r="X11" s="36"/>
      <c r="Y11" s="83"/>
      <c r="Z11" s="83"/>
    </row>
    <row r="12" spans="1:26" x14ac:dyDescent="0.25">
      <c r="A12" s="104" t="str">
        <f>'Door Comparison'!A12</f>
        <v>Level 00</v>
      </c>
      <c r="B12" s="116"/>
      <c r="C12" s="116"/>
      <c r="N12" s="40"/>
      <c r="P12" s="40"/>
      <c r="R12" s="1"/>
      <c r="S12" s="40"/>
      <c r="T12" s="40"/>
      <c r="U12" s="109"/>
      <c r="V12" s="39"/>
      <c r="X12" s="36"/>
      <c r="Y12" s="83"/>
      <c r="Z12" s="83"/>
    </row>
    <row r="13" spans="1:26" x14ac:dyDescent="0.25">
      <c r="A13" s="104" t="str">
        <f>'Door Comparison'!A13</f>
        <v>By TFL 36</v>
      </c>
      <c r="B13" s="116" t="str">
        <f>'Door Comparison'!C13</f>
        <v>DRS-301</v>
      </c>
      <c r="C13" s="116" t="str">
        <f>'Door Comparison'!D13</f>
        <v>Metal</v>
      </c>
      <c r="D13" s="35">
        <f>'Door Comparison'!E13</f>
        <v>0</v>
      </c>
      <c r="E13" s="35">
        <f>'Door Comparison'!F13</f>
        <v>0</v>
      </c>
      <c r="G13" s="38">
        <f>'Door Comparison'!I13</f>
        <v>0</v>
      </c>
      <c r="H13" s="38">
        <f>'Door Comparison'!J13</f>
        <v>0</v>
      </c>
      <c r="J13" s="38">
        <f>'Door Comparison'!L13</f>
        <v>0</v>
      </c>
      <c r="K13" s="38">
        <f>'Door Comparison'!M13</f>
        <v>0</v>
      </c>
      <c r="L13" s="38">
        <f>'Door Comparison'!N13</f>
        <v>0</v>
      </c>
      <c r="N13" s="40"/>
      <c r="P13" s="40"/>
      <c r="R13" s="1">
        <f>JMS!BL15</f>
        <v>0</v>
      </c>
      <c r="S13" s="40">
        <f>'Door Comparison'!AC13</f>
        <v>0</v>
      </c>
      <c r="T13" s="40"/>
      <c r="U13" s="109">
        <v>0</v>
      </c>
      <c r="V13" s="39"/>
      <c r="W13" s="41">
        <f t="shared" si="0"/>
        <v>0</v>
      </c>
      <c r="X13" s="36"/>
      <c r="Y13" s="83"/>
      <c r="Z13" s="83"/>
    </row>
    <row r="14" spans="1:26" x14ac:dyDescent="0.25">
      <c r="A14" s="104" t="str">
        <f>'Door Comparison'!A14</f>
        <v>D00.00.03A</v>
      </c>
      <c r="B14" s="116" t="str">
        <f>'Door Comparison'!C14</f>
        <v>DRS-301</v>
      </c>
      <c r="C14" s="116" t="str">
        <f>'Door Comparison'!D14</f>
        <v>Metal</v>
      </c>
      <c r="D14" s="35">
        <f>'Door Comparison'!E14</f>
        <v>1910</v>
      </c>
      <c r="E14" s="35">
        <f>'Door Comparison'!F14</f>
        <v>2150</v>
      </c>
      <c r="G14" s="38">
        <f>'Door Comparison'!I14</f>
        <v>0</v>
      </c>
      <c r="H14" s="38">
        <f>'Door Comparison'!J14</f>
        <v>1</v>
      </c>
      <c r="J14" s="38">
        <f>'Door Comparison'!L14</f>
        <v>0</v>
      </c>
      <c r="K14" s="38">
        <f>'Door Comparison'!M14</f>
        <v>1</v>
      </c>
      <c r="L14" s="38">
        <f>'Door Comparison'!N14</f>
        <v>1</v>
      </c>
      <c r="N14" s="40"/>
      <c r="P14" s="40"/>
      <c r="R14" s="1">
        <f>JMS!BL16</f>
        <v>0</v>
      </c>
      <c r="S14" s="40">
        <f>'Door Comparison'!AC14</f>
        <v>2356.5500000000002</v>
      </c>
      <c r="T14" s="40"/>
      <c r="U14" s="109">
        <v>0</v>
      </c>
      <c r="V14" s="39"/>
      <c r="W14" s="41">
        <f t="shared" si="0"/>
        <v>2356.5500000000002</v>
      </c>
      <c r="X14" s="36"/>
      <c r="Y14" s="83"/>
      <c r="Z14" s="83"/>
    </row>
    <row r="15" spans="1:26" x14ac:dyDescent="0.25">
      <c r="A15" s="104" t="str">
        <f>'Door Comparison'!A15</f>
        <v>D00.00.04A</v>
      </c>
      <c r="B15" s="116" t="str">
        <f>'Door Comparison'!C15</f>
        <v>DRS-301</v>
      </c>
      <c r="C15" s="116" t="str">
        <f>'Door Comparison'!D15</f>
        <v>Metal</v>
      </c>
      <c r="D15" s="35">
        <f>'Door Comparison'!E15</f>
        <v>1230</v>
      </c>
      <c r="E15" s="35">
        <f>'Door Comparison'!F15</f>
        <v>2150</v>
      </c>
      <c r="G15" s="38">
        <f>'Door Comparison'!I15</f>
        <v>0</v>
      </c>
      <c r="H15" s="38">
        <f>'Door Comparison'!J15</f>
        <v>1</v>
      </c>
      <c r="J15" s="38">
        <f>'Door Comparison'!L15</f>
        <v>0</v>
      </c>
      <c r="K15" s="38">
        <f>'Door Comparison'!M15</f>
        <v>1</v>
      </c>
      <c r="L15" s="38">
        <f>'Door Comparison'!N15</f>
        <v>1</v>
      </c>
      <c r="N15" s="40"/>
      <c r="P15" s="40"/>
      <c r="R15" s="1">
        <f>JMS!BL17</f>
        <v>0</v>
      </c>
      <c r="S15" s="40">
        <f>'Door Comparison'!AC15</f>
        <v>1931.55</v>
      </c>
      <c r="T15" s="40"/>
      <c r="U15" s="109">
        <v>0</v>
      </c>
      <c r="V15" s="39"/>
      <c r="W15" s="41">
        <f t="shared" si="0"/>
        <v>1931.55</v>
      </c>
      <c r="X15" s="36"/>
      <c r="Y15" s="83"/>
      <c r="Z15" s="83"/>
    </row>
    <row r="16" spans="1:26" x14ac:dyDescent="0.25">
      <c r="A16" s="104" t="str">
        <f>'Door Comparison'!A16</f>
        <v>D00.00.05A</v>
      </c>
      <c r="B16" s="116" t="str">
        <f>'Door Comparison'!C16</f>
        <v>DRS-301</v>
      </c>
      <c r="C16" s="116" t="str">
        <f>'Door Comparison'!D16</f>
        <v>Metal</v>
      </c>
      <c r="D16" s="35">
        <f>'Door Comparison'!E16</f>
        <v>1640</v>
      </c>
      <c r="E16" s="35">
        <f>'Door Comparison'!F16</f>
        <v>2150</v>
      </c>
      <c r="G16" s="38">
        <f>'Door Comparison'!I16</f>
        <v>0</v>
      </c>
      <c r="H16" s="38">
        <f>'Door Comparison'!J16</f>
        <v>1</v>
      </c>
      <c r="J16" s="38">
        <f>'Door Comparison'!L16</f>
        <v>0</v>
      </c>
      <c r="K16" s="38">
        <f>'Door Comparison'!M16</f>
        <v>1</v>
      </c>
      <c r="L16" s="38">
        <f>'Door Comparison'!N16</f>
        <v>1</v>
      </c>
      <c r="N16" s="40"/>
      <c r="P16" s="40"/>
      <c r="R16" s="1">
        <f>JMS!BL18</f>
        <v>0</v>
      </c>
      <c r="S16" s="40">
        <f>'Door Comparison'!AC16</f>
        <v>1781.55</v>
      </c>
      <c r="T16" s="40"/>
      <c r="U16" s="109">
        <v>0</v>
      </c>
      <c r="V16" s="39"/>
      <c r="W16" s="41">
        <f t="shared" si="0"/>
        <v>1781.55</v>
      </c>
      <c r="X16" s="36"/>
      <c r="Y16" s="83"/>
      <c r="Z16" s="83"/>
    </row>
    <row r="17" spans="1:26" x14ac:dyDescent="0.25">
      <c r="A17" s="104" t="str">
        <f>'Door Comparison'!A17</f>
        <v>D00.00.07A</v>
      </c>
      <c r="B17" s="116" t="str">
        <f>'Door Comparison'!C17</f>
        <v>DRS-301</v>
      </c>
      <c r="C17" s="116" t="str">
        <f>'Door Comparison'!D17</f>
        <v>Metal</v>
      </c>
      <c r="D17" s="35">
        <f>'Door Comparison'!E17</f>
        <v>1640</v>
      </c>
      <c r="E17" s="35">
        <f>'Door Comparison'!F17</f>
        <v>2150</v>
      </c>
      <c r="G17" s="38">
        <f>'Door Comparison'!I17</f>
        <v>0</v>
      </c>
      <c r="H17" s="38">
        <f>'Door Comparison'!J17</f>
        <v>1</v>
      </c>
      <c r="J17" s="38">
        <f>'Door Comparison'!L17</f>
        <v>0</v>
      </c>
      <c r="K17" s="38">
        <f>'Door Comparison'!M17</f>
        <v>1</v>
      </c>
      <c r="L17" s="38">
        <f>'Door Comparison'!N17</f>
        <v>1</v>
      </c>
      <c r="N17" s="40"/>
      <c r="P17" s="40"/>
      <c r="R17" s="1">
        <f>JMS!BL19</f>
        <v>0</v>
      </c>
      <c r="S17" s="40">
        <f>'Door Comparison'!AC17</f>
        <v>1781.55</v>
      </c>
      <c r="T17" s="40"/>
      <c r="U17" s="109">
        <v>0</v>
      </c>
      <c r="V17" s="39"/>
      <c r="W17" s="41">
        <f t="shared" si="0"/>
        <v>1781.55</v>
      </c>
      <c r="X17" s="36"/>
      <c r="Y17" s="83"/>
      <c r="Z17" s="83"/>
    </row>
    <row r="18" spans="1:26" x14ac:dyDescent="0.25">
      <c r="A18" s="104" t="str">
        <f>'Door Comparison'!A18</f>
        <v>D00.00.08A</v>
      </c>
      <c r="B18" s="116" t="str">
        <f>'Door Comparison'!C18</f>
        <v>DRS-301</v>
      </c>
      <c r="C18" s="116" t="str">
        <f>'Door Comparison'!D18</f>
        <v>Metal</v>
      </c>
      <c r="D18" s="35">
        <f>'Door Comparison'!E18</f>
        <v>1295</v>
      </c>
      <c r="E18" s="35">
        <f>'Door Comparison'!F18</f>
        <v>2150</v>
      </c>
      <c r="G18" s="38">
        <f>'Door Comparison'!I18</f>
        <v>0</v>
      </c>
      <c r="H18" s="38">
        <f>'Door Comparison'!J18</f>
        <v>1</v>
      </c>
      <c r="J18" s="38">
        <f>'Door Comparison'!L18</f>
        <v>0</v>
      </c>
      <c r="K18" s="38">
        <f>'Door Comparison'!M18</f>
        <v>1</v>
      </c>
      <c r="L18" s="38">
        <f>'Door Comparison'!N18</f>
        <v>1</v>
      </c>
      <c r="N18" s="40"/>
      <c r="P18" s="40"/>
      <c r="R18" s="1">
        <f>JMS!BL20</f>
        <v>0</v>
      </c>
      <c r="S18" s="40">
        <f>'Door Comparison'!AC18</f>
        <v>1756.55</v>
      </c>
      <c r="T18" s="40"/>
      <c r="U18" s="109">
        <v>0</v>
      </c>
      <c r="V18" s="39"/>
      <c r="W18" s="41">
        <f t="shared" si="0"/>
        <v>1756.55</v>
      </c>
      <c r="X18" s="36"/>
      <c r="Y18" s="83"/>
      <c r="Z18" s="83"/>
    </row>
    <row r="19" spans="1:26" x14ac:dyDescent="0.25">
      <c r="A19" s="104" t="str">
        <f>'Door Comparison'!A19</f>
        <v>D00.00.10A</v>
      </c>
      <c r="B19" s="116" t="str">
        <f>'Door Comparison'!C19</f>
        <v>DRS-301</v>
      </c>
      <c r="C19" s="116" t="str">
        <f>'Door Comparison'!D19</f>
        <v>Metal</v>
      </c>
      <c r="D19" s="35">
        <f>'Door Comparison'!E19</f>
        <v>1910</v>
      </c>
      <c r="E19" s="35">
        <f>'Door Comparison'!F19</f>
        <v>2150</v>
      </c>
      <c r="G19" s="38">
        <f>'Door Comparison'!I19</f>
        <v>0</v>
      </c>
      <c r="H19" s="38">
        <f>'Door Comparison'!J19</f>
        <v>1</v>
      </c>
      <c r="J19" s="38">
        <f>'Door Comparison'!L19</f>
        <v>0</v>
      </c>
      <c r="K19" s="38">
        <f>'Door Comparison'!M19</f>
        <v>1</v>
      </c>
      <c r="L19" s="38">
        <f>'Door Comparison'!N19</f>
        <v>1</v>
      </c>
      <c r="N19" s="40"/>
      <c r="P19" s="40"/>
      <c r="R19" s="1">
        <f>JMS!BL21</f>
        <v>0</v>
      </c>
      <c r="S19" s="40">
        <f>'Door Comparison'!AC19</f>
        <v>1997.55</v>
      </c>
      <c r="T19" s="40"/>
      <c r="U19" s="109">
        <v>0</v>
      </c>
      <c r="V19" s="39"/>
      <c r="W19" s="41">
        <f t="shared" si="0"/>
        <v>1997.55</v>
      </c>
      <c r="X19" s="36"/>
      <c r="Y19" s="83"/>
      <c r="Z19" s="83"/>
    </row>
    <row r="20" spans="1:26" x14ac:dyDescent="0.25">
      <c r="A20" s="104" t="str">
        <f>'Door Comparison'!A20</f>
        <v>D00.00.15A</v>
      </c>
      <c r="B20" s="116" t="str">
        <f>'Door Comparison'!C20</f>
        <v>DRS-302</v>
      </c>
      <c r="C20" s="116" t="str">
        <f>'Door Comparison'!D20</f>
        <v>Metal</v>
      </c>
      <c r="D20" s="35">
        <f>'Door Comparison'!E20</f>
        <v>1295</v>
      </c>
      <c r="E20" s="35">
        <f>'Door Comparison'!F20</f>
        <v>2150</v>
      </c>
      <c r="G20" s="38">
        <f>'Door Comparison'!I20</f>
        <v>0</v>
      </c>
      <c r="H20" s="38">
        <f>'Door Comparison'!J20</f>
        <v>1</v>
      </c>
      <c r="J20" s="38">
        <f>'Door Comparison'!L20</f>
        <v>0</v>
      </c>
      <c r="K20" s="38">
        <f>'Door Comparison'!M20</f>
        <v>1</v>
      </c>
      <c r="L20" s="38">
        <f>'Door Comparison'!N20</f>
        <v>1</v>
      </c>
      <c r="N20" s="40"/>
      <c r="P20" s="40"/>
      <c r="R20" s="1">
        <f>JMS!BL22</f>
        <v>0</v>
      </c>
      <c r="S20" s="40">
        <f>'Door Comparison'!AC20</f>
        <v>1878.55</v>
      </c>
      <c r="T20" s="40"/>
      <c r="U20" s="109">
        <v>0</v>
      </c>
      <c r="V20" s="39"/>
      <c r="W20" s="41">
        <f t="shared" si="0"/>
        <v>1878.55</v>
      </c>
      <c r="X20" s="36"/>
      <c r="Y20" s="83"/>
      <c r="Z20" s="83"/>
    </row>
    <row r="21" spans="1:26" x14ac:dyDescent="0.25">
      <c r="A21" s="104" t="str">
        <f>'Door Comparison'!A21</f>
        <v>D00.00.23A</v>
      </c>
      <c r="B21" s="116" t="str">
        <f>'Door Comparison'!C21</f>
        <v>DRS-301</v>
      </c>
      <c r="C21" s="116" t="str">
        <f>'Door Comparison'!D21</f>
        <v>Metal</v>
      </c>
      <c r="D21" s="35">
        <f>'Door Comparison'!E21</f>
        <v>1295</v>
      </c>
      <c r="E21" s="35">
        <f>'Door Comparison'!F21</f>
        <v>2150</v>
      </c>
      <c r="G21" s="38">
        <f>'Door Comparison'!I21</f>
        <v>0</v>
      </c>
      <c r="H21" s="38">
        <f>'Door Comparison'!J21</f>
        <v>1</v>
      </c>
      <c r="J21" s="38">
        <f>'Door Comparison'!L21</f>
        <v>0</v>
      </c>
      <c r="K21" s="38">
        <f>'Door Comparison'!M21</f>
        <v>1</v>
      </c>
      <c r="L21" s="38">
        <f>'Door Comparison'!N21</f>
        <v>1</v>
      </c>
      <c r="N21" s="40"/>
      <c r="P21" s="40"/>
      <c r="R21" s="1">
        <f>JMS!BL23</f>
        <v>0</v>
      </c>
      <c r="S21" s="40">
        <f>'Door Comparison'!AC21</f>
        <v>1629.55</v>
      </c>
      <c r="T21" s="40"/>
      <c r="U21" s="109">
        <v>0</v>
      </c>
      <c r="V21" s="39"/>
      <c r="W21" s="41">
        <f t="shared" si="0"/>
        <v>1629.55</v>
      </c>
      <c r="X21" s="36"/>
      <c r="Y21" s="83"/>
      <c r="Z21" s="83"/>
    </row>
    <row r="22" spans="1:26" x14ac:dyDescent="0.25">
      <c r="A22" s="104" t="str">
        <f>'Door Comparison'!A22</f>
        <v>D00.00.24A</v>
      </c>
      <c r="B22" s="116" t="str">
        <f>'Door Comparison'!C22</f>
        <v>DRS-301</v>
      </c>
      <c r="C22" s="116" t="str">
        <f>'Door Comparison'!D22</f>
        <v>Metal</v>
      </c>
      <c r="D22" s="35">
        <f>'Door Comparison'!E22</f>
        <v>1910</v>
      </c>
      <c r="E22" s="35">
        <f>'Door Comparison'!F22</f>
        <v>2050</v>
      </c>
      <c r="G22" s="38">
        <f>'Door Comparison'!I22</f>
        <v>0</v>
      </c>
      <c r="H22" s="38">
        <f>'Door Comparison'!J22</f>
        <v>1</v>
      </c>
      <c r="J22" s="38">
        <f>'Door Comparison'!L22</f>
        <v>0</v>
      </c>
      <c r="K22" s="38">
        <f>'Door Comparison'!M22</f>
        <v>1</v>
      </c>
      <c r="L22" s="38">
        <f>'Door Comparison'!N22</f>
        <v>1</v>
      </c>
      <c r="N22" s="40"/>
      <c r="P22" s="40"/>
      <c r="R22" s="1">
        <f>JMS!BL24</f>
        <v>0</v>
      </c>
      <c r="S22" s="40">
        <f>'Door Comparison'!AC22</f>
        <v>1957.55</v>
      </c>
      <c r="T22" s="40"/>
      <c r="U22" s="109">
        <v>0</v>
      </c>
      <c r="V22" s="39"/>
      <c r="W22" s="41">
        <f t="shared" si="0"/>
        <v>1957.55</v>
      </c>
      <c r="X22" s="36"/>
      <c r="Y22" s="83"/>
      <c r="Z22" s="83"/>
    </row>
    <row r="23" spans="1:26" x14ac:dyDescent="0.25">
      <c r="A23" s="104" t="str">
        <f>'Door Comparison'!A23</f>
        <v>D00.00.25A</v>
      </c>
      <c r="B23" s="116" t="str">
        <f>'Door Comparison'!C23</f>
        <v>DRS-301</v>
      </c>
      <c r="C23" s="116" t="str">
        <f>'Door Comparison'!D23</f>
        <v>Metal</v>
      </c>
      <c r="D23" s="35">
        <f>'Door Comparison'!E23</f>
        <v>1910</v>
      </c>
      <c r="E23" s="35">
        <f>'Door Comparison'!F23</f>
        <v>2150</v>
      </c>
      <c r="G23" s="38">
        <f>'Door Comparison'!I23</f>
        <v>0</v>
      </c>
      <c r="H23" s="38">
        <f>'Door Comparison'!J23</f>
        <v>1</v>
      </c>
      <c r="J23" s="38">
        <f>'Door Comparison'!L23</f>
        <v>0</v>
      </c>
      <c r="K23" s="38">
        <f>'Door Comparison'!M23</f>
        <v>1</v>
      </c>
      <c r="L23" s="38">
        <f>'Door Comparison'!N23</f>
        <v>1</v>
      </c>
      <c r="N23" s="40"/>
      <c r="P23" s="40"/>
      <c r="R23" s="1">
        <f>JMS!BL25</f>
        <v>0</v>
      </c>
      <c r="S23" s="40">
        <f>'Door Comparison'!AC23</f>
        <v>1962.55</v>
      </c>
      <c r="T23" s="40"/>
      <c r="U23" s="109">
        <v>0</v>
      </c>
      <c r="V23" s="39"/>
      <c r="W23" s="41">
        <f t="shared" si="0"/>
        <v>1962.55</v>
      </c>
      <c r="X23" s="36"/>
      <c r="Y23" s="83"/>
      <c r="Z23" s="83"/>
    </row>
    <row r="24" spans="1:26" x14ac:dyDescent="0.25">
      <c r="A24" s="104" t="str">
        <f>'Door Comparison'!A24</f>
        <v>D00.00.26A</v>
      </c>
      <c r="B24" s="116" t="str">
        <f>'Door Comparison'!C24</f>
        <v>DRS-301</v>
      </c>
      <c r="C24" s="116" t="str">
        <f>'Door Comparison'!D24</f>
        <v>Metal</v>
      </c>
      <c r="D24" s="35">
        <f>'Door Comparison'!E24</f>
        <v>1295</v>
      </c>
      <c r="E24" s="35">
        <f>'Door Comparison'!F24</f>
        <v>2150</v>
      </c>
      <c r="G24" s="38">
        <f>'Door Comparison'!I24</f>
        <v>0</v>
      </c>
      <c r="H24" s="38">
        <f>'Door Comparison'!J24</f>
        <v>1</v>
      </c>
      <c r="J24" s="38">
        <f>'Door Comparison'!L24</f>
        <v>0</v>
      </c>
      <c r="K24" s="38">
        <f>'Door Comparison'!M24</f>
        <v>1</v>
      </c>
      <c r="L24" s="38">
        <f>'Door Comparison'!N24</f>
        <v>1</v>
      </c>
      <c r="N24" s="40"/>
      <c r="P24" s="40"/>
      <c r="R24" s="1">
        <f>JMS!BL26</f>
        <v>0</v>
      </c>
      <c r="S24" s="40">
        <f>'Door Comparison'!AC24</f>
        <v>1497.55</v>
      </c>
      <c r="T24" s="40"/>
      <c r="U24" s="109">
        <v>0</v>
      </c>
      <c r="V24" s="39"/>
      <c r="W24" s="41">
        <f t="shared" si="0"/>
        <v>1497.55</v>
      </c>
      <c r="X24" s="36"/>
      <c r="Y24" s="83"/>
      <c r="Z24" s="83"/>
    </row>
    <row r="25" spans="1:26" x14ac:dyDescent="0.25">
      <c r="A25" s="104" t="str">
        <f>'Door Comparison'!A25</f>
        <v>D00.00.26B</v>
      </c>
      <c r="B25" s="116" t="str">
        <f>'Door Comparison'!C25</f>
        <v>DRS-301</v>
      </c>
      <c r="C25" s="116" t="str">
        <f>'Door Comparison'!D25</f>
        <v>Metal</v>
      </c>
      <c r="D25" s="35">
        <f>'Door Comparison'!E25</f>
        <v>1295</v>
      </c>
      <c r="E25" s="35">
        <f>'Door Comparison'!F25</f>
        <v>2150</v>
      </c>
      <c r="G25" s="38">
        <f>'Door Comparison'!I25</f>
        <v>0</v>
      </c>
      <c r="H25" s="38">
        <f>'Door Comparison'!J25</f>
        <v>1</v>
      </c>
      <c r="J25" s="38">
        <f>'Door Comparison'!L25</f>
        <v>0</v>
      </c>
      <c r="K25" s="38">
        <f>'Door Comparison'!M25</f>
        <v>1</v>
      </c>
      <c r="L25" s="38">
        <f>'Door Comparison'!N25</f>
        <v>1</v>
      </c>
      <c r="N25" s="40"/>
      <c r="P25" s="40"/>
      <c r="R25" s="1">
        <f>JMS!BL27</f>
        <v>0</v>
      </c>
      <c r="S25" s="40">
        <f>'Door Comparison'!AC25</f>
        <v>1935.55</v>
      </c>
      <c r="T25" s="40"/>
      <c r="U25" s="109">
        <v>0</v>
      </c>
      <c r="V25" s="39"/>
      <c r="W25" s="41">
        <f t="shared" si="0"/>
        <v>1935.55</v>
      </c>
      <c r="X25" s="36"/>
      <c r="Y25" s="83"/>
      <c r="Z25" s="83"/>
    </row>
    <row r="26" spans="1:26" x14ac:dyDescent="0.25">
      <c r="A26" s="104" t="str">
        <f>'Door Comparison'!A26</f>
        <v>D00.00.27AB</v>
      </c>
      <c r="B26" s="116" t="str">
        <f>'Door Comparison'!C26</f>
        <v>DRS-301</v>
      </c>
      <c r="C26" s="116" t="str">
        <f>'Door Comparison'!D26</f>
        <v>Metal</v>
      </c>
      <c r="D26" s="35">
        <f>'Door Comparison'!E26</f>
        <v>1295</v>
      </c>
      <c r="E26" s="35">
        <f>'Door Comparison'!F26</f>
        <v>2150</v>
      </c>
      <c r="G26" s="38">
        <f>'Door Comparison'!I26</f>
        <v>0</v>
      </c>
      <c r="H26" s="38">
        <f>'Door Comparison'!J26</f>
        <v>1</v>
      </c>
      <c r="J26" s="38">
        <f>'Door Comparison'!L26</f>
        <v>0</v>
      </c>
      <c r="K26" s="38">
        <f>'Door Comparison'!M26</f>
        <v>1</v>
      </c>
      <c r="L26" s="38">
        <f>'Door Comparison'!N26</f>
        <v>1</v>
      </c>
      <c r="N26" s="40"/>
      <c r="P26" s="40"/>
      <c r="R26" s="1">
        <f>JMS!BL28</f>
        <v>0</v>
      </c>
      <c r="S26" s="40">
        <f>'Door Comparison'!AC26</f>
        <v>1497.55</v>
      </c>
      <c r="T26" s="40"/>
      <c r="U26" s="109">
        <v>0</v>
      </c>
      <c r="V26" s="39"/>
      <c r="W26" s="41">
        <f t="shared" si="0"/>
        <v>1497.55</v>
      </c>
      <c r="X26" s="36"/>
      <c r="Y26" s="83"/>
      <c r="Z26" s="83"/>
    </row>
    <row r="27" spans="1:26" x14ac:dyDescent="0.25">
      <c r="A27" s="104" t="str">
        <f>'Door Comparison'!A27</f>
        <v>D00.00.28A</v>
      </c>
      <c r="B27" s="116" t="str">
        <f>'Door Comparison'!C27</f>
        <v>DRS-301</v>
      </c>
      <c r="C27" s="116" t="str">
        <f>'Door Comparison'!D27</f>
        <v>Metal</v>
      </c>
      <c r="D27" s="35">
        <f>'Door Comparison'!E27</f>
        <v>1295</v>
      </c>
      <c r="E27" s="35">
        <f>'Door Comparison'!F27</f>
        <v>2150</v>
      </c>
      <c r="G27" s="38">
        <f>'Door Comparison'!I27</f>
        <v>0</v>
      </c>
      <c r="H27" s="38">
        <f>'Door Comparison'!J27</f>
        <v>1</v>
      </c>
      <c r="J27" s="38">
        <f>'Door Comparison'!L27</f>
        <v>0</v>
      </c>
      <c r="K27" s="38">
        <f>'Door Comparison'!M27</f>
        <v>1</v>
      </c>
      <c r="L27" s="38">
        <f>'Door Comparison'!N27</f>
        <v>1</v>
      </c>
      <c r="N27" s="40"/>
      <c r="P27" s="40"/>
      <c r="R27" s="1">
        <f>JMS!BL29</f>
        <v>0</v>
      </c>
      <c r="S27" s="40">
        <f>'Door Comparison'!AC27</f>
        <v>1756.55</v>
      </c>
      <c r="T27" s="40"/>
      <c r="U27" s="109">
        <v>0</v>
      </c>
      <c r="V27" s="39"/>
      <c r="W27" s="41">
        <f t="shared" si="0"/>
        <v>1756.55</v>
      </c>
      <c r="X27" s="36"/>
      <c r="Y27" s="83"/>
      <c r="Z27" s="83"/>
    </row>
    <row r="28" spans="1:26" x14ac:dyDescent="0.25">
      <c r="A28" s="104" t="str">
        <f>'Door Comparison'!A28</f>
        <v>D00.00.29A</v>
      </c>
      <c r="B28" s="116" t="str">
        <f>'Door Comparison'!C28</f>
        <v>DRS-301</v>
      </c>
      <c r="C28" s="116" t="str">
        <f>'Door Comparison'!D28</f>
        <v>Metal</v>
      </c>
      <c r="D28" s="35">
        <f>'Door Comparison'!E28</f>
        <v>1806</v>
      </c>
      <c r="E28" s="35">
        <f>'Door Comparison'!F28</f>
        <v>2150</v>
      </c>
      <c r="G28" s="38">
        <f>'Door Comparison'!I28</f>
        <v>0</v>
      </c>
      <c r="H28" s="38">
        <f>'Door Comparison'!J28</f>
        <v>1</v>
      </c>
      <c r="J28" s="38">
        <f>'Door Comparison'!L28</f>
        <v>0</v>
      </c>
      <c r="K28" s="38">
        <f>'Door Comparison'!M28</f>
        <v>1</v>
      </c>
      <c r="L28" s="38">
        <f>'Door Comparison'!N28</f>
        <v>1</v>
      </c>
      <c r="N28" s="40"/>
      <c r="P28" s="40"/>
      <c r="R28" s="1">
        <f>JMS!BL30</f>
        <v>0</v>
      </c>
      <c r="S28" s="40">
        <f>'Door Comparison'!AC28</f>
        <v>1989.55</v>
      </c>
      <c r="T28" s="40"/>
      <c r="U28" s="109">
        <v>0</v>
      </c>
      <c r="V28" s="39"/>
      <c r="W28" s="41">
        <f t="shared" si="0"/>
        <v>1989.55</v>
      </c>
      <c r="X28" s="36"/>
      <c r="Y28" s="83"/>
      <c r="Z28" s="83"/>
    </row>
    <row r="29" spans="1:26" x14ac:dyDescent="0.25">
      <c r="A29" s="104" t="str">
        <f>'Door Comparison'!A29</f>
        <v>D00.00.33B</v>
      </c>
      <c r="B29" s="116" t="str">
        <f>'Door Comparison'!C29</f>
        <v>DRS-301</v>
      </c>
      <c r="C29" s="116" t="str">
        <f>'Door Comparison'!D29</f>
        <v>Metal</v>
      </c>
      <c r="D29" s="35">
        <f>'Door Comparison'!E29</f>
        <v>995</v>
      </c>
      <c r="E29" s="35">
        <f>'Door Comparison'!F29</f>
        <v>2150</v>
      </c>
      <c r="G29" s="38">
        <f>'Door Comparison'!I29</f>
        <v>0</v>
      </c>
      <c r="H29" s="38">
        <f>'Door Comparison'!J29</f>
        <v>1</v>
      </c>
      <c r="J29" s="38">
        <f>'Door Comparison'!L29</f>
        <v>0</v>
      </c>
      <c r="K29" s="38">
        <f>'Door Comparison'!M29</f>
        <v>1</v>
      </c>
      <c r="L29" s="38">
        <f>'Door Comparison'!N29</f>
        <v>1</v>
      </c>
      <c r="N29" s="40"/>
      <c r="P29" s="40"/>
      <c r="R29" s="1">
        <f>JMS!BL31</f>
        <v>0</v>
      </c>
      <c r="S29" s="40">
        <f>'Door Comparison'!AC29</f>
        <v>1357.55</v>
      </c>
      <c r="T29" s="40"/>
      <c r="U29" s="109">
        <v>0</v>
      </c>
      <c r="V29" s="39"/>
      <c r="W29" s="41">
        <f t="shared" si="0"/>
        <v>1357.55</v>
      </c>
      <c r="X29" s="36"/>
      <c r="Y29" s="83"/>
      <c r="Z29" s="83"/>
    </row>
    <row r="30" spans="1:26" x14ac:dyDescent="0.25">
      <c r="A30" s="104" t="str">
        <f>'Door Comparison'!A30</f>
        <v>D00.00.35A</v>
      </c>
      <c r="B30" s="116" t="str">
        <f>'Door Comparison'!C30</f>
        <v>DRS-301</v>
      </c>
      <c r="C30" s="116" t="str">
        <f>'Door Comparison'!D30</f>
        <v>Metal</v>
      </c>
      <c r="D30" s="35">
        <f>'Door Comparison'!E30</f>
        <v>1295</v>
      </c>
      <c r="E30" s="35">
        <f>'Door Comparison'!F30</f>
        <v>2150</v>
      </c>
      <c r="G30" s="38">
        <f>'Door Comparison'!I30</f>
        <v>0</v>
      </c>
      <c r="H30" s="38">
        <f>'Door Comparison'!J30</f>
        <v>1</v>
      </c>
      <c r="J30" s="38">
        <f>'Door Comparison'!L30</f>
        <v>0</v>
      </c>
      <c r="K30" s="38">
        <f>'Door Comparison'!M30</f>
        <v>1</v>
      </c>
      <c r="L30" s="38">
        <f>'Door Comparison'!N30</f>
        <v>1</v>
      </c>
      <c r="N30" s="40"/>
      <c r="P30" s="40"/>
      <c r="R30" s="1">
        <f>JMS!BL32</f>
        <v>0</v>
      </c>
      <c r="S30" s="40">
        <f>'Door Comparison'!AC30</f>
        <v>1445.55</v>
      </c>
      <c r="T30" s="40"/>
      <c r="U30" s="109">
        <v>0</v>
      </c>
      <c r="V30" s="39"/>
      <c r="W30" s="41">
        <f t="shared" si="0"/>
        <v>1445.55</v>
      </c>
      <c r="X30" s="36"/>
      <c r="Y30" s="83"/>
      <c r="Z30" s="83"/>
    </row>
    <row r="31" spans="1:26" x14ac:dyDescent="0.25">
      <c r="A31" s="104" t="str">
        <f>'Door Comparison'!A31</f>
        <v>D00.00.35B</v>
      </c>
      <c r="B31" s="116" t="str">
        <f>'Door Comparison'!C31</f>
        <v>DRS-301</v>
      </c>
      <c r="C31" s="116" t="str">
        <f>'Door Comparison'!D31</f>
        <v>Metal</v>
      </c>
      <c r="D31" s="35">
        <f>'Door Comparison'!E31</f>
        <v>1295</v>
      </c>
      <c r="E31" s="35">
        <f>'Door Comparison'!F31</f>
        <v>2150</v>
      </c>
      <c r="G31" s="38">
        <f>'Door Comparison'!I31</f>
        <v>0</v>
      </c>
      <c r="H31" s="38">
        <f>'Door Comparison'!J31</f>
        <v>1</v>
      </c>
      <c r="J31" s="38">
        <f>'Door Comparison'!L31</f>
        <v>0</v>
      </c>
      <c r="K31" s="38">
        <f>'Door Comparison'!M31</f>
        <v>1</v>
      </c>
      <c r="L31" s="38">
        <f>'Door Comparison'!N31</f>
        <v>1</v>
      </c>
      <c r="N31" s="40"/>
      <c r="P31" s="40"/>
      <c r="R31" s="1">
        <f>JMS!BL33</f>
        <v>0</v>
      </c>
      <c r="S31" s="40">
        <f>'Door Comparison'!AC31</f>
        <v>1445.55</v>
      </c>
      <c r="T31" s="40"/>
      <c r="U31" s="109">
        <v>0</v>
      </c>
      <c r="V31" s="39"/>
      <c r="W31" s="41">
        <f t="shared" si="0"/>
        <v>1445.55</v>
      </c>
      <c r="X31" s="36"/>
      <c r="Y31" s="83"/>
      <c r="Z31" s="83"/>
    </row>
    <row r="32" spans="1:26" x14ac:dyDescent="0.25">
      <c r="A32" s="104" t="str">
        <f>'Door Comparison'!A32</f>
        <v>D00.00.36A</v>
      </c>
      <c r="B32" s="116" t="str">
        <f>'Door Comparison'!C32</f>
        <v>DRS-301</v>
      </c>
      <c r="C32" s="116" t="str">
        <f>'Door Comparison'!D32</f>
        <v>Metal</v>
      </c>
      <c r="D32" s="35">
        <f>'Door Comparison'!E32</f>
        <v>1295</v>
      </c>
      <c r="E32" s="35">
        <f>'Door Comparison'!F32</f>
        <v>2150</v>
      </c>
      <c r="G32" s="38">
        <f>'Door Comparison'!I32</f>
        <v>0</v>
      </c>
      <c r="H32" s="38">
        <f>'Door Comparison'!J32</f>
        <v>1</v>
      </c>
      <c r="J32" s="38">
        <f>'Door Comparison'!L32</f>
        <v>0</v>
      </c>
      <c r="K32" s="38">
        <f>'Door Comparison'!M32</f>
        <v>1</v>
      </c>
      <c r="L32" s="38">
        <f>'Door Comparison'!N32</f>
        <v>1</v>
      </c>
      <c r="N32" s="40"/>
      <c r="P32" s="40"/>
      <c r="R32" s="1">
        <f>JMS!BL34</f>
        <v>0</v>
      </c>
      <c r="S32" s="40">
        <f>'Door Comparison'!AC32</f>
        <v>1756.55</v>
      </c>
      <c r="T32" s="40"/>
      <c r="U32" s="109">
        <v>0</v>
      </c>
      <c r="V32" s="39"/>
      <c r="W32" s="41">
        <f t="shared" si="0"/>
        <v>1756.55</v>
      </c>
      <c r="X32" s="36"/>
      <c r="Y32" s="83"/>
      <c r="Z32" s="83"/>
    </row>
    <row r="33" spans="1:26" x14ac:dyDescent="0.25">
      <c r="A33" s="104" t="str">
        <f>'Door Comparison'!A33</f>
        <v>D00.00.36C</v>
      </c>
      <c r="B33" s="116" t="str">
        <f>'Door Comparison'!C33</f>
        <v>DRS-309</v>
      </c>
      <c r="C33" s="116" t="str">
        <f>'Door Comparison'!D33</f>
        <v>Stafford</v>
      </c>
      <c r="D33" s="35">
        <f>'Door Comparison'!E33</f>
        <v>1490</v>
      </c>
      <c r="E33" s="35">
        <f>'Door Comparison'!F33</f>
        <v>2160</v>
      </c>
      <c r="G33" s="38">
        <f>'Door Comparison'!I33</f>
        <v>0</v>
      </c>
      <c r="H33" s="38">
        <f>'Door Comparison'!J33</f>
        <v>1</v>
      </c>
      <c r="J33" s="38">
        <f>'Door Comparison'!L33</f>
        <v>0</v>
      </c>
      <c r="K33" s="38">
        <f>'Door Comparison'!M33</f>
        <v>1</v>
      </c>
      <c r="L33" s="38">
        <f>'Door Comparison'!N33</f>
        <v>1</v>
      </c>
      <c r="N33" s="40"/>
      <c r="P33" s="40"/>
      <c r="R33" s="1">
        <f>JMS!BL35</f>
        <v>0</v>
      </c>
      <c r="S33" s="40">
        <f>'Door Comparison'!AC33</f>
        <v>16426</v>
      </c>
      <c r="T33" s="40">
        <f t="shared" ref="T33:T63" si="1">(J33+K33+L33)*(2*((D33+2*E33)*1/1000))</f>
        <v>23.24</v>
      </c>
      <c r="U33" s="109">
        <v>0</v>
      </c>
      <c r="V33" s="39"/>
      <c r="W33" s="41">
        <f t="shared" si="0"/>
        <v>16449.240000000002</v>
      </c>
      <c r="X33" s="36"/>
      <c r="Y33" s="83"/>
      <c r="Z33" s="83"/>
    </row>
    <row r="34" spans="1:26" x14ac:dyDescent="0.25">
      <c r="A34" s="104" t="str">
        <f>'Door Comparison'!A34</f>
        <v>D00.00.37A</v>
      </c>
      <c r="B34" s="116" t="str">
        <f>'Door Comparison'!C34</f>
        <v>DRS-301</v>
      </c>
      <c r="C34" s="116" t="str">
        <f>'Door Comparison'!D34</f>
        <v>Metal</v>
      </c>
      <c r="D34" s="35">
        <f>'Door Comparison'!E34</f>
        <v>1230</v>
      </c>
      <c r="E34" s="35">
        <f>'Door Comparison'!F34</f>
        <v>2150</v>
      </c>
      <c r="G34" s="38">
        <f>'Door Comparison'!I34</f>
        <v>0</v>
      </c>
      <c r="H34" s="38">
        <f>'Door Comparison'!J34</f>
        <v>1</v>
      </c>
      <c r="J34" s="38">
        <f>'Door Comparison'!L34</f>
        <v>0</v>
      </c>
      <c r="K34" s="38">
        <f>'Door Comparison'!M34</f>
        <v>1</v>
      </c>
      <c r="L34" s="38">
        <f>'Door Comparison'!N34</f>
        <v>1</v>
      </c>
      <c r="N34" s="40"/>
      <c r="P34" s="40"/>
      <c r="R34" s="1">
        <f>JMS!BL36</f>
        <v>0</v>
      </c>
      <c r="S34" s="40">
        <f>'Door Comparison'!AC34</f>
        <v>1803.55</v>
      </c>
      <c r="T34" s="40"/>
      <c r="U34" s="109">
        <v>0</v>
      </c>
      <c r="V34" s="39"/>
      <c r="W34" s="41">
        <f t="shared" si="0"/>
        <v>1803.55</v>
      </c>
      <c r="X34" s="36"/>
      <c r="Y34" s="83"/>
      <c r="Z34" s="83"/>
    </row>
    <row r="35" spans="1:26" x14ac:dyDescent="0.25">
      <c r="A35" s="104" t="str">
        <f>'Door Comparison'!A35</f>
        <v>D00.00.38A</v>
      </c>
      <c r="B35" s="116" t="str">
        <f>'Door Comparison'!C35</f>
        <v>DRS-312</v>
      </c>
      <c r="C35" s="116" t="str">
        <f>'Door Comparison'!D35</f>
        <v>Stafford</v>
      </c>
      <c r="D35" s="405"/>
      <c r="E35" s="405"/>
      <c r="F35" s="406"/>
      <c r="G35" s="407"/>
      <c r="H35" s="407"/>
      <c r="I35" s="407"/>
      <c r="J35" s="407"/>
      <c r="K35" s="407"/>
      <c r="L35" s="407"/>
      <c r="M35" s="408"/>
      <c r="N35" s="399"/>
      <c r="O35" s="408"/>
      <c r="P35" s="399"/>
      <c r="Q35" s="408"/>
      <c r="R35" s="160"/>
      <c r="T35" s="399"/>
      <c r="U35" s="409"/>
      <c r="W35" s="410"/>
      <c r="X35" s="36" t="str">
        <f>'Door Comparison'!AD35</f>
        <v>OMITTED</v>
      </c>
      <c r="Y35" s="83"/>
      <c r="Z35" s="83"/>
    </row>
    <row r="36" spans="1:26" x14ac:dyDescent="0.25">
      <c r="A36" s="104" t="str">
        <f>'Door Comparison'!A36</f>
        <v>D00.00.39A</v>
      </c>
      <c r="B36" s="116" t="str">
        <f>'Door Comparison'!C36</f>
        <v>DRS-309</v>
      </c>
      <c r="C36" s="116" t="str">
        <f>'Door Comparison'!D36</f>
        <v>Stafford</v>
      </c>
      <c r="D36" s="35">
        <f>'Door Comparison'!E36</f>
        <v>1065</v>
      </c>
      <c r="E36" s="35">
        <f>'Door Comparison'!F36</f>
        <v>2150</v>
      </c>
      <c r="G36" s="38">
        <f>'Door Comparison'!I36</f>
        <v>0</v>
      </c>
      <c r="H36" s="38">
        <f>'Door Comparison'!J36</f>
        <v>1</v>
      </c>
      <c r="J36" s="38">
        <f>'Door Comparison'!L36</f>
        <v>0</v>
      </c>
      <c r="K36" s="38">
        <f>'Door Comparison'!M36</f>
        <v>1</v>
      </c>
      <c r="L36" s="38">
        <f>'Door Comparison'!N36</f>
        <v>1</v>
      </c>
      <c r="N36" s="40"/>
      <c r="P36" s="40"/>
      <c r="R36" s="1">
        <f>JMS!BL38</f>
        <v>0</v>
      </c>
      <c r="S36" s="40">
        <f>'Door Comparison'!AC36</f>
        <v>13078</v>
      </c>
      <c r="T36" s="40">
        <f t="shared" si="1"/>
        <v>21.46</v>
      </c>
      <c r="U36" s="109">
        <v>0</v>
      </c>
      <c r="V36" s="39"/>
      <c r="W36" s="41">
        <f t="shared" si="0"/>
        <v>13099.46</v>
      </c>
      <c r="X36" s="36"/>
      <c r="Y36" s="83"/>
      <c r="Z36" s="83"/>
    </row>
    <row r="37" spans="1:26" x14ac:dyDescent="0.25">
      <c r="A37" s="104" t="str">
        <f>'Door Comparison'!A37</f>
        <v>D00.00.41A</v>
      </c>
      <c r="B37" s="116" t="str">
        <f>'Door Comparison'!C37</f>
        <v>DRS-309</v>
      </c>
      <c r="C37" s="116" t="str">
        <f>'Door Comparison'!D37</f>
        <v>Stafford</v>
      </c>
      <c r="D37" s="35">
        <f>'Door Comparison'!E37</f>
        <v>1065</v>
      </c>
      <c r="E37" s="35">
        <f>'Door Comparison'!F37</f>
        <v>2150</v>
      </c>
      <c r="G37" s="38">
        <f>'Door Comparison'!I37</f>
        <v>0</v>
      </c>
      <c r="H37" s="38">
        <f>'Door Comparison'!J37</f>
        <v>1</v>
      </c>
      <c r="J37" s="38">
        <f>'Door Comparison'!L37</f>
        <v>0</v>
      </c>
      <c r="K37" s="38">
        <f>'Door Comparison'!M37</f>
        <v>1</v>
      </c>
      <c r="L37" s="38">
        <f>'Door Comparison'!N37</f>
        <v>1</v>
      </c>
      <c r="N37" s="40"/>
      <c r="P37" s="40"/>
      <c r="R37" s="1">
        <f>JMS!BL39</f>
        <v>0</v>
      </c>
      <c r="S37" s="40">
        <f>'Door Comparison'!AC37</f>
        <v>12989</v>
      </c>
      <c r="T37" s="40">
        <f t="shared" si="1"/>
        <v>21.46</v>
      </c>
      <c r="U37" s="109">
        <v>0</v>
      </c>
      <c r="V37" s="39"/>
      <c r="W37" s="41">
        <f t="shared" si="0"/>
        <v>13010.46</v>
      </c>
      <c r="X37" s="36"/>
      <c r="Y37" s="83"/>
      <c r="Z37" s="83"/>
    </row>
    <row r="38" spans="1:26" x14ac:dyDescent="0.25">
      <c r="A38" s="104" t="str">
        <f>'Door Comparison'!A38</f>
        <v>D00.00.52A</v>
      </c>
      <c r="B38" s="116" t="str">
        <f>'Door Comparison'!C38</f>
        <v>DRS-301</v>
      </c>
      <c r="C38" s="116" t="str">
        <f>'Door Comparison'!D38</f>
        <v>Metal</v>
      </c>
      <c r="D38" s="35">
        <f>'Door Comparison'!E38</f>
        <v>995</v>
      </c>
      <c r="E38" s="35">
        <f>'Door Comparison'!F38</f>
        <v>2150</v>
      </c>
      <c r="G38" s="38">
        <f>'Door Comparison'!I38</f>
        <v>0</v>
      </c>
      <c r="H38" s="38">
        <f>'Door Comparison'!J38</f>
        <v>1</v>
      </c>
      <c r="J38" s="38">
        <f>'Door Comparison'!L38</f>
        <v>0</v>
      </c>
      <c r="K38" s="38">
        <f>'Door Comparison'!M38</f>
        <v>1</v>
      </c>
      <c r="L38" s="38">
        <f>'Door Comparison'!N38</f>
        <v>1</v>
      </c>
      <c r="N38" s="40"/>
      <c r="P38" s="40"/>
      <c r="R38" s="1">
        <f>JMS!BL40</f>
        <v>0</v>
      </c>
      <c r="S38" s="40">
        <f>'Door Comparison'!AC38</f>
        <v>1366.55</v>
      </c>
      <c r="T38" s="40"/>
      <c r="U38" s="109">
        <v>0</v>
      </c>
      <c r="V38" s="39"/>
      <c r="W38" s="41">
        <f t="shared" si="0"/>
        <v>1366.55</v>
      </c>
      <c r="X38" s="36"/>
      <c r="Y38" s="83"/>
      <c r="Z38" s="83"/>
    </row>
    <row r="39" spans="1:26" x14ac:dyDescent="0.25">
      <c r="A39" s="104" t="str">
        <f>'Door Comparison'!A39</f>
        <v>D00.00.54A</v>
      </c>
      <c r="B39" s="116" t="str">
        <f>'Door Comparison'!C39</f>
        <v>DRS-301</v>
      </c>
      <c r="C39" s="116" t="str">
        <f>'Door Comparison'!D39</f>
        <v>Metal</v>
      </c>
      <c r="D39" s="35">
        <f>'Door Comparison'!E39</f>
        <v>1295</v>
      </c>
      <c r="E39" s="35">
        <f>'Door Comparison'!F39</f>
        <v>2150</v>
      </c>
      <c r="G39" s="38">
        <f>'Door Comparison'!I39</f>
        <v>0</v>
      </c>
      <c r="H39" s="38">
        <f>'Door Comparison'!J39</f>
        <v>1</v>
      </c>
      <c r="J39" s="38">
        <f>'Door Comparison'!L39</f>
        <v>0</v>
      </c>
      <c r="K39" s="38">
        <f>'Door Comparison'!M39</f>
        <v>1</v>
      </c>
      <c r="L39" s="38">
        <f>'Door Comparison'!N39</f>
        <v>1</v>
      </c>
      <c r="N39" s="40"/>
      <c r="P39" s="40"/>
      <c r="R39" s="1">
        <f>JMS!BL41</f>
        <v>0</v>
      </c>
      <c r="S39" s="40">
        <f>'Door Comparison'!AC39</f>
        <v>1756.55</v>
      </c>
      <c r="T39" s="40"/>
      <c r="U39" s="109">
        <v>0</v>
      </c>
      <c r="V39" s="39"/>
      <c r="W39" s="41">
        <f t="shared" si="0"/>
        <v>1756.55</v>
      </c>
      <c r="X39" s="36"/>
      <c r="Y39" s="83"/>
      <c r="Z39" s="83"/>
    </row>
    <row r="40" spans="1:26" x14ac:dyDescent="0.25">
      <c r="A40" s="104" t="str">
        <f>'Door Comparison'!A40</f>
        <v>D00.00.56A</v>
      </c>
      <c r="B40" s="116" t="str">
        <f>'Door Comparison'!C40</f>
        <v>DRS-301</v>
      </c>
      <c r="C40" s="116" t="str">
        <f>'Door Comparison'!D40</f>
        <v>Metal</v>
      </c>
      <c r="D40" s="35">
        <f>'Door Comparison'!E40</f>
        <v>1230</v>
      </c>
      <c r="E40" s="35">
        <f>'Door Comparison'!F40</f>
        <v>2150</v>
      </c>
      <c r="G40" s="38">
        <f>'Door Comparison'!I40</f>
        <v>0</v>
      </c>
      <c r="H40" s="38">
        <f>'Door Comparison'!J40</f>
        <v>1</v>
      </c>
      <c r="J40" s="38">
        <f>'Door Comparison'!L40</f>
        <v>0</v>
      </c>
      <c r="K40" s="38">
        <f>'Door Comparison'!M40</f>
        <v>1</v>
      </c>
      <c r="L40" s="38">
        <f>'Door Comparison'!N40</f>
        <v>1</v>
      </c>
      <c r="N40" s="40"/>
      <c r="P40" s="40"/>
      <c r="R40" s="1">
        <f>JMS!BL42</f>
        <v>0</v>
      </c>
      <c r="S40" s="40">
        <f>'Door Comparison'!AC40</f>
        <v>1667.55</v>
      </c>
      <c r="T40" s="40"/>
      <c r="U40" s="109">
        <v>0</v>
      </c>
      <c r="V40" s="39"/>
      <c r="W40" s="41">
        <f t="shared" si="0"/>
        <v>1667.55</v>
      </c>
      <c r="X40" s="36"/>
      <c r="Y40" s="83"/>
      <c r="Z40" s="83"/>
    </row>
    <row r="41" spans="1:26" x14ac:dyDescent="0.25">
      <c r="A41" s="104" t="str">
        <f>'Door Comparison'!A41</f>
        <v>D00.00.44B</v>
      </c>
      <c r="B41" s="116" t="str">
        <f>'Door Comparison'!C41</f>
        <v>DRS-301</v>
      </c>
      <c r="C41" s="116" t="str">
        <f>'Door Comparison'!D41</f>
        <v>Metal</v>
      </c>
      <c r="D41" s="405"/>
      <c r="E41" s="405"/>
      <c r="F41" s="406"/>
      <c r="G41" s="407"/>
      <c r="H41" s="407"/>
      <c r="I41" s="407"/>
      <c r="J41" s="407"/>
      <c r="K41" s="407"/>
      <c r="L41" s="407"/>
      <c r="M41" s="408"/>
      <c r="N41" s="399"/>
      <c r="O41" s="408"/>
      <c r="P41" s="399"/>
      <c r="Q41" s="408"/>
      <c r="R41" s="160"/>
      <c r="T41" s="399"/>
      <c r="U41" s="409"/>
      <c r="W41" s="410"/>
      <c r="X41" s="36" t="str">
        <f>'Door Comparison'!AD41</f>
        <v>OMITTED</v>
      </c>
      <c r="Y41" s="83"/>
      <c r="Z41" s="83"/>
    </row>
    <row r="42" spans="1:26" x14ac:dyDescent="0.25">
      <c r="A42" s="104" t="str">
        <f>'Door Comparison'!A42</f>
        <v>D00.00.62A</v>
      </c>
      <c r="B42" s="116" t="str">
        <f>'Door Comparison'!C42</f>
        <v>DRS-301</v>
      </c>
      <c r="C42" s="116" t="str">
        <f>'Door Comparison'!D42</f>
        <v>Metal</v>
      </c>
      <c r="D42" s="35">
        <f>'Door Comparison'!E42</f>
        <v>1230</v>
      </c>
      <c r="E42" s="35">
        <f>'Door Comparison'!F42</f>
        <v>2150</v>
      </c>
      <c r="G42" s="38">
        <f>'Door Comparison'!I42</f>
        <v>0</v>
      </c>
      <c r="H42" s="38">
        <f>'Door Comparison'!J42</f>
        <v>1</v>
      </c>
      <c r="J42" s="38">
        <f>'Door Comparison'!L42</f>
        <v>0</v>
      </c>
      <c r="K42" s="38">
        <f>'Door Comparison'!M42</f>
        <v>1</v>
      </c>
      <c r="L42" s="38">
        <f>'Door Comparison'!N42</f>
        <v>1</v>
      </c>
      <c r="N42" s="40"/>
      <c r="P42" s="40"/>
      <c r="R42" s="1">
        <f>JMS!BL44</f>
        <v>0</v>
      </c>
      <c r="S42" s="40">
        <f>'Door Comparison'!AC42</f>
        <v>1787.55</v>
      </c>
      <c r="T42" s="40"/>
      <c r="U42" s="109">
        <v>0</v>
      </c>
      <c r="V42" s="39"/>
      <c r="W42" s="41">
        <f t="shared" si="0"/>
        <v>1787.55</v>
      </c>
      <c r="X42" s="36"/>
      <c r="Y42" s="83"/>
      <c r="Z42" s="83"/>
    </row>
    <row r="43" spans="1:26" x14ac:dyDescent="0.25">
      <c r="A43" s="104" t="str">
        <f>'Door Comparison'!A43</f>
        <v>D00.00.63CA</v>
      </c>
      <c r="B43" s="116" t="str">
        <f>'Door Comparison'!C43</f>
        <v>DRS-301</v>
      </c>
      <c r="C43" s="116" t="str">
        <f>'Door Comparison'!D43</f>
        <v>Metal</v>
      </c>
      <c r="D43" s="35">
        <f>'Door Comparison'!E43</f>
        <v>1230</v>
      </c>
      <c r="E43" s="35">
        <f>'Door Comparison'!F43</f>
        <v>2150</v>
      </c>
      <c r="G43" s="38">
        <f>'Door Comparison'!I43</f>
        <v>0</v>
      </c>
      <c r="H43" s="38">
        <f>'Door Comparison'!J43</f>
        <v>1</v>
      </c>
      <c r="J43" s="38">
        <f>'Door Comparison'!L43</f>
        <v>0</v>
      </c>
      <c r="K43" s="38">
        <f>'Door Comparison'!M43</f>
        <v>1</v>
      </c>
      <c r="L43" s="38">
        <f>'Door Comparison'!N43</f>
        <v>1</v>
      </c>
      <c r="N43" s="40"/>
      <c r="P43" s="40"/>
      <c r="R43" s="1">
        <f>JMS!BL45</f>
        <v>0</v>
      </c>
      <c r="S43" s="40">
        <f>'Door Comparison'!AC43</f>
        <v>1787.55</v>
      </c>
      <c r="T43" s="40"/>
      <c r="U43" s="109">
        <v>0</v>
      </c>
      <c r="V43" s="39"/>
      <c r="W43" s="41">
        <f t="shared" si="0"/>
        <v>1787.55</v>
      </c>
      <c r="X43" s="36"/>
      <c r="Y43" s="83"/>
      <c r="Z43" s="83"/>
    </row>
    <row r="44" spans="1:26" x14ac:dyDescent="0.25">
      <c r="A44" s="104" t="str">
        <f>'Door Comparison'!A44</f>
        <v>D00.00.70B</v>
      </c>
      <c r="B44" s="116" t="str">
        <f>'Door Comparison'!C44</f>
        <v>DRS-309</v>
      </c>
      <c r="C44" s="116" t="str">
        <f>'Door Comparison'!D44</f>
        <v>Stafford</v>
      </c>
      <c r="D44" s="35">
        <f>'Door Comparison'!E44</f>
        <v>1490</v>
      </c>
      <c r="E44" s="35">
        <f>'Door Comparison'!F44</f>
        <v>2160</v>
      </c>
      <c r="G44" s="38">
        <f>'Door Comparison'!I44</f>
        <v>0</v>
      </c>
      <c r="H44" s="38">
        <f>'Door Comparison'!J44</f>
        <v>1</v>
      </c>
      <c r="J44" s="38">
        <f>'Door Comparison'!L44</f>
        <v>0</v>
      </c>
      <c r="K44" s="38">
        <f>'Door Comparison'!M44</f>
        <v>1</v>
      </c>
      <c r="L44" s="38">
        <f>'Door Comparison'!N44</f>
        <v>1</v>
      </c>
      <c r="N44" s="40"/>
      <c r="P44" s="40"/>
      <c r="R44" s="1">
        <f>JMS!BL46</f>
        <v>0</v>
      </c>
      <c r="S44" s="40">
        <f>'Door Comparison'!AC44</f>
        <v>19078</v>
      </c>
      <c r="T44" s="40">
        <f t="shared" si="1"/>
        <v>23.24</v>
      </c>
      <c r="U44" s="109">
        <v>0</v>
      </c>
      <c r="V44" s="39"/>
      <c r="W44" s="41">
        <f t="shared" si="0"/>
        <v>19101.240000000002</v>
      </c>
      <c r="X44" s="36"/>
      <c r="Y44" s="83"/>
      <c r="Z44" s="83"/>
    </row>
    <row r="45" spans="1:26" x14ac:dyDescent="0.25">
      <c r="A45" s="104" t="str">
        <f>'Door Comparison'!A45</f>
        <v>D00.00.73A</v>
      </c>
      <c r="B45" s="116" t="str">
        <f>'Door Comparison'!C45</f>
        <v>DRS-301</v>
      </c>
      <c r="C45" s="116" t="str">
        <f>'Door Comparison'!D45</f>
        <v>Metal</v>
      </c>
      <c r="D45" s="35">
        <f>'Door Comparison'!E45</f>
        <v>1230</v>
      </c>
      <c r="E45" s="35">
        <f>'Door Comparison'!F45</f>
        <v>2150</v>
      </c>
      <c r="G45" s="38">
        <f>'Door Comparison'!I45</f>
        <v>0</v>
      </c>
      <c r="H45" s="38">
        <f>'Door Comparison'!J45</f>
        <v>1</v>
      </c>
      <c r="J45" s="38">
        <f>'Door Comparison'!L45</f>
        <v>0</v>
      </c>
      <c r="K45" s="38">
        <f>'Door Comparison'!M45</f>
        <v>1</v>
      </c>
      <c r="L45" s="38">
        <f>'Door Comparison'!N45</f>
        <v>1</v>
      </c>
      <c r="N45" s="40"/>
      <c r="P45" s="40"/>
      <c r="R45" s="1">
        <f>JMS!BL47</f>
        <v>0</v>
      </c>
      <c r="S45" s="40">
        <f>'Door Comparison'!AC45</f>
        <v>1620.55</v>
      </c>
      <c r="T45" s="40"/>
      <c r="U45" s="109">
        <v>0</v>
      </c>
      <c r="V45" s="39"/>
      <c r="W45" s="41">
        <f t="shared" si="0"/>
        <v>1620.55</v>
      </c>
      <c r="X45" s="36"/>
      <c r="Y45" s="83"/>
      <c r="Z45" s="83"/>
    </row>
    <row r="46" spans="1:26" x14ac:dyDescent="0.25">
      <c r="A46" s="104" t="str">
        <f>'Door Comparison'!A46</f>
        <v>D00.00.73B</v>
      </c>
      <c r="B46" s="116" t="str">
        <f>'Door Comparison'!C46</f>
        <v>DRS-301</v>
      </c>
      <c r="C46" s="116" t="str">
        <f>'Door Comparison'!D46</f>
        <v>Metal</v>
      </c>
      <c r="D46" s="35">
        <f>'Door Comparison'!E46</f>
        <v>1230</v>
      </c>
      <c r="E46" s="35">
        <f>'Door Comparison'!F46</f>
        <v>2150</v>
      </c>
      <c r="G46" s="38">
        <f>'Door Comparison'!I46</f>
        <v>0</v>
      </c>
      <c r="H46" s="38">
        <f>'Door Comparison'!J46</f>
        <v>1</v>
      </c>
      <c r="J46" s="38">
        <f>'Door Comparison'!L46</f>
        <v>0</v>
      </c>
      <c r="K46" s="38">
        <f>'Door Comparison'!M46</f>
        <v>1</v>
      </c>
      <c r="L46" s="38">
        <f>'Door Comparison'!N46</f>
        <v>1</v>
      </c>
      <c r="N46" s="40"/>
      <c r="P46" s="40"/>
      <c r="R46" s="1">
        <f>JMS!BL48</f>
        <v>0</v>
      </c>
      <c r="S46" s="40">
        <f>'Door Comparison'!AC46</f>
        <v>1620.55</v>
      </c>
      <c r="T46" s="40"/>
      <c r="U46" s="109">
        <v>0</v>
      </c>
      <c r="V46" s="39"/>
      <c r="W46" s="41">
        <f t="shared" si="0"/>
        <v>1620.55</v>
      </c>
      <c r="X46" s="36"/>
      <c r="Y46" s="83"/>
      <c r="Z46" s="83"/>
    </row>
    <row r="47" spans="1:26" x14ac:dyDescent="0.25">
      <c r="A47" s="104" t="str">
        <f>'Door Comparison'!A47</f>
        <v>D00.00.74A</v>
      </c>
      <c r="B47" s="116" t="str">
        <f>'Door Comparison'!C47</f>
        <v>DRS-309</v>
      </c>
      <c r="C47" s="116" t="str">
        <f>'Door Comparison'!D47</f>
        <v>Stafford</v>
      </c>
      <c r="D47" s="35">
        <f>'Door Comparison'!E47</f>
        <v>1875</v>
      </c>
      <c r="E47" s="35">
        <f>'Door Comparison'!F47</f>
        <v>2160</v>
      </c>
      <c r="G47" s="38">
        <f>'Door Comparison'!I47</f>
        <v>0</v>
      </c>
      <c r="H47" s="38">
        <f>'Door Comparison'!J47</f>
        <v>1</v>
      </c>
      <c r="J47" s="38">
        <f>'Door Comparison'!L47</f>
        <v>0</v>
      </c>
      <c r="K47" s="38">
        <f>'Door Comparison'!M47</f>
        <v>1</v>
      </c>
      <c r="L47" s="38">
        <f>'Door Comparison'!N47</f>
        <v>1</v>
      </c>
      <c r="N47" s="40"/>
      <c r="P47" s="40"/>
      <c r="R47" s="1">
        <f>JMS!BL49</f>
        <v>0</v>
      </c>
      <c r="S47" s="40">
        <f>'Door Comparison'!AC47</f>
        <v>19172</v>
      </c>
      <c r="T47" s="40">
        <f t="shared" si="1"/>
        <v>24.78</v>
      </c>
      <c r="U47" s="109">
        <v>0</v>
      </c>
      <c r="V47" s="39"/>
      <c r="W47" s="41">
        <f t="shared" si="0"/>
        <v>19196.78</v>
      </c>
      <c r="X47" s="36"/>
      <c r="Y47" s="83"/>
      <c r="Z47" s="83"/>
    </row>
    <row r="48" spans="1:26" x14ac:dyDescent="0.25">
      <c r="A48" s="104" t="str">
        <f>'Door Comparison'!A48</f>
        <v>D00.00.76A</v>
      </c>
      <c r="B48" s="116" t="str">
        <f>'Door Comparison'!C48</f>
        <v>DRS-301</v>
      </c>
      <c r="C48" s="116" t="str">
        <f>'Door Comparison'!D48</f>
        <v>Metal</v>
      </c>
      <c r="D48" s="35">
        <f>'Door Comparison'!E48</f>
        <v>1640</v>
      </c>
      <c r="E48" s="35">
        <f>'Door Comparison'!F48</f>
        <v>2150</v>
      </c>
      <c r="G48" s="38">
        <f>'Door Comparison'!I48</f>
        <v>0</v>
      </c>
      <c r="H48" s="38">
        <f>'Door Comparison'!J48</f>
        <v>1</v>
      </c>
      <c r="J48" s="38">
        <f>'Door Comparison'!L48</f>
        <v>0</v>
      </c>
      <c r="K48" s="38">
        <f>'Door Comparison'!M48</f>
        <v>1</v>
      </c>
      <c r="L48" s="38">
        <f>'Door Comparison'!N48</f>
        <v>1</v>
      </c>
      <c r="N48" s="40"/>
      <c r="P48" s="40"/>
      <c r="R48" s="1">
        <f>JMS!BL50</f>
        <v>0</v>
      </c>
      <c r="S48" s="40">
        <f>'Door Comparison'!AC48</f>
        <v>1857.55</v>
      </c>
      <c r="T48" s="40"/>
      <c r="U48" s="109">
        <v>0</v>
      </c>
      <c r="V48" s="39"/>
      <c r="W48" s="41">
        <f t="shared" si="0"/>
        <v>1857.55</v>
      </c>
      <c r="X48" s="36"/>
      <c r="Y48" s="83"/>
      <c r="Z48" s="83"/>
    </row>
    <row r="49" spans="1:26" x14ac:dyDescent="0.25">
      <c r="A49" s="104" t="str">
        <f>'Door Comparison'!A49</f>
        <v>D00.00.78B</v>
      </c>
      <c r="B49" s="116" t="str">
        <f>'Door Comparison'!C49</f>
        <v>DRS-301</v>
      </c>
      <c r="C49" s="116" t="str">
        <f>'Door Comparison'!D49</f>
        <v>Metal</v>
      </c>
      <c r="D49" s="35">
        <f>'Door Comparison'!E49</f>
        <v>1295</v>
      </c>
      <c r="E49" s="35">
        <f>'Door Comparison'!F49</f>
        <v>2150</v>
      </c>
      <c r="G49" s="38">
        <f>'Door Comparison'!I49</f>
        <v>0</v>
      </c>
      <c r="H49" s="38">
        <f>'Door Comparison'!J49</f>
        <v>1</v>
      </c>
      <c r="J49" s="38">
        <f>'Door Comparison'!L49</f>
        <v>0</v>
      </c>
      <c r="K49" s="38">
        <f>'Door Comparison'!M49</f>
        <v>1</v>
      </c>
      <c r="L49" s="38">
        <f>'Door Comparison'!N49</f>
        <v>1</v>
      </c>
      <c r="N49" s="40"/>
      <c r="P49" s="40"/>
      <c r="R49" s="1">
        <f>JMS!BL51</f>
        <v>0</v>
      </c>
      <c r="S49" s="40">
        <f>'Door Comparison'!AC49</f>
        <v>1831.55</v>
      </c>
      <c r="T49" s="40"/>
      <c r="U49" s="109">
        <v>0</v>
      </c>
      <c r="V49" s="39"/>
      <c r="W49" s="41">
        <f t="shared" si="0"/>
        <v>1831.55</v>
      </c>
      <c r="X49" s="36"/>
      <c r="Y49" s="83"/>
      <c r="Z49" s="83"/>
    </row>
    <row r="50" spans="1:26" x14ac:dyDescent="0.25">
      <c r="A50" s="104" t="str">
        <f>'Door Comparison'!A50</f>
        <v>D00.00.82A</v>
      </c>
      <c r="B50" s="116" t="str">
        <f>'Door Comparison'!C50</f>
        <v>DRS-301</v>
      </c>
      <c r="C50" s="116" t="str">
        <f>'Door Comparison'!D50</f>
        <v>Metal</v>
      </c>
      <c r="D50" s="35">
        <f>'Door Comparison'!E50</f>
        <v>1806</v>
      </c>
      <c r="E50" s="35">
        <f>'Door Comparison'!F50</f>
        <v>2150</v>
      </c>
      <c r="G50" s="38">
        <f>'Door Comparison'!I50</f>
        <v>0</v>
      </c>
      <c r="H50" s="38">
        <f>'Door Comparison'!J50</f>
        <v>1</v>
      </c>
      <c r="J50" s="38">
        <f>'Door Comparison'!L50</f>
        <v>0</v>
      </c>
      <c r="K50" s="38">
        <f>'Door Comparison'!M50</f>
        <v>1</v>
      </c>
      <c r="L50" s="38">
        <f>'Door Comparison'!N50</f>
        <v>1</v>
      </c>
      <c r="N50" s="40"/>
      <c r="P50" s="40"/>
      <c r="R50" s="1">
        <f>JMS!BL52</f>
        <v>0</v>
      </c>
      <c r="S50" s="40">
        <f>'Door Comparison'!AC50</f>
        <v>2209.5500000000002</v>
      </c>
      <c r="T50" s="40"/>
      <c r="U50" s="109">
        <v>0</v>
      </c>
      <c r="V50" s="39"/>
      <c r="W50" s="41">
        <f t="shared" si="0"/>
        <v>2209.5500000000002</v>
      </c>
      <c r="X50" s="36"/>
      <c r="Y50" s="83"/>
      <c r="Z50" s="83"/>
    </row>
    <row r="51" spans="1:26" x14ac:dyDescent="0.25">
      <c r="A51" s="104" t="str">
        <f>'Door Comparison'!A51</f>
        <v>D00.00.83A</v>
      </c>
      <c r="B51" s="116" t="str">
        <f>'Door Comparison'!C51</f>
        <v>DRS-301</v>
      </c>
      <c r="C51" s="116" t="str">
        <f>'Door Comparison'!D51</f>
        <v>Metal</v>
      </c>
      <c r="D51" s="35">
        <f>'Door Comparison'!E51</f>
        <v>1230</v>
      </c>
      <c r="E51" s="35">
        <f>'Door Comparison'!F51</f>
        <v>2150</v>
      </c>
      <c r="G51" s="38">
        <f>'Door Comparison'!I51</f>
        <v>0</v>
      </c>
      <c r="H51" s="38">
        <f>'Door Comparison'!J51</f>
        <v>1</v>
      </c>
      <c r="J51" s="38">
        <f>'Door Comparison'!L51</f>
        <v>0</v>
      </c>
      <c r="K51" s="38">
        <f>'Door Comparison'!M51</f>
        <v>1</v>
      </c>
      <c r="L51" s="38">
        <f>'Door Comparison'!N51</f>
        <v>1</v>
      </c>
      <c r="N51" s="40"/>
      <c r="P51" s="40"/>
      <c r="R51" s="1">
        <f>JMS!BL53</f>
        <v>0</v>
      </c>
      <c r="S51" s="40">
        <f>'Door Comparison'!AC51</f>
        <v>1775.55</v>
      </c>
      <c r="T51" s="40"/>
      <c r="U51" s="109">
        <v>0</v>
      </c>
      <c r="V51" s="39"/>
      <c r="W51" s="41">
        <f t="shared" si="0"/>
        <v>1775.55</v>
      </c>
      <c r="X51" s="36"/>
      <c r="Y51" s="83"/>
      <c r="Z51" s="83"/>
    </row>
    <row r="52" spans="1:26" x14ac:dyDescent="0.25">
      <c r="A52" s="104" t="str">
        <f>'Door Comparison'!A52</f>
        <v>D00.00.86B</v>
      </c>
      <c r="B52" s="116" t="str">
        <f>'Door Comparison'!C52</f>
        <v>DRS-301</v>
      </c>
      <c r="C52" s="116" t="str">
        <f>'Door Comparison'!D52</f>
        <v>Metal</v>
      </c>
      <c r="D52" s="35">
        <f>'Door Comparison'!E52</f>
        <v>1230</v>
      </c>
      <c r="E52" s="35">
        <f>'Door Comparison'!F52</f>
        <v>2150</v>
      </c>
      <c r="G52" s="38">
        <f>'Door Comparison'!I52</f>
        <v>0</v>
      </c>
      <c r="H52" s="38">
        <f>'Door Comparison'!J52</f>
        <v>1</v>
      </c>
      <c r="J52" s="38">
        <f>'Door Comparison'!L52</f>
        <v>0</v>
      </c>
      <c r="K52" s="38">
        <f>'Door Comparison'!M52</f>
        <v>1</v>
      </c>
      <c r="L52" s="38">
        <f>'Door Comparison'!N52</f>
        <v>1</v>
      </c>
      <c r="N52" s="40"/>
      <c r="P52" s="40"/>
      <c r="R52" s="1">
        <f>JMS!BL54</f>
        <v>0</v>
      </c>
      <c r="S52" s="40">
        <f>'Door Comparison'!AC52</f>
        <v>1826.55</v>
      </c>
      <c r="T52" s="40"/>
      <c r="U52" s="109">
        <v>0</v>
      </c>
      <c r="V52" s="39"/>
      <c r="W52" s="41">
        <f t="shared" si="0"/>
        <v>1826.55</v>
      </c>
      <c r="X52" s="36"/>
      <c r="Y52" s="83"/>
      <c r="Z52" s="83"/>
    </row>
    <row r="53" spans="1:26" x14ac:dyDescent="0.25">
      <c r="A53" s="104" t="str">
        <f>'Door Comparison'!A53</f>
        <v>D00.00.87A</v>
      </c>
      <c r="B53" s="116" t="str">
        <f>'Door Comparison'!C53</f>
        <v>DRS-301</v>
      </c>
      <c r="C53" s="116" t="str">
        <f>'Door Comparison'!D53</f>
        <v>Metal</v>
      </c>
      <c r="D53" s="35">
        <f>'Door Comparison'!E53</f>
        <v>960</v>
      </c>
      <c r="E53" s="35">
        <f>'Door Comparison'!F53</f>
        <v>2150</v>
      </c>
      <c r="G53" s="38">
        <f>'Door Comparison'!I53</f>
        <v>0</v>
      </c>
      <c r="H53" s="38">
        <f>'Door Comparison'!J53</f>
        <v>1</v>
      </c>
      <c r="J53" s="38">
        <f>'Door Comparison'!L53</f>
        <v>0</v>
      </c>
      <c r="K53" s="38">
        <f>'Door Comparison'!M53</f>
        <v>1</v>
      </c>
      <c r="L53" s="38">
        <f>'Door Comparison'!N53</f>
        <v>1</v>
      </c>
      <c r="N53" s="40"/>
      <c r="P53" s="40"/>
      <c r="R53" s="1">
        <f>JMS!BL55</f>
        <v>0</v>
      </c>
      <c r="S53" s="40">
        <f>'Door Comparison'!AC53</f>
        <v>1232.55</v>
      </c>
      <c r="T53" s="40"/>
      <c r="U53" s="109">
        <v>0</v>
      </c>
      <c r="V53" s="39"/>
      <c r="W53" s="41">
        <f t="shared" si="0"/>
        <v>1232.55</v>
      </c>
      <c r="X53" s="36"/>
      <c r="Y53" s="83"/>
      <c r="Z53" s="83"/>
    </row>
    <row r="54" spans="1:26" x14ac:dyDescent="0.25">
      <c r="A54" s="104" t="str">
        <f>'Door Comparison'!A54</f>
        <v>D00.00.89A</v>
      </c>
      <c r="B54" s="116" t="str">
        <f>'Door Comparison'!C54</f>
        <v>DRS-301</v>
      </c>
      <c r="C54" s="116" t="str">
        <f>'Door Comparison'!D54</f>
        <v>Metal</v>
      </c>
      <c r="D54" s="35">
        <f>'Door Comparison'!E54</f>
        <v>1806</v>
      </c>
      <c r="E54" s="35">
        <f>'Door Comparison'!F54</f>
        <v>2150</v>
      </c>
      <c r="G54" s="38">
        <f>'Door Comparison'!I54</f>
        <v>0</v>
      </c>
      <c r="H54" s="38">
        <f>'Door Comparison'!J54</f>
        <v>1</v>
      </c>
      <c r="J54" s="38">
        <f>'Door Comparison'!L54</f>
        <v>0</v>
      </c>
      <c r="K54" s="38">
        <f>'Door Comparison'!M54</f>
        <v>1</v>
      </c>
      <c r="L54" s="38">
        <f>'Door Comparison'!N54</f>
        <v>1</v>
      </c>
      <c r="N54" s="40"/>
      <c r="P54" s="40"/>
      <c r="R54" s="1">
        <f>JMS!BL56</f>
        <v>0</v>
      </c>
      <c r="S54" s="40">
        <f>'Door Comparison'!AC54</f>
        <v>2209.5500000000002</v>
      </c>
      <c r="T54" s="40"/>
      <c r="U54" s="109">
        <v>0</v>
      </c>
      <c r="V54" s="39"/>
      <c r="W54" s="41">
        <f t="shared" si="0"/>
        <v>2209.5500000000002</v>
      </c>
      <c r="X54" s="36"/>
      <c r="Y54" s="83"/>
      <c r="Z54" s="83"/>
    </row>
    <row r="55" spans="1:26" x14ac:dyDescent="0.25">
      <c r="A55" s="104" t="str">
        <f>'Door Comparison'!A55</f>
        <v>D00.00.89B</v>
      </c>
      <c r="B55" s="116" t="str">
        <f>'Door Comparison'!C55</f>
        <v>DRS-309</v>
      </c>
      <c r="C55" s="116" t="str">
        <f>'Door Comparison'!D55</f>
        <v>Stafford</v>
      </c>
      <c r="D55" s="35">
        <f>'Door Comparison'!E55</f>
        <v>1875</v>
      </c>
      <c r="E55" s="35">
        <f>'Door Comparison'!F55</f>
        <v>2160</v>
      </c>
      <c r="G55" s="38">
        <f>'Door Comparison'!I55</f>
        <v>0</v>
      </c>
      <c r="H55" s="38">
        <f>'Door Comparison'!J55</f>
        <v>1</v>
      </c>
      <c r="J55" s="38">
        <f>'Door Comparison'!L55</f>
        <v>0</v>
      </c>
      <c r="K55" s="38">
        <f>'Door Comparison'!M55</f>
        <v>1</v>
      </c>
      <c r="L55" s="38">
        <f>'Door Comparison'!N55</f>
        <v>1</v>
      </c>
      <c r="N55" s="40"/>
      <c r="P55" s="40"/>
      <c r="R55" s="1">
        <f>JMS!BL57</f>
        <v>0</v>
      </c>
      <c r="S55" s="40">
        <f>'Door Comparison'!AC55</f>
        <v>19559</v>
      </c>
      <c r="T55" s="40">
        <f t="shared" si="1"/>
        <v>24.78</v>
      </c>
      <c r="U55" s="109">
        <v>0</v>
      </c>
      <c r="V55" s="39"/>
      <c r="W55" s="41">
        <f t="shared" si="0"/>
        <v>19583.78</v>
      </c>
      <c r="X55" s="36"/>
      <c r="Y55" s="83"/>
      <c r="Z55" s="83"/>
    </row>
    <row r="56" spans="1:26" x14ac:dyDescent="0.25">
      <c r="A56" s="104" t="str">
        <f>'Door Comparison'!A56</f>
        <v>D00.01.01A</v>
      </c>
      <c r="B56" s="116" t="str">
        <f>'Door Comparison'!C56</f>
        <v>DRS-506</v>
      </c>
      <c r="C56" s="116" t="str">
        <f>'Door Comparison'!D56</f>
        <v>Timber</v>
      </c>
      <c r="D56" s="35">
        <f>'Door Comparison'!E56</f>
        <v>875</v>
      </c>
      <c r="E56" s="35">
        <f>'Door Comparison'!F56</f>
        <v>2156</v>
      </c>
      <c r="G56" s="38">
        <f>'Door Comparison'!I56</f>
        <v>0</v>
      </c>
      <c r="H56" s="38">
        <f>'Door Comparison'!J56</f>
        <v>1</v>
      </c>
      <c r="J56" s="38">
        <f>'Door Comparison'!L56</f>
        <v>0</v>
      </c>
      <c r="K56" s="38">
        <f>'Door Comparison'!M56</f>
        <v>0</v>
      </c>
      <c r="L56" s="38">
        <f>'Door Comparison'!N56</f>
        <v>0</v>
      </c>
      <c r="N56" s="40">
        <f t="shared" ref="N56" si="2">(D56+2*E56)*((G56*0.04)+(H56*0.09))/1000</f>
        <v>0.47</v>
      </c>
      <c r="P56" s="40">
        <f t="shared" ref="P56" si="3">((D56+2*E56)*0.8)/1000</f>
        <v>4.1500000000000004</v>
      </c>
      <c r="R56" s="1">
        <f>JMS!BL58</f>
        <v>280.32</v>
      </c>
      <c r="S56" s="399">
        <f>'Door Comparison'!AC56</f>
        <v>232.22</v>
      </c>
      <c r="T56" s="399">
        <f t="shared" ref="T56" si="4">(J56+K56+L56)*(2*((D56+2*E56)*1/1000))</f>
        <v>0</v>
      </c>
      <c r="U56" s="401">
        <v>683.58</v>
      </c>
      <c r="W56" s="41">
        <f t="shared" si="0"/>
        <v>1200.74</v>
      </c>
      <c r="X56" s="36"/>
      <c r="Y56" s="83"/>
      <c r="Z56" s="83"/>
    </row>
    <row r="57" spans="1:26" x14ac:dyDescent="0.25">
      <c r="A57" s="104" t="str">
        <f>'Door Comparison'!A57</f>
        <v>D00.01.02A</v>
      </c>
      <c r="B57" s="116" t="str">
        <f>'Door Comparison'!C57</f>
        <v>DRS-506</v>
      </c>
      <c r="C57" s="116" t="str">
        <f>'Door Comparison'!D57</f>
        <v>Timber</v>
      </c>
      <c r="D57" s="35">
        <f>'Door Comparison'!E57</f>
        <v>875</v>
      </c>
      <c r="E57" s="35">
        <f>'Door Comparison'!F57</f>
        <v>2156</v>
      </c>
      <c r="G57" s="38">
        <f>'Door Comparison'!I57</f>
        <v>0</v>
      </c>
      <c r="H57" s="38">
        <f>'Door Comparison'!J57</f>
        <v>1</v>
      </c>
      <c r="J57" s="38">
        <f>'Door Comparison'!L57</f>
        <v>0</v>
      </c>
      <c r="K57" s="38">
        <f>'Door Comparison'!M57</f>
        <v>0</v>
      </c>
      <c r="L57" s="38">
        <f>'Door Comparison'!N57</f>
        <v>0</v>
      </c>
      <c r="N57" s="40">
        <f t="shared" ref="N57:N58" si="5">(D57+2*E57)*((G57*0.04)+(H57*0.09))/1000</f>
        <v>0.47</v>
      </c>
      <c r="P57" s="40">
        <f t="shared" ref="P57:P58" si="6">((D57+2*E57)*0.8)/1000</f>
        <v>4.1500000000000004</v>
      </c>
      <c r="R57" s="1">
        <f>JMS!BL59</f>
        <v>280.32</v>
      </c>
      <c r="S57" s="399">
        <f>'Door Comparison'!AC57</f>
        <v>232.22</v>
      </c>
      <c r="T57" s="399">
        <f t="shared" ref="T57:T58" si="7">(J57+K57+L57)*(2*((D57+2*E57)*1/1000))</f>
        <v>0</v>
      </c>
      <c r="U57" s="401">
        <v>683.58</v>
      </c>
      <c r="W57" s="41">
        <f t="shared" si="0"/>
        <v>1200.74</v>
      </c>
      <c r="X57" s="36"/>
      <c r="Y57" s="83"/>
      <c r="Z57" s="83"/>
    </row>
    <row r="58" spans="1:26" x14ac:dyDescent="0.25">
      <c r="A58" s="104" t="str">
        <f>'Door Comparison'!A58</f>
        <v>D00.01.03A</v>
      </c>
      <c r="B58" s="116" t="str">
        <f>'Door Comparison'!C58</f>
        <v>DRS-506</v>
      </c>
      <c r="C58" s="116" t="str">
        <f>'Door Comparison'!D58</f>
        <v>Timber</v>
      </c>
      <c r="D58" s="35">
        <f>'Door Comparison'!E58</f>
        <v>875</v>
      </c>
      <c r="E58" s="35">
        <f>'Door Comparison'!F58</f>
        <v>2156</v>
      </c>
      <c r="G58" s="38">
        <f>'Door Comparison'!I58</f>
        <v>0</v>
      </c>
      <c r="H58" s="38">
        <f>'Door Comparison'!J58</f>
        <v>1</v>
      </c>
      <c r="J58" s="38">
        <f>'Door Comparison'!L58</f>
        <v>0</v>
      </c>
      <c r="K58" s="38">
        <f>'Door Comparison'!M58</f>
        <v>0</v>
      </c>
      <c r="L58" s="38">
        <f>'Door Comparison'!N58</f>
        <v>0</v>
      </c>
      <c r="N58" s="40">
        <f t="shared" si="5"/>
        <v>0.47</v>
      </c>
      <c r="P58" s="40">
        <f t="shared" si="6"/>
        <v>4.1500000000000004</v>
      </c>
      <c r="R58" s="1">
        <f>JMS!BL60</f>
        <v>280.32</v>
      </c>
      <c r="S58" s="399">
        <f>'Door Comparison'!AC58</f>
        <v>232.22</v>
      </c>
      <c r="T58" s="399">
        <f t="shared" si="7"/>
        <v>0</v>
      </c>
      <c r="U58" s="401">
        <v>683.58</v>
      </c>
      <c r="W58" s="41">
        <f t="shared" si="0"/>
        <v>1200.74</v>
      </c>
      <c r="X58" s="36"/>
      <c r="Y58" s="83"/>
      <c r="Z58" s="83"/>
    </row>
    <row r="59" spans="1:26" x14ac:dyDescent="0.25">
      <c r="A59" s="104" t="str">
        <f>'Door Comparison'!A59</f>
        <v>D00.01.05A</v>
      </c>
      <c r="B59" s="116" t="str">
        <f>'Door Comparison'!C59</f>
        <v>DRS-301</v>
      </c>
      <c r="C59" s="116" t="str">
        <f>'Door Comparison'!D59</f>
        <v>Metal</v>
      </c>
      <c r="D59" s="35">
        <f>'Door Comparison'!E59</f>
        <v>995</v>
      </c>
      <c r="E59" s="35">
        <f>'Door Comparison'!F59</f>
        <v>2150</v>
      </c>
      <c r="G59" s="38">
        <f>'Door Comparison'!I59</f>
        <v>0</v>
      </c>
      <c r="H59" s="38">
        <f>'Door Comparison'!J59</f>
        <v>1</v>
      </c>
      <c r="J59" s="38">
        <f>'Door Comparison'!L59</f>
        <v>0</v>
      </c>
      <c r="K59" s="38">
        <f>'Door Comparison'!M59</f>
        <v>1</v>
      </c>
      <c r="L59" s="38">
        <f>'Door Comparison'!N59</f>
        <v>1</v>
      </c>
      <c r="N59" s="40"/>
      <c r="P59" s="40"/>
      <c r="R59" s="1">
        <f>JMS!BL61</f>
        <v>0</v>
      </c>
      <c r="S59" s="40">
        <f>'Door Comparison'!AC59</f>
        <v>1284.55</v>
      </c>
      <c r="T59" s="40"/>
      <c r="U59" s="109">
        <v>0</v>
      </c>
      <c r="V59" s="39"/>
      <c r="W59" s="41">
        <f t="shared" si="0"/>
        <v>1284.55</v>
      </c>
      <c r="X59" s="36"/>
      <c r="Y59" s="83"/>
      <c r="Z59" s="83"/>
    </row>
    <row r="60" spans="1:26" x14ac:dyDescent="0.25">
      <c r="A60" s="104" t="str">
        <f>'Door Comparison'!A60</f>
        <v>D00.01.06A</v>
      </c>
      <c r="B60" s="116" t="str">
        <f>'Door Comparison'!C60</f>
        <v>DRS-301</v>
      </c>
      <c r="C60" s="116" t="str">
        <f>'Door Comparison'!D60</f>
        <v>Metal</v>
      </c>
      <c r="D60" s="35">
        <f>'Door Comparison'!E60</f>
        <v>1295</v>
      </c>
      <c r="E60" s="35">
        <f>'Door Comparison'!F60</f>
        <v>2150</v>
      </c>
      <c r="G60" s="38">
        <f>'Door Comparison'!I60</f>
        <v>0</v>
      </c>
      <c r="H60" s="38">
        <f>'Door Comparison'!J60</f>
        <v>1</v>
      </c>
      <c r="J60" s="38">
        <f>'Door Comparison'!L60</f>
        <v>0</v>
      </c>
      <c r="K60" s="38">
        <f>'Door Comparison'!M60</f>
        <v>1</v>
      </c>
      <c r="L60" s="38">
        <f>'Door Comparison'!N60</f>
        <v>1</v>
      </c>
      <c r="N60" s="40"/>
      <c r="P60" s="40"/>
      <c r="R60" s="1">
        <f>JMS!BL62</f>
        <v>0</v>
      </c>
      <c r="S60" s="40">
        <f>'Door Comparison'!AC60</f>
        <v>1756.55</v>
      </c>
      <c r="T60" s="40"/>
      <c r="U60" s="109">
        <v>0</v>
      </c>
      <c r="V60" s="39"/>
      <c r="W60" s="41">
        <f t="shared" si="0"/>
        <v>1756.55</v>
      </c>
      <c r="X60" s="36"/>
      <c r="Y60" s="83"/>
      <c r="Z60" s="83"/>
    </row>
    <row r="61" spans="1:26" x14ac:dyDescent="0.25">
      <c r="A61" s="104" t="str">
        <f>'Door Comparison'!A61</f>
        <v>D00.01.07A</v>
      </c>
      <c r="B61" s="116" t="str">
        <f>'Door Comparison'!C61</f>
        <v>DRS-501</v>
      </c>
      <c r="C61" s="116" t="str">
        <f>'Door Comparison'!D61</f>
        <v>Timber</v>
      </c>
      <c r="D61" s="405"/>
      <c r="E61" s="405"/>
      <c r="F61" s="406"/>
      <c r="G61" s="407"/>
      <c r="H61" s="407"/>
      <c r="I61" s="407"/>
      <c r="J61" s="407"/>
      <c r="K61" s="407"/>
      <c r="L61" s="407"/>
      <c r="M61" s="408"/>
      <c r="N61" s="399"/>
      <c r="O61" s="408"/>
      <c r="P61" s="399"/>
      <c r="Q61" s="408"/>
      <c r="R61" s="160"/>
      <c r="T61" s="399"/>
      <c r="U61" s="409"/>
      <c r="W61" s="410"/>
      <c r="X61" s="36" t="str">
        <f>'Door Comparison'!AD61</f>
        <v>OMITTED</v>
      </c>
      <c r="Y61" s="83"/>
      <c r="Z61" s="83"/>
    </row>
    <row r="62" spans="1:26" x14ac:dyDescent="0.25">
      <c r="A62" s="104" t="str">
        <f>'Door Comparison'!A62</f>
        <v>D00.01.08A</v>
      </c>
      <c r="B62" s="116" t="str">
        <f>'Door Comparison'!C62</f>
        <v>DRS-301</v>
      </c>
      <c r="C62" s="116" t="str">
        <f>'Door Comparison'!D62</f>
        <v>Metal</v>
      </c>
      <c r="D62" s="35">
        <f>'Door Comparison'!E62</f>
        <v>995</v>
      </c>
      <c r="E62" s="35">
        <f>'Door Comparison'!F62</f>
        <v>2150</v>
      </c>
      <c r="G62" s="38">
        <f>'Door Comparison'!I62</f>
        <v>0</v>
      </c>
      <c r="H62" s="38">
        <f>'Door Comparison'!J62</f>
        <v>1</v>
      </c>
      <c r="J62" s="38">
        <f>'Door Comparison'!L62</f>
        <v>0</v>
      </c>
      <c r="K62" s="38">
        <f>'Door Comparison'!M62</f>
        <v>1</v>
      </c>
      <c r="L62" s="38">
        <f>'Door Comparison'!N62</f>
        <v>1</v>
      </c>
      <c r="N62" s="40"/>
      <c r="P62" s="40"/>
      <c r="R62" s="1">
        <f>JMS!BL64</f>
        <v>0</v>
      </c>
      <c r="S62" s="40">
        <f>'Door Comparison'!AC62</f>
        <v>1284.55</v>
      </c>
      <c r="T62" s="40"/>
      <c r="U62" s="109">
        <v>0</v>
      </c>
      <c r="V62" s="39"/>
      <c r="W62" s="41">
        <f t="shared" si="0"/>
        <v>1284.55</v>
      </c>
      <c r="X62" s="36"/>
      <c r="Y62" s="83"/>
      <c r="Z62" s="83"/>
    </row>
    <row r="63" spans="1:26" x14ac:dyDescent="0.25">
      <c r="A63" s="104" t="str">
        <f>'Door Comparison'!A63</f>
        <v>D00.01.09A</v>
      </c>
      <c r="B63" s="116" t="str">
        <f>'Door Comparison'!C63</f>
        <v>DRS-501</v>
      </c>
      <c r="C63" s="116" t="str">
        <f>'Door Comparison'!D63</f>
        <v>Timber</v>
      </c>
      <c r="D63" s="35">
        <f>'Door Comparison'!E63</f>
        <v>970</v>
      </c>
      <c r="E63" s="35">
        <f>'Door Comparison'!F63</f>
        <v>2160</v>
      </c>
      <c r="G63" s="38">
        <f>'Door Comparison'!I63</f>
        <v>0</v>
      </c>
      <c r="H63" s="38">
        <f>'Door Comparison'!J63</f>
        <v>1</v>
      </c>
      <c r="J63" s="38">
        <f>'Door Comparison'!L63</f>
        <v>0</v>
      </c>
      <c r="K63" s="38">
        <f>'Door Comparison'!M63</f>
        <v>1</v>
      </c>
      <c r="L63" s="38">
        <f>'Door Comparison'!N63</f>
        <v>1</v>
      </c>
      <c r="N63" s="40">
        <f t="shared" ref="N63" si="8">(D63+2*E63)*((G63*0.04)+(H63*0.09))/1000</f>
        <v>0.48</v>
      </c>
      <c r="P63" s="40">
        <f t="shared" ref="P63" si="9">((D63+2*E63)*0.8)/1000</f>
        <v>4.2300000000000004</v>
      </c>
      <c r="R63" s="1">
        <f>JMS!BL65</f>
        <v>435.51</v>
      </c>
      <c r="S63" s="399">
        <f>'Door Comparison'!AC63</f>
        <v>497.51</v>
      </c>
      <c r="T63" s="399">
        <f t="shared" si="1"/>
        <v>21.16</v>
      </c>
      <c r="U63" s="401">
        <v>121.92</v>
      </c>
      <c r="W63" s="41">
        <f t="shared" si="0"/>
        <v>1080.81</v>
      </c>
      <c r="X63" s="36"/>
      <c r="Y63" s="83"/>
      <c r="Z63" s="83"/>
    </row>
    <row r="64" spans="1:26" x14ac:dyDescent="0.25">
      <c r="A64" s="104" t="str">
        <f>'Door Comparison'!A64</f>
        <v>D00.01.10A</v>
      </c>
      <c r="B64" s="116" t="str">
        <f>'Door Comparison'!C64</f>
        <v>DRS-301</v>
      </c>
      <c r="C64" s="116" t="str">
        <f>'Door Comparison'!D64</f>
        <v>Metal</v>
      </c>
      <c r="D64" s="35">
        <f>'Door Comparison'!E64</f>
        <v>1230</v>
      </c>
      <c r="E64" s="35">
        <f>'Door Comparison'!F64</f>
        <v>2150</v>
      </c>
      <c r="G64" s="38">
        <f>'Door Comparison'!I64</f>
        <v>0</v>
      </c>
      <c r="H64" s="38">
        <f>'Door Comparison'!J64</f>
        <v>1</v>
      </c>
      <c r="J64" s="38">
        <f>'Door Comparison'!L64</f>
        <v>0</v>
      </c>
      <c r="K64" s="38">
        <f>'Door Comparison'!M64</f>
        <v>1</v>
      </c>
      <c r="L64" s="38">
        <f>'Door Comparison'!N64</f>
        <v>1</v>
      </c>
      <c r="N64" s="40"/>
      <c r="P64" s="40"/>
      <c r="R64" s="1">
        <f>JMS!BL66</f>
        <v>0</v>
      </c>
      <c r="S64" s="40">
        <f>'Door Comparison'!AC64</f>
        <v>1931.55</v>
      </c>
      <c r="T64" s="40"/>
      <c r="U64" s="109">
        <v>0</v>
      </c>
      <c r="V64" s="39"/>
      <c r="W64" s="41">
        <f t="shared" si="0"/>
        <v>1931.55</v>
      </c>
      <c r="X64" s="36"/>
      <c r="Y64" s="83"/>
      <c r="Z64" s="83"/>
    </row>
    <row r="65" spans="1:26" x14ac:dyDescent="0.25">
      <c r="A65" s="104" t="str">
        <f>'Door Comparison'!A65</f>
        <v>D00.01.12A</v>
      </c>
      <c r="B65" s="116" t="str">
        <f>'Door Comparison'!C65</f>
        <v>DRS-301</v>
      </c>
      <c r="C65" s="116" t="str">
        <f>'Door Comparison'!D65</f>
        <v>Metal</v>
      </c>
      <c r="D65" s="35">
        <f>'Door Comparison'!E65</f>
        <v>995</v>
      </c>
      <c r="E65" s="35">
        <f>'Door Comparison'!F65</f>
        <v>2150</v>
      </c>
      <c r="G65" s="38">
        <f>'Door Comparison'!I65</f>
        <v>0</v>
      </c>
      <c r="H65" s="38">
        <f>'Door Comparison'!J65</f>
        <v>1</v>
      </c>
      <c r="J65" s="38">
        <f>'Door Comparison'!L65</f>
        <v>0</v>
      </c>
      <c r="K65" s="38">
        <f>'Door Comparison'!M65</f>
        <v>1</v>
      </c>
      <c r="L65" s="38">
        <f>'Door Comparison'!N65</f>
        <v>1</v>
      </c>
      <c r="N65" s="40"/>
      <c r="P65" s="40"/>
      <c r="R65" s="1">
        <f>JMS!BL67</f>
        <v>0</v>
      </c>
      <c r="S65" s="40">
        <f>'Door Comparison'!AC65</f>
        <v>1284.55</v>
      </c>
      <c r="T65" s="40"/>
      <c r="U65" s="109">
        <v>0</v>
      </c>
      <c r="V65" s="39"/>
      <c r="W65" s="41">
        <f t="shared" si="0"/>
        <v>1284.55</v>
      </c>
      <c r="X65" s="36"/>
      <c r="Y65" s="83"/>
      <c r="Z65" s="83"/>
    </row>
    <row r="66" spans="1:26" x14ac:dyDescent="0.25">
      <c r="A66" s="104" t="str">
        <f>'Door Comparison'!A66</f>
        <v>D00.01.15A</v>
      </c>
      <c r="B66" s="116" t="str">
        <f>'Door Comparison'!C66</f>
        <v>DRS-301</v>
      </c>
      <c r="C66" s="116" t="str">
        <f>'Door Comparison'!D66</f>
        <v>Metal</v>
      </c>
      <c r="D66" s="35">
        <f>'Door Comparison'!E66</f>
        <v>1230</v>
      </c>
      <c r="E66" s="35">
        <f>'Door Comparison'!F66</f>
        <v>2150</v>
      </c>
      <c r="G66" s="38">
        <f>'Door Comparison'!I66</f>
        <v>0</v>
      </c>
      <c r="H66" s="38">
        <f>'Door Comparison'!J66</f>
        <v>1</v>
      </c>
      <c r="J66" s="38">
        <f>'Door Comparison'!L66</f>
        <v>0</v>
      </c>
      <c r="K66" s="38">
        <f>'Door Comparison'!M66</f>
        <v>1</v>
      </c>
      <c r="L66" s="38">
        <f>'Door Comparison'!N66</f>
        <v>1</v>
      </c>
      <c r="N66" s="40"/>
      <c r="P66" s="40"/>
      <c r="R66" s="1">
        <f>JMS!BL68</f>
        <v>0</v>
      </c>
      <c r="S66" s="40">
        <f>'Door Comparison'!AC66</f>
        <v>1700.55</v>
      </c>
      <c r="T66" s="40"/>
      <c r="U66" s="109">
        <v>0</v>
      </c>
      <c r="V66" s="39"/>
      <c r="W66" s="41">
        <f t="shared" si="0"/>
        <v>1700.55</v>
      </c>
      <c r="X66" s="36"/>
      <c r="Y66" s="83"/>
      <c r="Z66" s="83"/>
    </row>
    <row r="67" spans="1:26" x14ac:dyDescent="0.25">
      <c r="A67" s="104" t="str">
        <f>'Door Comparison'!A67</f>
        <v>D00.02.01A</v>
      </c>
      <c r="B67" s="116" t="str">
        <f>'Door Comparison'!C67</f>
        <v>DRS-301</v>
      </c>
      <c r="C67" s="116" t="str">
        <f>'Door Comparison'!D67</f>
        <v>Metal</v>
      </c>
      <c r="D67" s="405"/>
      <c r="E67" s="405"/>
      <c r="F67" s="406"/>
      <c r="G67" s="407"/>
      <c r="H67" s="407"/>
      <c r="I67" s="407"/>
      <c r="J67" s="407"/>
      <c r="K67" s="407"/>
      <c r="L67" s="407"/>
      <c r="M67" s="408"/>
      <c r="N67" s="399"/>
      <c r="O67" s="408"/>
      <c r="P67" s="399"/>
      <c r="Q67" s="408"/>
      <c r="R67" s="160"/>
      <c r="T67" s="399"/>
      <c r="U67" s="409"/>
      <c r="W67" s="410"/>
      <c r="X67" s="36" t="str">
        <f>'Door Comparison'!AD67</f>
        <v>OMITTED</v>
      </c>
      <c r="Y67" s="83"/>
    </row>
    <row r="68" spans="1:26" x14ac:dyDescent="0.25">
      <c r="A68" s="104" t="str">
        <f>'Door Comparison'!A68</f>
        <v>D00.02.01B</v>
      </c>
      <c r="B68" s="116" t="str">
        <f>'Door Comparison'!C68</f>
        <v>DRS-301</v>
      </c>
      <c r="C68" s="116" t="str">
        <f>'Door Comparison'!D68</f>
        <v>Metal</v>
      </c>
      <c r="D68" s="35">
        <f>'Door Comparison'!E68</f>
        <v>1640</v>
      </c>
      <c r="E68" s="35">
        <f>'Door Comparison'!F68</f>
        <v>2150</v>
      </c>
      <c r="G68" s="38">
        <f>'Door Comparison'!I68</f>
        <v>0</v>
      </c>
      <c r="H68" s="38">
        <f>'Door Comparison'!J68</f>
        <v>1</v>
      </c>
      <c r="J68" s="38">
        <f>'Door Comparison'!L68</f>
        <v>0</v>
      </c>
      <c r="K68" s="38">
        <f>'Door Comparison'!M68</f>
        <v>1</v>
      </c>
      <c r="L68" s="38">
        <f>'Door Comparison'!N68</f>
        <v>1</v>
      </c>
      <c r="N68" s="40"/>
      <c r="P68" s="40"/>
      <c r="R68" s="1">
        <f>JMS!BL70</f>
        <v>0</v>
      </c>
      <c r="S68" s="40">
        <f>'Door Comparison'!AC68</f>
        <v>1781.55</v>
      </c>
      <c r="T68" s="40"/>
      <c r="U68" s="109">
        <v>0</v>
      </c>
      <c r="V68" s="39"/>
      <c r="W68" s="41">
        <f t="shared" si="0"/>
        <v>1781.55</v>
      </c>
      <c r="X68" s="36"/>
      <c r="Y68" s="83"/>
    </row>
    <row r="69" spans="1:26" x14ac:dyDescent="0.25">
      <c r="A69" s="104" t="str">
        <f>'Door Comparison'!A69</f>
        <v>D00.02.04A</v>
      </c>
      <c r="B69" s="116" t="str">
        <f>'Door Comparison'!C69</f>
        <v>DRS-301</v>
      </c>
      <c r="C69" s="116" t="str">
        <f>'Door Comparison'!D69</f>
        <v>Metal</v>
      </c>
      <c r="D69" s="35">
        <f>'Door Comparison'!E69</f>
        <v>1380</v>
      </c>
      <c r="E69" s="35">
        <f>'Door Comparison'!F69</f>
        <v>2150</v>
      </c>
      <c r="G69" s="38">
        <f>'Door Comparison'!I69</f>
        <v>0</v>
      </c>
      <c r="H69" s="38">
        <f>'Door Comparison'!J69</f>
        <v>1</v>
      </c>
      <c r="J69" s="38">
        <f>'Door Comparison'!L69</f>
        <v>0</v>
      </c>
      <c r="K69" s="38">
        <f>'Door Comparison'!M69</f>
        <v>1</v>
      </c>
      <c r="L69" s="38">
        <f>'Door Comparison'!N69</f>
        <v>1</v>
      </c>
      <c r="N69" s="40"/>
      <c r="P69" s="40"/>
      <c r="R69" s="1">
        <f>JMS!BL71</f>
        <v>0</v>
      </c>
      <c r="S69" s="40">
        <f>'Door Comparison'!AC69</f>
        <v>1837.55</v>
      </c>
      <c r="T69" s="40"/>
      <c r="U69" s="109">
        <v>0</v>
      </c>
      <c r="V69" s="39"/>
      <c r="W69" s="41">
        <f t="shared" si="0"/>
        <v>1837.55</v>
      </c>
      <c r="X69" s="36"/>
      <c r="Y69" s="83"/>
    </row>
    <row r="70" spans="1:26" x14ac:dyDescent="0.25">
      <c r="A70" s="104" t="str">
        <f>'Door Comparison'!A70</f>
        <v>D00.02.05A</v>
      </c>
      <c r="B70" s="116" t="str">
        <f>'Door Comparison'!C70</f>
        <v>DRS-301</v>
      </c>
      <c r="C70" s="116" t="str">
        <f>'Door Comparison'!D70</f>
        <v>Metal</v>
      </c>
      <c r="D70" s="35">
        <f>'Door Comparison'!E70</f>
        <v>995</v>
      </c>
      <c r="E70" s="35">
        <f>'Door Comparison'!F70</f>
        <v>2150</v>
      </c>
      <c r="G70" s="38">
        <f>'Door Comparison'!I70</f>
        <v>0</v>
      </c>
      <c r="H70" s="38">
        <f>'Door Comparison'!J70</f>
        <v>1</v>
      </c>
      <c r="J70" s="38">
        <f>'Door Comparison'!L70</f>
        <v>0</v>
      </c>
      <c r="K70" s="38">
        <f>'Door Comparison'!M70</f>
        <v>1</v>
      </c>
      <c r="L70" s="38">
        <f>'Door Comparison'!N70</f>
        <v>1</v>
      </c>
      <c r="N70" s="40"/>
      <c r="P70" s="40"/>
      <c r="R70" s="1">
        <f>JMS!BL72</f>
        <v>0</v>
      </c>
      <c r="S70" s="40">
        <f>'Door Comparison'!AC70</f>
        <v>1357.55</v>
      </c>
      <c r="T70" s="40"/>
      <c r="U70" s="109">
        <v>0</v>
      </c>
      <c r="V70" s="39"/>
      <c r="W70" s="41">
        <f t="shared" si="0"/>
        <v>1357.55</v>
      </c>
      <c r="X70" s="36"/>
      <c r="Y70" s="83"/>
    </row>
    <row r="71" spans="1:26" x14ac:dyDescent="0.25">
      <c r="A71" s="104" t="str">
        <f>'Door Comparison'!A71</f>
        <v>D00.03.01A</v>
      </c>
      <c r="B71" s="116" t="str">
        <f>'Door Comparison'!C71</f>
        <v>DRS-302</v>
      </c>
      <c r="C71" s="116" t="str">
        <f>'Door Comparison'!D71</f>
        <v>Metal</v>
      </c>
      <c r="D71" s="35">
        <f>'Door Comparison'!E71</f>
        <v>1640</v>
      </c>
      <c r="E71" s="35">
        <f>'Door Comparison'!F71</f>
        <v>2150</v>
      </c>
      <c r="G71" s="38">
        <f>'Door Comparison'!I71</f>
        <v>0</v>
      </c>
      <c r="H71" s="38">
        <f>'Door Comparison'!J71</f>
        <v>1</v>
      </c>
      <c r="J71" s="38">
        <f>'Door Comparison'!L71</f>
        <v>0</v>
      </c>
      <c r="K71" s="38">
        <f>'Door Comparison'!M71</f>
        <v>1</v>
      </c>
      <c r="L71" s="38">
        <f>'Door Comparison'!N71</f>
        <v>1</v>
      </c>
      <c r="N71" s="40"/>
      <c r="P71" s="40"/>
      <c r="R71" s="1">
        <f>JMS!BL73</f>
        <v>0</v>
      </c>
      <c r="S71" s="40">
        <f>'Door Comparison'!AC71</f>
        <v>1904.55</v>
      </c>
      <c r="T71" s="40"/>
      <c r="U71" s="109">
        <v>0</v>
      </c>
      <c r="V71" s="39"/>
      <c r="W71" s="41">
        <f t="shared" si="0"/>
        <v>1904.55</v>
      </c>
      <c r="X71" s="36"/>
      <c r="Y71" s="83"/>
    </row>
    <row r="72" spans="1:26" x14ac:dyDescent="0.25">
      <c r="A72" s="104" t="str">
        <f>'Door Comparison'!A72</f>
        <v>D00.03.01B</v>
      </c>
      <c r="B72" s="116" t="str">
        <f>'Door Comparison'!C72</f>
        <v>DRS-302</v>
      </c>
      <c r="C72" s="116" t="str">
        <f>'Door Comparison'!D72</f>
        <v>Metal</v>
      </c>
      <c r="D72" s="35">
        <f>'Door Comparison'!E72</f>
        <v>1640</v>
      </c>
      <c r="E72" s="35">
        <f>'Door Comparison'!F72</f>
        <v>2150</v>
      </c>
      <c r="G72" s="38">
        <f>'Door Comparison'!I72</f>
        <v>0</v>
      </c>
      <c r="H72" s="38">
        <f>'Door Comparison'!J72</f>
        <v>1</v>
      </c>
      <c r="J72" s="38">
        <f>'Door Comparison'!L72</f>
        <v>0</v>
      </c>
      <c r="K72" s="38">
        <f>'Door Comparison'!M72</f>
        <v>1</v>
      </c>
      <c r="L72" s="38">
        <f>'Door Comparison'!N72</f>
        <v>1</v>
      </c>
      <c r="N72" s="40"/>
      <c r="P72" s="40"/>
      <c r="R72" s="1">
        <f>JMS!BL74</f>
        <v>0</v>
      </c>
      <c r="S72" s="40">
        <f>'Door Comparison'!AC72</f>
        <v>1904.55</v>
      </c>
      <c r="T72" s="40"/>
      <c r="U72" s="109">
        <v>0</v>
      </c>
      <c r="V72" s="39"/>
      <c r="W72" s="41">
        <f t="shared" si="0"/>
        <v>1904.55</v>
      </c>
      <c r="X72" s="36"/>
      <c r="Y72" s="83"/>
    </row>
    <row r="73" spans="1:26" x14ac:dyDescent="0.25">
      <c r="A73" s="104" t="str">
        <f>'Door Comparison'!A73</f>
        <v>D00.04.01A</v>
      </c>
      <c r="B73" s="116" t="str">
        <f>'Door Comparison'!C73</f>
        <v>DRS-301</v>
      </c>
      <c r="C73" s="116" t="str">
        <f>'Door Comparison'!D73</f>
        <v>Metal</v>
      </c>
      <c r="D73" s="35">
        <f>'Door Comparison'!E73</f>
        <v>1295</v>
      </c>
      <c r="E73" s="35">
        <f>'Door Comparison'!F73</f>
        <v>1950</v>
      </c>
      <c r="G73" s="38">
        <f>'Door Comparison'!I73</f>
        <v>0</v>
      </c>
      <c r="H73" s="38">
        <f>'Door Comparison'!J73</f>
        <v>1</v>
      </c>
      <c r="J73" s="38">
        <f>'Door Comparison'!L73</f>
        <v>0</v>
      </c>
      <c r="K73" s="38">
        <f>'Door Comparison'!M73</f>
        <v>1</v>
      </c>
      <c r="L73" s="38">
        <f>'Door Comparison'!N73</f>
        <v>1</v>
      </c>
      <c r="N73" s="40"/>
      <c r="P73" s="40"/>
      <c r="R73" s="1">
        <f>JMS!BL75</f>
        <v>0</v>
      </c>
      <c r="S73" s="40">
        <f>'Door Comparison'!AC73</f>
        <v>1747.55</v>
      </c>
      <c r="T73" s="40"/>
      <c r="U73" s="109">
        <v>0</v>
      </c>
      <c r="V73" s="39"/>
      <c r="W73" s="41">
        <f t="shared" si="0"/>
        <v>1747.55</v>
      </c>
      <c r="X73" s="36"/>
      <c r="Y73" s="83"/>
    </row>
    <row r="74" spans="1:26" x14ac:dyDescent="0.25">
      <c r="A74" s="104" t="str">
        <f>'Door Comparison'!A74</f>
        <v>D00.04.02B</v>
      </c>
      <c r="B74" s="116" t="str">
        <f>'Door Comparison'!C74</f>
        <v>DRS-301</v>
      </c>
      <c r="C74" s="116" t="str">
        <f>'Door Comparison'!D74</f>
        <v>Metal</v>
      </c>
      <c r="D74" s="35">
        <f>'Door Comparison'!E74</f>
        <v>935</v>
      </c>
      <c r="E74" s="35">
        <f>'Door Comparison'!F74</f>
        <v>2150</v>
      </c>
      <c r="G74" s="38">
        <f>'Door Comparison'!I74</f>
        <v>0</v>
      </c>
      <c r="H74" s="38">
        <f>'Door Comparison'!J74</f>
        <v>1</v>
      </c>
      <c r="J74" s="38">
        <f>'Door Comparison'!L74</f>
        <v>0</v>
      </c>
      <c r="K74" s="38">
        <f>'Door Comparison'!M74</f>
        <v>1</v>
      </c>
      <c r="L74" s="38">
        <f>'Door Comparison'!N74</f>
        <v>1</v>
      </c>
      <c r="N74" s="40"/>
      <c r="P74" s="40"/>
      <c r="R74" s="1">
        <f>JMS!BL76</f>
        <v>0</v>
      </c>
      <c r="S74" s="40">
        <f>'Door Comparison'!AC74</f>
        <v>1327.55</v>
      </c>
      <c r="T74" s="40"/>
      <c r="U74" s="109">
        <v>0</v>
      </c>
      <c r="V74" s="39"/>
      <c r="W74" s="41">
        <f t="shared" ref="W74:W77" si="10">SUM(N74:V74)</f>
        <v>1327.55</v>
      </c>
      <c r="X74" s="36"/>
      <c r="Y74" s="83"/>
    </row>
    <row r="75" spans="1:26" x14ac:dyDescent="0.25">
      <c r="A75" s="104" t="str">
        <f>'Door Comparison'!A75</f>
        <v>D00.07.01B</v>
      </c>
      <c r="B75" s="116" t="str">
        <f>'Door Comparison'!C75</f>
        <v>DRS-501</v>
      </c>
      <c r="C75" s="116" t="str">
        <f>'Door Comparison'!D75</f>
        <v>Timber</v>
      </c>
      <c r="D75" s="35">
        <f>'Door Comparison'!E75</f>
        <v>1305</v>
      </c>
      <c r="E75" s="35">
        <f>'Door Comparison'!F75</f>
        <v>2060</v>
      </c>
      <c r="G75" s="38">
        <f>'Door Comparison'!I75</f>
        <v>0</v>
      </c>
      <c r="H75" s="38">
        <f>'Door Comparison'!J75</f>
        <v>1</v>
      </c>
      <c r="J75" s="38">
        <f>'Door Comparison'!L75</f>
        <v>0</v>
      </c>
      <c r="K75" s="38">
        <f>'Door Comparison'!M75</f>
        <v>1</v>
      </c>
      <c r="L75" s="38">
        <f>'Door Comparison'!N75</f>
        <v>1</v>
      </c>
      <c r="N75" s="40">
        <f t="shared" ref="N75:N134" si="11">(D75+2*E75)*((G75*0.04)+(H75*0.09))/1000</f>
        <v>0.49</v>
      </c>
      <c r="P75" s="40">
        <f t="shared" ref="P75:P134" si="12">((D75+2*E75)*0.8)/1000</f>
        <v>4.34</v>
      </c>
      <c r="R75" s="1">
        <f>JMS!BL77</f>
        <v>485.71</v>
      </c>
      <c r="S75" s="399">
        <f>'Door Comparison'!AC75</f>
        <v>752.85</v>
      </c>
      <c r="T75" s="399">
        <f t="shared" ref="T75:T134" si="13">(J75+K75+L75)*(2*((D75+2*E75)*1/1000))</f>
        <v>21.7</v>
      </c>
      <c r="U75" s="401">
        <v>160.87</v>
      </c>
      <c r="W75" s="41">
        <f t="shared" si="10"/>
        <v>1425.96</v>
      </c>
      <c r="X75" s="36"/>
      <c r="Y75" s="83"/>
    </row>
    <row r="76" spans="1:26" x14ac:dyDescent="0.25">
      <c r="A76" s="104" t="str">
        <f>'Door Comparison'!A76</f>
        <v>D00.07.01C</v>
      </c>
      <c r="B76" s="116" t="str">
        <f>'Door Comparison'!C76</f>
        <v>DRS-501</v>
      </c>
      <c r="C76" s="116" t="str">
        <f>'Door Comparison'!D76</f>
        <v>Timber</v>
      </c>
      <c r="D76" s="35">
        <f>'Door Comparison'!E76</f>
        <v>1291</v>
      </c>
      <c r="E76" s="35">
        <f>'Door Comparison'!F76</f>
        <v>2160</v>
      </c>
      <c r="G76" s="38">
        <f>'Door Comparison'!I76</f>
        <v>0</v>
      </c>
      <c r="H76" s="38">
        <f>'Door Comparison'!J76</f>
        <v>1</v>
      </c>
      <c r="J76" s="38">
        <f>'Door Comparison'!L76</f>
        <v>0</v>
      </c>
      <c r="K76" s="38">
        <f>'Door Comparison'!M76</f>
        <v>1</v>
      </c>
      <c r="L76" s="38">
        <f>'Door Comparison'!N76</f>
        <v>1</v>
      </c>
      <c r="N76" s="40">
        <f t="shared" si="11"/>
        <v>0.5</v>
      </c>
      <c r="P76" s="40">
        <f t="shared" si="12"/>
        <v>4.49</v>
      </c>
      <c r="R76" s="1">
        <f>JMS!BL78</f>
        <v>447.41</v>
      </c>
      <c r="S76" s="399">
        <f>'Door Comparison'!AC76</f>
        <v>695.23</v>
      </c>
      <c r="T76" s="399">
        <f t="shared" si="13"/>
        <v>22.44</v>
      </c>
      <c r="U76" s="401">
        <v>852.38</v>
      </c>
      <c r="W76" s="41">
        <f t="shared" si="10"/>
        <v>2022.45</v>
      </c>
      <c r="X76" s="36"/>
      <c r="Y76" s="83"/>
    </row>
    <row r="77" spans="1:26" x14ac:dyDescent="0.25">
      <c r="A77" s="104" t="str">
        <f>'Door Comparison'!A77</f>
        <v>D01.02.12I</v>
      </c>
      <c r="B77" s="116" t="str">
        <f>'Door Comparison'!C77</f>
        <v>DRS-301</v>
      </c>
      <c r="C77" s="116" t="str">
        <f>'Door Comparison'!D77</f>
        <v>Metal</v>
      </c>
      <c r="D77" s="35">
        <f>'Door Comparison'!E77</f>
        <v>1640</v>
      </c>
      <c r="E77" s="35">
        <f>'Door Comparison'!F77</f>
        <v>2150</v>
      </c>
      <c r="G77" s="38">
        <f>'Door Comparison'!I77</f>
        <v>0</v>
      </c>
      <c r="H77" s="38">
        <f>'Door Comparison'!J77</f>
        <v>1</v>
      </c>
      <c r="J77" s="38">
        <f>'Door Comparison'!L77</f>
        <v>0</v>
      </c>
      <c r="K77" s="38">
        <f>'Door Comparison'!M77</f>
        <v>1</v>
      </c>
      <c r="L77" s="38">
        <f>'Door Comparison'!N77</f>
        <v>1</v>
      </c>
      <c r="N77" s="40"/>
      <c r="P77" s="40"/>
      <c r="R77" s="1">
        <f>JMS!BL79</f>
        <v>0</v>
      </c>
      <c r="S77" s="40">
        <f>'Door Comparison'!AC77</f>
        <v>1781.55</v>
      </c>
      <c r="T77" s="40"/>
      <c r="U77" s="109">
        <v>0</v>
      </c>
      <c r="V77" s="39"/>
      <c r="W77" s="41">
        <f t="shared" si="10"/>
        <v>1781.55</v>
      </c>
      <c r="X77" s="36"/>
      <c r="Y77" s="83"/>
    </row>
    <row r="78" spans="1:26" x14ac:dyDescent="0.25">
      <c r="A78" s="104" t="str">
        <f>'Door Comparison'!A78</f>
        <v>Level 00 - Circulation</v>
      </c>
      <c r="B78" s="116"/>
      <c r="C78" s="116"/>
      <c r="N78" s="40"/>
      <c r="P78" s="40"/>
      <c r="R78" s="1"/>
      <c r="S78" s="40"/>
      <c r="T78" s="40"/>
      <c r="U78" s="109"/>
      <c r="V78" s="39"/>
      <c r="X78" s="36"/>
      <c r="Y78" s="83"/>
    </row>
    <row r="79" spans="1:26" x14ac:dyDescent="0.25">
      <c r="A79" s="104" t="str">
        <f>'Door Comparison'!A79</f>
        <v>D00.00.26C</v>
      </c>
      <c r="B79" s="116" t="str">
        <f>'Door Comparison'!C79</f>
        <v>DRS-301</v>
      </c>
      <c r="C79" s="116" t="str">
        <f>'Door Comparison'!D79</f>
        <v>Metal</v>
      </c>
      <c r="D79" s="35">
        <f>'Door Comparison'!E79</f>
        <v>1640</v>
      </c>
      <c r="E79" s="35">
        <f>'Door Comparison'!F79</f>
        <v>2150</v>
      </c>
      <c r="G79" s="38">
        <f>'Door Comparison'!I79</f>
        <v>0</v>
      </c>
      <c r="H79" s="38">
        <f>'Door Comparison'!J79</f>
        <v>1</v>
      </c>
      <c r="J79" s="38">
        <f>'Door Comparison'!L79</f>
        <v>0</v>
      </c>
      <c r="K79" s="38">
        <f>'Door Comparison'!M79</f>
        <v>1</v>
      </c>
      <c r="L79" s="38">
        <f>'Door Comparison'!N79</f>
        <v>1</v>
      </c>
      <c r="N79" s="40"/>
      <c r="P79" s="40"/>
      <c r="R79" s="1">
        <f>JMS!BL81</f>
        <v>0</v>
      </c>
      <c r="S79" s="40">
        <f>'Door Comparison'!AC79</f>
        <v>1781.55</v>
      </c>
      <c r="T79" s="40"/>
      <c r="U79" s="109">
        <v>0</v>
      </c>
      <c r="V79" s="39"/>
      <c r="W79" s="41">
        <f t="shared" ref="W79:W87" si="14">SUM(N79:V79)</f>
        <v>1781.55</v>
      </c>
      <c r="X79" s="36"/>
      <c r="Y79" s="83"/>
    </row>
    <row r="80" spans="1:26" x14ac:dyDescent="0.25">
      <c r="A80" s="104" t="str">
        <f>'Door Comparison'!A80</f>
        <v>D00.00.34A</v>
      </c>
      <c r="B80" s="116" t="str">
        <f>'Door Comparison'!C80</f>
        <v>DRS-301</v>
      </c>
      <c r="C80" s="116" t="str">
        <f>'Door Comparison'!D80</f>
        <v>Metal</v>
      </c>
      <c r="D80" s="35">
        <f>'Door Comparison'!E80</f>
        <v>1295</v>
      </c>
      <c r="E80" s="35">
        <f>'Door Comparison'!F80</f>
        <v>2150</v>
      </c>
      <c r="G80" s="38">
        <f>'Door Comparison'!I80</f>
        <v>0</v>
      </c>
      <c r="H80" s="38">
        <f>'Door Comparison'!J80</f>
        <v>1</v>
      </c>
      <c r="J80" s="38">
        <f>'Door Comparison'!L80</f>
        <v>0</v>
      </c>
      <c r="K80" s="38">
        <f>'Door Comparison'!M80</f>
        <v>1</v>
      </c>
      <c r="L80" s="38">
        <f>'Door Comparison'!N80</f>
        <v>1</v>
      </c>
      <c r="N80" s="40"/>
      <c r="P80" s="40"/>
      <c r="R80" s="1">
        <f>JMS!BL82</f>
        <v>0</v>
      </c>
      <c r="S80" s="40">
        <f>'Door Comparison'!AC80</f>
        <v>1935.55</v>
      </c>
      <c r="T80" s="40"/>
      <c r="U80" s="109">
        <v>0</v>
      </c>
      <c r="V80" s="39"/>
      <c r="W80" s="41">
        <f t="shared" si="14"/>
        <v>1935.55</v>
      </c>
      <c r="X80" s="36"/>
      <c r="Y80" s="83"/>
    </row>
    <row r="81" spans="1:25" x14ac:dyDescent="0.25">
      <c r="A81" s="104" t="str">
        <f>'Door Comparison'!A81</f>
        <v>D00.00.51A</v>
      </c>
      <c r="B81" s="116" t="str">
        <f>'Door Comparison'!C81</f>
        <v>DRS-301</v>
      </c>
      <c r="C81" s="116" t="str">
        <f>'Door Comparison'!D81</f>
        <v>Metal</v>
      </c>
      <c r="D81" s="35">
        <f>'Door Comparison'!E81</f>
        <v>1295</v>
      </c>
      <c r="E81" s="35">
        <f>'Door Comparison'!F81</f>
        <v>2050</v>
      </c>
      <c r="G81" s="38">
        <f>'Door Comparison'!I81</f>
        <v>0</v>
      </c>
      <c r="H81" s="38">
        <f>'Door Comparison'!J81</f>
        <v>1</v>
      </c>
      <c r="J81" s="38">
        <f>'Door Comparison'!L81</f>
        <v>0</v>
      </c>
      <c r="K81" s="38">
        <f>'Door Comparison'!M81</f>
        <v>1</v>
      </c>
      <c r="L81" s="38">
        <f>'Door Comparison'!N81</f>
        <v>1</v>
      </c>
      <c r="N81" s="40"/>
      <c r="P81" s="40"/>
      <c r="R81" s="1">
        <f>JMS!BL83</f>
        <v>0</v>
      </c>
      <c r="S81" s="40">
        <f>'Door Comparison'!AC81</f>
        <v>1803.55</v>
      </c>
      <c r="T81" s="40"/>
      <c r="U81" s="109">
        <v>0</v>
      </c>
      <c r="V81" s="39"/>
      <c r="W81" s="41">
        <f t="shared" si="14"/>
        <v>1803.55</v>
      </c>
      <c r="X81" s="36"/>
      <c r="Y81" s="83"/>
    </row>
    <row r="82" spans="1:25" x14ac:dyDescent="0.25">
      <c r="A82" s="104" t="str">
        <f>'Door Comparison'!A82</f>
        <v>D00.00.53A</v>
      </c>
      <c r="B82" s="116" t="str">
        <f>'Door Comparison'!C82</f>
        <v>DRS-301</v>
      </c>
      <c r="C82" s="116" t="str">
        <f>'Door Comparison'!D82</f>
        <v>Metal</v>
      </c>
      <c r="D82" s="35">
        <f>'Door Comparison'!E82</f>
        <v>1295</v>
      </c>
      <c r="E82" s="35">
        <f>'Door Comparison'!F82</f>
        <v>2150</v>
      </c>
      <c r="G82" s="38">
        <f>'Door Comparison'!I82</f>
        <v>0</v>
      </c>
      <c r="H82" s="38">
        <f>'Door Comparison'!J82</f>
        <v>1</v>
      </c>
      <c r="J82" s="38">
        <f>'Door Comparison'!L82</f>
        <v>0</v>
      </c>
      <c r="K82" s="38">
        <f>'Door Comparison'!M82</f>
        <v>1</v>
      </c>
      <c r="L82" s="38">
        <f>'Door Comparison'!N82</f>
        <v>1</v>
      </c>
      <c r="N82" s="40"/>
      <c r="P82" s="40"/>
      <c r="R82" s="1">
        <f>JMS!BL84</f>
        <v>0</v>
      </c>
      <c r="S82" s="40">
        <f>'Door Comparison'!AC82</f>
        <v>1756.55</v>
      </c>
      <c r="T82" s="40"/>
      <c r="U82" s="109">
        <v>0</v>
      </c>
      <c r="V82" s="39"/>
      <c r="W82" s="41">
        <f t="shared" si="14"/>
        <v>1756.55</v>
      </c>
      <c r="X82" s="36"/>
      <c r="Y82" s="83"/>
    </row>
    <row r="83" spans="1:25" x14ac:dyDescent="0.25">
      <c r="A83" s="104" t="str">
        <f>'Door Comparison'!A83</f>
        <v>D00.00.57A</v>
      </c>
      <c r="B83" s="116" t="str">
        <f>'Door Comparison'!C83</f>
        <v>DRS-301</v>
      </c>
      <c r="C83" s="116" t="str">
        <f>'Door Comparison'!D83</f>
        <v>Metal</v>
      </c>
      <c r="D83" s="35">
        <f>'Door Comparison'!E83</f>
        <v>1295</v>
      </c>
      <c r="E83" s="35">
        <f>'Door Comparison'!F83</f>
        <v>2050</v>
      </c>
      <c r="G83" s="38">
        <f>'Door Comparison'!I83</f>
        <v>0</v>
      </c>
      <c r="H83" s="38">
        <f>'Door Comparison'!J83</f>
        <v>1</v>
      </c>
      <c r="J83" s="38">
        <f>'Door Comparison'!L83</f>
        <v>0</v>
      </c>
      <c r="K83" s="38">
        <f>'Door Comparison'!M83</f>
        <v>1</v>
      </c>
      <c r="L83" s="38">
        <f>'Door Comparison'!N83</f>
        <v>1</v>
      </c>
      <c r="N83" s="40"/>
      <c r="P83" s="40"/>
      <c r="R83" s="1">
        <f>JMS!BL85</f>
        <v>0</v>
      </c>
      <c r="S83" s="40">
        <f>'Door Comparison'!AC83</f>
        <v>1752.55</v>
      </c>
      <c r="T83" s="40"/>
      <c r="U83" s="109">
        <v>0</v>
      </c>
      <c r="V83" s="39"/>
      <c r="W83" s="41">
        <f t="shared" si="14"/>
        <v>1752.55</v>
      </c>
      <c r="X83" s="36"/>
      <c r="Y83" s="83"/>
    </row>
    <row r="84" spans="1:25" x14ac:dyDescent="0.25">
      <c r="A84" s="104" t="str">
        <f>'Door Comparison'!A84</f>
        <v>D00.00.75A</v>
      </c>
      <c r="B84" s="116" t="str">
        <f>'Door Comparison'!C84</f>
        <v>DRS-301</v>
      </c>
      <c r="C84" s="116" t="str">
        <f>'Door Comparison'!D84</f>
        <v>Metal</v>
      </c>
      <c r="D84" s="35">
        <f>'Door Comparison'!E84</f>
        <v>1806</v>
      </c>
      <c r="E84" s="35">
        <f>'Door Comparison'!F84</f>
        <v>2150</v>
      </c>
      <c r="G84" s="38">
        <f>'Door Comparison'!I84</f>
        <v>0</v>
      </c>
      <c r="H84" s="38">
        <f>'Door Comparison'!J84</f>
        <v>1</v>
      </c>
      <c r="J84" s="38">
        <f>'Door Comparison'!L84</f>
        <v>0</v>
      </c>
      <c r="K84" s="38">
        <f>'Door Comparison'!M84</f>
        <v>1</v>
      </c>
      <c r="L84" s="38">
        <f>'Door Comparison'!N84</f>
        <v>1</v>
      </c>
      <c r="N84" s="40"/>
      <c r="P84" s="40"/>
      <c r="R84" s="1">
        <f>JMS!BL86</f>
        <v>0</v>
      </c>
      <c r="S84" s="40">
        <f>'Door Comparison'!AC84</f>
        <v>2209.5500000000002</v>
      </c>
      <c r="T84" s="40"/>
      <c r="U84" s="109">
        <v>0</v>
      </c>
      <c r="V84" s="39"/>
      <c r="W84" s="41">
        <f t="shared" si="14"/>
        <v>2209.5500000000002</v>
      </c>
      <c r="X84" s="36"/>
      <c r="Y84" s="83"/>
    </row>
    <row r="85" spans="1:25" x14ac:dyDescent="0.25">
      <c r="A85" s="104" t="str">
        <f>'Door Comparison'!A85</f>
        <v>D00.00.77B</v>
      </c>
      <c r="B85" s="116" t="str">
        <f>'Door Comparison'!C85</f>
        <v>DRS-301</v>
      </c>
      <c r="C85" s="116" t="str">
        <f>'Door Comparison'!D85</f>
        <v>Metal</v>
      </c>
      <c r="D85" s="35">
        <f>'Door Comparison'!E85</f>
        <v>1230</v>
      </c>
      <c r="E85" s="35">
        <f>'Door Comparison'!F85</f>
        <v>2150</v>
      </c>
      <c r="G85" s="38">
        <f>'Door Comparison'!I85</f>
        <v>0</v>
      </c>
      <c r="H85" s="38">
        <f>'Door Comparison'!J85</f>
        <v>1</v>
      </c>
      <c r="J85" s="38">
        <f>'Door Comparison'!L85</f>
        <v>0</v>
      </c>
      <c r="K85" s="38">
        <f>'Door Comparison'!M85</f>
        <v>1</v>
      </c>
      <c r="L85" s="38">
        <f>'Door Comparison'!N85</f>
        <v>1</v>
      </c>
      <c r="N85" s="40"/>
      <c r="P85" s="40"/>
      <c r="R85" s="1">
        <f>JMS!BL87</f>
        <v>0</v>
      </c>
      <c r="S85" s="40">
        <f>'Door Comparison'!AC85</f>
        <v>1982.55</v>
      </c>
      <c r="T85" s="40"/>
      <c r="U85" s="109">
        <v>0</v>
      </c>
      <c r="V85" s="39"/>
      <c r="W85" s="41">
        <f t="shared" si="14"/>
        <v>1982.55</v>
      </c>
      <c r="X85" s="36"/>
      <c r="Y85" s="83"/>
    </row>
    <row r="86" spans="1:25" x14ac:dyDescent="0.25">
      <c r="A86" s="104" t="str">
        <f>'Door Comparison'!A86</f>
        <v>D00.00.77C</v>
      </c>
      <c r="B86" s="116" t="str">
        <f>'Door Comparison'!C86</f>
        <v>DRS-301</v>
      </c>
      <c r="C86" s="116" t="str">
        <f>'Door Comparison'!D86</f>
        <v>Metal</v>
      </c>
      <c r="D86" s="35">
        <f>'Door Comparison'!E86</f>
        <v>995</v>
      </c>
      <c r="E86" s="35">
        <f>'Door Comparison'!F86</f>
        <v>2150</v>
      </c>
      <c r="G86" s="38">
        <f>'Door Comparison'!I86</f>
        <v>0</v>
      </c>
      <c r="H86" s="38">
        <f>'Door Comparison'!J86</f>
        <v>1</v>
      </c>
      <c r="J86" s="38">
        <f>'Door Comparison'!L86</f>
        <v>0</v>
      </c>
      <c r="K86" s="38">
        <f>'Door Comparison'!M86</f>
        <v>1</v>
      </c>
      <c r="L86" s="38">
        <f>'Door Comparison'!N86</f>
        <v>1</v>
      </c>
      <c r="N86" s="40"/>
      <c r="P86" s="40"/>
      <c r="R86" s="1">
        <f>JMS!BL88</f>
        <v>0</v>
      </c>
      <c r="S86" s="40">
        <f>'Door Comparison'!AC86</f>
        <v>1366.55</v>
      </c>
      <c r="T86" s="40"/>
      <c r="U86" s="109">
        <v>0</v>
      </c>
      <c r="V86" s="39"/>
      <c r="W86" s="41">
        <f t="shared" si="14"/>
        <v>1366.55</v>
      </c>
      <c r="X86" s="36"/>
      <c r="Y86" s="83"/>
    </row>
    <row r="87" spans="1:25" x14ac:dyDescent="0.25">
      <c r="A87" s="104" t="str">
        <f>'Door Comparison'!A87</f>
        <v>D00.04.03A</v>
      </c>
      <c r="B87" s="116" t="str">
        <f>'Door Comparison'!C87</f>
        <v>DRS-301</v>
      </c>
      <c r="C87" s="116" t="str">
        <f>'Door Comparison'!D87</f>
        <v>Metal</v>
      </c>
      <c r="D87" s="35">
        <f>'Door Comparison'!E87</f>
        <v>1285</v>
      </c>
      <c r="E87" s="35">
        <f>'Door Comparison'!F87</f>
        <v>2150</v>
      </c>
      <c r="G87" s="38">
        <f>'Door Comparison'!I87</f>
        <v>0</v>
      </c>
      <c r="H87" s="38">
        <f>'Door Comparison'!J87</f>
        <v>1</v>
      </c>
      <c r="J87" s="38">
        <f>'Door Comparison'!L87</f>
        <v>0</v>
      </c>
      <c r="K87" s="38">
        <f>'Door Comparison'!M87</f>
        <v>1</v>
      </c>
      <c r="L87" s="38">
        <f>'Door Comparison'!N87</f>
        <v>1</v>
      </c>
      <c r="N87" s="40"/>
      <c r="P87" s="40"/>
      <c r="R87" s="1">
        <f>JMS!BL89</f>
        <v>0</v>
      </c>
      <c r="S87" s="40">
        <f>'Door Comparison'!AC87</f>
        <v>1676.55</v>
      </c>
      <c r="T87" s="40"/>
      <c r="U87" s="109">
        <v>0</v>
      </c>
      <c r="V87" s="39"/>
      <c r="W87" s="41">
        <f t="shared" si="14"/>
        <v>1676.55</v>
      </c>
      <c r="X87" s="36"/>
      <c r="Y87" s="83"/>
    </row>
    <row r="88" spans="1:25" x14ac:dyDescent="0.25">
      <c r="A88" s="104" t="str">
        <f>'Door Comparison'!A88</f>
        <v>Level 00M</v>
      </c>
      <c r="B88" s="116"/>
      <c r="C88" s="116"/>
      <c r="N88" s="40"/>
      <c r="P88" s="40"/>
      <c r="R88" s="1"/>
      <c r="S88" s="40"/>
      <c r="T88" s="40"/>
      <c r="U88" s="109"/>
      <c r="V88" s="39"/>
      <c r="X88" s="36"/>
      <c r="Y88" s="83"/>
    </row>
    <row r="89" spans="1:25" x14ac:dyDescent="0.25">
      <c r="A89" s="104" t="str">
        <f>'Door Comparison'!A89</f>
        <v>D00M.00.01A</v>
      </c>
      <c r="B89" s="116" t="str">
        <f>'Door Comparison'!C89</f>
        <v>DRS-301</v>
      </c>
      <c r="C89" s="116" t="str">
        <f>'Door Comparison'!D89</f>
        <v>Metal</v>
      </c>
      <c r="D89" s="35">
        <f>'Door Comparison'!E89</f>
        <v>1910</v>
      </c>
      <c r="E89" s="35">
        <f>'Door Comparison'!F89</f>
        <v>2150</v>
      </c>
      <c r="G89" s="38">
        <f>'Door Comparison'!I89</f>
        <v>0</v>
      </c>
      <c r="H89" s="38">
        <f>'Door Comparison'!J89</f>
        <v>1</v>
      </c>
      <c r="J89" s="38">
        <f>'Door Comparison'!L89</f>
        <v>0</v>
      </c>
      <c r="K89" s="38">
        <f>'Door Comparison'!M89</f>
        <v>1</v>
      </c>
      <c r="L89" s="38">
        <f>'Door Comparison'!N89</f>
        <v>1</v>
      </c>
      <c r="N89" s="40"/>
      <c r="P89" s="40"/>
      <c r="R89" s="1">
        <f>JMS!BL91</f>
        <v>0</v>
      </c>
      <c r="S89" s="40">
        <f>'Door Comparison'!AC89</f>
        <v>1835.55</v>
      </c>
      <c r="T89" s="40"/>
      <c r="U89" s="109">
        <v>0</v>
      </c>
      <c r="V89" s="39"/>
      <c r="W89" s="41">
        <f t="shared" ref="W89:W134" si="15">SUM(N89:V89)</f>
        <v>1835.55</v>
      </c>
      <c r="X89" s="36"/>
      <c r="Y89" s="83"/>
    </row>
    <row r="90" spans="1:25" x14ac:dyDescent="0.25">
      <c r="A90" s="104" t="str">
        <f>'Door Comparison'!A90</f>
        <v>D00M.00.02A</v>
      </c>
      <c r="B90" s="116" t="str">
        <f>'Door Comparison'!C90</f>
        <v>DRS-301</v>
      </c>
      <c r="C90" s="116" t="str">
        <f>'Door Comparison'!D90</f>
        <v>Metal</v>
      </c>
      <c r="D90" s="35">
        <f>'Door Comparison'!E90</f>
        <v>995</v>
      </c>
      <c r="E90" s="35">
        <f>'Door Comparison'!F90</f>
        <v>2145</v>
      </c>
      <c r="G90" s="38">
        <f>'Door Comparison'!I90</f>
        <v>0</v>
      </c>
      <c r="H90" s="38">
        <f>'Door Comparison'!J90</f>
        <v>1</v>
      </c>
      <c r="J90" s="38">
        <f>'Door Comparison'!L90</f>
        <v>0</v>
      </c>
      <c r="K90" s="38">
        <f>'Door Comparison'!M90</f>
        <v>1</v>
      </c>
      <c r="L90" s="38">
        <f>'Door Comparison'!N90</f>
        <v>1</v>
      </c>
      <c r="N90" s="40"/>
      <c r="P90" s="40"/>
      <c r="R90" s="1">
        <f>JMS!BL92</f>
        <v>0</v>
      </c>
      <c r="S90" s="40">
        <f>'Door Comparison'!AC90</f>
        <v>1365.55</v>
      </c>
      <c r="T90" s="40"/>
      <c r="U90" s="109">
        <v>0</v>
      </c>
      <c r="V90" s="39"/>
      <c r="W90" s="41">
        <f t="shared" si="15"/>
        <v>1365.55</v>
      </c>
      <c r="X90" s="36"/>
      <c r="Y90" s="83"/>
    </row>
    <row r="91" spans="1:25" x14ac:dyDescent="0.25">
      <c r="A91" s="104" t="str">
        <f>'Door Comparison'!A91</f>
        <v>D00M.00.03A</v>
      </c>
      <c r="B91" s="116" t="str">
        <f>'Door Comparison'!C91</f>
        <v>DRS-301</v>
      </c>
      <c r="C91" s="116" t="str">
        <f>'Door Comparison'!D91</f>
        <v>Metal</v>
      </c>
      <c r="D91" s="35">
        <f>'Door Comparison'!E91</f>
        <v>995</v>
      </c>
      <c r="E91" s="35">
        <f>'Door Comparison'!F91</f>
        <v>2150</v>
      </c>
      <c r="G91" s="38">
        <f>'Door Comparison'!I91</f>
        <v>0</v>
      </c>
      <c r="H91" s="38">
        <f>'Door Comparison'!J91</f>
        <v>1</v>
      </c>
      <c r="J91" s="38">
        <f>'Door Comparison'!L91</f>
        <v>0</v>
      </c>
      <c r="K91" s="38">
        <f>'Door Comparison'!M91</f>
        <v>1</v>
      </c>
      <c r="L91" s="38">
        <f>'Door Comparison'!N91</f>
        <v>1</v>
      </c>
      <c r="N91" s="40"/>
      <c r="P91" s="40"/>
      <c r="R91" s="1">
        <f>JMS!BL93</f>
        <v>0</v>
      </c>
      <c r="S91" s="40">
        <f>'Door Comparison'!AC91</f>
        <v>1284.55</v>
      </c>
      <c r="T91" s="40"/>
      <c r="U91" s="109">
        <v>0</v>
      </c>
      <c r="V91" s="39"/>
      <c r="W91" s="41">
        <f t="shared" si="15"/>
        <v>1284.55</v>
      </c>
      <c r="X91" s="36"/>
      <c r="Y91" s="83"/>
    </row>
    <row r="92" spans="1:25" x14ac:dyDescent="0.25">
      <c r="A92" s="104" t="str">
        <f>'Door Comparison'!A92</f>
        <v>D00M.00.04A</v>
      </c>
      <c r="B92" s="116" t="str">
        <f>'Door Comparison'!C92</f>
        <v>DRS-501</v>
      </c>
      <c r="C92" s="116" t="str">
        <f>'Door Comparison'!D92</f>
        <v>Timber</v>
      </c>
      <c r="D92" s="35">
        <f>'Door Comparison'!E92</f>
        <v>970</v>
      </c>
      <c r="E92" s="35">
        <f>'Door Comparison'!F92</f>
        <v>1960</v>
      </c>
      <c r="G92" s="38">
        <f>'Door Comparison'!I92</f>
        <v>0</v>
      </c>
      <c r="H92" s="38">
        <f>'Door Comparison'!J92</f>
        <v>1</v>
      </c>
      <c r="J92" s="38">
        <f>'Door Comparison'!L92</f>
        <v>0</v>
      </c>
      <c r="K92" s="38">
        <f>'Door Comparison'!M92</f>
        <v>1</v>
      </c>
      <c r="L92" s="38">
        <f>'Door Comparison'!N92</f>
        <v>1</v>
      </c>
      <c r="N92" s="40">
        <f t="shared" ref="N92:N95" si="16">(D92+2*E92)*((G92*0.04)+(H92*0.09))/1000</f>
        <v>0.44</v>
      </c>
      <c r="P92" s="40">
        <f t="shared" ref="P92:P95" si="17">((D92+2*E92)*0.8)/1000</f>
        <v>3.91</v>
      </c>
      <c r="R92" s="1">
        <f>JMS!BL94</f>
        <v>420.67</v>
      </c>
      <c r="S92" s="399">
        <f>'Door Comparison'!AC92</f>
        <v>493.13</v>
      </c>
      <c r="T92" s="399">
        <f t="shared" ref="T92:T95" si="18">(J92+K92+L92)*(2*((D92+2*E92)*1/1000))</f>
        <v>19.559999999999999</v>
      </c>
      <c r="U92" s="401">
        <v>256.17</v>
      </c>
      <c r="W92" s="41">
        <f t="shared" si="15"/>
        <v>1193.8800000000001</v>
      </c>
      <c r="X92" s="36"/>
      <c r="Y92" s="83"/>
    </row>
    <row r="93" spans="1:25" x14ac:dyDescent="0.25">
      <c r="A93" s="104" t="str">
        <f>'Door Comparison'!A93</f>
        <v>D00M.00.04B</v>
      </c>
      <c r="B93" s="116" t="str">
        <f>'Door Comparison'!C93</f>
        <v>DRS-501</v>
      </c>
      <c r="C93" s="116" t="str">
        <f>'Door Comparison'!D93</f>
        <v>Timber</v>
      </c>
      <c r="D93" s="35">
        <f>'Door Comparison'!E93</f>
        <v>970</v>
      </c>
      <c r="E93" s="35">
        <f>'Door Comparison'!F93</f>
        <v>2160</v>
      </c>
      <c r="G93" s="38">
        <f>'Door Comparison'!I93</f>
        <v>0</v>
      </c>
      <c r="H93" s="38">
        <f>'Door Comparison'!J93</f>
        <v>1</v>
      </c>
      <c r="J93" s="38">
        <f>'Door Comparison'!L93</f>
        <v>0</v>
      </c>
      <c r="K93" s="38">
        <f>'Door Comparison'!M93</f>
        <v>0</v>
      </c>
      <c r="L93" s="38">
        <f>'Door Comparison'!N93</f>
        <v>1</v>
      </c>
      <c r="N93" s="40">
        <f t="shared" si="16"/>
        <v>0.48</v>
      </c>
      <c r="P93" s="40">
        <f t="shared" si="17"/>
        <v>4.2300000000000004</v>
      </c>
      <c r="R93" s="1">
        <f>JMS!BL95</f>
        <v>392.93</v>
      </c>
      <c r="S93" s="399">
        <f>'Door Comparison'!AC93</f>
        <v>256.04000000000002</v>
      </c>
      <c r="T93" s="399">
        <f t="shared" si="18"/>
        <v>10.58</v>
      </c>
      <c r="U93" s="401">
        <v>235.37</v>
      </c>
      <c r="W93" s="41">
        <f t="shared" si="15"/>
        <v>899.63</v>
      </c>
      <c r="X93" s="36"/>
      <c r="Y93" s="83"/>
    </row>
    <row r="94" spans="1:25" x14ac:dyDescent="0.25">
      <c r="A94" s="104" t="str">
        <f>'Door Comparison'!A94</f>
        <v>D00M.00.04C</v>
      </c>
      <c r="B94" s="116" t="str">
        <f>'Door Comparison'!C94</f>
        <v>DRS-501</v>
      </c>
      <c r="C94" s="116" t="str">
        <f>'Door Comparison'!D94</f>
        <v>Timber</v>
      </c>
      <c r="D94" s="35">
        <f>'Door Comparison'!E94</f>
        <v>970</v>
      </c>
      <c r="E94" s="35">
        <f>'Door Comparison'!F94</f>
        <v>1960</v>
      </c>
      <c r="G94" s="38">
        <f>'Door Comparison'!I94</f>
        <v>0</v>
      </c>
      <c r="H94" s="38">
        <f>'Door Comparison'!J94</f>
        <v>1</v>
      </c>
      <c r="J94" s="38">
        <f>'Door Comparison'!L94</f>
        <v>0</v>
      </c>
      <c r="K94" s="38">
        <f>'Door Comparison'!M94</f>
        <v>0</v>
      </c>
      <c r="L94" s="38">
        <f>'Door Comparison'!N94</f>
        <v>1</v>
      </c>
      <c r="N94" s="40">
        <f t="shared" si="16"/>
        <v>0.44</v>
      </c>
      <c r="P94" s="40">
        <f t="shared" si="17"/>
        <v>3.91</v>
      </c>
      <c r="R94" s="1">
        <f>JMS!BL96</f>
        <v>380.43</v>
      </c>
      <c r="S94" s="399">
        <f>'Door Comparison'!AC94</f>
        <v>256.04000000000002</v>
      </c>
      <c r="T94" s="399">
        <f t="shared" si="18"/>
        <v>9.7799999999999994</v>
      </c>
      <c r="U94" s="401">
        <v>235.37</v>
      </c>
      <c r="W94" s="41">
        <f t="shared" si="15"/>
        <v>885.97</v>
      </c>
      <c r="X94" s="36"/>
      <c r="Y94" s="83"/>
    </row>
    <row r="95" spans="1:25" x14ac:dyDescent="0.25">
      <c r="A95" s="104" t="str">
        <f>'Door Comparison'!A95</f>
        <v>D00M.00.04D</v>
      </c>
      <c r="B95" s="116" t="str">
        <f>'Door Comparison'!C95</f>
        <v>DRS-505</v>
      </c>
      <c r="C95" s="116" t="str">
        <f>'Door Comparison'!D95</f>
        <v>Selo</v>
      </c>
      <c r="D95" s="35">
        <f>'Door Comparison'!E95</f>
        <v>1903</v>
      </c>
      <c r="E95" s="35">
        <f>'Door Comparison'!F95</f>
        <v>1995</v>
      </c>
      <c r="G95" s="38">
        <f>'Door Comparison'!I95</f>
        <v>0</v>
      </c>
      <c r="H95" s="38">
        <f>'Door Comparison'!J95</f>
        <v>1</v>
      </c>
      <c r="J95" s="38">
        <f>'Door Comparison'!L95</f>
        <v>0</v>
      </c>
      <c r="K95" s="38">
        <f>'Door Comparison'!M95</f>
        <v>0</v>
      </c>
      <c r="L95" s="38">
        <f>'Door Comparison'!N95</f>
        <v>1</v>
      </c>
      <c r="N95" s="40">
        <f t="shared" si="16"/>
        <v>0.53</v>
      </c>
      <c r="P95" s="40">
        <f t="shared" si="17"/>
        <v>4.71</v>
      </c>
      <c r="R95" s="1">
        <f>JMS!BL97</f>
        <v>405.18</v>
      </c>
      <c r="S95" s="40">
        <f>'Door Comparison'!AC95</f>
        <v>1251.53</v>
      </c>
      <c r="T95" s="40">
        <f t="shared" si="18"/>
        <v>11.79</v>
      </c>
      <c r="U95" s="400">
        <v>167.73</v>
      </c>
      <c r="V95" s="39"/>
      <c r="W95" s="41">
        <f t="shared" si="15"/>
        <v>1841.47</v>
      </c>
      <c r="X95" s="36"/>
      <c r="Y95" s="83"/>
    </row>
    <row r="96" spans="1:25" x14ac:dyDescent="0.25">
      <c r="A96" s="104" t="str">
        <f>'Door Comparison'!A96</f>
        <v>D00M.00.05A</v>
      </c>
      <c r="B96" s="116" t="str">
        <f>'Door Comparison'!C96</f>
        <v>DRS-301</v>
      </c>
      <c r="C96" s="116" t="str">
        <f>'Door Comparison'!D96</f>
        <v>Metal</v>
      </c>
      <c r="D96" s="35">
        <f>'Door Comparison'!E96</f>
        <v>995</v>
      </c>
      <c r="E96" s="35">
        <f>'Door Comparison'!F96</f>
        <v>2150</v>
      </c>
      <c r="G96" s="38">
        <f>'Door Comparison'!I96</f>
        <v>0</v>
      </c>
      <c r="H96" s="38">
        <f>'Door Comparison'!J96</f>
        <v>1</v>
      </c>
      <c r="J96" s="38">
        <f>'Door Comparison'!L96</f>
        <v>0</v>
      </c>
      <c r="K96" s="38">
        <f>'Door Comparison'!M96</f>
        <v>1</v>
      </c>
      <c r="L96" s="38">
        <f>'Door Comparison'!N96</f>
        <v>1</v>
      </c>
      <c r="N96" s="40"/>
      <c r="P96" s="40"/>
      <c r="R96" s="1">
        <f>JMS!BL98</f>
        <v>0</v>
      </c>
      <c r="S96" s="40">
        <f>'Door Comparison'!AC96</f>
        <v>1222.55</v>
      </c>
      <c r="T96" s="40"/>
      <c r="U96" s="109">
        <v>0</v>
      </c>
      <c r="V96" s="39"/>
      <c r="W96" s="41">
        <f t="shared" si="15"/>
        <v>1222.55</v>
      </c>
      <c r="X96" s="36"/>
      <c r="Y96" s="83"/>
    </row>
    <row r="97" spans="1:25" x14ac:dyDescent="0.25">
      <c r="A97" s="104" t="str">
        <f>'Door Comparison'!A97</f>
        <v>D00M.00.06A</v>
      </c>
      <c r="B97" s="116" t="str">
        <f>'Door Comparison'!C97</f>
        <v>DRS-301</v>
      </c>
      <c r="C97" s="116" t="str">
        <f>'Door Comparison'!D97</f>
        <v>Metal</v>
      </c>
      <c r="D97" s="35">
        <f>'Door Comparison'!E97</f>
        <v>1230</v>
      </c>
      <c r="E97" s="35">
        <f>'Door Comparison'!F97</f>
        <v>2150</v>
      </c>
      <c r="G97" s="38">
        <f>'Door Comparison'!I97</f>
        <v>0</v>
      </c>
      <c r="H97" s="38">
        <f>'Door Comparison'!J97</f>
        <v>1</v>
      </c>
      <c r="J97" s="38">
        <f>'Door Comparison'!L97</f>
        <v>0</v>
      </c>
      <c r="K97" s="38">
        <f>'Door Comparison'!M97</f>
        <v>1</v>
      </c>
      <c r="L97" s="38">
        <f>'Door Comparison'!N97</f>
        <v>1</v>
      </c>
      <c r="N97" s="40"/>
      <c r="P97" s="40"/>
      <c r="R97" s="1">
        <f>JMS!BL99</f>
        <v>0</v>
      </c>
      <c r="S97" s="40">
        <f>'Door Comparison'!AC97</f>
        <v>1752.55</v>
      </c>
      <c r="T97" s="40"/>
      <c r="U97" s="109">
        <v>0</v>
      </c>
      <c r="V97" s="39"/>
      <c r="W97" s="41">
        <f t="shared" si="15"/>
        <v>1752.55</v>
      </c>
      <c r="X97" s="36"/>
      <c r="Y97" s="83"/>
    </row>
    <row r="98" spans="1:25" x14ac:dyDescent="0.25">
      <c r="A98" s="104" t="str">
        <f>'Door Comparison'!A98</f>
        <v>D00M.00.07A</v>
      </c>
      <c r="B98" s="116" t="str">
        <f>'Door Comparison'!C98</f>
        <v>DRS-301</v>
      </c>
      <c r="C98" s="116" t="str">
        <f>'Door Comparison'!D98</f>
        <v>Metal</v>
      </c>
      <c r="D98" s="35">
        <f>'Door Comparison'!E98</f>
        <v>1295</v>
      </c>
      <c r="E98" s="35">
        <f>'Door Comparison'!F98</f>
        <v>2150</v>
      </c>
      <c r="G98" s="38">
        <f>'Door Comparison'!I98</f>
        <v>0</v>
      </c>
      <c r="H98" s="38">
        <f>'Door Comparison'!J98</f>
        <v>1</v>
      </c>
      <c r="J98" s="38">
        <f>'Door Comparison'!L98</f>
        <v>0</v>
      </c>
      <c r="K98" s="38">
        <f>'Door Comparison'!M98</f>
        <v>1</v>
      </c>
      <c r="L98" s="38">
        <f>'Door Comparison'!N98</f>
        <v>1</v>
      </c>
      <c r="N98" s="40"/>
      <c r="P98" s="40"/>
      <c r="R98" s="1">
        <f>JMS!BL100</f>
        <v>0</v>
      </c>
      <c r="S98" s="40">
        <f>'Door Comparison'!AC98</f>
        <v>1629.55</v>
      </c>
      <c r="T98" s="40"/>
      <c r="U98" s="109">
        <v>0</v>
      </c>
      <c r="V98" s="39"/>
      <c r="W98" s="41">
        <f t="shared" si="15"/>
        <v>1629.55</v>
      </c>
      <c r="X98" s="36"/>
      <c r="Y98" s="83"/>
    </row>
    <row r="99" spans="1:25" x14ac:dyDescent="0.25">
      <c r="A99" s="104" t="str">
        <f>'Door Comparison'!A99</f>
        <v>D00M.00.07E</v>
      </c>
      <c r="B99" s="116" t="str">
        <f>'Door Comparison'!C99</f>
        <v>DRS-310</v>
      </c>
      <c r="C99" s="116" t="str">
        <f>'Door Comparison'!D99</f>
        <v>Selo</v>
      </c>
      <c r="D99" s="35">
        <f>'Door Comparison'!E99</f>
        <v>2859</v>
      </c>
      <c r="E99" s="35">
        <f>'Door Comparison'!F99</f>
        <v>2209</v>
      </c>
      <c r="G99" s="38">
        <f>'Door Comparison'!I99</f>
        <v>0</v>
      </c>
      <c r="H99" s="38">
        <f>'Door Comparison'!J99</f>
        <v>1</v>
      </c>
      <c r="J99" s="38">
        <f>'Door Comparison'!L99</f>
        <v>0</v>
      </c>
      <c r="K99" s="38">
        <f>'Door Comparison'!M99</f>
        <v>0</v>
      </c>
      <c r="L99" s="38">
        <f>'Door Comparison'!N99</f>
        <v>1</v>
      </c>
      <c r="N99" s="40">
        <f t="shared" ref="N99:N103" si="19">(D99+2*E99)*((G99*0.04)+(H99*0.09))/1000</f>
        <v>0.65</v>
      </c>
      <c r="P99" s="40">
        <f t="shared" ref="P99:P103" si="20">((D99+2*E99)*0.8)/1000</f>
        <v>5.82</v>
      </c>
      <c r="R99" s="60">
        <v>391.74</v>
      </c>
      <c r="S99" s="40">
        <f>'Door Comparison'!AC99</f>
        <v>1549.71</v>
      </c>
      <c r="T99" s="40">
        <f t="shared" ref="T99:T104" si="21">(J99+K99+L99)*(2*((D99+2*E99)*1/1000))</f>
        <v>14.55</v>
      </c>
      <c r="U99" s="400">
        <v>219.54</v>
      </c>
      <c r="V99" s="39"/>
      <c r="W99" s="41">
        <f t="shared" si="15"/>
        <v>2182.0100000000002</v>
      </c>
      <c r="X99" s="36"/>
      <c r="Y99" s="83"/>
    </row>
    <row r="100" spans="1:25" x14ac:dyDescent="0.25">
      <c r="A100" s="104" t="str">
        <f>'Door Comparison'!A100</f>
        <v>D00M.00.07F</v>
      </c>
      <c r="B100" s="116" t="str">
        <f>'Door Comparison'!C100</f>
        <v>DRS-310</v>
      </c>
      <c r="C100" s="116" t="str">
        <f>'Door Comparison'!D100</f>
        <v>Selo</v>
      </c>
      <c r="D100" s="35">
        <f>'Door Comparison'!E100</f>
        <v>2859</v>
      </c>
      <c r="E100" s="35">
        <f>'Door Comparison'!F100</f>
        <v>2209</v>
      </c>
      <c r="G100" s="38">
        <f>'Door Comparison'!I100</f>
        <v>0</v>
      </c>
      <c r="H100" s="38">
        <f>'Door Comparison'!J100</f>
        <v>1</v>
      </c>
      <c r="J100" s="38">
        <f>'Door Comparison'!L100</f>
        <v>0</v>
      </c>
      <c r="K100" s="38">
        <f>'Door Comparison'!M100</f>
        <v>0</v>
      </c>
      <c r="L100" s="38">
        <f>'Door Comparison'!N100</f>
        <v>1</v>
      </c>
      <c r="N100" s="40">
        <f t="shared" si="19"/>
        <v>0.65</v>
      </c>
      <c r="P100" s="40">
        <f t="shared" si="20"/>
        <v>5.82</v>
      </c>
      <c r="R100" s="60">
        <v>391.74</v>
      </c>
      <c r="S100" s="40">
        <f>'Door Comparison'!AC100</f>
        <v>1549.71</v>
      </c>
      <c r="T100" s="40">
        <f t="shared" si="21"/>
        <v>14.55</v>
      </c>
      <c r="U100" s="401">
        <v>203.1</v>
      </c>
      <c r="V100" s="39"/>
      <c r="W100" s="41">
        <f t="shared" si="15"/>
        <v>2165.5700000000002</v>
      </c>
      <c r="X100" s="36"/>
      <c r="Y100" s="83"/>
    </row>
    <row r="101" spans="1:25" x14ac:dyDescent="0.25">
      <c r="A101" s="104" t="str">
        <f>'Door Comparison'!A101</f>
        <v>D00M.00.07G</v>
      </c>
      <c r="B101" s="116" t="str">
        <f>'Door Comparison'!C101</f>
        <v>DRS-310</v>
      </c>
      <c r="C101" s="116" t="str">
        <f>'Door Comparison'!D101</f>
        <v>Selo</v>
      </c>
      <c r="D101" s="35">
        <f>'Door Comparison'!E101</f>
        <v>2875</v>
      </c>
      <c r="E101" s="35">
        <f>'Door Comparison'!F101</f>
        <v>2209</v>
      </c>
      <c r="G101" s="38">
        <f>'Door Comparison'!I101</f>
        <v>0</v>
      </c>
      <c r="H101" s="38">
        <f>'Door Comparison'!J101</f>
        <v>1</v>
      </c>
      <c r="J101" s="38">
        <f>'Door Comparison'!L101</f>
        <v>0</v>
      </c>
      <c r="K101" s="38">
        <f>'Door Comparison'!M101</f>
        <v>0</v>
      </c>
      <c r="L101" s="38">
        <f>'Door Comparison'!N101</f>
        <v>1</v>
      </c>
      <c r="N101" s="40">
        <f t="shared" si="19"/>
        <v>0.66</v>
      </c>
      <c r="P101" s="40">
        <f t="shared" si="20"/>
        <v>5.83</v>
      </c>
      <c r="R101" s="60">
        <v>391.74</v>
      </c>
      <c r="S101" s="40">
        <f>'Door Comparison'!AC101</f>
        <v>1549.71</v>
      </c>
      <c r="T101" s="40">
        <f t="shared" si="21"/>
        <v>14.59</v>
      </c>
      <c r="U101" s="401">
        <v>203.1</v>
      </c>
      <c r="V101" s="39"/>
      <c r="W101" s="41">
        <f t="shared" si="15"/>
        <v>2165.63</v>
      </c>
      <c r="X101" s="36"/>
      <c r="Y101" s="83"/>
    </row>
    <row r="102" spans="1:25" x14ac:dyDescent="0.25">
      <c r="A102" s="104" t="str">
        <f>'Door Comparison'!A102</f>
        <v>D00M.00.07H</v>
      </c>
      <c r="B102" s="116" t="str">
        <f>'Door Comparison'!C102</f>
        <v>DRS-310</v>
      </c>
      <c r="C102" s="116" t="str">
        <f>'Door Comparison'!D102</f>
        <v>Selo</v>
      </c>
      <c r="D102" s="35">
        <f>'Door Comparison'!E102</f>
        <v>2875</v>
      </c>
      <c r="E102" s="35">
        <f>'Door Comparison'!F102</f>
        <v>2209</v>
      </c>
      <c r="G102" s="38">
        <f>'Door Comparison'!I102</f>
        <v>0</v>
      </c>
      <c r="H102" s="38">
        <f>'Door Comparison'!J102</f>
        <v>1</v>
      </c>
      <c r="J102" s="38">
        <f>'Door Comparison'!L102</f>
        <v>0</v>
      </c>
      <c r="K102" s="38">
        <f>'Door Comparison'!M102</f>
        <v>0</v>
      </c>
      <c r="L102" s="38">
        <f>'Door Comparison'!N102</f>
        <v>1</v>
      </c>
      <c r="N102" s="40">
        <f t="shared" si="19"/>
        <v>0.66</v>
      </c>
      <c r="P102" s="40">
        <f t="shared" si="20"/>
        <v>5.83</v>
      </c>
      <c r="R102" s="60">
        <v>391.74</v>
      </c>
      <c r="S102" s="40">
        <f>'Door Comparison'!AC102</f>
        <v>1549.71</v>
      </c>
      <c r="T102" s="40">
        <f t="shared" si="21"/>
        <v>14.59</v>
      </c>
      <c r="U102" s="401">
        <v>203.1</v>
      </c>
      <c r="V102" s="39"/>
      <c r="W102" s="41">
        <f t="shared" si="15"/>
        <v>2165.63</v>
      </c>
      <c r="X102" s="36"/>
      <c r="Y102" s="83"/>
    </row>
    <row r="103" spans="1:25" x14ac:dyDescent="0.25">
      <c r="A103" s="104" t="str">
        <f>'Door Comparison'!A103</f>
        <v>D00M.00.07I</v>
      </c>
      <c r="B103" s="116" t="str">
        <f>'Door Comparison'!C103</f>
        <v>DRS-310</v>
      </c>
      <c r="C103" s="116" t="str">
        <f>'Door Comparison'!D103</f>
        <v>Selo</v>
      </c>
      <c r="D103" s="35">
        <f>'Door Comparison'!E103</f>
        <v>2859</v>
      </c>
      <c r="E103" s="35">
        <f>'Door Comparison'!F103</f>
        <v>2209</v>
      </c>
      <c r="G103" s="38">
        <f>'Door Comparison'!I103</f>
        <v>0</v>
      </c>
      <c r="H103" s="38">
        <f>'Door Comparison'!J103</f>
        <v>1</v>
      </c>
      <c r="J103" s="38">
        <f>'Door Comparison'!L103</f>
        <v>0</v>
      </c>
      <c r="K103" s="38">
        <f>'Door Comparison'!M103</f>
        <v>0</v>
      </c>
      <c r="L103" s="38">
        <f>'Door Comparison'!N103</f>
        <v>1</v>
      </c>
      <c r="N103" s="40">
        <f t="shared" si="19"/>
        <v>0.65</v>
      </c>
      <c r="P103" s="40">
        <f t="shared" si="20"/>
        <v>5.82</v>
      </c>
      <c r="R103" s="60">
        <v>391.74</v>
      </c>
      <c r="S103" s="40">
        <f>'Door Comparison'!AC103</f>
        <v>1549.71</v>
      </c>
      <c r="T103" s="40">
        <f t="shared" si="21"/>
        <v>14.55</v>
      </c>
      <c r="U103" s="401">
        <v>203.1</v>
      </c>
      <c r="V103" s="39"/>
      <c r="W103" s="41">
        <f t="shared" si="15"/>
        <v>2165.5700000000002</v>
      </c>
      <c r="X103" s="36"/>
      <c r="Y103" s="83"/>
    </row>
    <row r="104" spans="1:25" x14ac:dyDescent="0.25">
      <c r="A104" s="104" t="str">
        <f>'Door Comparison'!A104</f>
        <v>D00M.00.08A</v>
      </c>
      <c r="B104" s="116" t="str">
        <f>'Door Comparison'!C104</f>
        <v>DRS-309</v>
      </c>
      <c r="C104" s="116" t="str">
        <f>'Door Comparison'!D104</f>
        <v>Stafford</v>
      </c>
      <c r="D104" s="35">
        <f>'Door Comparison'!E104</f>
        <v>1490</v>
      </c>
      <c r="E104" s="35">
        <f>'Door Comparison'!F104</f>
        <v>2160</v>
      </c>
      <c r="G104" s="38">
        <f>'Door Comparison'!I104</f>
        <v>0</v>
      </c>
      <c r="H104" s="38">
        <f>'Door Comparison'!J104</f>
        <v>1</v>
      </c>
      <c r="J104" s="38">
        <f>'Door Comparison'!L104</f>
        <v>0</v>
      </c>
      <c r="K104" s="38">
        <f>'Door Comparison'!M104</f>
        <v>1</v>
      </c>
      <c r="L104" s="38">
        <f>'Door Comparison'!N104</f>
        <v>1</v>
      </c>
      <c r="N104" s="40"/>
      <c r="P104" s="40"/>
      <c r="R104" s="1">
        <f>JMS!BL106</f>
        <v>0</v>
      </c>
      <c r="S104" s="40">
        <f>'Door Comparison'!AC104</f>
        <v>11263</v>
      </c>
      <c r="T104" s="40">
        <f t="shared" si="21"/>
        <v>23.24</v>
      </c>
      <c r="U104" s="109">
        <v>0</v>
      </c>
      <c r="V104" s="39"/>
      <c r="W104" s="41">
        <f t="shared" si="15"/>
        <v>11286.24</v>
      </c>
      <c r="X104" s="36"/>
      <c r="Y104" s="83"/>
    </row>
    <row r="105" spans="1:25" x14ac:dyDescent="0.25">
      <c r="A105" s="104" t="str">
        <f>'Door Comparison'!A105</f>
        <v>D00M.00.09A</v>
      </c>
      <c r="B105" s="116" t="str">
        <f>'Door Comparison'!C105</f>
        <v>DRS-301</v>
      </c>
      <c r="C105" s="116" t="str">
        <f>'Door Comparison'!D105</f>
        <v>Metal</v>
      </c>
      <c r="D105" s="35">
        <f>'Door Comparison'!E105</f>
        <v>1295</v>
      </c>
      <c r="E105" s="35">
        <f>'Door Comparison'!F105</f>
        <v>2150</v>
      </c>
      <c r="G105" s="38">
        <f>'Door Comparison'!I105</f>
        <v>0</v>
      </c>
      <c r="H105" s="38">
        <f>'Door Comparison'!J105</f>
        <v>1</v>
      </c>
      <c r="J105" s="38">
        <f>'Door Comparison'!L105</f>
        <v>0</v>
      </c>
      <c r="K105" s="38">
        <f>'Door Comparison'!M105</f>
        <v>1</v>
      </c>
      <c r="L105" s="38">
        <f>'Door Comparison'!N105</f>
        <v>1</v>
      </c>
      <c r="N105" s="40"/>
      <c r="P105" s="40"/>
      <c r="R105" s="1">
        <f>JMS!BL107</f>
        <v>0</v>
      </c>
      <c r="S105" s="40">
        <f>'Door Comparison'!AC105</f>
        <v>1756.55</v>
      </c>
      <c r="T105" s="40"/>
      <c r="U105" s="109">
        <v>0</v>
      </c>
      <c r="V105" s="39"/>
      <c r="W105" s="41">
        <f t="shared" si="15"/>
        <v>1756.55</v>
      </c>
      <c r="X105" s="36"/>
      <c r="Y105" s="83"/>
    </row>
    <row r="106" spans="1:25" x14ac:dyDescent="0.25">
      <c r="A106" s="104" t="str">
        <f>'Door Comparison'!A106</f>
        <v>D00M.00.10A</v>
      </c>
      <c r="B106" s="116" t="str">
        <f>'Door Comparison'!C106</f>
        <v>DRS-301</v>
      </c>
      <c r="C106" s="116" t="str">
        <f>'Door Comparison'!D106</f>
        <v>Metal</v>
      </c>
      <c r="D106" s="35">
        <f>'Door Comparison'!E106</f>
        <v>995</v>
      </c>
      <c r="E106" s="35">
        <f>'Door Comparison'!F106</f>
        <v>2145</v>
      </c>
      <c r="G106" s="38">
        <f>'Door Comparison'!I106</f>
        <v>0</v>
      </c>
      <c r="H106" s="38">
        <f>'Door Comparison'!J106</f>
        <v>1</v>
      </c>
      <c r="J106" s="38">
        <f>'Door Comparison'!L106</f>
        <v>0</v>
      </c>
      <c r="K106" s="38">
        <f>'Door Comparison'!M106</f>
        <v>1</v>
      </c>
      <c r="L106" s="38">
        <f>'Door Comparison'!N106</f>
        <v>1</v>
      </c>
      <c r="N106" s="40"/>
      <c r="P106" s="40"/>
      <c r="R106" s="1">
        <f>JMS!BL108</f>
        <v>0</v>
      </c>
      <c r="S106" s="40">
        <f>'Door Comparison'!AC106</f>
        <v>1365.55</v>
      </c>
      <c r="T106" s="40"/>
      <c r="U106" s="109">
        <v>0</v>
      </c>
      <c r="V106" s="39"/>
      <c r="W106" s="41">
        <f t="shared" si="15"/>
        <v>1365.55</v>
      </c>
      <c r="X106" s="36"/>
      <c r="Y106" s="83"/>
    </row>
    <row r="107" spans="1:25" x14ac:dyDescent="0.25">
      <c r="A107" s="104" t="str">
        <f>'Door Comparison'!A107</f>
        <v>D00M.00.11A</v>
      </c>
      <c r="B107" s="116" t="str">
        <f>'Door Comparison'!C107</f>
        <v>DRS-301</v>
      </c>
      <c r="C107" s="116" t="str">
        <f>'Door Comparison'!D107</f>
        <v>Metal</v>
      </c>
      <c r="D107" s="35">
        <f>'Door Comparison'!E107</f>
        <v>1295</v>
      </c>
      <c r="E107" s="35">
        <f>'Door Comparison'!F107</f>
        <v>2150</v>
      </c>
      <c r="G107" s="38">
        <f>'Door Comparison'!I107</f>
        <v>0</v>
      </c>
      <c r="H107" s="38">
        <f>'Door Comparison'!J107</f>
        <v>1</v>
      </c>
      <c r="J107" s="38">
        <f>'Door Comparison'!L107</f>
        <v>0</v>
      </c>
      <c r="K107" s="38">
        <f>'Door Comparison'!M107</f>
        <v>1</v>
      </c>
      <c r="L107" s="38">
        <f>'Door Comparison'!N107</f>
        <v>1</v>
      </c>
      <c r="N107" s="40"/>
      <c r="P107" s="40"/>
      <c r="R107" s="1">
        <f>JMS!BL109</f>
        <v>0</v>
      </c>
      <c r="S107" s="40">
        <f>'Door Comparison'!AC107</f>
        <v>1629.55</v>
      </c>
      <c r="T107" s="40"/>
      <c r="U107" s="109">
        <v>0</v>
      </c>
      <c r="V107" s="39"/>
      <c r="W107" s="41">
        <f t="shared" si="15"/>
        <v>1629.55</v>
      </c>
      <c r="X107" s="36"/>
      <c r="Y107" s="83"/>
    </row>
    <row r="108" spans="1:25" x14ac:dyDescent="0.25">
      <c r="A108" s="104" t="str">
        <f>'Door Comparison'!A108</f>
        <v>D00M.00.12A</v>
      </c>
      <c r="B108" s="116" t="str">
        <f>'Door Comparison'!C108</f>
        <v>DRS-309</v>
      </c>
      <c r="C108" s="116" t="str">
        <f>'Door Comparison'!D108</f>
        <v>Stafford</v>
      </c>
      <c r="D108" s="35">
        <f>'Door Comparison'!E108</f>
        <v>1410</v>
      </c>
      <c r="E108" s="35">
        <f>'Door Comparison'!F108</f>
        <v>2160</v>
      </c>
      <c r="G108" s="38">
        <f>'Door Comparison'!I108</f>
        <v>0</v>
      </c>
      <c r="H108" s="38">
        <f>'Door Comparison'!J108</f>
        <v>1</v>
      </c>
      <c r="J108" s="38">
        <f>'Door Comparison'!L108</f>
        <v>1</v>
      </c>
      <c r="K108" s="38">
        <f>'Door Comparison'!M108</f>
        <v>0</v>
      </c>
      <c r="L108" s="38">
        <f>'Door Comparison'!N108</f>
        <v>1</v>
      </c>
      <c r="N108" s="40"/>
      <c r="P108" s="40"/>
      <c r="R108" s="1">
        <f>JMS!BL110</f>
        <v>0</v>
      </c>
      <c r="S108" s="40">
        <f>'Door Comparison'!AC108</f>
        <v>19249</v>
      </c>
      <c r="T108" s="40">
        <f t="shared" si="13"/>
        <v>22.92</v>
      </c>
      <c r="U108" s="109">
        <v>0</v>
      </c>
      <c r="V108" s="39"/>
      <c r="W108" s="41">
        <f t="shared" si="15"/>
        <v>19271.919999999998</v>
      </c>
      <c r="X108" s="36"/>
      <c r="Y108" s="83"/>
    </row>
    <row r="109" spans="1:25" x14ac:dyDescent="0.25">
      <c r="A109" s="104" t="str">
        <f>'Door Comparison'!A109</f>
        <v>D00M.00.13A</v>
      </c>
      <c r="B109" s="116" t="str">
        <f>'Door Comparison'!C109</f>
        <v>DRS-301</v>
      </c>
      <c r="C109" s="116" t="str">
        <f>'Door Comparison'!D109</f>
        <v>Metal</v>
      </c>
      <c r="D109" s="35">
        <f>'Door Comparison'!E109</f>
        <v>995</v>
      </c>
      <c r="E109" s="35">
        <f>'Door Comparison'!F109</f>
        <v>2150</v>
      </c>
      <c r="G109" s="38">
        <f>'Door Comparison'!I109</f>
        <v>0</v>
      </c>
      <c r="H109" s="38">
        <f>'Door Comparison'!J109</f>
        <v>1</v>
      </c>
      <c r="J109" s="38">
        <f>'Door Comparison'!L109</f>
        <v>0</v>
      </c>
      <c r="K109" s="38">
        <f>'Door Comparison'!M109</f>
        <v>1</v>
      </c>
      <c r="L109" s="38">
        <f>'Door Comparison'!N109</f>
        <v>1</v>
      </c>
      <c r="N109" s="40"/>
      <c r="P109" s="40"/>
      <c r="R109" s="1">
        <f>JMS!BL111</f>
        <v>0</v>
      </c>
      <c r="S109" s="40">
        <f>'Door Comparison'!AC109</f>
        <v>1357.55</v>
      </c>
      <c r="T109" s="40"/>
      <c r="U109" s="109">
        <v>0</v>
      </c>
      <c r="V109" s="39"/>
      <c r="W109" s="41">
        <f t="shared" si="15"/>
        <v>1357.55</v>
      </c>
      <c r="X109" s="36"/>
      <c r="Y109" s="83"/>
    </row>
    <row r="110" spans="1:25" x14ac:dyDescent="0.25">
      <c r="A110" s="104" t="str">
        <f>'Door Comparison'!A110</f>
        <v>D00M.00.14A</v>
      </c>
      <c r="B110" s="116" t="str">
        <f>'Door Comparison'!C110</f>
        <v>DRS-301</v>
      </c>
      <c r="C110" s="116" t="str">
        <f>'Door Comparison'!D110</f>
        <v>Metal</v>
      </c>
      <c r="D110" s="35">
        <f>'Door Comparison'!E110</f>
        <v>1230</v>
      </c>
      <c r="E110" s="35">
        <f>'Door Comparison'!F110</f>
        <v>2150</v>
      </c>
      <c r="G110" s="38">
        <f>'Door Comparison'!I110</f>
        <v>0</v>
      </c>
      <c r="H110" s="38">
        <f>'Door Comparison'!J110</f>
        <v>1</v>
      </c>
      <c r="J110" s="38">
        <f>'Door Comparison'!L110</f>
        <v>0</v>
      </c>
      <c r="K110" s="38">
        <f>'Door Comparison'!M110</f>
        <v>1</v>
      </c>
      <c r="L110" s="38">
        <f>'Door Comparison'!N110</f>
        <v>1</v>
      </c>
      <c r="N110" s="40"/>
      <c r="P110" s="40"/>
      <c r="R110" s="1">
        <f>JMS!BL112</f>
        <v>0</v>
      </c>
      <c r="S110" s="40">
        <f>'Door Comparison'!AC110</f>
        <v>1752.55</v>
      </c>
      <c r="T110" s="40"/>
      <c r="U110" s="109">
        <v>0</v>
      </c>
      <c r="V110" s="39"/>
      <c r="W110" s="41">
        <f t="shared" si="15"/>
        <v>1752.55</v>
      </c>
      <c r="X110" s="36"/>
      <c r="Y110" s="83"/>
    </row>
    <row r="111" spans="1:25" x14ac:dyDescent="0.25">
      <c r="A111" s="104" t="str">
        <f>'Door Comparison'!A111</f>
        <v>D00M.00.14B</v>
      </c>
      <c r="B111" s="116" t="str">
        <f>'Door Comparison'!C111</f>
        <v>DRS-301</v>
      </c>
      <c r="C111" s="116" t="str">
        <f>'Door Comparison'!D111</f>
        <v>Metal</v>
      </c>
      <c r="D111" s="35">
        <f>'Door Comparison'!E111</f>
        <v>995</v>
      </c>
      <c r="E111" s="35">
        <f>'Door Comparison'!F111</f>
        <v>2150</v>
      </c>
      <c r="G111" s="38">
        <f>'Door Comparison'!I111</f>
        <v>0</v>
      </c>
      <c r="H111" s="38">
        <f>'Door Comparison'!J111</f>
        <v>1</v>
      </c>
      <c r="J111" s="38">
        <f>'Door Comparison'!L111</f>
        <v>0</v>
      </c>
      <c r="K111" s="38">
        <f>'Door Comparison'!M111</f>
        <v>1</v>
      </c>
      <c r="L111" s="38">
        <f>'Door Comparison'!N111</f>
        <v>1</v>
      </c>
      <c r="N111" s="40"/>
      <c r="P111" s="40"/>
      <c r="R111" s="1">
        <f>JMS!BL113</f>
        <v>0</v>
      </c>
      <c r="S111" s="40">
        <f>'Door Comparison'!AC111</f>
        <v>1027.55</v>
      </c>
      <c r="T111" s="40"/>
      <c r="U111" s="109">
        <v>0</v>
      </c>
      <c r="V111" s="39"/>
      <c r="W111" s="41">
        <f t="shared" si="15"/>
        <v>1027.55</v>
      </c>
      <c r="X111" s="36"/>
      <c r="Y111" s="83"/>
    </row>
    <row r="112" spans="1:25" x14ac:dyDescent="0.25">
      <c r="A112" s="104" t="str">
        <f>'Door Comparison'!A112</f>
        <v>D00M.00.15A</v>
      </c>
      <c r="B112" s="116" t="str">
        <f>'Door Comparison'!C112</f>
        <v>DRS-301</v>
      </c>
      <c r="C112" s="116" t="str">
        <f>'Door Comparison'!D112</f>
        <v>Metal</v>
      </c>
      <c r="D112" s="35">
        <f>'Door Comparison'!E112</f>
        <v>995</v>
      </c>
      <c r="E112" s="35">
        <f>'Door Comparison'!F112</f>
        <v>2150</v>
      </c>
      <c r="G112" s="38">
        <f>'Door Comparison'!I112</f>
        <v>0</v>
      </c>
      <c r="H112" s="38">
        <f>'Door Comparison'!J112</f>
        <v>1</v>
      </c>
      <c r="J112" s="38">
        <f>'Door Comparison'!L112</f>
        <v>0</v>
      </c>
      <c r="K112" s="38">
        <f>'Door Comparison'!M112</f>
        <v>1</v>
      </c>
      <c r="L112" s="38">
        <f>'Door Comparison'!N112</f>
        <v>1</v>
      </c>
      <c r="N112" s="40"/>
      <c r="P112" s="40"/>
      <c r="R112" s="1">
        <f>JMS!BL114</f>
        <v>0</v>
      </c>
      <c r="S112" s="40">
        <f>'Door Comparison'!AC112</f>
        <v>1284.55</v>
      </c>
      <c r="T112" s="40"/>
      <c r="U112" s="109">
        <v>0</v>
      </c>
      <c r="V112" s="39"/>
      <c r="W112" s="41">
        <f t="shared" si="15"/>
        <v>1284.55</v>
      </c>
      <c r="X112" s="36"/>
      <c r="Y112" s="83"/>
    </row>
    <row r="113" spans="1:25" x14ac:dyDescent="0.25">
      <c r="A113" s="104" t="str">
        <f>'Door Comparison'!A113</f>
        <v>D00M.00.16A</v>
      </c>
      <c r="B113" s="116" t="str">
        <f>'Door Comparison'!C113</f>
        <v>DRS-301</v>
      </c>
      <c r="C113" s="116" t="str">
        <f>'Door Comparison'!D113</f>
        <v>Metal</v>
      </c>
      <c r="D113" s="35">
        <f>'Door Comparison'!E113</f>
        <v>995</v>
      </c>
      <c r="E113" s="35">
        <f>'Door Comparison'!F113</f>
        <v>2150</v>
      </c>
      <c r="G113" s="38">
        <f>'Door Comparison'!I113</f>
        <v>0</v>
      </c>
      <c r="H113" s="38">
        <f>'Door Comparison'!J113</f>
        <v>1</v>
      </c>
      <c r="J113" s="38">
        <f>'Door Comparison'!L113</f>
        <v>0</v>
      </c>
      <c r="K113" s="38">
        <f>'Door Comparison'!M113</f>
        <v>1</v>
      </c>
      <c r="L113" s="38">
        <f>'Door Comparison'!N113</f>
        <v>1</v>
      </c>
      <c r="N113" s="40"/>
      <c r="P113" s="40"/>
      <c r="R113" s="1">
        <f>JMS!BL115</f>
        <v>0</v>
      </c>
      <c r="S113" s="40">
        <f>'Door Comparison'!AC113</f>
        <v>1366.55</v>
      </c>
      <c r="T113" s="40"/>
      <c r="U113" s="109">
        <v>0</v>
      </c>
      <c r="V113" s="39"/>
      <c r="W113" s="41">
        <f t="shared" si="15"/>
        <v>1366.55</v>
      </c>
      <c r="X113" s="36"/>
      <c r="Y113" s="83"/>
    </row>
    <row r="114" spans="1:25" x14ac:dyDescent="0.25">
      <c r="A114" s="104" t="str">
        <f>'Door Comparison'!A114</f>
        <v>D00M.00.17A</v>
      </c>
      <c r="B114" s="116" t="str">
        <f>'Door Comparison'!C114</f>
        <v>DRS-501</v>
      </c>
      <c r="C114" s="116" t="str">
        <f>'Door Comparison'!D114</f>
        <v>Timber</v>
      </c>
      <c r="D114" s="35">
        <f>'Door Comparison'!E114</f>
        <v>970</v>
      </c>
      <c r="E114" s="35">
        <f>'Door Comparison'!F114</f>
        <v>1960</v>
      </c>
      <c r="G114" s="38">
        <f>'Door Comparison'!I114</f>
        <v>0</v>
      </c>
      <c r="H114" s="38">
        <f>'Door Comparison'!J114</f>
        <v>1</v>
      </c>
      <c r="J114" s="38">
        <f>'Door Comparison'!L114</f>
        <v>0</v>
      </c>
      <c r="K114" s="38">
        <f>'Door Comparison'!M114</f>
        <v>1</v>
      </c>
      <c r="L114" s="38">
        <f>'Door Comparison'!N114</f>
        <v>1</v>
      </c>
      <c r="N114" s="40">
        <f t="shared" si="11"/>
        <v>0.44</v>
      </c>
      <c r="P114" s="40">
        <f t="shared" si="12"/>
        <v>3.91</v>
      </c>
      <c r="R114" s="1">
        <f>JMS!BL116</f>
        <v>420.67</v>
      </c>
      <c r="S114" s="399">
        <f>'Door Comparison'!AC114</f>
        <v>493.13</v>
      </c>
      <c r="T114" s="399">
        <f t="shared" si="13"/>
        <v>19.559999999999999</v>
      </c>
      <c r="U114" s="401">
        <v>392.91</v>
      </c>
      <c r="W114" s="41">
        <f t="shared" si="15"/>
        <v>1330.62</v>
      </c>
      <c r="X114" s="36"/>
      <c r="Y114" s="83"/>
    </row>
    <row r="115" spans="1:25" x14ac:dyDescent="0.25">
      <c r="A115" s="104" t="str">
        <f>'Door Comparison'!A115</f>
        <v>D00M.00.21A</v>
      </c>
      <c r="B115" s="116" t="str">
        <f>'Door Comparison'!C115</f>
        <v>DRS-501</v>
      </c>
      <c r="C115" s="116" t="str">
        <f>'Door Comparison'!D115</f>
        <v>Timber</v>
      </c>
      <c r="D115" s="35">
        <f>'Door Comparison'!E115</f>
        <v>1290</v>
      </c>
      <c r="E115" s="35">
        <f>'Door Comparison'!F115</f>
        <v>2160</v>
      </c>
      <c r="G115" s="38">
        <f>'Door Comparison'!I115</f>
        <v>0</v>
      </c>
      <c r="H115" s="38">
        <f>'Door Comparison'!J115</f>
        <v>1</v>
      </c>
      <c r="J115" s="38">
        <f>'Door Comparison'!L115</f>
        <v>0</v>
      </c>
      <c r="K115" s="38">
        <f>'Door Comparison'!M115</f>
        <v>1</v>
      </c>
      <c r="L115" s="38">
        <f>'Door Comparison'!N115</f>
        <v>1</v>
      </c>
      <c r="N115" s="40">
        <f t="shared" si="11"/>
        <v>0.5</v>
      </c>
      <c r="P115" s="40">
        <f t="shared" si="12"/>
        <v>4.49</v>
      </c>
      <c r="R115" s="1">
        <f>JMS!BL117</f>
        <v>447.37</v>
      </c>
      <c r="S115" s="399">
        <f>'Door Comparison'!AC115</f>
        <v>707.16</v>
      </c>
      <c r="T115" s="399">
        <f t="shared" si="13"/>
        <v>22.44</v>
      </c>
      <c r="U115" s="401">
        <v>260.54000000000002</v>
      </c>
      <c r="W115" s="41">
        <f t="shared" si="15"/>
        <v>1442.5</v>
      </c>
      <c r="X115" s="36"/>
      <c r="Y115" s="83"/>
    </row>
    <row r="116" spans="1:25" x14ac:dyDescent="0.25">
      <c r="A116" s="104" t="str">
        <f>'Door Comparison'!A116</f>
        <v>D00M.00.50A</v>
      </c>
      <c r="B116" s="116" t="str">
        <f>'Door Comparison'!C116</f>
        <v>DRS-301</v>
      </c>
      <c r="C116" s="116" t="str">
        <f>'Door Comparison'!D116</f>
        <v>Metal</v>
      </c>
      <c r="D116" s="35">
        <f>'Door Comparison'!E116</f>
        <v>1230</v>
      </c>
      <c r="E116" s="35">
        <f>'Door Comparison'!F116</f>
        <v>2150</v>
      </c>
      <c r="G116" s="38">
        <f>'Door Comparison'!I116</f>
        <v>0</v>
      </c>
      <c r="H116" s="38">
        <f>'Door Comparison'!J116</f>
        <v>1</v>
      </c>
      <c r="J116" s="38">
        <f>'Door Comparison'!L116</f>
        <v>0</v>
      </c>
      <c r="K116" s="38">
        <f>'Door Comparison'!M116</f>
        <v>1</v>
      </c>
      <c r="L116" s="38">
        <f>'Door Comparison'!N116</f>
        <v>1</v>
      </c>
      <c r="N116" s="40"/>
      <c r="P116" s="40"/>
      <c r="R116" s="1">
        <f>JMS!BL118</f>
        <v>0</v>
      </c>
      <c r="S116" s="40">
        <f>'Door Comparison'!AC116</f>
        <v>1649.55</v>
      </c>
      <c r="T116" s="40"/>
      <c r="U116" s="109">
        <v>0</v>
      </c>
      <c r="V116" s="39"/>
      <c r="W116" s="41">
        <f t="shared" si="15"/>
        <v>1649.55</v>
      </c>
      <c r="X116" s="36"/>
      <c r="Y116" s="83"/>
    </row>
    <row r="117" spans="1:25" x14ac:dyDescent="0.25">
      <c r="A117" s="104" t="str">
        <f>'Door Comparison'!A117</f>
        <v>D00M.00.50B</v>
      </c>
      <c r="B117" s="116" t="str">
        <f>'Door Comparison'!C117</f>
        <v>DRS-301</v>
      </c>
      <c r="C117" s="116" t="str">
        <f>'Door Comparison'!D117</f>
        <v>Metal</v>
      </c>
      <c r="D117" s="35">
        <f>'Door Comparison'!E117</f>
        <v>1230</v>
      </c>
      <c r="E117" s="35">
        <f>'Door Comparison'!F117</f>
        <v>2150</v>
      </c>
      <c r="G117" s="38">
        <f>'Door Comparison'!I117</f>
        <v>0</v>
      </c>
      <c r="H117" s="38">
        <f>'Door Comparison'!J117</f>
        <v>1</v>
      </c>
      <c r="J117" s="38">
        <f>'Door Comparison'!L117</f>
        <v>0</v>
      </c>
      <c r="K117" s="38">
        <f>'Door Comparison'!M117</f>
        <v>1</v>
      </c>
      <c r="L117" s="38">
        <f>'Door Comparison'!N117</f>
        <v>1</v>
      </c>
      <c r="N117" s="40"/>
      <c r="P117" s="40"/>
      <c r="R117" s="1">
        <f>JMS!BL119</f>
        <v>0</v>
      </c>
      <c r="S117" s="40">
        <f>'Door Comparison'!AC117</f>
        <v>1775.55</v>
      </c>
      <c r="T117" s="40"/>
      <c r="U117" s="109">
        <v>0</v>
      </c>
      <c r="V117" s="39"/>
      <c r="W117" s="41">
        <f t="shared" si="15"/>
        <v>1775.55</v>
      </c>
      <c r="X117" s="36"/>
      <c r="Y117" s="83"/>
    </row>
    <row r="118" spans="1:25" x14ac:dyDescent="0.25">
      <c r="A118" s="104" t="str">
        <f>'Door Comparison'!A118</f>
        <v>D00M.00.50C</v>
      </c>
      <c r="B118" s="116" t="str">
        <f>'Door Comparison'!C118</f>
        <v>DRS-309</v>
      </c>
      <c r="C118" s="116" t="str">
        <f>'Door Comparison'!D118</f>
        <v>Stafford</v>
      </c>
      <c r="D118" s="35">
        <f>'Door Comparison'!E118</f>
        <v>1490</v>
      </c>
      <c r="E118" s="35">
        <f>'Door Comparison'!F118</f>
        <v>2160</v>
      </c>
      <c r="G118" s="38">
        <f>'Door Comparison'!I118</f>
        <v>0</v>
      </c>
      <c r="H118" s="38">
        <f>'Door Comparison'!J118</f>
        <v>1</v>
      </c>
      <c r="J118" s="38">
        <f>'Door Comparison'!L118</f>
        <v>0</v>
      </c>
      <c r="K118" s="38">
        <f>'Door Comparison'!M118</f>
        <v>1</v>
      </c>
      <c r="L118" s="38">
        <f>'Door Comparison'!N118</f>
        <v>1</v>
      </c>
      <c r="N118" s="40"/>
      <c r="P118" s="40"/>
      <c r="R118" s="1">
        <f>JMS!BL120</f>
        <v>0</v>
      </c>
      <c r="S118" s="40">
        <f>'Door Comparison'!AC118</f>
        <v>19382</v>
      </c>
      <c r="T118" s="40">
        <f t="shared" si="13"/>
        <v>23.24</v>
      </c>
      <c r="U118" s="109">
        <v>0</v>
      </c>
      <c r="V118" s="39"/>
      <c r="W118" s="41">
        <f t="shared" si="15"/>
        <v>19405.240000000002</v>
      </c>
      <c r="X118" s="36"/>
      <c r="Y118" s="83"/>
    </row>
    <row r="119" spans="1:25" x14ac:dyDescent="0.25">
      <c r="A119" s="104" t="str">
        <f>'Door Comparison'!A119</f>
        <v>D00M.00.51A</v>
      </c>
      <c r="B119" s="116" t="str">
        <f>'Door Comparison'!C119</f>
        <v>DRS-301</v>
      </c>
      <c r="C119" s="116" t="str">
        <f>'Door Comparison'!D119</f>
        <v>Metal</v>
      </c>
      <c r="D119" s="35">
        <f>'Door Comparison'!E119</f>
        <v>1230</v>
      </c>
      <c r="E119" s="35">
        <f>'Door Comparison'!F119</f>
        <v>2150</v>
      </c>
      <c r="G119" s="38">
        <f>'Door Comparison'!I119</f>
        <v>0</v>
      </c>
      <c r="H119" s="38">
        <f>'Door Comparison'!J119</f>
        <v>1</v>
      </c>
      <c r="J119" s="38">
        <f>'Door Comparison'!L119</f>
        <v>0</v>
      </c>
      <c r="K119" s="38">
        <f>'Door Comparison'!M119</f>
        <v>1</v>
      </c>
      <c r="L119" s="38">
        <f>'Door Comparison'!N119</f>
        <v>1</v>
      </c>
      <c r="N119" s="40"/>
      <c r="P119" s="40"/>
      <c r="R119" s="1">
        <f>JMS!BL121</f>
        <v>0</v>
      </c>
      <c r="S119" s="40">
        <f>'Door Comparison'!AC119</f>
        <v>1775.55</v>
      </c>
      <c r="T119" s="40"/>
      <c r="U119" s="109">
        <v>0</v>
      </c>
      <c r="V119" s="39"/>
      <c r="W119" s="41">
        <f t="shared" si="15"/>
        <v>1775.55</v>
      </c>
      <c r="X119" s="36"/>
      <c r="Y119" s="83"/>
    </row>
    <row r="120" spans="1:25" x14ac:dyDescent="0.25">
      <c r="A120" s="104" t="str">
        <f>'Door Comparison'!A120</f>
        <v>D00M.00.61A</v>
      </c>
      <c r="B120" s="116" t="str">
        <f>'Door Comparison'!C120</f>
        <v>DRS-501</v>
      </c>
      <c r="C120" s="116" t="str">
        <f>'Door Comparison'!D120</f>
        <v>Timber</v>
      </c>
      <c r="D120" s="35">
        <f>'Door Comparison'!E120</f>
        <v>970</v>
      </c>
      <c r="E120" s="35">
        <f>'Door Comparison'!F120</f>
        <v>2160</v>
      </c>
      <c r="G120" s="38">
        <f>'Door Comparison'!I120</f>
        <v>0</v>
      </c>
      <c r="H120" s="38">
        <f>'Door Comparison'!J120</f>
        <v>1</v>
      </c>
      <c r="J120" s="38">
        <f>'Door Comparison'!L120</f>
        <v>0</v>
      </c>
      <c r="K120" s="38">
        <f>'Door Comparison'!M120</f>
        <v>0</v>
      </c>
      <c r="L120" s="38">
        <f>'Door Comparison'!N120</f>
        <v>1</v>
      </c>
      <c r="N120" s="40">
        <f t="shared" ref="N120:N128" si="22">(D120+2*E120)*((G120*0.04)+(H120*0.09))/1000</f>
        <v>0.48</v>
      </c>
      <c r="P120" s="40">
        <f t="shared" ref="P120:P128" si="23">((D120+2*E120)*0.8)/1000</f>
        <v>4.2300000000000004</v>
      </c>
      <c r="R120" s="1">
        <f>JMS!BL122</f>
        <v>347.01</v>
      </c>
      <c r="S120" s="399">
        <f>'Door Comparison'!AC120</f>
        <v>232.13</v>
      </c>
      <c r="T120" s="399">
        <f t="shared" ref="T120:T128" si="24">(J120+K120+L120)*(2*((D120+2*E120)*1/1000))</f>
        <v>10.58</v>
      </c>
      <c r="U120" s="401">
        <v>327.11</v>
      </c>
      <c r="W120" s="41">
        <f t="shared" si="15"/>
        <v>921.54</v>
      </c>
      <c r="X120" s="36"/>
      <c r="Y120" s="83"/>
    </row>
    <row r="121" spans="1:25" x14ac:dyDescent="0.25">
      <c r="A121" s="104" t="str">
        <f>'Door Comparison'!A121</f>
        <v>D00M.00.64A</v>
      </c>
      <c r="B121" s="116" t="str">
        <f>'Door Comparison'!C121</f>
        <v>DRS-505</v>
      </c>
      <c r="C121" s="116" t="str">
        <f>'Door Comparison'!D121</f>
        <v>Selo</v>
      </c>
      <c r="D121" s="35">
        <f>'Door Comparison'!E121</f>
        <v>1903</v>
      </c>
      <c r="E121" s="35">
        <f>'Door Comparison'!F121</f>
        <v>2195</v>
      </c>
      <c r="G121" s="38">
        <f>'Door Comparison'!I121</f>
        <v>0</v>
      </c>
      <c r="H121" s="38">
        <f>'Door Comparison'!J121</f>
        <v>1</v>
      </c>
      <c r="J121" s="38">
        <f>'Door Comparison'!L121</f>
        <v>0</v>
      </c>
      <c r="K121" s="38">
        <f>'Door Comparison'!M121</f>
        <v>0</v>
      </c>
      <c r="L121" s="38">
        <f>'Door Comparison'!N121</f>
        <v>1</v>
      </c>
      <c r="N121" s="40">
        <f t="shared" si="22"/>
        <v>0.56999999999999995</v>
      </c>
      <c r="P121" s="40">
        <f t="shared" si="23"/>
        <v>5.03</v>
      </c>
      <c r="R121" s="1">
        <f>JMS!BL123</f>
        <v>405.18</v>
      </c>
      <c r="S121" s="40">
        <f>'Door Comparison'!AC121</f>
        <v>850.56</v>
      </c>
      <c r="T121" s="40">
        <f t="shared" si="24"/>
        <v>12.59</v>
      </c>
      <c r="U121" s="400">
        <v>167.73</v>
      </c>
      <c r="V121" s="39"/>
      <c r="W121" s="41">
        <f t="shared" si="15"/>
        <v>1441.66</v>
      </c>
      <c r="X121" s="36"/>
      <c r="Y121" s="83"/>
    </row>
    <row r="122" spans="1:25" x14ac:dyDescent="0.25">
      <c r="A122" s="104" t="str">
        <f>'Door Comparison'!A122</f>
        <v>D00M.00.65A</v>
      </c>
      <c r="B122" s="116" t="str">
        <f>'Door Comparison'!C122</f>
        <v>DRS-501</v>
      </c>
      <c r="C122" s="116" t="str">
        <f>'Door Comparison'!D122</f>
        <v>Timber</v>
      </c>
      <c r="D122" s="35">
        <f>'Door Comparison'!E122</f>
        <v>970</v>
      </c>
      <c r="E122" s="35">
        <f>'Door Comparison'!F122</f>
        <v>2160</v>
      </c>
      <c r="G122" s="38">
        <f>'Door Comparison'!I122</f>
        <v>0</v>
      </c>
      <c r="H122" s="38">
        <f>'Door Comparison'!J122</f>
        <v>1</v>
      </c>
      <c r="J122" s="38">
        <f>'Door Comparison'!L122</f>
        <v>0</v>
      </c>
      <c r="K122" s="38">
        <f>'Door Comparison'!M122</f>
        <v>1</v>
      </c>
      <c r="L122" s="38">
        <f>'Door Comparison'!N122</f>
        <v>1</v>
      </c>
      <c r="N122" s="40">
        <f t="shared" si="22"/>
        <v>0.48</v>
      </c>
      <c r="P122" s="40">
        <f t="shared" si="23"/>
        <v>4.2300000000000004</v>
      </c>
      <c r="R122" s="1">
        <f>JMS!BL124</f>
        <v>435.51</v>
      </c>
      <c r="S122" s="399">
        <f>'Door Comparison'!AC122</f>
        <v>497.52</v>
      </c>
      <c r="T122" s="399">
        <f t="shared" si="24"/>
        <v>21.16</v>
      </c>
      <c r="U122" s="401">
        <v>272.61</v>
      </c>
      <c r="W122" s="41">
        <f t="shared" si="15"/>
        <v>1231.51</v>
      </c>
      <c r="X122" s="36"/>
      <c r="Y122" s="83"/>
    </row>
    <row r="123" spans="1:25" x14ac:dyDescent="0.25">
      <c r="A123" s="104" t="str">
        <f>'Door Comparison'!A123</f>
        <v>D00M.00.66A</v>
      </c>
      <c r="B123" s="116" t="str">
        <f>'Door Comparison'!C123</f>
        <v>DRS-501</v>
      </c>
      <c r="C123" s="116" t="str">
        <f>'Door Comparison'!D123</f>
        <v>Timber</v>
      </c>
      <c r="D123" s="35">
        <f>'Door Comparison'!E123</f>
        <v>970</v>
      </c>
      <c r="E123" s="35">
        <f>'Door Comparison'!F123</f>
        <v>2160</v>
      </c>
      <c r="G123" s="38">
        <f>'Door Comparison'!I123</f>
        <v>0</v>
      </c>
      <c r="H123" s="38">
        <f>'Door Comparison'!J123</f>
        <v>1</v>
      </c>
      <c r="J123" s="38">
        <f>'Door Comparison'!L123</f>
        <v>0</v>
      </c>
      <c r="K123" s="38">
        <f>'Door Comparison'!M123</f>
        <v>1</v>
      </c>
      <c r="L123" s="38">
        <f>'Door Comparison'!N123</f>
        <v>1</v>
      </c>
      <c r="N123" s="40">
        <f t="shared" si="22"/>
        <v>0.48</v>
      </c>
      <c r="P123" s="40">
        <f t="shared" si="23"/>
        <v>4.2300000000000004</v>
      </c>
      <c r="R123" s="1">
        <f>JMS!BL125</f>
        <v>435.51</v>
      </c>
      <c r="S123" s="399">
        <f>'Door Comparison'!AC123</f>
        <v>497.51</v>
      </c>
      <c r="T123" s="399">
        <f t="shared" si="24"/>
        <v>21.16</v>
      </c>
      <c r="U123" s="401">
        <v>275.13</v>
      </c>
      <c r="W123" s="41">
        <f t="shared" si="15"/>
        <v>1234.02</v>
      </c>
      <c r="X123" s="36"/>
      <c r="Y123" s="83"/>
    </row>
    <row r="124" spans="1:25" x14ac:dyDescent="0.25">
      <c r="A124" s="104" t="str">
        <f>'Door Comparison'!A124</f>
        <v>D00M.00.69A</v>
      </c>
      <c r="B124" s="116" t="str">
        <f>'Door Comparison'!C124</f>
        <v>DRS-501</v>
      </c>
      <c r="C124" s="116" t="str">
        <f>'Door Comparison'!D124</f>
        <v>Timber</v>
      </c>
      <c r="D124" s="35">
        <f>'Door Comparison'!E124</f>
        <v>970</v>
      </c>
      <c r="E124" s="35">
        <f>'Door Comparison'!F124</f>
        <v>2160</v>
      </c>
      <c r="G124" s="38">
        <f>'Door Comparison'!I124</f>
        <v>0</v>
      </c>
      <c r="H124" s="38">
        <f>'Door Comparison'!J124</f>
        <v>1</v>
      </c>
      <c r="J124" s="38">
        <f>'Door Comparison'!L124</f>
        <v>0</v>
      </c>
      <c r="K124" s="38">
        <f>'Door Comparison'!M124</f>
        <v>1</v>
      </c>
      <c r="L124" s="38">
        <f>'Door Comparison'!N124</f>
        <v>1</v>
      </c>
      <c r="N124" s="40">
        <f t="shared" si="22"/>
        <v>0.48</v>
      </c>
      <c r="P124" s="40">
        <f t="shared" si="23"/>
        <v>4.2300000000000004</v>
      </c>
      <c r="R124" s="1">
        <f>JMS!BL126</f>
        <v>435.51</v>
      </c>
      <c r="S124" s="399">
        <f>'Door Comparison'!AC124</f>
        <v>497.52</v>
      </c>
      <c r="T124" s="399">
        <f t="shared" si="24"/>
        <v>21.16</v>
      </c>
      <c r="U124" s="401">
        <v>272.61</v>
      </c>
      <c r="W124" s="41">
        <f t="shared" si="15"/>
        <v>1231.51</v>
      </c>
      <c r="X124" s="36"/>
      <c r="Y124" s="83"/>
    </row>
    <row r="125" spans="1:25" x14ac:dyDescent="0.25">
      <c r="A125" s="104" t="str">
        <f>'Door Comparison'!A125</f>
        <v>D00M.00.69B</v>
      </c>
      <c r="B125" s="116" t="str">
        <f>'Door Comparison'!C125</f>
        <v>DRS-501</v>
      </c>
      <c r="C125" s="116" t="str">
        <f>'Door Comparison'!D125</f>
        <v>Timber</v>
      </c>
      <c r="D125" s="35">
        <f>'Door Comparison'!E125</f>
        <v>970</v>
      </c>
      <c r="E125" s="35">
        <f>'Door Comparison'!F125</f>
        <v>2160</v>
      </c>
      <c r="G125" s="38">
        <f>'Door Comparison'!I125</f>
        <v>0</v>
      </c>
      <c r="H125" s="38">
        <f>'Door Comparison'!J125</f>
        <v>1</v>
      </c>
      <c r="J125" s="38">
        <f>'Door Comparison'!L125</f>
        <v>0</v>
      </c>
      <c r="K125" s="38">
        <f>'Door Comparison'!M125</f>
        <v>1</v>
      </c>
      <c r="L125" s="38">
        <f>'Door Comparison'!N125</f>
        <v>1</v>
      </c>
      <c r="N125" s="40">
        <f t="shared" si="22"/>
        <v>0.48</v>
      </c>
      <c r="P125" s="40">
        <f t="shared" si="23"/>
        <v>4.2300000000000004</v>
      </c>
      <c r="R125" s="1">
        <f>JMS!BL127</f>
        <v>435.51</v>
      </c>
      <c r="S125" s="399">
        <f>'Door Comparison'!AC125</f>
        <v>330.09</v>
      </c>
      <c r="T125" s="399">
        <f t="shared" si="24"/>
        <v>21.16</v>
      </c>
      <c r="U125" s="401">
        <v>275.13</v>
      </c>
      <c r="W125" s="41">
        <f t="shared" si="15"/>
        <v>1066.5999999999999</v>
      </c>
      <c r="X125" s="36"/>
      <c r="Y125" s="83"/>
    </row>
    <row r="126" spans="1:25" x14ac:dyDescent="0.25">
      <c r="A126" s="104" t="str">
        <f>'Door Comparison'!A126</f>
        <v>D00M.00.72A</v>
      </c>
      <c r="B126" s="116" t="str">
        <f>'Door Comparison'!C126</f>
        <v>DRS-501</v>
      </c>
      <c r="C126" s="116" t="str">
        <f>'Door Comparison'!D126</f>
        <v>Timber</v>
      </c>
      <c r="D126" s="35">
        <f>'Door Comparison'!E126</f>
        <v>828</v>
      </c>
      <c r="E126" s="35">
        <f>'Door Comparison'!F126</f>
        <v>2060</v>
      </c>
      <c r="G126" s="38">
        <f>'Door Comparison'!I126</f>
        <v>0</v>
      </c>
      <c r="H126" s="38">
        <f>'Door Comparison'!J126</f>
        <v>1</v>
      </c>
      <c r="J126" s="38">
        <f>'Door Comparison'!L126</f>
        <v>1</v>
      </c>
      <c r="K126" s="38">
        <f>'Door Comparison'!M126</f>
        <v>0</v>
      </c>
      <c r="L126" s="38">
        <f>'Door Comparison'!N126</f>
        <v>0</v>
      </c>
      <c r="N126" s="40">
        <f t="shared" si="22"/>
        <v>0.45</v>
      </c>
      <c r="P126" s="40">
        <f t="shared" si="23"/>
        <v>3.96</v>
      </c>
      <c r="R126" s="1">
        <f>JMS!BL128</f>
        <v>374.11</v>
      </c>
      <c r="S126" s="399">
        <f>'Door Comparison'!AC126</f>
        <v>219.68</v>
      </c>
      <c r="T126" s="399">
        <f t="shared" si="24"/>
        <v>9.9</v>
      </c>
      <c r="U126" s="401">
        <v>353.98</v>
      </c>
      <c r="W126" s="41">
        <f t="shared" si="15"/>
        <v>962.08</v>
      </c>
      <c r="X126" s="36"/>
      <c r="Y126" s="83"/>
    </row>
    <row r="127" spans="1:25" x14ac:dyDescent="0.25">
      <c r="A127" s="104" t="str">
        <f>'Door Comparison'!A127</f>
        <v>D00M.00.73A</v>
      </c>
      <c r="B127" s="116" t="str">
        <f>'Door Comparison'!C127</f>
        <v>DRS-501</v>
      </c>
      <c r="C127" s="116" t="str">
        <f>'Door Comparison'!D127</f>
        <v>Timber</v>
      </c>
      <c r="D127" s="35">
        <f>'Door Comparison'!E127</f>
        <v>1020</v>
      </c>
      <c r="E127" s="35">
        <f>'Door Comparison'!F127</f>
        <v>2160</v>
      </c>
      <c r="G127" s="38">
        <f>'Door Comparison'!I127</f>
        <v>0</v>
      </c>
      <c r="H127" s="38">
        <f>'Door Comparison'!J127</f>
        <v>1</v>
      </c>
      <c r="J127" s="38">
        <f>'Door Comparison'!L127</f>
        <v>0</v>
      </c>
      <c r="K127" s="38">
        <f>'Door Comparison'!M127</f>
        <v>1</v>
      </c>
      <c r="L127" s="38">
        <f>'Door Comparison'!N127</f>
        <v>1</v>
      </c>
      <c r="N127" s="40">
        <f t="shared" si="22"/>
        <v>0.48</v>
      </c>
      <c r="P127" s="40">
        <f t="shared" si="23"/>
        <v>4.2699999999999996</v>
      </c>
      <c r="R127" s="1">
        <f>JMS!BL129</f>
        <v>437.36</v>
      </c>
      <c r="S127" s="399">
        <f>'Door Comparison'!AC127</f>
        <v>332.13</v>
      </c>
      <c r="T127" s="399">
        <f t="shared" si="24"/>
        <v>21.36</v>
      </c>
      <c r="U127" s="401">
        <v>272.61</v>
      </c>
      <c r="W127" s="41">
        <f t="shared" si="15"/>
        <v>1068.21</v>
      </c>
      <c r="X127" s="36"/>
      <c r="Y127" s="83"/>
    </row>
    <row r="128" spans="1:25" x14ac:dyDescent="0.25">
      <c r="A128" s="104" t="str">
        <f>'Door Comparison'!A128</f>
        <v>D00M.00.73B</v>
      </c>
      <c r="B128" s="116" t="str">
        <f>'Door Comparison'!C128</f>
        <v>DRS-501</v>
      </c>
      <c r="C128" s="116" t="str">
        <f>'Door Comparison'!D128</f>
        <v>Timber</v>
      </c>
      <c r="D128" s="35">
        <f>'Door Comparison'!E128</f>
        <v>1020</v>
      </c>
      <c r="E128" s="35">
        <f>'Door Comparison'!F128</f>
        <v>2160</v>
      </c>
      <c r="G128" s="38">
        <f>'Door Comparison'!I128</f>
        <v>0</v>
      </c>
      <c r="H128" s="38">
        <f>'Door Comparison'!J128</f>
        <v>1</v>
      </c>
      <c r="J128" s="38">
        <f>'Door Comparison'!L128</f>
        <v>0</v>
      </c>
      <c r="K128" s="38">
        <f>'Door Comparison'!M128</f>
        <v>1</v>
      </c>
      <c r="L128" s="38">
        <f>'Door Comparison'!N128</f>
        <v>1</v>
      </c>
      <c r="N128" s="40">
        <f t="shared" si="22"/>
        <v>0.48</v>
      </c>
      <c r="P128" s="40">
        <f t="shared" si="23"/>
        <v>4.2699999999999996</v>
      </c>
      <c r="R128" s="1">
        <f>JMS!BL130</f>
        <v>437.36</v>
      </c>
      <c r="S128" s="399">
        <f>'Door Comparison'!AC128</f>
        <v>332.13</v>
      </c>
      <c r="T128" s="399">
        <f t="shared" si="24"/>
        <v>21.36</v>
      </c>
      <c r="U128" s="401">
        <v>272.61</v>
      </c>
      <c r="W128" s="41">
        <f t="shared" si="15"/>
        <v>1068.21</v>
      </c>
      <c r="X128" s="36"/>
      <c r="Y128" s="83"/>
    </row>
    <row r="129" spans="1:25" x14ac:dyDescent="0.25">
      <c r="A129" s="104" t="str">
        <f>'Door Comparison'!A129</f>
        <v>D00M.01.07A</v>
      </c>
      <c r="B129" s="116" t="str">
        <f>'Door Comparison'!C129</f>
        <v>DRS-301</v>
      </c>
      <c r="C129" s="116" t="str">
        <f>'Door Comparison'!D129</f>
        <v>Metal</v>
      </c>
      <c r="D129" s="35">
        <f>'Door Comparison'!E129</f>
        <v>1230</v>
      </c>
      <c r="E129" s="35">
        <f>'Door Comparison'!F129</f>
        <v>2150</v>
      </c>
      <c r="G129" s="38">
        <f>'Door Comparison'!I129</f>
        <v>0</v>
      </c>
      <c r="H129" s="38">
        <f>'Door Comparison'!J129</f>
        <v>1</v>
      </c>
      <c r="J129" s="38">
        <f>'Door Comparison'!L129</f>
        <v>0</v>
      </c>
      <c r="K129" s="38">
        <f>'Door Comparison'!M129</f>
        <v>1</v>
      </c>
      <c r="L129" s="38">
        <f>'Door Comparison'!N129</f>
        <v>1</v>
      </c>
      <c r="N129" s="40"/>
      <c r="P129" s="40"/>
      <c r="R129" s="1">
        <f>JMS!BL131</f>
        <v>0</v>
      </c>
      <c r="S129" s="40">
        <f>'Door Comparison'!AC129</f>
        <v>2579.5500000000002</v>
      </c>
      <c r="T129" s="40"/>
      <c r="U129" s="109">
        <v>0</v>
      </c>
      <c r="V129" s="39"/>
      <c r="W129" s="41">
        <f t="shared" si="15"/>
        <v>2579.5500000000002</v>
      </c>
      <c r="X129" s="36"/>
      <c r="Y129" s="83"/>
    </row>
    <row r="130" spans="1:25" x14ac:dyDescent="0.25">
      <c r="A130" s="104" t="str">
        <f>'Door Comparison'!A130</f>
        <v>D00M.01.08A</v>
      </c>
      <c r="B130" s="116" t="str">
        <f>'Door Comparison'!C130</f>
        <v>DRS-301</v>
      </c>
      <c r="C130" s="116" t="str">
        <f>'Door Comparison'!D130</f>
        <v>Metal</v>
      </c>
      <c r="D130" s="35">
        <f>'Door Comparison'!E130</f>
        <v>1230</v>
      </c>
      <c r="E130" s="35">
        <f>'Door Comparison'!F130</f>
        <v>2150</v>
      </c>
      <c r="G130" s="38">
        <f>'Door Comparison'!I130</f>
        <v>0</v>
      </c>
      <c r="H130" s="38">
        <f>'Door Comparison'!J130</f>
        <v>1</v>
      </c>
      <c r="J130" s="38">
        <f>'Door Comparison'!L130</f>
        <v>0</v>
      </c>
      <c r="K130" s="38">
        <f>'Door Comparison'!M130</f>
        <v>1</v>
      </c>
      <c r="L130" s="38">
        <f>'Door Comparison'!N130</f>
        <v>1</v>
      </c>
      <c r="N130" s="40"/>
      <c r="P130" s="40"/>
      <c r="R130" s="1">
        <f>JMS!BL132</f>
        <v>0</v>
      </c>
      <c r="S130" s="40">
        <f>'Door Comparison'!AC130</f>
        <v>1649.55</v>
      </c>
      <c r="T130" s="40"/>
      <c r="U130" s="109">
        <v>0</v>
      </c>
      <c r="V130" s="39"/>
      <c r="W130" s="41">
        <f t="shared" si="15"/>
        <v>1649.55</v>
      </c>
      <c r="X130" s="36"/>
      <c r="Y130" s="83"/>
    </row>
    <row r="131" spans="1:25" x14ac:dyDescent="0.25">
      <c r="A131" s="104" t="str">
        <f>'Door Comparison'!A131</f>
        <v>D00M.07.01A</v>
      </c>
      <c r="B131" s="116" t="str">
        <f>'Door Comparison'!C131</f>
        <v>DRS-501</v>
      </c>
      <c r="C131" s="116" t="str">
        <f>'Door Comparison'!D131</f>
        <v>Timber</v>
      </c>
      <c r="D131" s="35">
        <f>'Door Comparison'!E131</f>
        <v>1020</v>
      </c>
      <c r="E131" s="35">
        <f>'Door Comparison'!F131</f>
        <v>2060</v>
      </c>
      <c r="G131" s="38">
        <f>'Door Comparison'!I131</f>
        <v>0</v>
      </c>
      <c r="H131" s="38">
        <f>'Door Comparison'!J131</f>
        <v>1</v>
      </c>
      <c r="J131" s="38">
        <f>'Door Comparison'!L131</f>
        <v>0</v>
      </c>
      <c r="K131" s="38">
        <f>'Door Comparison'!M131</f>
        <v>1</v>
      </c>
      <c r="L131" s="38">
        <f>'Door Comparison'!N131</f>
        <v>1</v>
      </c>
      <c r="N131" s="40">
        <f t="shared" si="11"/>
        <v>0.46</v>
      </c>
      <c r="P131" s="40">
        <f t="shared" si="12"/>
        <v>4.1100000000000003</v>
      </c>
      <c r="R131" s="1">
        <f>JMS!BL133</f>
        <v>429.94</v>
      </c>
      <c r="S131" s="399">
        <f>'Door Comparison'!AC131</f>
        <v>497.28</v>
      </c>
      <c r="T131" s="399">
        <f t="shared" si="13"/>
        <v>20.56</v>
      </c>
      <c r="U131" s="401">
        <v>275.13</v>
      </c>
      <c r="W131" s="41">
        <f t="shared" si="15"/>
        <v>1227.48</v>
      </c>
      <c r="X131" s="36"/>
      <c r="Y131" s="83"/>
    </row>
    <row r="132" spans="1:25" x14ac:dyDescent="0.25">
      <c r="A132" s="104" t="str">
        <f>'Door Comparison'!A132</f>
        <v>D00M.07.01B</v>
      </c>
      <c r="B132" s="116" t="str">
        <f>'Door Comparison'!C132</f>
        <v>DRS-501</v>
      </c>
      <c r="C132" s="116" t="str">
        <f>'Door Comparison'!D132</f>
        <v>Timber</v>
      </c>
      <c r="D132" s="35">
        <f>'Door Comparison'!E132</f>
        <v>970</v>
      </c>
      <c r="E132" s="35">
        <f>'Door Comparison'!F132</f>
        <v>2160</v>
      </c>
      <c r="G132" s="38">
        <f>'Door Comparison'!I132</f>
        <v>0</v>
      </c>
      <c r="H132" s="38">
        <f>'Door Comparison'!J132</f>
        <v>1</v>
      </c>
      <c r="J132" s="38">
        <f>'Door Comparison'!L132</f>
        <v>0</v>
      </c>
      <c r="K132" s="38">
        <f>'Door Comparison'!M132</f>
        <v>1</v>
      </c>
      <c r="L132" s="38">
        <f>'Door Comparison'!N132</f>
        <v>1</v>
      </c>
      <c r="N132" s="40">
        <f t="shared" si="11"/>
        <v>0.48</v>
      </c>
      <c r="P132" s="40">
        <f t="shared" si="12"/>
        <v>4.2300000000000004</v>
      </c>
      <c r="R132" s="1">
        <f>JMS!BL134</f>
        <v>412.97</v>
      </c>
      <c r="S132" s="399">
        <f>'Door Comparison'!AC132</f>
        <v>497.52</v>
      </c>
      <c r="T132" s="399">
        <f t="shared" si="13"/>
        <v>21.16</v>
      </c>
      <c r="U132" s="401">
        <v>275.13</v>
      </c>
      <c r="W132" s="41">
        <f t="shared" si="15"/>
        <v>1211.49</v>
      </c>
      <c r="X132" s="36"/>
      <c r="Y132" s="83"/>
    </row>
    <row r="133" spans="1:25" x14ac:dyDescent="0.25">
      <c r="A133" s="104" t="str">
        <f>'Door Comparison'!A133</f>
        <v>D00M.08.01A</v>
      </c>
      <c r="B133" s="116" t="str">
        <f>'Door Comparison'!C133</f>
        <v>DRS-501</v>
      </c>
      <c r="C133" s="116" t="str">
        <f>'Door Comparison'!D133</f>
        <v>Timber</v>
      </c>
      <c r="D133" s="35">
        <f>'Door Comparison'!E133</f>
        <v>1305</v>
      </c>
      <c r="E133" s="35">
        <f>'Door Comparison'!F133</f>
        <v>2160</v>
      </c>
      <c r="G133" s="38">
        <f>'Door Comparison'!I133</f>
        <v>0</v>
      </c>
      <c r="H133" s="38">
        <f>'Door Comparison'!J133</f>
        <v>1</v>
      </c>
      <c r="J133" s="38">
        <f>'Door Comparison'!L133</f>
        <v>1</v>
      </c>
      <c r="K133" s="38">
        <f>'Door Comparison'!M133</f>
        <v>0</v>
      </c>
      <c r="L133" s="38">
        <f>'Door Comparison'!N133</f>
        <v>1</v>
      </c>
      <c r="N133" s="40">
        <f t="shared" si="11"/>
        <v>0.51</v>
      </c>
      <c r="P133" s="40">
        <f t="shared" si="12"/>
        <v>4.5</v>
      </c>
      <c r="R133" s="1">
        <f>JMS!BL135</f>
        <v>365.55</v>
      </c>
      <c r="S133" s="399">
        <f>'Door Comparison'!AC133</f>
        <v>500.56</v>
      </c>
      <c r="T133" s="399">
        <f t="shared" si="13"/>
        <v>22.5</v>
      </c>
      <c r="U133" s="401">
        <v>834.65</v>
      </c>
      <c r="W133" s="41">
        <f t="shared" si="15"/>
        <v>1728.27</v>
      </c>
      <c r="X133" s="36"/>
      <c r="Y133" s="83"/>
    </row>
    <row r="134" spans="1:25" x14ac:dyDescent="0.25">
      <c r="A134" s="104" t="str">
        <f>'Door Comparison'!A134</f>
        <v>D00M.08.02A</v>
      </c>
      <c r="B134" s="116" t="str">
        <f>'Door Comparison'!C134</f>
        <v>DRS-501</v>
      </c>
      <c r="C134" s="116" t="str">
        <f>'Door Comparison'!D134</f>
        <v>Timber</v>
      </c>
      <c r="D134" s="35">
        <f>'Door Comparison'!E134</f>
        <v>990</v>
      </c>
      <c r="E134" s="35">
        <f>'Door Comparison'!F134</f>
        <v>2160</v>
      </c>
      <c r="G134" s="38">
        <f>'Door Comparison'!I134</f>
        <v>0</v>
      </c>
      <c r="H134" s="38">
        <f>'Door Comparison'!J134</f>
        <v>1</v>
      </c>
      <c r="J134" s="38">
        <f>'Door Comparison'!L134</f>
        <v>1</v>
      </c>
      <c r="K134" s="38">
        <f>'Door Comparison'!M134</f>
        <v>0</v>
      </c>
      <c r="L134" s="38">
        <f>'Door Comparison'!N134</f>
        <v>0</v>
      </c>
      <c r="N134" s="40">
        <f t="shared" si="11"/>
        <v>0.48</v>
      </c>
      <c r="P134" s="40">
        <f t="shared" si="12"/>
        <v>4.25</v>
      </c>
      <c r="R134" s="60">
        <v>357.69</v>
      </c>
      <c r="S134" s="399">
        <f>'Door Comparison'!AC134</f>
        <v>381.34</v>
      </c>
      <c r="T134" s="399">
        <f t="shared" si="13"/>
        <v>10.62</v>
      </c>
      <c r="U134" s="401">
        <v>272.04000000000002</v>
      </c>
      <c r="W134" s="41">
        <f t="shared" si="15"/>
        <v>1026.42</v>
      </c>
      <c r="X134" s="36"/>
      <c r="Y134" s="83"/>
    </row>
    <row r="135" spans="1:25" x14ac:dyDescent="0.25">
      <c r="A135" s="104" t="str">
        <f>'Door Comparison'!A135</f>
        <v>Level 01</v>
      </c>
      <c r="B135" s="116"/>
      <c r="C135" s="116"/>
      <c r="N135" s="40"/>
      <c r="P135" s="40"/>
      <c r="R135" s="1"/>
      <c r="S135" s="40"/>
      <c r="T135" s="40"/>
      <c r="U135" s="109"/>
      <c r="V135" s="39"/>
      <c r="X135" s="36"/>
      <c r="Y135" s="83"/>
    </row>
    <row r="136" spans="1:25" x14ac:dyDescent="0.25">
      <c r="A136" s="104" t="str">
        <f>'Door Comparison'!A136</f>
        <v>D01.00.03A</v>
      </c>
      <c r="B136" s="116" t="str">
        <f>'Door Comparison'!C136</f>
        <v>DRS-506</v>
      </c>
      <c r="C136" s="116" t="str">
        <f>'Door Comparison'!D136</f>
        <v>Timber</v>
      </c>
      <c r="D136" s="35">
        <f>'Door Comparison'!E136</f>
        <v>875</v>
      </c>
      <c r="E136" s="35">
        <f>'Door Comparison'!F136</f>
        <v>2355</v>
      </c>
      <c r="G136" s="38">
        <f>'Door Comparison'!I136</f>
        <v>0</v>
      </c>
      <c r="H136" s="38">
        <f>'Door Comparison'!J136</f>
        <v>1</v>
      </c>
      <c r="J136" s="38">
        <f>'Door Comparison'!L136</f>
        <v>0</v>
      </c>
      <c r="K136" s="38">
        <f>'Door Comparison'!M136</f>
        <v>0</v>
      </c>
      <c r="L136" s="38">
        <f>'Door Comparison'!N136</f>
        <v>0</v>
      </c>
      <c r="N136" s="40">
        <f t="shared" ref="N136:N137" si="25">(D136+2*E136)*((G136*0.04)+(H136*0.09))/1000</f>
        <v>0.5</v>
      </c>
      <c r="P136" s="40">
        <f t="shared" ref="P136:P137" si="26">((D136+2*E136)*0.8)/1000</f>
        <v>4.47</v>
      </c>
      <c r="R136" s="60">
        <v>296.07</v>
      </c>
      <c r="S136" s="399">
        <f>'Door Comparison'!AC136</f>
        <v>203.37</v>
      </c>
      <c r="T136" s="399">
        <f t="shared" ref="T136:T137" si="27">(J136+K136+L136)*(2*((D136+2*E136)*1/1000))</f>
        <v>0</v>
      </c>
      <c r="U136" s="401">
        <v>683.58</v>
      </c>
      <c r="W136" s="41">
        <f t="shared" ref="W136:W176" si="28">SUM(N136:V136)</f>
        <v>1187.99</v>
      </c>
      <c r="X136" s="36"/>
      <c r="Y136" s="83"/>
    </row>
    <row r="137" spans="1:25" x14ac:dyDescent="0.25">
      <c r="A137" s="104" t="str">
        <f>'Door Comparison'!A137</f>
        <v>D01.00.04A</v>
      </c>
      <c r="B137" s="116" t="str">
        <f>'Door Comparison'!C137</f>
        <v>DRS-501</v>
      </c>
      <c r="C137" s="116" t="str">
        <f>'Door Comparison'!D137</f>
        <v>Timber</v>
      </c>
      <c r="D137" s="35">
        <f>'Door Comparison'!E137</f>
        <v>1030</v>
      </c>
      <c r="E137" s="35">
        <f>'Door Comparison'!F137</f>
        <v>2360</v>
      </c>
      <c r="G137" s="38">
        <f>'Door Comparison'!I137</f>
        <v>0</v>
      </c>
      <c r="H137" s="38">
        <f>'Door Comparison'!J137</f>
        <v>1</v>
      </c>
      <c r="J137" s="38">
        <f>'Door Comparison'!L137</f>
        <v>0</v>
      </c>
      <c r="K137" s="38">
        <f>'Door Comparison'!M137</f>
        <v>0</v>
      </c>
      <c r="L137" s="38">
        <f>'Door Comparison'!N137</f>
        <v>0</v>
      </c>
      <c r="N137" s="40">
        <f t="shared" si="25"/>
        <v>0.52</v>
      </c>
      <c r="P137" s="40">
        <f t="shared" si="26"/>
        <v>4.5999999999999996</v>
      </c>
      <c r="R137" s="1">
        <f>JMS!BL139</f>
        <v>347.81</v>
      </c>
      <c r="S137" s="399">
        <f>'Door Comparison'!AC137</f>
        <v>239.1</v>
      </c>
      <c r="T137" s="399">
        <f t="shared" si="27"/>
        <v>0</v>
      </c>
      <c r="U137" s="401">
        <v>323.68</v>
      </c>
      <c r="W137" s="41">
        <f t="shared" si="28"/>
        <v>915.71</v>
      </c>
      <c r="X137" s="36"/>
      <c r="Y137" s="83"/>
    </row>
    <row r="138" spans="1:25" x14ac:dyDescent="0.25">
      <c r="A138" s="397" t="str">
        <f>'Door Comparison'!A138</f>
        <v>D01.00.04A</v>
      </c>
      <c r="B138" s="116" t="str">
        <f>'Door Comparison'!C138</f>
        <v>DRS-501</v>
      </c>
      <c r="C138" s="116" t="str">
        <f>'Door Comparison'!D138</f>
        <v>Timber</v>
      </c>
      <c r="D138" s="405"/>
      <c r="E138" s="405"/>
      <c r="F138" s="406"/>
      <c r="G138" s="407"/>
      <c r="H138" s="407"/>
      <c r="I138" s="407"/>
      <c r="J138" s="407"/>
      <c r="K138" s="407"/>
      <c r="L138" s="407"/>
      <c r="M138" s="408"/>
      <c r="N138" s="399"/>
      <c r="O138" s="408"/>
      <c r="P138" s="399"/>
      <c r="Q138" s="408"/>
      <c r="R138" s="160"/>
      <c r="T138" s="399"/>
      <c r="U138" s="401"/>
      <c r="W138" s="410"/>
      <c r="X138" s="36" t="str">
        <f>'Door Comparison'!AD138</f>
        <v>OMITTED</v>
      </c>
      <c r="Y138" s="83"/>
    </row>
    <row r="139" spans="1:25" x14ac:dyDescent="0.25">
      <c r="A139" s="104" t="str">
        <f>'Door Comparison'!A139</f>
        <v>D01.00.05A</v>
      </c>
      <c r="B139" s="116" t="str">
        <f>'Door Comparison'!C139</f>
        <v>DRS-301</v>
      </c>
      <c r="C139" s="116" t="str">
        <f>'Door Comparison'!D139</f>
        <v>Stafford</v>
      </c>
      <c r="D139" s="405"/>
      <c r="E139" s="405"/>
      <c r="F139" s="406"/>
      <c r="G139" s="407"/>
      <c r="H139" s="407"/>
      <c r="I139" s="407"/>
      <c r="J139" s="407"/>
      <c r="K139" s="407"/>
      <c r="L139" s="407"/>
      <c r="M139" s="408"/>
      <c r="N139" s="399"/>
      <c r="O139" s="408"/>
      <c r="P139" s="399"/>
      <c r="Q139" s="408"/>
      <c r="R139" s="160"/>
      <c r="T139" s="399"/>
      <c r="U139" s="409"/>
      <c r="W139" s="410"/>
      <c r="X139" s="36" t="str">
        <f>'Door Comparison'!AD139</f>
        <v>OMITTED</v>
      </c>
      <c r="Y139" s="83"/>
    </row>
    <row r="140" spans="1:25" x14ac:dyDescent="0.25">
      <c r="A140" s="104" t="str">
        <f>'Door Comparison'!A140</f>
        <v>D01.00.06A</v>
      </c>
      <c r="B140" s="116" t="str">
        <f>'Door Comparison'!C140</f>
        <v>DRS-301</v>
      </c>
      <c r="C140" s="116" t="str">
        <f>'Door Comparison'!D140</f>
        <v>Stafford</v>
      </c>
      <c r="D140" s="405"/>
      <c r="E140" s="405"/>
      <c r="F140" s="406"/>
      <c r="G140" s="407"/>
      <c r="H140" s="407"/>
      <c r="I140" s="407"/>
      <c r="J140" s="407"/>
      <c r="K140" s="407"/>
      <c r="L140" s="407"/>
      <c r="M140" s="408"/>
      <c r="N140" s="399"/>
      <c r="O140" s="408"/>
      <c r="P140" s="399"/>
      <c r="Q140" s="408"/>
      <c r="R140" s="160"/>
      <c r="T140" s="399"/>
      <c r="U140" s="409"/>
      <c r="W140" s="410"/>
      <c r="X140" s="36" t="str">
        <f>'Door Comparison'!AD140</f>
        <v>OMITTED</v>
      </c>
      <c r="Y140" s="83"/>
    </row>
    <row r="141" spans="1:25" x14ac:dyDescent="0.25">
      <c r="A141" s="104" t="str">
        <f>'Door Comparison'!A141</f>
        <v>D01.00.13A</v>
      </c>
      <c r="B141" s="116" t="str">
        <f>'Door Comparison'!C141</f>
        <v>DRS-501</v>
      </c>
      <c r="C141" s="116" t="str">
        <f>'Door Comparison'!D141</f>
        <v>Timber</v>
      </c>
      <c r="D141" s="35">
        <f>'Door Comparison'!E141</f>
        <v>1040</v>
      </c>
      <c r="E141" s="35">
        <f>'Door Comparison'!F141</f>
        <v>2160</v>
      </c>
      <c r="G141" s="38">
        <f>'Door Comparison'!I141</f>
        <v>0</v>
      </c>
      <c r="H141" s="38">
        <f>'Door Comparison'!J141</f>
        <v>1</v>
      </c>
      <c r="J141" s="38">
        <f>'Door Comparison'!L141</f>
        <v>0</v>
      </c>
      <c r="K141" s="38">
        <f>'Door Comparison'!M141</f>
        <v>1</v>
      </c>
      <c r="L141" s="38">
        <f>'Door Comparison'!N141</f>
        <v>1</v>
      </c>
      <c r="N141" s="40">
        <f t="shared" ref="N141:N201" si="29">(D141+2*E141)*((G141*0.04)+(H141*0.09))/1000</f>
        <v>0.48</v>
      </c>
      <c r="P141" s="40">
        <f t="shared" ref="P141:P201" si="30">((D141+2*E141)*0.8)/1000</f>
        <v>4.29</v>
      </c>
      <c r="R141" s="1">
        <f>JMS!BL143</f>
        <v>371</v>
      </c>
      <c r="S141" s="399">
        <f>'Door Comparison'!AC141</f>
        <v>332.97</v>
      </c>
      <c r="T141" s="399">
        <f t="shared" ref="T141:T201" si="31">(J141+K141+L141)*(2*((D141+2*E141)*1/1000))</f>
        <v>21.44</v>
      </c>
      <c r="U141" s="401">
        <v>683.58</v>
      </c>
      <c r="W141" s="41">
        <f t="shared" si="28"/>
        <v>1413.76</v>
      </c>
      <c r="X141" s="36"/>
      <c r="Y141" s="83"/>
    </row>
    <row r="142" spans="1:25" x14ac:dyDescent="0.25">
      <c r="A142" s="104" t="str">
        <f>'Door Comparison'!A142</f>
        <v>D01.00.15A</v>
      </c>
      <c r="B142" s="116" t="str">
        <f>'Door Comparison'!C142</f>
        <v>DRS-508</v>
      </c>
      <c r="C142" s="116" t="str">
        <f>'Door Comparison'!D142</f>
        <v>Timber</v>
      </c>
      <c r="D142" s="35">
        <f>'Door Comparison'!E142</f>
        <v>980</v>
      </c>
      <c r="E142" s="35">
        <f>'Door Comparison'!F142</f>
        <v>2300</v>
      </c>
      <c r="G142" s="38">
        <f>'Door Comparison'!I142</f>
        <v>0</v>
      </c>
      <c r="H142" s="38">
        <f>'Door Comparison'!J142</f>
        <v>1</v>
      </c>
      <c r="J142" s="38">
        <f>'Door Comparison'!L142</f>
        <v>0</v>
      </c>
      <c r="K142" s="38">
        <f>'Door Comparison'!M142</f>
        <v>1</v>
      </c>
      <c r="L142" s="38">
        <f>'Door Comparison'!N142</f>
        <v>1</v>
      </c>
      <c r="N142" s="40">
        <f t="shared" si="29"/>
        <v>0.5</v>
      </c>
      <c r="P142" s="40">
        <f t="shared" si="30"/>
        <v>4.46</v>
      </c>
      <c r="R142" s="1">
        <f>JMS!BL144</f>
        <v>1033.79</v>
      </c>
      <c r="S142" s="399">
        <f>'Door Comparison'!AC142</f>
        <v>1133.48</v>
      </c>
      <c r="T142" s="399">
        <f t="shared" si="31"/>
        <v>22.32</v>
      </c>
      <c r="U142" s="401">
        <v>358.21</v>
      </c>
      <c r="W142" s="41">
        <f t="shared" si="28"/>
        <v>2552.7600000000002</v>
      </c>
      <c r="X142" s="36"/>
      <c r="Y142" s="83"/>
    </row>
    <row r="143" spans="1:25" x14ac:dyDescent="0.25">
      <c r="A143" s="104" t="str">
        <f>'Door Comparison'!A143</f>
        <v>D01.00.15B</v>
      </c>
      <c r="B143" s="116" t="str">
        <f>'Door Comparison'!C143</f>
        <v>DRS-309</v>
      </c>
      <c r="C143" s="116" t="str">
        <f>'Door Comparison'!D143</f>
        <v>Stafford</v>
      </c>
      <c r="D143" s="35">
        <f>'Door Comparison'!E143</f>
        <v>1065</v>
      </c>
      <c r="E143" s="35">
        <f>'Door Comparison'!F143</f>
        <v>2150</v>
      </c>
      <c r="G143" s="38">
        <f>'Door Comparison'!I143</f>
        <v>0</v>
      </c>
      <c r="H143" s="38">
        <f>'Door Comparison'!J143</f>
        <v>1</v>
      </c>
      <c r="J143" s="38">
        <f>'Door Comparison'!L143</f>
        <v>0</v>
      </c>
      <c r="K143" s="38">
        <f>'Door Comparison'!M143</f>
        <v>1</v>
      </c>
      <c r="L143" s="38">
        <f>'Door Comparison'!N143</f>
        <v>1</v>
      </c>
      <c r="N143" s="40"/>
      <c r="P143" s="40"/>
      <c r="R143" s="1">
        <f>JMS!BL145</f>
        <v>0</v>
      </c>
      <c r="S143" s="40">
        <f>'Door Comparison'!AC143</f>
        <v>16034</v>
      </c>
      <c r="T143" s="40">
        <f t="shared" si="31"/>
        <v>21.46</v>
      </c>
      <c r="U143" s="109">
        <v>0</v>
      </c>
      <c r="V143" s="39"/>
      <c r="W143" s="41">
        <f t="shared" si="28"/>
        <v>16055.46</v>
      </c>
      <c r="X143" s="36"/>
      <c r="Y143" s="83"/>
    </row>
    <row r="144" spans="1:25" x14ac:dyDescent="0.25">
      <c r="A144" s="104" t="str">
        <f>'Door Comparison'!A144</f>
        <v>D01.00.16A</v>
      </c>
      <c r="B144" s="116" t="str">
        <f>'Door Comparison'!C144</f>
        <v>DRS-508</v>
      </c>
      <c r="C144" s="116" t="str">
        <f>'Door Comparison'!D144</f>
        <v>Timber</v>
      </c>
      <c r="D144" s="35">
        <f>'Door Comparison'!E144</f>
        <v>980</v>
      </c>
      <c r="E144" s="35">
        <f>'Door Comparison'!F144</f>
        <v>2300</v>
      </c>
      <c r="G144" s="38">
        <f>'Door Comparison'!I144</f>
        <v>0</v>
      </c>
      <c r="H144" s="38">
        <f>'Door Comparison'!J144</f>
        <v>1</v>
      </c>
      <c r="J144" s="38">
        <f>'Door Comparison'!L144</f>
        <v>0</v>
      </c>
      <c r="K144" s="38">
        <f>'Door Comparison'!M144</f>
        <v>1</v>
      </c>
      <c r="L144" s="38">
        <f>'Door Comparison'!N144</f>
        <v>1</v>
      </c>
      <c r="N144" s="40">
        <f t="shared" si="29"/>
        <v>0.5</v>
      </c>
      <c r="P144" s="40">
        <f t="shared" si="30"/>
        <v>4.46</v>
      </c>
      <c r="R144" s="1">
        <f>JMS!BL146</f>
        <v>1033.79</v>
      </c>
      <c r="S144" s="399">
        <f>'Door Comparison'!AC144</f>
        <v>1133.48</v>
      </c>
      <c r="T144" s="399">
        <f t="shared" si="31"/>
        <v>22.32</v>
      </c>
      <c r="U144" s="401">
        <v>314.86</v>
      </c>
      <c r="W144" s="41">
        <f t="shared" si="28"/>
        <v>2509.41</v>
      </c>
      <c r="X144" s="36"/>
      <c r="Y144" s="83"/>
    </row>
    <row r="145" spans="1:25" x14ac:dyDescent="0.25">
      <c r="A145" s="104" t="str">
        <f>'Door Comparison'!A145</f>
        <v>D01.02.04A</v>
      </c>
      <c r="B145" s="116" t="str">
        <f>'Door Comparison'!C145</f>
        <v>DRS-309</v>
      </c>
      <c r="C145" s="116" t="str">
        <f>'Door Comparison'!D145</f>
        <v>Stafford</v>
      </c>
      <c r="D145" s="35">
        <f>'Door Comparison'!E145</f>
        <v>1115</v>
      </c>
      <c r="E145" s="35">
        <f>'Door Comparison'!F145</f>
        <v>2375</v>
      </c>
      <c r="G145" s="38">
        <f>'Door Comparison'!I145</f>
        <v>0</v>
      </c>
      <c r="H145" s="38">
        <f>'Door Comparison'!J145</f>
        <v>1</v>
      </c>
      <c r="J145" s="38">
        <f>'Door Comparison'!L145</f>
        <v>0</v>
      </c>
      <c r="K145" s="38">
        <f>'Door Comparison'!M145</f>
        <v>1</v>
      </c>
      <c r="L145" s="38">
        <f>'Door Comparison'!N145</f>
        <v>1</v>
      </c>
      <c r="N145" s="40"/>
      <c r="P145" s="40"/>
      <c r="R145" s="1">
        <f>JMS!BL147</f>
        <v>0</v>
      </c>
      <c r="S145" s="40">
        <f>'Door Comparison'!AC145</f>
        <v>15730</v>
      </c>
      <c r="T145" s="40">
        <f t="shared" si="31"/>
        <v>23.46</v>
      </c>
      <c r="U145" s="109">
        <v>0</v>
      </c>
      <c r="V145" s="39"/>
      <c r="W145" s="41">
        <f t="shared" si="28"/>
        <v>15753.46</v>
      </c>
      <c r="X145" s="36"/>
      <c r="Y145" s="83"/>
    </row>
    <row r="146" spans="1:25" x14ac:dyDescent="0.25">
      <c r="A146" s="104" t="str">
        <f>'Door Comparison'!A146</f>
        <v>D01.02.06A</v>
      </c>
      <c r="B146" s="116" t="str">
        <f>'Door Comparison'!C146</f>
        <v>DRS-508</v>
      </c>
      <c r="C146" s="116" t="str">
        <f>'Door Comparison'!D146</f>
        <v>Timber</v>
      </c>
      <c r="D146" s="35">
        <f>'Door Comparison'!E146</f>
        <v>980</v>
      </c>
      <c r="E146" s="35">
        <f>'Door Comparison'!F146</f>
        <v>2300</v>
      </c>
      <c r="G146" s="38">
        <f>'Door Comparison'!I146</f>
        <v>0</v>
      </c>
      <c r="H146" s="38">
        <f>'Door Comparison'!J146</f>
        <v>1</v>
      </c>
      <c r="J146" s="38">
        <f>'Door Comparison'!L146</f>
        <v>0</v>
      </c>
      <c r="K146" s="38">
        <f>'Door Comparison'!M146</f>
        <v>1</v>
      </c>
      <c r="L146" s="38">
        <f>'Door Comparison'!N146</f>
        <v>1</v>
      </c>
      <c r="N146" s="40">
        <f t="shared" si="29"/>
        <v>0.5</v>
      </c>
      <c r="P146" s="40">
        <f t="shared" si="30"/>
        <v>4.46</v>
      </c>
      <c r="R146" s="1">
        <f>JMS!BL148</f>
        <v>1131.1400000000001</v>
      </c>
      <c r="S146" s="399">
        <f>'Door Comparison'!AC146</f>
        <v>1133.48</v>
      </c>
      <c r="T146" s="399">
        <f t="shared" si="31"/>
        <v>22.32</v>
      </c>
      <c r="U146" s="401">
        <v>314.86</v>
      </c>
      <c r="W146" s="41">
        <f t="shared" si="28"/>
        <v>2606.7600000000002</v>
      </c>
      <c r="X146" s="36"/>
      <c r="Y146" s="83"/>
    </row>
    <row r="147" spans="1:25" x14ac:dyDescent="0.25">
      <c r="A147" s="104" t="str">
        <f>'Door Comparison'!A147</f>
        <v>D01.02.07A</v>
      </c>
      <c r="B147" s="116" t="str">
        <f>'Door Comparison'!C147</f>
        <v>DRS-501</v>
      </c>
      <c r="C147" s="116" t="str">
        <f>'Door Comparison'!D147</f>
        <v>Timber</v>
      </c>
      <c r="D147" s="35">
        <f>'Door Comparison'!E147</f>
        <v>970</v>
      </c>
      <c r="E147" s="35">
        <f>'Door Comparison'!F147</f>
        <v>2360</v>
      </c>
      <c r="G147" s="38">
        <f>'Door Comparison'!I147</f>
        <v>0</v>
      </c>
      <c r="H147" s="38">
        <f>'Door Comparison'!J147</f>
        <v>1</v>
      </c>
      <c r="J147" s="38">
        <f>'Door Comparison'!L147</f>
        <v>0</v>
      </c>
      <c r="K147" s="38">
        <f>'Door Comparison'!M147</f>
        <v>1</v>
      </c>
      <c r="L147" s="38">
        <f>'Door Comparison'!N147</f>
        <v>1</v>
      </c>
      <c r="N147" s="40">
        <f t="shared" si="29"/>
        <v>0.51</v>
      </c>
      <c r="P147" s="40">
        <f t="shared" si="30"/>
        <v>4.55</v>
      </c>
      <c r="R147" s="1">
        <f>JMS!BL149</f>
        <v>399.73</v>
      </c>
      <c r="S147" s="399">
        <f>'Door Comparison'!AC147</f>
        <v>334.48</v>
      </c>
      <c r="T147" s="399">
        <f t="shared" si="31"/>
        <v>22.76</v>
      </c>
      <c r="U147" s="401">
        <v>405.15</v>
      </c>
      <c r="W147" s="41">
        <f t="shared" si="28"/>
        <v>1167.18</v>
      </c>
      <c r="X147" s="36"/>
      <c r="Y147" s="83"/>
    </row>
    <row r="148" spans="1:25" x14ac:dyDescent="0.25">
      <c r="A148" s="104" t="str">
        <f>'Door Comparison'!A148</f>
        <v>D01.02.08A</v>
      </c>
      <c r="B148" s="116" t="str">
        <f>'Door Comparison'!C148</f>
        <v>DRS-501</v>
      </c>
      <c r="C148" s="116" t="str">
        <f>'Door Comparison'!D148</f>
        <v>Timber</v>
      </c>
      <c r="D148" s="35">
        <f>'Door Comparison'!E148</f>
        <v>970</v>
      </c>
      <c r="E148" s="35">
        <f>'Door Comparison'!F148</f>
        <v>2360</v>
      </c>
      <c r="G148" s="38">
        <f>'Door Comparison'!I148</f>
        <v>0</v>
      </c>
      <c r="H148" s="38">
        <f>'Door Comparison'!J148</f>
        <v>1</v>
      </c>
      <c r="J148" s="38">
        <f>'Door Comparison'!L148</f>
        <v>0</v>
      </c>
      <c r="K148" s="38">
        <f>'Door Comparison'!M148</f>
        <v>1</v>
      </c>
      <c r="L148" s="38">
        <f>'Door Comparison'!N148</f>
        <v>1</v>
      </c>
      <c r="N148" s="40">
        <f t="shared" si="29"/>
        <v>0.51</v>
      </c>
      <c r="P148" s="40">
        <f t="shared" si="30"/>
        <v>4.55</v>
      </c>
      <c r="R148" s="1">
        <f>JMS!BL150</f>
        <v>399.73</v>
      </c>
      <c r="S148" s="399">
        <f>'Door Comparison'!AC148</f>
        <v>334.48</v>
      </c>
      <c r="T148" s="399">
        <f t="shared" si="31"/>
        <v>22.76</v>
      </c>
      <c r="U148" s="401">
        <v>405.15</v>
      </c>
      <c r="W148" s="41">
        <f t="shared" si="28"/>
        <v>1167.18</v>
      </c>
      <c r="X148" s="36"/>
      <c r="Y148" s="83"/>
    </row>
    <row r="149" spans="1:25" x14ac:dyDescent="0.25">
      <c r="A149" s="104" t="str">
        <f>'Door Comparison'!A149</f>
        <v>D01.02.08B</v>
      </c>
      <c r="B149" s="116" t="str">
        <f>'Door Comparison'!C149</f>
        <v>DRS-501</v>
      </c>
      <c r="C149" s="116" t="str">
        <f>'Door Comparison'!D149</f>
        <v>Timber</v>
      </c>
      <c r="D149" s="35">
        <f>'Door Comparison'!E149</f>
        <v>830</v>
      </c>
      <c r="E149" s="35">
        <f>'Door Comparison'!F149</f>
        <v>2160</v>
      </c>
      <c r="G149" s="38">
        <f>'Door Comparison'!I149</f>
        <v>0</v>
      </c>
      <c r="H149" s="38">
        <f>'Door Comparison'!J149</f>
        <v>1</v>
      </c>
      <c r="J149" s="38">
        <f>'Door Comparison'!L149</f>
        <v>1</v>
      </c>
      <c r="K149" s="38">
        <f>'Door Comparison'!M149</f>
        <v>0</v>
      </c>
      <c r="L149" s="38">
        <f>'Door Comparison'!N149</f>
        <v>0</v>
      </c>
      <c r="N149" s="40">
        <f t="shared" si="29"/>
        <v>0.46</v>
      </c>
      <c r="P149" s="40">
        <f t="shared" si="30"/>
        <v>4.12</v>
      </c>
      <c r="R149" s="1">
        <f>JMS!BL151</f>
        <v>329.22</v>
      </c>
      <c r="S149" s="399">
        <f>'Door Comparison'!AC149</f>
        <v>197.81</v>
      </c>
      <c r="T149" s="399">
        <f t="shared" si="31"/>
        <v>10.3</v>
      </c>
      <c r="U149" s="401">
        <v>353.98</v>
      </c>
      <c r="W149" s="41">
        <f t="shared" si="28"/>
        <v>895.89</v>
      </c>
      <c r="X149" s="36"/>
      <c r="Y149" s="83"/>
    </row>
    <row r="150" spans="1:25" x14ac:dyDescent="0.25">
      <c r="A150" s="104" t="str">
        <f>'Door Comparison'!A150</f>
        <v>D01.02.10A</v>
      </c>
      <c r="B150" s="116" t="str">
        <f>'Door Comparison'!C150</f>
        <v>DRS-501</v>
      </c>
      <c r="C150" s="116" t="str">
        <f>'Door Comparison'!D150</f>
        <v>Timber</v>
      </c>
      <c r="D150" s="35">
        <f>'Door Comparison'!E150</f>
        <v>1040</v>
      </c>
      <c r="E150" s="35">
        <f>'Door Comparison'!F150</f>
        <v>2360</v>
      </c>
      <c r="G150" s="38">
        <f>'Door Comparison'!I150</f>
        <v>0</v>
      </c>
      <c r="H150" s="38">
        <f>'Door Comparison'!J150</f>
        <v>1</v>
      </c>
      <c r="J150" s="38">
        <f>'Door Comparison'!L150</f>
        <v>0</v>
      </c>
      <c r="K150" s="38">
        <f>'Door Comparison'!M150</f>
        <v>1</v>
      </c>
      <c r="L150" s="38">
        <f>'Door Comparison'!N150</f>
        <v>1</v>
      </c>
      <c r="N150" s="40">
        <f t="shared" si="29"/>
        <v>0.52</v>
      </c>
      <c r="P150" s="40">
        <f t="shared" si="30"/>
        <v>4.6100000000000003</v>
      </c>
      <c r="R150" s="60">
        <v>428.54</v>
      </c>
      <c r="S150" s="399">
        <f>'Door Comparison'!AC150</f>
        <v>334.48</v>
      </c>
      <c r="T150" s="399">
        <f t="shared" si="31"/>
        <v>23.04</v>
      </c>
      <c r="U150" s="401">
        <v>372.89</v>
      </c>
      <c r="W150" s="41">
        <f t="shared" si="28"/>
        <v>1164.08</v>
      </c>
      <c r="X150" s="36"/>
      <c r="Y150" s="83"/>
    </row>
    <row r="151" spans="1:25" x14ac:dyDescent="0.25">
      <c r="A151" s="104" t="str">
        <f>'Door Comparison'!A151</f>
        <v>D01.02.11A</v>
      </c>
      <c r="B151" s="116" t="str">
        <f>'Door Comparison'!C151</f>
        <v>DRS-501</v>
      </c>
      <c r="C151" s="116" t="str">
        <f>'Door Comparison'!D151</f>
        <v>Timber</v>
      </c>
      <c r="D151" s="35">
        <f>'Door Comparison'!E151</f>
        <v>1290</v>
      </c>
      <c r="E151" s="35">
        <f>'Door Comparison'!F151</f>
        <v>2360</v>
      </c>
      <c r="G151" s="38">
        <f>'Door Comparison'!I151</f>
        <v>0</v>
      </c>
      <c r="H151" s="38">
        <f>'Door Comparison'!J151</f>
        <v>1</v>
      </c>
      <c r="J151" s="38">
        <f>'Door Comparison'!L151</f>
        <v>0</v>
      </c>
      <c r="K151" s="38">
        <f>'Door Comparison'!M151</f>
        <v>1</v>
      </c>
      <c r="L151" s="38">
        <f>'Door Comparison'!N151</f>
        <v>1</v>
      </c>
      <c r="N151" s="40">
        <f t="shared" si="29"/>
        <v>0.54</v>
      </c>
      <c r="P151" s="40">
        <f t="shared" si="30"/>
        <v>4.8099999999999996</v>
      </c>
      <c r="R151" s="1">
        <f>JMS!BL153</f>
        <v>408.94</v>
      </c>
      <c r="S151" s="399">
        <f>'Door Comparison'!AC151</f>
        <v>744.94</v>
      </c>
      <c r="T151" s="399">
        <f t="shared" si="31"/>
        <v>24.04</v>
      </c>
      <c r="U151" s="401">
        <v>412.57</v>
      </c>
      <c r="W151" s="41">
        <f t="shared" si="28"/>
        <v>1595.84</v>
      </c>
      <c r="X151" s="36"/>
      <c r="Y151" s="83"/>
    </row>
    <row r="152" spans="1:25" x14ac:dyDescent="0.25">
      <c r="A152" s="104" t="str">
        <f>'Door Comparison'!A152</f>
        <v>D01.02.12A</v>
      </c>
      <c r="B152" s="116" t="str">
        <f>'Door Comparison'!C152</f>
        <v>DRS-309</v>
      </c>
      <c r="C152" s="116" t="str">
        <f>'Door Comparison'!D152</f>
        <v>Stafford</v>
      </c>
      <c r="D152" s="35">
        <f>'Door Comparison'!E152</f>
        <v>1165</v>
      </c>
      <c r="E152" s="35">
        <f>'Door Comparison'!F152</f>
        <v>2085</v>
      </c>
      <c r="G152" s="38">
        <f>'Door Comparison'!I152</f>
        <v>0</v>
      </c>
      <c r="H152" s="38">
        <f>'Door Comparison'!J152</f>
        <v>1</v>
      </c>
      <c r="J152" s="38">
        <f>'Door Comparison'!L152</f>
        <v>0</v>
      </c>
      <c r="K152" s="38">
        <f>'Door Comparison'!M152</f>
        <v>1</v>
      </c>
      <c r="L152" s="38">
        <f>'Door Comparison'!N152</f>
        <v>1</v>
      </c>
      <c r="N152" s="40"/>
      <c r="P152" s="40"/>
      <c r="R152" s="1">
        <f>JMS!BL154</f>
        <v>0</v>
      </c>
      <c r="S152" s="40">
        <f>'Door Comparison'!AC152</f>
        <v>19559</v>
      </c>
      <c r="T152" s="40">
        <f t="shared" si="31"/>
        <v>21.34</v>
      </c>
      <c r="U152" s="109">
        <v>0</v>
      </c>
      <c r="V152" s="39"/>
      <c r="W152" s="41">
        <f t="shared" si="28"/>
        <v>19580.34</v>
      </c>
      <c r="X152" s="36"/>
      <c r="Y152" s="83"/>
    </row>
    <row r="153" spans="1:25" x14ac:dyDescent="0.25">
      <c r="A153" s="104" t="str">
        <f>'Door Comparison'!A153</f>
        <v>D01.02.12B</v>
      </c>
      <c r="B153" s="116" t="str">
        <f>'Door Comparison'!C153</f>
        <v>DRS-501</v>
      </c>
      <c r="C153" s="116" t="str">
        <f>'Door Comparison'!D153</f>
        <v>Timber</v>
      </c>
      <c r="D153" s="35">
        <f>'Door Comparison'!E153</f>
        <v>970</v>
      </c>
      <c r="E153" s="35">
        <f>'Door Comparison'!F153</f>
        <v>2360</v>
      </c>
      <c r="G153" s="38">
        <f>'Door Comparison'!I153</f>
        <v>0</v>
      </c>
      <c r="H153" s="38">
        <f>'Door Comparison'!J153</f>
        <v>1</v>
      </c>
      <c r="J153" s="38">
        <f>'Door Comparison'!L153</f>
        <v>0</v>
      </c>
      <c r="K153" s="38">
        <f>'Door Comparison'!M153</f>
        <v>1</v>
      </c>
      <c r="L153" s="38">
        <f>'Door Comparison'!N153</f>
        <v>1</v>
      </c>
      <c r="N153" s="40">
        <f t="shared" si="29"/>
        <v>0.51</v>
      </c>
      <c r="P153" s="40">
        <f t="shared" si="30"/>
        <v>4.55</v>
      </c>
      <c r="R153" s="1">
        <f>JMS!BL155</f>
        <v>382.98</v>
      </c>
      <c r="S153" s="399">
        <f>'Door Comparison'!AC153</f>
        <v>501.9</v>
      </c>
      <c r="T153" s="399">
        <f t="shared" si="31"/>
        <v>22.76</v>
      </c>
      <c r="U153" s="401">
        <v>287.37</v>
      </c>
      <c r="W153" s="41">
        <f t="shared" si="28"/>
        <v>1200.07</v>
      </c>
      <c r="X153" s="36"/>
      <c r="Y153" s="83"/>
    </row>
    <row r="154" spans="1:25" x14ac:dyDescent="0.25">
      <c r="A154" s="104" t="str">
        <f>'Door Comparison'!A154</f>
        <v>D01.02.12B</v>
      </c>
      <c r="B154" s="116" t="str">
        <f>'Door Comparison'!C154</f>
        <v>DRS-501</v>
      </c>
      <c r="C154" s="116" t="str">
        <f>'Door Comparison'!D154</f>
        <v>Timber</v>
      </c>
      <c r="D154" s="405"/>
      <c r="E154" s="405"/>
      <c r="F154" s="406"/>
      <c r="G154" s="407"/>
      <c r="H154" s="407"/>
      <c r="I154" s="407"/>
      <c r="J154" s="407"/>
      <c r="K154" s="407"/>
      <c r="L154" s="407"/>
      <c r="M154" s="408"/>
      <c r="N154" s="399"/>
      <c r="O154" s="408"/>
      <c r="P154" s="399"/>
      <c r="Q154" s="408"/>
      <c r="R154" s="160"/>
      <c r="T154" s="399"/>
      <c r="U154" s="401"/>
      <c r="W154" s="410"/>
      <c r="X154" s="36" t="str">
        <f>'Door Comparison'!AD154</f>
        <v>OMITTED</v>
      </c>
      <c r="Y154" s="83"/>
    </row>
    <row r="155" spans="1:25" x14ac:dyDescent="0.25">
      <c r="A155" s="104" t="str">
        <f>'Door Comparison'!A155</f>
        <v>D01.02.12K</v>
      </c>
      <c r="B155" s="116" t="str">
        <f>'Door Comparison'!C155</f>
        <v>DRS-501</v>
      </c>
      <c r="C155" s="116" t="str">
        <f>'Door Comparison'!D155</f>
        <v>Timber</v>
      </c>
      <c r="D155" s="35">
        <f>'Door Comparison'!E155</f>
        <v>970</v>
      </c>
      <c r="E155" s="35">
        <f>'Door Comparison'!F155</f>
        <v>2360</v>
      </c>
      <c r="G155" s="38">
        <f>'Door Comparison'!I155</f>
        <v>0</v>
      </c>
      <c r="H155" s="38">
        <f>'Door Comparison'!J155</f>
        <v>1</v>
      </c>
      <c r="J155" s="38">
        <f>'Door Comparison'!L155</f>
        <v>0</v>
      </c>
      <c r="K155" s="38">
        <f>'Door Comparison'!M155</f>
        <v>1</v>
      </c>
      <c r="L155" s="38">
        <f>'Door Comparison'!N155</f>
        <v>1</v>
      </c>
      <c r="N155" s="40">
        <f t="shared" si="29"/>
        <v>0.51</v>
      </c>
      <c r="P155" s="40">
        <f t="shared" si="30"/>
        <v>4.55</v>
      </c>
      <c r="R155" s="1">
        <f>JMS!BL157</f>
        <v>382.98</v>
      </c>
      <c r="S155" s="399">
        <f>'Door Comparison'!AC155</f>
        <v>501.9</v>
      </c>
      <c r="T155" s="399">
        <f t="shared" si="31"/>
        <v>22.76</v>
      </c>
      <c r="U155" s="401">
        <v>287.37</v>
      </c>
      <c r="W155" s="41">
        <f t="shared" si="28"/>
        <v>1200.07</v>
      </c>
      <c r="X155" s="36"/>
      <c r="Y155" s="83"/>
    </row>
    <row r="156" spans="1:25" x14ac:dyDescent="0.25">
      <c r="A156" s="104" t="str">
        <f>'Door Comparison'!A156</f>
        <v>D01.02.14A</v>
      </c>
      <c r="B156" s="116" t="str">
        <f>'Door Comparison'!C156</f>
        <v>DRS-508</v>
      </c>
      <c r="C156" s="116" t="str">
        <f>'Door Comparison'!D156</f>
        <v>Timber</v>
      </c>
      <c r="D156" s="35">
        <f>'Door Comparison'!E156</f>
        <v>980</v>
      </c>
      <c r="E156" s="35">
        <f>'Door Comparison'!F156</f>
        <v>2300</v>
      </c>
      <c r="G156" s="38">
        <f>'Door Comparison'!I156</f>
        <v>0</v>
      </c>
      <c r="H156" s="38">
        <f>'Door Comparison'!J156</f>
        <v>1</v>
      </c>
      <c r="J156" s="38">
        <f>'Door Comparison'!L156</f>
        <v>0</v>
      </c>
      <c r="K156" s="38">
        <f>'Door Comparison'!M156</f>
        <v>1</v>
      </c>
      <c r="L156" s="38">
        <f>'Door Comparison'!N156</f>
        <v>1</v>
      </c>
      <c r="N156" s="40">
        <f t="shared" si="29"/>
        <v>0.5</v>
      </c>
      <c r="P156" s="40">
        <f t="shared" si="30"/>
        <v>4.46</v>
      </c>
      <c r="R156" s="1">
        <f>JMS!BL158</f>
        <v>1131.1400000000001</v>
      </c>
      <c r="S156" s="399">
        <f>'Door Comparison'!AC156</f>
        <v>1133.48</v>
      </c>
      <c r="T156" s="399">
        <f t="shared" si="31"/>
        <v>22.32</v>
      </c>
      <c r="U156" s="401">
        <v>314.86</v>
      </c>
      <c r="W156" s="41">
        <f t="shared" si="28"/>
        <v>2606.7600000000002</v>
      </c>
      <c r="X156" s="36"/>
      <c r="Y156" s="83"/>
    </row>
    <row r="157" spans="1:25" x14ac:dyDescent="0.25">
      <c r="A157" s="104" t="str">
        <f>'Door Comparison'!A157</f>
        <v>D01.02.15A</v>
      </c>
      <c r="B157" s="116" t="str">
        <f>'Door Comparison'!C157</f>
        <v>DRS-506</v>
      </c>
      <c r="C157" s="116" t="str">
        <f>'Door Comparison'!D157</f>
        <v>Timber</v>
      </c>
      <c r="D157" s="35">
        <f>'Door Comparison'!E157</f>
        <v>875</v>
      </c>
      <c r="E157" s="35">
        <f>'Door Comparison'!F157</f>
        <v>2155</v>
      </c>
      <c r="G157" s="38">
        <f>'Door Comparison'!I157</f>
        <v>0</v>
      </c>
      <c r="H157" s="38">
        <f>'Door Comparison'!J157</f>
        <v>1</v>
      </c>
      <c r="J157" s="38">
        <f>'Door Comparison'!L157</f>
        <v>0</v>
      </c>
      <c r="K157" s="38">
        <f>'Door Comparison'!M157</f>
        <v>0</v>
      </c>
      <c r="L157" s="38">
        <f>'Door Comparison'!N157</f>
        <v>0</v>
      </c>
      <c r="N157" s="40">
        <f t="shared" si="29"/>
        <v>0.47</v>
      </c>
      <c r="P157" s="40">
        <f t="shared" si="30"/>
        <v>4.1500000000000004</v>
      </c>
      <c r="R157" s="1">
        <f>JMS!BL159</f>
        <v>296.07</v>
      </c>
      <c r="S157" s="399">
        <f>'Door Comparison'!AC157</f>
        <v>228.16</v>
      </c>
      <c r="T157" s="399">
        <f t="shared" si="31"/>
        <v>0</v>
      </c>
      <c r="U157" s="401">
        <v>353.98</v>
      </c>
      <c r="W157" s="41">
        <f t="shared" si="28"/>
        <v>882.83</v>
      </c>
      <c r="X157" s="36"/>
      <c r="Y157" s="83"/>
    </row>
    <row r="158" spans="1:25" x14ac:dyDescent="0.25">
      <c r="A158" s="104" t="str">
        <f>'Door Comparison'!A158</f>
        <v>D01.02.16A</v>
      </c>
      <c r="B158" s="116" t="str">
        <f>'Door Comparison'!C158</f>
        <v>DRS-501</v>
      </c>
      <c r="C158" s="116" t="str">
        <f>'Door Comparison'!D158</f>
        <v>Timber</v>
      </c>
      <c r="D158" s="35">
        <f>'Door Comparison'!E158</f>
        <v>830</v>
      </c>
      <c r="E158" s="35">
        <f>'Door Comparison'!F158</f>
        <v>2160</v>
      </c>
      <c r="G158" s="38">
        <f>'Door Comparison'!I158</f>
        <v>0</v>
      </c>
      <c r="H158" s="38">
        <f>'Door Comparison'!J158</f>
        <v>1</v>
      </c>
      <c r="J158" s="38">
        <f>'Door Comparison'!L158</f>
        <v>1</v>
      </c>
      <c r="K158" s="38">
        <f>'Door Comparison'!M158</f>
        <v>0</v>
      </c>
      <c r="L158" s="38">
        <f>'Door Comparison'!N158</f>
        <v>1</v>
      </c>
      <c r="N158" s="40">
        <f t="shared" si="29"/>
        <v>0.46</v>
      </c>
      <c r="P158" s="40">
        <f t="shared" si="30"/>
        <v>4.12</v>
      </c>
      <c r="R158" s="1">
        <f>JMS!BL160</f>
        <v>353.7</v>
      </c>
      <c r="S158" s="399">
        <f>'Door Comparison'!AC158</f>
        <v>318.87</v>
      </c>
      <c r="T158" s="399">
        <f t="shared" si="31"/>
        <v>20.6</v>
      </c>
      <c r="U158" s="401">
        <v>353.98</v>
      </c>
      <c r="W158" s="41">
        <f t="shared" si="28"/>
        <v>1051.73</v>
      </c>
      <c r="X158" s="36"/>
      <c r="Y158" s="83"/>
    </row>
    <row r="159" spans="1:25" x14ac:dyDescent="0.25">
      <c r="A159" s="104" t="str">
        <f>'Door Comparison'!A159</f>
        <v>D01.02.17A</v>
      </c>
      <c r="B159" s="116" t="str">
        <f>'Door Comparison'!C159</f>
        <v>DRS-501</v>
      </c>
      <c r="C159" s="116" t="str">
        <f>'Door Comparison'!D159</f>
        <v>Timber</v>
      </c>
      <c r="D159" s="35">
        <f>'Door Comparison'!E159</f>
        <v>1040</v>
      </c>
      <c r="E159" s="35">
        <f>'Door Comparison'!F159</f>
        <v>2360</v>
      </c>
      <c r="G159" s="38">
        <f>'Door Comparison'!I159</f>
        <v>0</v>
      </c>
      <c r="H159" s="38">
        <f>'Door Comparison'!J159</f>
        <v>1</v>
      </c>
      <c r="J159" s="38">
        <f>'Door Comparison'!L159</f>
        <v>0</v>
      </c>
      <c r="K159" s="38">
        <f>'Door Comparison'!M159</f>
        <v>1</v>
      </c>
      <c r="L159" s="38">
        <f>'Door Comparison'!N159</f>
        <v>1</v>
      </c>
      <c r="N159" s="40">
        <f t="shared" si="29"/>
        <v>0.52</v>
      </c>
      <c r="P159" s="40">
        <f t="shared" si="30"/>
        <v>4.6100000000000003</v>
      </c>
      <c r="R159" s="1">
        <f>JMS!BL161</f>
        <v>401.74</v>
      </c>
      <c r="S159" s="399">
        <f>'Door Comparison'!AC159</f>
        <v>337.58</v>
      </c>
      <c r="T159" s="399">
        <f t="shared" si="31"/>
        <v>23.04</v>
      </c>
      <c r="U159" s="401">
        <v>379.81</v>
      </c>
      <c r="W159" s="41">
        <f t="shared" si="28"/>
        <v>1147.3</v>
      </c>
      <c r="X159" s="36"/>
      <c r="Y159" s="83"/>
    </row>
    <row r="160" spans="1:25" x14ac:dyDescent="0.25">
      <c r="A160" s="104" t="str">
        <f>'Door Comparison'!A160</f>
        <v>D01.02.M1A</v>
      </c>
      <c r="B160" s="116" t="str">
        <f>'Door Comparison'!C160</f>
        <v>DRS-501</v>
      </c>
      <c r="C160" s="116" t="str">
        <f>'Door Comparison'!D160</f>
        <v>Timber</v>
      </c>
      <c r="D160" s="35">
        <f>'Door Comparison'!E160</f>
        <v>1040</v>
      </c>
      <c r="E160" s="35">
        <f>'Door Comparison'!F160</f>
        <v>2360</v>
      </c>
      <c r="G160" s="38">
        <f>'Door Comparison'!I160</f>
        <v>0</v>
      </c>
      <c r="H160" s="38">
        <f>'Door Comparison'!J160</f>
        <v>1</v>
      </c>
      <c r="J160" s="38">
        <f>'Door Comparison'!L160</f>
        <v>0</v>
      </c>
      <c r="K160" s="38">
        <f>'Door Comparison'!M160</f>
        <v>1</v>
      </c>
      <c r="L160" s="38">
        <f>'Door Comparison'!N160</f>
        <v>1</v>
      </c>
      <c r="N160" s="40">
        <f t="shared" si="29"/>
        <v>0.52</v>
      </c>
      <c r="P160" s="40">
        <f t="shared" si="30"/>
        <v>4.6100000000000003</v>
      </c>
      <c r="R160" s="1">
        <f>JMS!BL162</f>
        <v>384.8</v>
      </c>
      <c r="S160" s="399">
        <f>'Door Comparison'!AC160</f>
        <v>505.03</v>
      </c>
      <c r="T160" s="399">
        <f t="shared" si="31"/>
        <v>23.04</v>
      </c>
      <c r="U160" s="401">
        <v>385.65</v>
      </c>
      <c r="W160" s="41">
        <f t="shared" si="28"/>
        <v>1303.6500000000001</v>
      </c>
      <c r="X160" s="36"/>
      <c r="Y160" s="83"/>
    </row>
    <row r="161" spans="1:25" x14ac:dyDescent="0.25">
      <c r="A161" s="104" t="str">
        <f>'Door Comparison'!A161</f>
        <v>D01.04.01A</v>
      </c>
      <c r="B161" s="116" t="str">
        <f>'Door Comparison'!C161</f>
        <v>DRS-501</v>
      </c>
      <c r="C161" s="116" t="str">
        <f>'Door Comparison'!D161</f>
        <v>Timber</v>
      </c>
      <c r="D161" s="35">
        <f>'Door Comparison'!E161</f>
        <v>1290</v>
      </c>
      <c r="E161" s="35">
        <f>'Door Comparison'!F161</f>
        <v>2060</v>
      </c>
      <c r="G161" s="38">
        <f>'Door Comparison'!I161</f>
        <v>0</v>
      </c>
      <c r="H161" s="38">
        <f>'Door Comparison'!J161</f>
        <v>1</v>
      </c>
      <c r="J161" s="38">
        <f>'Door Comparison'!L161</f>
        <v>0</v>
      </c>
      <c r="K161" s="38">
        <f>'Door Comparison'!M161</f>
        <v>1</v>
      </c>
      <c r="L161" s="38">
        <f>'Door Comparison'!N161</f>
        <v>1</v>
      </c>
      <c r="N161" s="40">
        <f t="shared" si="29"/>
        <v>0.49</v>
      </c>
      <c r="P161" s="40">
        <f t="shared" si="30"/>
        <v>4.33</v>
      </c>
      <c r="R161" s="1">
        <f>JMS!BL163</f>
        <v>391.67</v>
      </c>
      <c r="S161" s="399">
        <f>'Door Comparison'!AC161</f>
        <v>692.09</v>
      </c>
      <c r="T161" s="399">
        <f t="shared" si="31"/>
        <v>21.64</v>
      </c>
      <c r="U161" s="401">
        <v>852.38</v>
      </c>
      <c r="W161" s="41">
        <f t="shared" si="28"/>
        <v>1962.6</v>
      </c>
      <c r="X161" s="36"/>
      <c r="Y161" s="83"/>
    </row>
    <row r="162" spans="1:25" x14ac:dyDescent="0.25">
      <c r="A162" s="104" t="str">
        <f>'Door Comparison'!A162</f>
        <v>D01.04.02A</v>
      </c>
      <c r="B162" s="116" t="str">
        <f>'Door Comparison'!C162</f>
        <v>DRS-501</v>
      </c>
      <c r="C162" s="116" t="str">
        <f>'Door Comparison'!D162</f>
        <v>Timber</v>
      </c>
      <c r="D162" s="35">
        <f>'Door Comparison'!E162</f>
        <v>1290</v>
      </c>
      <c r="E162" s="35">
        <f>'Door Comparison'!F162</f>
        <v>2060</v>
      </c>
      <c r="G162" s="38">
        <f>'Door Comparison'!I162</f>
        <v>0</v>
      </c>
      <c r="H162" s="38">
        <f>'Door Comparison'!J162</f>
        <v>1</v>
      </c>
      <c r="J162" s="38">
        <f>'Door Comparison'!L162</f>
        <v>0</v>
      </c>
      <c r="K162" s="38">
        <f>'Door Comparison'!M162</f>
        <v>1</v>
      </c>
      <c r="L162" s="38">
        <f>'Door Comparison'!N162</f>
        <v>1</v>
      </c>
      <c r="N162" s="40">
        <f t="shared" si="29"/>
        <v>0.49</v>
      </c>
      <c r="P162" s="40">
        <f t="shared" si="30"/>
        <v>4.33</v>
      </c>
      <c r="R162" s="1">
        <f>JMS!BL164</f>
        <v>391.67</v>
      </c>
      <c r="S162" s="399">
        <f>'Door Comparison'!AC162</f>
        <v>692.06</v>
      </c>
      <c r="T162" s="399">
        <f t="shared" si="31"/>
        <v>21.64</v>
      </c>
      <c r="U162" s="401">
        <v>840.83</v>
      </c>
      <c r="W162" s="41">
        <f t="shared" si="28"/>
        <v>1951.02</v>
      </c>
      <c r="X162" s="36"/>
      <c r="Y162" s="83"/>
    </row>
    <row r="163" spans="1:25" x14ac:dyDescent="0.25">
      <c r="A163" s="104" t="str">
        <f>'Door Comparison'!A163</f>
        <v>D01.04.03A</v>
      </c>
      <c r="B163" s="116" t="str">
        <f>'Door Comparison'!C163</f>
        <v>DRS-501</v>
      </c>
      <c r="C163" s="116" t="str">
        <f>'Door Comparison'!D163</f>
        <v>Timber</v>
      </c>
      <c r="D163" s="35">
        <f>'Door Comparison'!E163</f>
        <v>970</v>
      </c>
      <c r="E163" s="35">
        <f>'Door Comparison'!F163</f>
        <v>2060</v>
      </c>
      <c r="G163" s="38">
        <f>'Door Comparison'!I163</f>
        <v>0</v>
      </c>
      <c r="H163" s="38">
        <f>'Door Comparison'!J163</f>
        <v>1</v>
      </c>
      <c r="J163" s="38">
        <f>'Door Comparison'!L163</f>
        <v>0</v>
      </c>
      <c r="K163" s="38">
        <f>'Door Comparison'!M163</f>
        <v>1</v>
      </c>
      <c r="L163" s="38">
        <f>'Door Comparison'!N163</f>
        <v>1</v>
      </c>
      <c r="N163" s="40">
        <f t="shared" si="29"/>
        <v>0.46</v>
      </c>
      <c r="P163" s="40">
        <f t="shared" si="30"/>
        <v>4.07</v>
      </c>
      <c r="R163" s="1">
        <f>JMS!BL165</f>
        <v>382.47</v>
      </c>
      <c r="S163" s="399">
        <f>'Door Comparison'!AC163</f>
        <v>507.16</v>
      </c>
      <c r="T163" s="399">
        <f t="shared" si="31"/>
        <v>20.36</v>
      </c>
      <c r="U163" s="401">
        <v>275.13</v>
      </c>
      <c r="W163" s="41">
        <f t="shared" si="28"/>
        <v>1189.6500000000001</v>
      </c>
      <c r="X163" s="36"/>
      <c r="Y163" s="83"/>
    </row>
    <row r="164" spans="1:25" x14ac:dyDescent="0.25">
      <c r="A164" s="104" t="str">
        <f>'Door Comparison'!A164</f>
        <v>D01.04.05A</v>
      </c>
      <c r="B164" s="116" t="str">
        <f>'Door Comparison'!C164</f>
        <v>DRS-501</v>
      </c>
      <c r="C164" s="116" t="str">
        <f>'Door Comparison'!D164</f>
        <v>Timber</v>
      </c>
      <c r="D164" s="35">
        <f>'Door Comparison'!E164</f>
        <v>1010</v>
      </c>
      <c r="E164" s="35">
        <f>'Door Comparison'!F164</f>
        <v>2060</v>
      </c>
      <c r="G164" s="38">
        <f>'Door Comparison'!I164</f>
        <v>0</v>
      </c>
      <c r="H164" s="38">
        <f>'Door Comparison'!J164</f>
        <v>1</v>
      </c>
      <c r="J164" s="38">
        <f>'Door Comparison'!L164</f>
        <v>0</v>
      </c>
      <c r="K164" s="38">
        <f>'Door Comparison'!M164</f>
        <v>0</v>
      </c>
      <c r="L164" s="38">
        <f>'Door Comparison'!N164</f>
        <v>1</v>
      </c>
      <c r="N164" s="40">
        <f t="shared" si="29"/>
        <v>0.46</v>
      </c>
      <c r="P164" s="40">
        <f t="shared" si="30"/>
        <v>4.0999999999999996</v>
      </c>
      <c r="R164" s="1">
        <f>JMS!BL166</f>
        <v>356.79</v>
      </c>
      <c r="S164" s="399">
        <f>'Door Comparison'!AC164</f>
        <v>255.41</v>
      </c>
      <c r="T164" s="399">
        <f t="shared" si="31"/>
        <v>10.26</v>
      </c>
      <c r="U164" s="401">
        <v>321.37</v>
      </c>
      <c r="W164" s="41">
        <f t="shared" si="28"/>
        <v>948.39</v>
      </c>
      <c r="X164" s="36"/>
      <c r="Y164" s="83"/>
    </row>
    <row r="165" spans="1:25" x14ac:dyDescent="0.25">
      <c r="A165" s="104" t="str">
        <f>'Door Comparison'!A165</f>
        <v>D01.04.06A</v>
      </c>
      <c r="B165" s="116" t="str">
        <f>'Door Comparison'!C165</f>
        <v>DRS-501</v>
      </c>
      <c r="C165" s="116" t="str">
        <f>'Door Comparison'!D165</f>
        <v>Timber</v>
      </c>
      <c r="D165" s="35">
        <f>'Door Comparison'!E165</f>
        <v>830</v>
      </c>
      <c r="E165" s="35">
        <f>'Door Comparison'!F165</f>
        <v>2060</v>
      </c>
      <c r="G165" s="38">
        <f>'Door Comparison'!I165</f>
        <v>0</v>
      </c>
      <c r="H165" s="38">
        <f>'Door Comparison'!J165</f>
        <v>1</v>
      </c>
      <c r="J165" s="38">
        <f>'Door Comparison'!L165</f>
        <v>1</v>
      </c>
      <c r="K165" s="38">
        <f>'Door Comparison'!M165</f>
        <v>0</v>
      </c>
      <c r="L165" s="38">
        <f>'Door Comparison'!N165</f>
        <v>1</v>
      </c>
      <c r="N165" s="40">
        <f t="shared" si="29"/>
        <v>0.45</v>
      </c>
      <c r="P165" s="40">
        <f t="shared" si="30"/>
        <v>3.96</v>
      </c>
      <c r="R165" s="1">
        <f>JMS!BL167</f>
        <v>330.52</v>
      </c>
      <c r="S165" s="399">
        <f>'Door Comparison'!AC165</f>
        <v>254.51</v>
      </c>
      <c r="T165" s="399">
        <f t="shared" si="31"/>
        <v>19.8</v>
      </c>
      <c r="U165" s="401">
        <v>356.5</v>
      </c>
      <c r="W165" s="41">
        <f t="shared" si="28"/>
        <v>965.74</v>
      </c>
      <c r="X165" s="36"/>
      <c r="Y165" s="83"/>
    </row>
    <row r="166" spans="1:25" x14ac:dyDescent="0.25">
      <c r="A166" s="104" t="str">
        <f>'Door Comparison'!A166</f>
        <v>D01.04.07A</v>
      </c>
      <c r="B166" s="116" t="str">
        <f>'Door Comparison'!C166</f>
        <v>DRS-506</v>
      </c>
      <c r="C166" s="116" t="str">
        <f>'Door Comparison'!D166</f>
        <v>Timber</v>
      </c>
      <c r="D166" s="35">
        <f>'Door Comparison'!E166</f>
        <v>875</v>
      </c>
      <c r="E166" s="35">
        <f>'Door Comparison'!F166</f>
        <v>2055</v>
      </c>
      <c r="G166" s="38">
        <f>'Door Comparison'!I166</f>
        <v>0</v>
      </c>
      <c r="H166" s="38">
        <f>'Door Comparison'!J166</f>
        <v>1</v>
      </c>
      <c r="J166" s="38">
        <f>'Door Comparison'!L166</f>
        <v>0</v>
      </c>
      <c r="K166" s="38">
        <f>'Door Comparison'!M166</f>
        <v>0</v>
      </c>
      <c r="L166" s="38">
        <f>'Door Comparison'!N166</f>
        <v>0</v>
      </c>
      <c r="N166" s="40">
        <f t="shared" si="29"/>
        <v>0.45</v>
      </c>
      <c r="P166" s="40">
        <f t="shared" si="30"/>
        <v>3.99</v>
      </c>
      <c r="R166" s="1">
        <f>JMS!BL168</f>
        <v>280.32</v>
      </c>
      <c r="S166" s="399">
        <f>'Door Comparison'!AC166</f>
        <v>226.05</v>
      </c>
      <c r="T166" s="399">
        <f t="shared" si="31"/>
        <v>0</v>
      </c>
      <c r="U166" s="401">
        <v>683.58</v>
      </c>
      <c r="W166" s="41">
        <f t="shared" si="28"/>
        <v>1194.3900000000001</v>
      </c>
      <c r="X166" s="36"/>
      <c r="Y166" s="83"/>
    </row>
    <row r="167" spans="1:25" x14ac:dyDescent="0.25">
      <c r="A167" s="104" t="str">
        <f>'Door Comparison'!A167</f>
        <v>D01.04.08A</v>
      </c>
      <c r="B167" s="116" t="str">
        <f>'Door Comparison'!C167</f>
        <v>DRS-506</v>
      </c>
      <c r="C167" s="116" t="str">
        <f>'Door Comparison'!D167</f>
        <v>Timber</v>
      </c>
      <c r="D167" s="35">
        <f>'Door Comparison'!E167</f>
        <v>875</v>
      </c>
      <c r="E167" s="35">
        <f>'Door Comparison'!F167</f>
        <v>2055</v>
      </c>
      <c r="G167" s="38">
        <f>'Door Comparison'!I167</f>
        <v>0</v>
      </c>
      <c r="H167" s="38">
        <f>'Door Comparison'!J167</f>
        <v>1</v>
      </c>
      <c r="J167" s="38">
        <f>'Door Comparison'!L167</f>
        <v>0</v>
      </c>
      <c r="K167" s="38">
        <f>'Door Comparison'!M167</f>
        <v>0</v>
      </c>
      <c r="L167" s="38">
        <f>'Door Comparison'!N167</f>
        <v>0</v>
      </c>
      <c r="N167" s="40">
        <f t="shared" si="29"/>
        <v>0.45</v>
      </c>
      <c r="P167" s="40">
        <f t="shared" si="30"/>
        <v>3.99</v>
      </c>
      <c r="R167" s="1">
        <f>JMS!BL169</f>
        <v>280.32</v>
      </c>
      <c r="S167" s="399">
        <f>'Door Comparison'!AC167</f>
        <v>226.05</v>
      </c>
      <c r="T167" s="399">
        <f t="shared" si="31"/>
        <v>0</v>
      </c>
      <c r="U167" s="401">
        <v>683.58</v>
      </c>
      <c r="W167" s="41">
        <f t="shared" si="28"/>
        <v>1194.3900000000001</v>
      </c>
      <c r="X167" s="36"/>
      <c r="Y167" s="83"/>
    </row>
    <row r="168" spans="1:25" x14ac:dyDescent="0.25">
      <c r="A168" s="104" t="str">
        <f>'Door Comparison'!A168</f>
        <v>D01.04.09A</v>
      </c>
      <c r="B168" s="116" t="str">
        <f>'Door Comparison'!C168</f>
        <v>DRS-501</v>
      </c>
      <c r="C168" s="116" t="str">
        <f>'Door Comparison'!D168</f>
        <v>Timber</v>
      </c>
      <c r="D168" s="35">
        <f>'Door Comparison'!E168</f>
        <v>1290</v>
      </c>
      <c r="E168" s="35">
        <f>'Door Comparison'!F168</f>
        <v>2060</v>
      </c>
      <c r="G168" s="38">
        <f>'Door Comparison'!I168</f>
        <v>0</v>
      </c>
      <c r="H168" s="38">
        <f>'Door Comparison'!J168</f>
        <v>1</v>
      </c>
      <c r="J168" s="38">
        <f>'Door Comparison'!L168</f>
        <v>0</v>
      </c>
      <c r="K168" s="38">
        <f>'Door Comparison'!M168</f>
        <v>1</v>
      </c>
      <c r="L168" s="38">
        <f>'Door Comparison'!N168</f>
        <v>1</v>
      </c>
      <c r="N168" s="40">
        <f t="shared" si="29"/>
        <v>0.49</v>
      </c>
      <c r="P168" s="40">
        <f t="shared" si="30"/>
        <v>4.33</v>
      </c>
      <c r="R168" s="1">
        <f>JMS!BL170</f>
        <v>391.67</v>
      </c>
      <c r="S168" s="399">
        <f>'Door Comparison'!AC168</f>
        <v>692.06</v>
      </c>
      <c r="T168" s="399">
        <f t="shared" si="31"/>
        <v>21.64</v>
      </c>
      <c r="U168" s="401">
        <v>373.24</v>
      </c>
      <c r="W168" s="41">
        <f t="shared" si="28"/>
        <v>1483.43</v>
      </c>
      <c r="X168" s="36"/>
      <c r="Y168" s="83"/>
    </row>
    <row r="169" spans="1:25" x14ac:dyDescent="0.25">
      <c r="A169" s="104" t="str">
        <f>'Door Comparison'!A169</f>
        <v>D01.04.09B</v>
      </c>
      <c r="B169" s="116" t="str">
        <f>'Door Comparison'!C169</f>
        <v>DRS-501</v>
      </c>
      <c r="C169" s="116" t="str">
        <f>'Door Comparison'!D169</f>
        <v>Timber</v>
      </c>
      <c r="D169" s="35">
        <f>'Door Comparison'!E169</f>
        <v>1290</v>
      </c>
      <c r="E169" s="35">
        <f>'Door Comparison'!F169</f>
        <v>2060</v>
      </c>
      <c r="G169" s="38">
        <f>'Door Comparison'!I169</f>
        <v>0</v>
      </c>
      <c r="H169" s="38">
        <f>'Door Comparison'!J169</f>
        <v>1</v>
      </c>
      <c r="J169" s="38">
        <f>'Door Comparison'!L169</f>
        <v>0</v>
      </c>
      <c r="K169" s="38">
        <f>'Door Comparison'!M169</f>
        <v>1</v>
      </c>
      <c r="L169" s="38">
        <f>'Door Comparison'!N169</f>
        <v>1</v>
      </c>
      <c r="N169" s="40">
        <f t="shared" si="29"/>
        <v>0.49</v>
      </c>
      <c r="P169" s="40">
        <f t="shared" si="30"/>
        <v>4.33</v>
      </c>
      <c r="R169" s="1">
        <f>JMS!BL171</f>
        <v>391.67</v>
      </c>
      <c r="S169" s="399">
        <f>'Door Comparison'!AC169</f>
        <v>692.06</v>
      </c>
      <c r="T169" s="399">
        <f t="shared" si="31"/>
        <v>21.64</v>
      </c>
      <c r="U169" s="401">
        <v>840.83</v>
      </c>
      <c r="W169" s="41">
        <f t="shared" si="28"/>
        <v>1951.02</v>
      </c>
      <c r="X169" s="36"/>
      <c r="Y169" s="83"/>
    </row>
    <row r="170" spans="1:25" x14ac:dyDescent="0.25">
      <c r="A170" s="104" t="str">
        <f>'Door Comparison'!A170</f>
        <v>D01.04.10A</v>
      </c>
      <c r="B170" s="116" t="str">
        <f>'Door Comparison'!C170</f>
        <v>DRS-309</v>
      </c>
      <c r="C170" s="116" t="str">
        <f>'Door Comparison'!D170</f>
        <v>Stafford</v>
      </c>
      <c r="D170" s="35">
        <f>'Door Comparison'!E170</f>
        <v>1390</v>
      </c>
      <c r="E170" s="35">
        <f>'Door Comparison'!F170</f>
        <v>2360</v>
      </c>
      <c r="G170" s="38">
        <f>'Door Comparison'!I170</f>
        <v>0</v>
      </c>
      <c r="H170" s="38">
        <f>'Door Comparison'!J170</f>
        <v>1</v>
      </c>
      <c r="J170" s="38">
        <f>'Door Comparison'!L170</f>
        <v>0</v>
      </c>
      <c r="K170" s="38">
        <f>'Door Comparison'!M170</f>
        <v>1</v>
      </c>
      <c r="L170" s="38">
        <f>'Door Comparison'!N170</f>
        <v>1</v>
      </c>
      <c r="N170" s="40"/>
      <c r="P170" s="40"/>
      <c r="R170" s="1">
        <f>JMS!BL172</f>
        <v>0</v>
      </c>
      <c r="S170" s="40">
        <f>'Door Comparison'!AC170</f>
        <v>20602</v>
      </c>
      <c r="T170" s="40">
        <f t="shared" si="31"/>
        <v>24.44</v>
      </c>
      <c r="U170" s="109">
        <v>0</v>
      </c>
      <c r="V170" s="39"/>
      <c r="W170" s="41">
        <f t="shared" si="28"/>
        <v>20626.439999999999</v>
      </c>
      <c r="X170" s="36"/>
      <c r="Y170" s="83"/>
    </row>
    <row r="171" spans="1:25" x14ac:dyDescent="0.25">
      <c r="A171" s="104" t="str">
        <f>'Door Comparison'!A171</f>
        <v>D01.04.10B</v>
      </c>
      <c r="B171" s="116" t="str">
        <f>'Door Comparison'!C171</f>
        <v>DRS-309</v>
      </c>
      <c r="C171" s="116" t="str">
        <f>'Door Comparison'!D171</f>
        <v>Stafford</v>
      </c>
      <c r="D171" s="35">
        <f>'Door Comparison'!E171</f>
        <v>1390</v>
      </c>
      <c r="E171" s="35">
        <f>'Door Comparison'!F171</f>
        <v>2360</v>
      </c>
      <c r="G171" s="38">
        <f>'Door Comparison'!I171</f>
        <v>0</v>
      </c>
      <c r="H171" s="38">
        <f>'Door Comparison'!J171</f>
        <v>1</v>
      </c>
      <c r="J171" s="38">
        <f>'Door Comparison'!L171</f>
        <v>0</v>
      </c>
      <c r="K171" s="38">
        <f>'Door Comparison'!M171</f>
        <v>1</v>
      </c>
      <c r="L171" s="38">
        <f>'Door Comparison'!N171</f>
        <v>1</v>
      </c>
      <c r="N171" s="40"/>
      <c r="P171" s="40"/>
      <c r="R171" s="1">
        <f>JMS!BL173</f>
        <v>0</v>
      </c>
      <c r="S171" s="40">
        <f>'Door Comparison'!AC171</f>
        <v>20602</v>
      </c>
      <c r="T171" s="40">
        <f t="shared" si="31"/>
        <v>24.44</v>
      </c>
      <c r="U171" s="109">
        <v>0</v>
      </c>
      <c r="V171" s="39"/>
      <c r="W171" s="41">
        <f t="shared" si="28"/>
        <v>20626.439999999999</v>
      </c>
      <c r="X171" s="36"/>
      <c r="Y171" s="83"/>
    </row>
    <row r="172" spans="1:25" x14ac:dyDescent="0.25">
      <c r="A172" s="104" t="str">
        <f>'Door Comparison'!A172</f>
        <v>D01.04.11A</v>
      </c>
      <c r="B172" s="116" t="str">
        <f>'Door Comparison'!C172</f>
        <v>DRS-501</v>
      </c>
      <c r="C172" s="116" t="str">
        <f>'Door Comparison'!D172</f>
        <v>Timber</v>
      </c>
      <c r="D172" s="35">
        <f>'Door Comparison'!E172</f>
        <v>1020</v>
      </c>
      <c r="E172" s="35">
        <f>'Door Comparison'!F172</f>
        <v>2360</v>
      </c>
      <c r="G172" s="38">
        <f>'Door Comparison'!I172</f>
        <v>0</v>
      </c>
      <c r="H172" s="38">
        <f>'Door Comparison'!J172</f>
        <v>1</v>
      </c>
      <c r="J172" s="38">
        <f>'Door Comparison'!L172</f>
        <v>0</v>
      </c>
      <c r="K172" s="38">
        <f>'Door Comparison'!M172</f>
        <v>1</v>
      </c>
      <c r="L172" s="38">
        <f>'Door Comparison'!N172</f>
        <v>1</v>
      </c>
      <c r="N172" s="40">
        <f t="shared" ref="N172:N176" si="32">(D172+2*E172)*((G172*0.04)+(H172*0.09))/1000</f>
        <v>0.52</v>
      </c>
      <c r="P172" s="40">
        <f t="shared" ref="P172:P176" si="33">((D172+2*E172)*0.8)/1000</f>
        <v>4.59</v>
      </c>
      <c r="R172" s="1">
        <f>JMS!BL174</f>
        <v>401.17</v>
      </c>
      <c r="S172" s="399">
        <f>'Door Comparison'!AC172</f>
        <v>516.04</v>
      </c>
      <c r="T172" s="399">
        <f t="shared" si="31"/>
        <v>22.96</v>
      </c>
      <c r="U172" s="401">
        <v>284.85000000000002</v>
      </c>
      <c r="W172" s="41">
        <f t="shared" si="28"/>
        <v>1230.1300000000001</v>
      </c>
      <c r="X172" s="36"/>
      <c r="Y172" s="83"/>
    </row>
    <row r="173" spans="1:25" x14ac:dyDescent="0.25">
      <c r="A173" s="104" t="str">
        <f>'Door Comparison'!A173</f>
        <v>D01.04.12A</v>
      </c>
      <c r="B173" s="116" t="str">
        <f>'Door Comparison'!C173</f>
        <v>DRS-501</v>
      </c>
      <c r="C173" s="116" t="str">
        <f>'Door Comparison'!D173</f>
        <v>Timber</v>
      </c>
      <c r="D173" s="35">
        <f>'Door Comparison'!E173</f>
        <v>970</v>
      </c>
      <c r="E173" s="35">
        <f>'Door Comparison'!F173</f>
        <v>2360</v>
      </c>
      <c r="G173" s="38">
        <f>'Door Comparison'!I173</f>
        <v>0</v>
      </c>
      <c r="H173" s="38">
        <f>'Door Comparison'!J173</f>
        <v>1</v>
      </c>
      <c r="J173" s="38">
        <f>'Door Comparison'!L173</f>
        <v>0</v>
      </c>
      <c r="K173" s="38">
        <f>'Door Comparison'!M173</f>
        <v>0</v>
      </c>
      <c r="L173" s="38">
        <f>'Door Comparison'!N173</f>
        <v>1</v>
      </c>
      <c r="N173" s="40">
        <f t="shared" si="32"/>
        <v>0.51</v>
      </c>
      <c r="P173" s="40">
        <f t="shared" si="33"/>
        <v>4.55</v>
      </c>
      <c r="R173" s="1">
        <f>JMS!BL175</f>
        <v>371.13</v>
      </c>
      <c r="S173" s="399">
        <f>'Door Comparison'!AC173</f>
        <v>236.46</v>
      </c>
      <c r="T173" s="399">
        <f t="shared" si="31"/>
        <v>11.38</v>
      </c>
      <c r="U173" s="401">
        <v>363.81</v>
      </c>
      <c r="W173" s="41">
        <f t="shared" si="28"/>
        <v>987.84</v>
      </c>
      <c r="X173" s="36"/>
      <c r="Y173" s="83"/>
    </row>
    <row r="174" spans="1:25" x14ac:dyDescent="0.25">
      <c r="A174" s="104" t="str">
        <f>'Door Comparison'!A174</f>
        <v>D01.04.13A</v>
      </c>
      <c r="B174" s="116" t="str">
        <f>'Door Comparison'!C174</f>
        <v>DRS-501</v>
      </c>
      <c r="C174" s="116" t="str">
        <f>'Door Comparison'!D174</f>
        <v>Timber</v>
      </c>
      <c r="D174" s="35">
        <f>'Door Comparison'!E174</f>
        <v>1010</v>
      </c>
      <c r="E174" s="35">
        <f>'Door Comparison'!F174</f>
        <v>2360</v>
      </c>
      <c r="G174" s="38">
        <f>'Door Comparison'!I174</f>
        <v>0</v>
      </c>
      <c r="H174" s="38">
        <f>'Door Comparison'!J174</f>
        <v>1</v>
      </c>
      <c r="J174" s="38">
        <f>'Door Comparison'!L174</f>
        <v>0</v>
      </c>
      <c r="K174" s="38">
        <f>'Door Comparison'!M174</f>
        <v>0</v>
      </c>
      <c r="L174" s="38">
        <f>'Door Comparison'!N174</f>
        <v>1</v>
      </c>
      <c r="N174" s="40">
        <f t="shared" si="32"/>
        <v>0.52</v>
      </c>
      <c r="P174" s="40">
        <f t="shared" si="33"/>
        <v>4.58</v>
      </c>
      <c r="R174" s="1">
        <f>JMS!BL176</f>
        <v>372.16</v>
      </c>
      <c r="S174" s="399">
        <f>'Door Comparison'!AC174</f>
        <v>238.22</v>
      </c>
      <c r="T174" s="399">
        <f t="shared" si="31"/>
        <v>11.46</v>
      </c>
      <c r="U174" s="401">
        <v>331.55</v>
      </c>
      <c r="W174" s="41">
        <f t="shared" si="28"/>
        <v>958.49</v>
      </c>
      <c r="X174" s="36"/>
      <c r="Y174" s="83"/>
    </row>
    <row r="175" spans="1:25" x14ac:dyDescent="0.25">
      <c r="A175" s="104" t="str">
        <f>'Door Comparison'!A175</f>
        <v>D01.04.14A</v>
      </c>
      <c r="B175" s="116" t="str">
        <f>'Door Comparison'!C175</f>
        <v>DRS-501</v>
      </c>
      <c r="C175" s="116" t="str">
        <f>'Door Comparison'!D175</f>
        <v>Timber</v>
      </c>
      <c r="D175" s="35">
        <f>'Door Comparison'!E175</f>
        <v>970</v>
      </c>
      <c r="E175" s="35">
        <f>'Door Comparison'!F175</f>
        <v>2360</v>
      </c>
      <c r="G175" s="38">
        <f>'Door Comparison'!I175</f>
        <v>0</v>
      </c>
      <c r="H175" s="38">
        <f>'Door Comparison'!J175</f>
        <v>1</v>
      </c>
      <c r="J175" s="38">
        <f>'Door Comparison'!L175</f>
        <v>0</v>
      </c>
      <c r="K175" s="38">
        <f>'Door Comparison'!M175</f>
        <v>0</v>
      </c>
      <c r="L175" s="38">
        <f>'Door Comparison'!N175</f>
        <v>1</v>
      </c>
      <c r="N175" s="40">
        <f t="shared" si="32"/>
        <v>0.51</v>
      </c>
      <c r="P175" s="40">
        <f t="shared" si="33"/>
        <v>4.55</v>
      </c>
      <c r="R175" s="1">
        <f>JMS!BL177</f>
        <v>371.13</v>
      </c>
      <c r="S175" s="399">
        <f>'Door Comparison'!AC175</f>
        <v>236.46</v>
      </c>
      <c r="T175" s="399">
        <f t="shared" si="31"/>
        <v>11.38</v>
      </c>
      <c r="U175" s="401">
        <v>363.81</v>
      </c>
      <c r="W175" s="41">
        <f t="shared" si="28"/>
        <v>987.84</v>
      </c>
      <c r="X175" s="36"/>
      <c r="Y175" s="83"/>
    </row>
    <row r="176" spans="1:25" x14ac:dyDescent="0.25">
      <c r="A176" s="104" t="str">
        <f>'Door Comparison'!A176</f>
        <v>D01.04.15A</v>
      </c>
      <c r="B176" s="116" t="str">
        <f>'Door Comparison'!C176</f>
        <v>DRS-501</v>
      </c>
      <c r="C176" s="116" t="str">
        <f>'Door Comparison'!D176</f>
        <v>Timber</v>
      </c>
      <c r="D176" s="35">
        <f>'Door Comparison'!E176</f>
        <v>1290</v>
      </c>
      <c r="E176" s="35">
        <f>'Door Comparison'!F176</f>
        <v>2360</v>
      </c>
      <c r="G176" s="38">
        <f>'Door Comparison'!I176</f>
        <v>0</v>
      </c>
      <c r="H176" s="38">
        <f>'Door Comparison'!J176</f>
        <v>1</v>
      </c>
      <c r="J176" s="38">
        <f>'Door Comparison'!L176</f>
        <v>0</v>
      </c>
      <c r="K176" s="38">
        <f>'Door Comparison'!M176</f>
        <v>1</v>
      </c>
      <c r="L176" s="38">
        <f>'Door Comparison'!N176</f>
        <v>1</v>
      </c>
      <c r="N176" s="40">
        <f t="shared" si="32"/>
        <v>0.54</v>
      </c>
      <c r="P176" s="40">
        <f t="shared" si="33"/>
        <v>4.8099999999999996</v>
      </c>
      <c r="R176" s="60">
        <v>447.37</v>
      </c>
      <c r="S176" s="399">
        <f>'Door Comparison'!AC176</f>
        <v>731.47</v>
      </c>
      <c r="T176" s="399">
        <f t="shared" si="31"/>
        <v>24.04</v>
      </c>
      <c r="U176" s="401">
        <v>865.31</v>
      </c>
      <c r="W176" s="41">
        <f t="shared" si="28"/>
        <v>2073.54</v>
      </c>
      <c r="X176" s="36"/>
      <c r="Y176" s="83"/>
    </row>
    <row r="177" spans="1:25" x14ac:dyDescent="0.25">
      <c r="A177" s="104" t="str">
        <f>'Door Comparison'!A177</f>
        <v>Level 01 Plaza</v>
      </c>
      <c r="B177" s="116"/>
      <c r="C177" s="116"/>
      <c r="N177" s="40"/>
      <c r="P177" s="40"/>
      <c r="R177" s="1"/>
      <c r="S177" s="40"/>
      <c r="T177" s="40"/>
      <c r="U177" s="109"/>
      <c r="V177" s="39"/>
      <c r="X177" s="36"/>
      <c r="Y177" s="83"/>
    </row>
    <row r="178" spans="1:25" x14ac:dyDescent="0.25">
      <c r="A178" s="104" t="str">
        <f>'Door Comparison'!A178</f>
        <v>D01.00.10A</v>
      </c>
      <c r="B178" s="116" t="str">
        <f>'Door Comparison'!C178</f>
        <v>DRS-201</v>
      </c>
      <c r="C178" s="116">
        <f>'Door Comparison'!D178</f>
        <v>0</v>
      </c>
      <c r="D178" s="405"/>
      <c r="E178" s="405"/>
      <c r="F178" s="406"/>
      <c r="G178" s="407"/>
      <c r="H178" s="407"/>
      <c r="I178" s="407"/>
      <c r="J178" s="407"/>
      <c r="K178" s="407"/>
      <c r="L178" s="407"/>
      <c r="M178" s="408"/>
      <c r="N178" s="399"/>
      <c r="O178" s="408"/>
      <c r="P178" s="399"/>
      <c r="Q178" s="408"/>
      <c r="R178" s="160"/>
      <c r="T178" s="399"/>
      <c r="U178" s="409"/>
      <c r="W178" s="410"/>
      <c r="X178" s="36" t="str">
        <f>'Door Comparison'!AD178</f>
        <v>OMITTED</v>
      </c>
      <c r="Y178" s="83"/>
    </row>
    <row r="179" spans="1:25" x14ac:dyDescent="0.25">
      <c r="A179" s="104" t="str">
        <f>'Door Comparison'!A179</f>
        <v>D01.00.10B</v>
      </c>
      <c r="B179" s="116" t="str">
        <f>'Door Comparison'!C179</f>
        <v>DRS-201</v>
      </c>
      <c r="C179" s="116">
        <f>'Door Comparison'!D179</f>
        <v>0</v>
      </c>
      <c r="D179" s="405"/>
      <c r="E179" s="405"/>
      <c r="F179" s="406"/>
      <c r="G179" s="407"/>
      <c r="H179" s="407"/>
      <c r="I179" s="407"/>
      <c r="J179" s="407"/>
      <c r="K179" s="407"/>
      <c r="L179" s="407"/>
      <c r="M179" s="408"/>
      <c r="N179" s="399"/>
      <c r="O179" s="408"/>
      <c r="P179" s="399"/>
      <c r="Q179" s="408"/>
      <c r="R179" s="160"/>
      <c r="T179" s="399"/>
      <c r="U179" s="409"/>
      <c r="W179" s="410"/>
      <c r="X179" s="36" t="str">
        <f>'Door Comparison'!AD179</f>
        <v>OMITTED</v>
      </c>
      <c r="Y179" s="83"/>
    </row>
    <row r="180" spans="1:25" x14ac:dyDescent="0.25">
      <c r="A180" s="104" t="str">
        <f>'Door Comparison'!A180</f>
        <v>D01.01.04A</v>
      </c>
      <c r="B180" s="116" t="str">
        <f>'Door Comparison'!C180</f>
        <v>DRS-505</v>
      </c>
      <c r="C180" s="116" t="str">
        <f>'Door Comparison'!D180</f>
        <v>Selo</v>
      </c>
      <c r="D180" s="35">
        <f>'Door Comparison'!E180</f>
        <v>1903</v>
      </c>
      <c r="E180" s="35">
        <f>'Door Comparison'!F180</f>
        <v>2095</v>
      </c>
      <c r="G180" s="38">
        <f>'Door Comparison'!I180</f>
        <v>0</v>
      </c>
      <c r="H180" s="38">
        <f>'Door Comparison'!J180</f>
        <v>1</v>
      </c>
      <c r="J180" s="38">
        <f>'Door Comparison'!L180</f>
        <v>0</v>
      </c>
      <c r="K180" s="38">
        <f>'Door Comparison'!M180</f>
        <v>0</v>
      </c>
      <c r="L180" s="38">
        <f>'Door Comparison'!N180</f>
        <v>1</v>
      </c>
      <c r="N180" s="40">
        <f t="shared" si="29"/>
        <v>0.55000000000000004</v>
      </c>
      <c r="P180" s="40">
        <f t="shared" si="30"/>
        <v>4.87</v>
      </c>
      <c r="R180" s="1">
        <f>JMS!BL182</f>
        <v>329.95</v>
      </c>
      <c r="S180" s="40">
        <f>'Door Comparison'!AC180</f>
        <v>1136.42</v>
      </c>
      <c r="T180" s="40">
        <f t="shared" si="31"/>
        <v>12.19</v>
      </c>
      <c r="U180" s="400">
        <v>167.73</v>
      </c>
      <c r="V180" s="39"/>
      <c r="W180" s="41">
        <f t="shared" ref="W180:W199" si="34">SUM(N180:V180)</f>
        <v>1651.71</v>
      </c>
      <c r="X180" s="36"/>
      <c r="Y180" s="83"/>
    </row>
    <row r="181" spans="1:25" x14ac:dyDescent="0.25">
      <c r="A181" s="104" t="str">
        <f>'Door Comparison'!A181</f>
        <v>D01.01.05A</v>
      </c>
      <c r="B181" s="116" t="str">
        <f>'Door Comparison'!C181</f>
        <v>DRS-506</v>
      </c>
      <c r="C181" s="116" t="str">
        <f>'Door Comparison'!D181</f>
        <v>Timber</v>
      </c>
      <c r="D181" s="35">
        <f>'Door Comparison'!E181</f>
        <v>875</v>
      </c>
      <c r="E181" s="35">
        <f>'Door Comparison'!F181</f>
        <v>2055</v>
      </c>
      <c r="G181" s="38">
        <f>'Door Comparison'!I181</f>
        <v>0</v>
      </c>
      <c r="H181" s="38">
        <f>'Door Comparison'!J181</f>
        <v>1</v>
      </c>
      <c r="J181" s="38">
        <f>'Door Comparison'!L181</f>
        <v>0</v>
      </c>
      <c r="K181" s="38">
        <f>'Door Comparison'!M181</f>
        <v>0</v>
      </c>
      <c r="L181" s="38">
        <f>'Door Comparison'!N181</f>
        <v>0</v>
      </c>
      <c r="N181" s="40">
        <f t="shared" si="29"/>
        <v>0.45</v>
      </c>
      <c r="P181" s="40">
        <f t="shared" si="30"/>
        <v>3.99</v>
      </c>
      <c r="R181" s="1">
        <f>JMS!BL183</f>
        <v>296.07</v>
      </c>
      <c r="S181" s="399">
        <f>'Door Comparison'!AC181</f>
        <v>226.05</v>
      </c>
      <c r="T181" s="399">
        <f t="shared" si="31"/>
        <v>0</v>
      </c>
      <c r="U181" s="401">
        <v>717.04</v>
      </c>
      <c r="W181" s="41">
        <f t="shared" si="34"/>
        <v>1243.5999999999999</v>
      </c>
      <c r="X181" s="36"/>
      <c r="Y181" s="83"/>
    </row>
    <row r="182" spans="1:25" x14ac:dyDescent="0.25">
      <c r="A182" s="104" t="str">
        <f>'Door Comparison'!A182</f>
        <v>D01.01.06A</v>
      </c>
      <c r="B182" s="116" t="str">
        <f>'Door Comparison'!C182</f>
        <v>DRS-501</v>
      </c>
      <c r="C182" s="116" t="str">
        <f>'Door Comparison'!D182</f>
        <v>Timber</v>
      </c>
      <c r="D182" s="35">
        <f>'Door Comparison'!E182</f>
        <v>1290</v>
      </c>
      <c r="E182" s="35">
        <f>'Door Comparison'!F182</f>
        <v>2060</v>
      </c>
      <c r="G182" s="38">
        <f>'Door Comparison'!I182</f>
        <v>0</v>
      </c>
      <c r="H182" s="38">
        <f>'Door Comparison'!J182</f>
        <v>1</v>
      </c>
      <c r="J182" s="38">
        <f>'Door Comparison'!L182</f>
        <v>0</v>
      </c>
      <c r="K182" s="38">
        <f>'Door Comparison'!M182</f>
        <v>1</v>
      </c>
      <c r="L182" s="38">
        <f>'Door Comparison'!N182</f>
        <v>1</v>
      </c>
      <c r="N182" s="40">
        <f t="shared" si="29"/>
        <v>0.49</v>
      </c>
      <c r="P182" s="40">
        <f t="shared" si="30"/>
        <v>4.33</v>
      </c>
      <c r="R182" s="1">
        <f>JMS!BL184</f>
        <v>391.67</v>
      </c>
      <c r="S182" s="399">
        <f>'Door Comparison'!AC182</f>
        <v>524.64</v>
      </c>
      <c r="T182" s="399">
        <f t="shared" si="31"/>
        <v>21.64</v>
      </c>
      <c r="U182" s="401">
        <v>815.25</v>
      </c>
      <c r="W182" s="41">
        <f t="shared" si="34"/>
        <v>1758.02</v>
      </c>
      <c r="X182" s="36"/>
      <c r="Y182" s="83"/>
    </row>
    <row r="183" spans="1:25" x14ac:dyDescent="0.25">
      <c r="A183" s="104" t="str">
        <f>'Door Comparison'!A183</f>
        <v>D01.01.09A</v>
      </c>
      <c r="B183" s="116" t="str">
        <f>'Door Comparison'!C183</f>
        <v>DRS-501</v>
      </c>
      <c r="C183" s="116" t="str">
        <f>'Door Comparison'!D183</f>
        <v>Timber</v>
      </c>
      <c r="D183" s="405"/>
      <c r="E183" s="405"/>
      <c r="F183" s="406"/>
      <c r="G183" s="407"/>
      <c r="H183" s="407"/>
      <c r="I183" s="407"/>
      <c r="J183" s="407"/>
      <c r="K183" s="407"/>
      <c r="L183" s="407"/>
      <c r="M183" s="408"/>
      <c r="N183" s="399"/>
      <c r="O183" s="408"/>
      <c r="P183" s="399"/>
      <c r="Q183" s="408"/>
      <c r="R183" s="160"/>
      <c r="T183" s="399"/>
      <c r="U183" s="409"/>
      <c r="W183" s="410"/>
      <c r="X183" s="36" t="str">
        <f>'Door Comparison'!AD183</f>
        <v>OMITTED</v>
      </c>
      <c r="Y183" s="83"/>
    </row>
    <row r="184" spans="1:25" x14ac:dyDescent="0.25">
      <c r="A184" s="104" t="str">
        <f>'Door Comparison'!A184</f>
        <v>D01.01.07A</v>
      </c>
      <c r="B184" s="116" t="str">
        <f>'Door Comparison'!C184</f>
        <v>DRS-309</v>
      </c>
      <c r="C184" s="116" t="str">
        <f>'Door Comparison'!D184</f>
        <v>Stafford</v>
      </c>
      <c r="D184" s="35">
        <f>'Door Comparison'!E184</f>
        <v>1115</v>
      </c>
      <c r="E184" s="35">
        <f>'Door Comparison'!F184</f>
        <v>2085</v>
      </c>
      <c r="G184" s="38">
        <f>'Door Comparison'!I184</f>
        <v>0</v>
      </c>
      <c r="H184" s="38">
        <f>'Door Comparison'!J184</f>
        <v>1</v>
      </c>
      <c r="J184" s="38">
        <f>'Door Comparison'!L184</f>
        <v>0</v>
      </c>
      <c r="K184" s="38">
        <f>'Door Comparison'!M184</f>
        <v>1</v>
      </c>
      <c r="L184" s="38">
        <f>'Door Comparison'!N184</f>
        <v>1</v>
      </c>
      <c r="N184" s="40"/>
      <c r="P184" s="40"/>
      <c r="R184" s="1">
        <f>JMS!BL186</f>
        <v>0</v>
      </c>
      <c r="S184" s="40">
        <f>'Door Comparison'!AC184</f>
        <v>16034</v>
      </c>
      <c r="T184" s="40">
        <f t="shared" si="31"/>
        <v>21.14</v>
      </c>
      <c r="U184" s="109">
        <v>0</v>
      </c>
      <c r="V184" s="39"/>
      <c r="W184" s="41">
        <f t="shared" si="34"/>
        <v>16055.14</v>
      </c>
      <c r="X184" s="36"/>
      <c r="Y184" s="83"/>
    </row>
    <row r="185" spans="1:25" x14ac:dyDescent="0.25">
      <c r="A185" s="104" t="str">
        <f>'Door Comparison'!A185</f>
        <v>D01.01.09B</v>
      </c>
      <c r="B185" s="116" t="str">
        <f>'Door Comparison'!C185</f>
        <v>DRS-501</v>
      </c>
      <c r="C185" s="116" t="str">
        <f>'Door Comparison'!D185</f>
        <v>Timber</v>
      </c>
      <c r="D185" s="35">
        <f>'Door Comparison'!E185</f>
        <v>1290</v>
      </c>
      <c r="E185" s="35">
        <f>'Door Comparison'!F185</f>
        <v>2060</v>
      </c>
      <c r="G185" s="38">
        <f>'Door Comparison'!I185</f>
        <v>0</v>
      </c>
      <c r="H185" s="38">
        <f>'Door Comparison'!J185</f>
        <v>1</v>
      </c>
      <c r="J185" s="38">
        <f>'Door Comparison'!L185</f>
        <v>0</v>
      </c>
      <c r="K185" s="38">
        <f>'Door Comparison'!M185</f>
        <v>1</v>
      </c>
      <c r="L185" s="38">
        <f>'Door Comparison'!N185</f>
        <v>1</v>
      </c>
      <c r="N185" s="40">
        <f t="shared" si="29"/>
        <v>0.49</v>
      </c>
      <c r="P185" s="40">
        <f t="shared" si="30"/>
        <v>4.33</v>
      </c>
      <c r="R185" s="1">
        <f>JMS!BL187</f>
        <v>391.67</v>
      </c>
      <c r="S185" s="399">
        <f>'Door Comparison'!AC185</f>
        <v>703.96</v>
      </c>
      <c r="T185" s="399">
        <f t="shared" si="31"/>
        <v>21.64</v>
      </c>
      <c r="U185" s="401">
        <v>840.17</v>
      </c>
      <c r="W185" s="41">
        <f t="shared" si="34"/>
        <v>1962.26</v>
      </c>
      <c r="X185" s="36"/>
      <c r="Y185" s="83"/>
    </row>
    <row r="186" spans="1:25" x14ac:dyDescent="0.25">
      <c r="A186" s="104" t="str">
        <f>'Door Comparison'!A186</f>
        <v>D01.02.01A</v>
      </c>
      <c r="B186" s="116" t="str">
        <f>'Door Comparison'!C186</f>
        <v>DRS-501</v>
      </c>
      <c r="C186" s="116" t="str">
        <f>'Door Comparison'!D186</f>
        <v>Timber</v>
      </c>
      <c r="D186" s="35">
        <f>'Door Comparison'!E186</f>
        <v>1815</v>
      </c>
      <c r="E186" s="35">
        <f>'Door Comparison'!F186</f>
        <v>2360</v>
      </c>
      <c r="G186" s="38">
        <f>'Door Comparison'!I186</f>
        <v>0</v>
      </c>
      <c r="H186" s="38">
        <f>'Door Comparison'!J186</f>
        <v>1</v>
      </c>
      <c r="J186" s="38">
        <f>'Door Comparison'!L186</f>
        <v>0</v>
      </c>
      <c r="K186" s="38">
        <f>'Door Comparison'!M186</f>
        <v>1</v>
      </c>
      <c r="L186" s="38">
        <f>'Door Comparison'!N186</f>
        <v>1</v>
      </c>
      <c r="N186" s="40">
        <f t="shared" si="29"/>
        <v>0.59</v>
      </c>
      <c r="P186" s="40">
        <f t="shared" si="30"/>
        <v>5.23</v>
      </c>
      <c r="R186" s="1">
        <f>JMS!BL188</f>
        <v>404.97</v>
      </c>
      <c r="S186" s="399">
        <f>'Door Comparison'!AC186</f>
        <v>697.6</v>
      </c>
      <c r="T186" s="399">
        <f t="shared" si="31"/>
        <v>26.14</v>
      </c>
      <c r="U186" s="401">
        <v>681.44</v>
      </c>
      <c r="W186" s="41">
        <f t="shared" si="34"/>
        <v>1815.97</v>
      </c>
      <c r="X186" s="36"/>
      <c r="Y186" s="83"/>
    </row>
    <row r="187" spans="1:25" x14ac:dyDescent="0.25">
      <c r="A187" s="104" t="str">
        <f>'Door Comparison'!A187</f>
        <v>D01.02.02A</v>
      </c>
      <c r="B187" s="116" t="str">
        <f>'Door Comparison'!C187</f>
        <v>DRS-501</v>
      </c>
      <c r="C187" s="116" t="str">
        <f>'Door Comparison'!D187</f>
        <v>Timber</v>
      </c>
      <c r="D187" s="35">
        <f>'Door Comparison'!E187</f>
        <v>970</v>
      </c>
      <c r="E187" s="35">
        <f>'Door Comparison'!F187</f>
        <v>2360</v>
      </c>
      <c r="G187" s="38">
        <f>'Door Comparison'!I187</f>
        <v>0</v>
      </c>
      <c r="H187" s="38">
        <f>'Door Comparison'!J187</f>
        <v>1</v>
      </c>
      <c r="J187" s="38">
        <f>'Door Comparison'!L187</f>
        <v>0</v>
      </c>
      <c r="K187" s="38">
        <f>'Door Comparison'!M187</f>
        <v>1</v>
      </c>
      <c r="L187" s="38">
        <f>'Door Comparison'!N187</f>
        <v>1</v>
      </c>
      <c r="N187" s="40">
        <f t="shared" si="29"/>
        <v>0.51</v>
      </c>
      <c r="P187" s="40">
        <f t="shared" si="30"/>
        <v>4.55</v>
      </c>
      <c r="R187" s="1">
        <f>JMS!BL189</f>
        <v>399.73</v>
      </c>
      <c r="S187" s="399">
        <f>'Door Comparison'!AC187</f>
        <v>501.9</v>
      </c>
      <c r="T187" s="399">
        <f t="shared" si="31"/>
        <v>22.76</v>
      </c>
      <c r="U187" s="401">
        <v>270.93</v>
      </c>
      <c r="W187" s="41">
        <f t="shared" si="34"/>
        <v>1200.3800000000001</v>
      </c>
      <c r="X187" s="36"/>
      <c r="Y187" s="83"/>
    </row>
    <row r="188" spans="1:25" x14ac:dyDescent="0.25">
      <c r="A188" s="104" t="str">
        <f>'Door Comparison'!A188</f>
        <v>D01.02.02B</v>
      </c>
      <c r="B188" s="116" t="str">
        <f>'Door Comparison'!C188</f>
        <v>DRS-501</v>
      </c>
      <c r="C188" s="116" t="str">
        <f>'Door Comparison'!D188</f>
        <v>Timber</v>
      </c>
      <c r="D188" s="35">
        <f>'Door Comparison'!E188</f>
        <v>970</v>
      </c>
      <c r="E188" s="35">
        <f>'Door Comparison'!F188</f>
        <v>2360</v>
      </c>
      <c r="G188" s="38">
        <f>'Door Comparison'!I188</f>
        <v>0</v>
      </c>
      <c r="H188" s="38">
        <f>'Door Comparison'!J188</f>
        <v>1</v>
      </c>
      <c r="J188" s="38">
        <f>'Door Comparison'!L188</f>
        <v>0</v>
      </c>
      <c r="K188" s="38">
        <f>'Door Comparison'!M188</f>
        <v>1</v>
      </c>
      <c r="L188" s="38">
        <f>'Door Comparison'!N188</f>
        <v>1</v>
      </c>
      <c r="N188" s="40">
        <f t="shared" si="29"/>
        <v>0.51</v>
      </c>
      <c r="P188" s="40">
        <f t="shared" si="30"/>
        <v>4.55</v>
      </c>
      <c r="R188" s="60">
        <v>435.51</v>
      </c>
      <c r="S188" s="399">
        <f>'Door Comparison'!AC188</f>
        <v>501.9</v>
      </c>
      <c r="T188" s="399">
        <f t="shared" si="31"/>
        <v>22.76</v>
      </c>
      <c r="U188" s="401">
        <v>270.93</v>
      </c>
      <c r="W188" s="41">
        <f t="shared" si="34"/>
        <v>1236.1600000000001</v>
      </c>
      <c r="X188" s="36"/>
      <c r="Y188" s="83"/>
    </row>
    <row r="189" spans="1:25" x14ac:dyDescent="0.25">
      <c r="A189" s="104" t="str">
        <f>'Door Comparison'!A189</f>
        <v>D01.02.18A</v>
      </c>
      <c r="B189" s="116" t="str">
        <f>'Door Comparison'!C189</f>
        <v>DRS-506</v>
      </c>
      <c r="C189" s="116" t="str">
        <f>'Door Comparison'!D189</f>
        <v>Timber</v>
      </c>
      <c r="D189" s="35">
        <f>'Door Comparison'!E189</f>
        <v>875</v>
      </c>
      <c r="E189" s="35">
        <f>'Door Comparison'!F189</f>
        <v>2355</v>
      </c>
      <c r="G189" s="38">
        <f>'Door Comparison'!I189</f>
        <v>0</v>
      </c>
      <c r="H189" s="38">
        <f>'Door Comparison'!J189</f>
        <v>1</v>
      </c>
      <c r="J189" s="38">
        <f>'Door Comparison'!L189</f>
        <v>0</v>
      </c>
      <c r="K189" s="38">
        <f>'Door Comparison'!M189</f>
        <v>0</v>
      </c>
      <c r="L189" s="38">
        <f>'Door Comparison'!N189</f>
        <v>0</v>
      </c>
      <c r="N189" s="40">
        <f t="shared" si="29"/>
        <v>0.5</v>
      </c>
      <c r="P189" s="40">
        <f t="shared" si="30"/>
        <v>4.47</v>
      </c>
      <c r="R189" s="1">
        <f>JMS!BL191</f>
        <v>296.07</v>
      </c>
      <c r="S189" s="399">
        <f>'Door Comparison'!AC189</f>
        <v>203.37</v>
      </c>
      <c r="T189" s="399">
        <f t="shared" si="31"/>
        <v>0</v>
      </c>
      <c r="U189" s="401">
        <v>683.58</v>
      </c>
      <c r="W189" s="41">
        <f t="shared" si="34"/>
        <v>1187.99</v>
      </c>
      <c r="X189" s="36"/>
      <c r="Y189" s="83"/>
    </row>
    <row r="190" spans="1:25" x14ac:dyDescent="0.25">
      <c r="A190" s="104" t="str">
        <f>'Door Comparison'!A190</f>
        <v>D01.02.19A</v>
      </c>
      <c r="B190" s="116" t="str">
        <f>'Door Comparison'!C190</f>
        <v>DRS-506</v>
      </c>
      <c r="C190" s="116" t="str">
        <f>'Door Comparison'!D190</f>
        <v>Timber</v>
      </c>
      <c r="D190" s="35">
        <f>'Door Comparison'!E190</f>
        <v>875</v>
      </c>
      <c r="E190" s="35">
        <f>'Door Comparison'!F190</f>
        <v>2355</v>
      </c>
      <c r="G190" s="38">
        <f>'Door Comparison'!I190</f>
        <v>0</v>
      </c>
      <c r="H190" s="38">
        <f>'Door Comparison'!J190</f>
        <v>1</v>
      </c>
      <c r="J190" s="38">
        <f>'Door Comparison'!L190</f>
        <v>0</v>
      </c>
      <c r="K190" s="38">
        <f>'Door Comparison'!M190</f>
        <v>0</v>
      </c>
      <c r="L190" s="38">
        <f>'Door Comparison'!N190</f>
        <v>0</v>
      </c>
      <c r="N190" s="40">
        <f t="shared" si="29"/>
        <v>0.5</v>
      </c>
      <c r="P190" s="40">
        <f t="shared" si="30"/>
        <v>4.47</v>
      </c>
      <c r="R190" s="1">
        <f>JMS!BL192</f>
        <v>296.07</v>
      </c>
      <c r="S190" s="399">
        <f>'Door Comparison'!AC190</f>
        <v>203.37</v>
      </c>
      <c r="T190" s="399">
        <f t="shared" si="31"/>
        <v>0</v>
      </c>
      <c r="U190" s="401">
        <v>683.58</v>
      </c>
      <c r="W190" s="41">
        <f t="shared" si="34"/>
        <v>1187.99</v>
      </c>
      <c r="X190" s="36"/>
      <c r="Y190" s="83"/>
    </row>
    <row r="191" spans="1:25" x14ac:dyDescent="0.25">
      <c r="A191" s="104" t="str">
        <f>'Door Comparison'!A191</f>
        <v>D01.06.01A</v>
      </c>
      <c r="B191" s="116" t="str">
        <f>'Door Comparison'!C191</f>
        <v>DRS-309</v>
      </c>
      <c r="C191" s="116" t="str">
        <f>'Door Comparison'!D191</f>
        <v>Stafford</v>
      </c>
      <c r="D191" s="35">
        <f>'Door Comparison'!E191</f>
        <v>1390</v>
      </c>
      <c r="E191" s="35">
        <f>'Door Comparison'!F191</f>
        <v>2360</v>
      </c>
      <c r="G191" s="38">
        <f>'Door Comparison'!I191</f>
        <v>0</v>
      </c>
      <c r="H191" s="38">
        <f>'Door Comparison'!J191</f>
        <v>1</v>
      </c>
      <c r="J191" s="38">
        <f>'Door Comparison'!L191</f>
        <v>0</v>
      </c>
      <c r="K191" s="38">
        <f>'Door Comparison'!M191</f>
        <v>1</v>
      </c>
      <c r="L191" s="38">
        <f>'Door Comparison'!N191</f>
        <v>1</v>
      </c>
      <c r="N191" s="40"/>
      <c r="P191" s="40"/>
      <c r="R191" s="1">
        <f>JMS!BL193</f>
        <v>0</v>
      </c>
      <c r="S191" s="40">
        <f>'Door Comparison'!AC191</f>
        <v>17520</v>
      </c>
      <c r="T191" s="40">
        <f t="shared" si="31"/>
        <v>24.44</v>
      </c>
      <c r="U191" s="109">
        <v>0</v>
      </c>
      <c r="V191" s="39"/>
      <c r="W191" s="41">
        <f t="shared" si="34"/>
        <v>17544.439999999999</v>
      </c>
      <c r="X191" s="36"/>
      <c r="Y191" s="83"/>
    </row>
    <row r="192" spans="1:25" x14ac:dyDescent="0.25">
      <c r="A192" s="104" t="str">
        <f>'Door Comparison'!A192</f>
        <v>D01.06.02A</v>
      </c>
      <c r="B192" s="116" t="str">
        <f>'Door Comparison'!C192</f>
        <v>DRS-501</v>
      </c>
      <c r="C192" s="116" t="str">
        <f>'Door Comparison'!D192</f>
        <v>Timber</v>
      </c>
      <c r="D192" s="35">
        <f>'Door Comparison'!E192</f>
        <v>1426</v>
      </c>
      <c r="E192" s="35">
        <f>'Door Comparison'!F192</f>
        <v>2360</v>
      </c>
      <c r="G192" s="38">
        <f>'Door Comparison'!I192</f>
        <v>0</v>
      </c>
      <c r="H192" s="38">
        <f>'Door Comparison'!J192</f>
        <v>1</v>
      </c>
      <c r="J192" s="38">
        <f>'Door Comparison'!L192</f>
        <v>0</v>
      </c>
      <c r="K192" s="38">
        <f>'Door Comparison'!M192</f>
        <v>1</v>
      </c>
      <c r="L192" s="38">
        <f>'Door Comparison'!N192</f>
        <v>1</v>
      </c>
      <c r="N192" s="40">
        <f t="shared" si="29"/>
        <v>0.55000000000000004</v>
      </c>
      <c r="P192" s="40">
        <f t="shared" si="30"/>
        <v>4.92</v>
      </c>
      <c r="R192" s="1">
        <f>JMS!BL194</f>
        <v>412.85</v>
      </c>
      <c r="S192" s="399">
        <f>'Door Comparison'!AC192</f>
        <v>570.5</v>
      </c>
      <c r="T192" s="399">
        <f t="shared" si="31"/>
        <v>24.58</v>
      </c>
      <c r="U192" s="401">
        <v>412.57</v>
      </c>
      <c r="W192" s="41">
        <f t="shared" si="34"/>
        <v>1425.97</v>
      </c>
      <c r="X192" s="36"/>
      <c r="Y192" s="83"/>
    </row>
    <row r="193" spans="1:25" x14ac:dyDescent="0.25">
      <c r="A193" s="104" t="str">
        <f>'Door Comparison'!A193</f>
        <v>D01.06.03B</v>
      </c>
      <c r="B193" s="116" t="str">
        <f>'Door Comparison'!C193</f>
        <v>DRS-309</v>
      </c>
      <c r="C193" s="116" t="str">
        <f>'Door Comparison'!D193</f>
        <v>Stafford</v>
      </c>
      <c r="D193" s="35">
        <f>'Door Comparison'!E193</f>
        <v>1115</v>
      </c>
      <c r="E193" s="35">
        <f>'Door Comparison'!F193</f>
        <v>2375</v>
      </c>
      <c r="G193" s="38">
        <f>'Door Comparison'!I193</f>
        <v>0</v>
      </c>
      <c r="H193" s="38">
        <f>'Door Comparison'!J193</f>
        <v>1</v>
      </c>
      <c r="J193" s="38">
        <f>'Door Comparison'!L193</f>
        <v>0</v>
      </c>
      <c r="K193" s="38">
        <f>'Door Comparison'!M193</f>
        <v>1</v>
      </c>
      <c r="L193" s="38">
        <f>'Door Comparison'!N193</f>
        <v>1</v>
      </c>
      <c r="N193" s="40"/>
      <c r="P193" s="40"/>
      <c r="R193" s="1">
        <f>JMS!BL195</f>
        <v>0</v>
      </c>
      <c r="S193" s="40">
        <f>'Door Comparison'!AC193</f>
        <v>16909</v>
      </c>
      <c r="T193" s="40">
        <f t="shared" si="31"/>
        <v>23.46</v>
      </c>
      <c r="U193" s="109">
        <v>0</v>
      </c>
      <c r="V193" s="39"/>
      <c r="W193" s="41">
        <f t="shared" si="34"/>
        <v>16932.46</v>
      </c>
      <c r="X193" s="36"/>
      <c r="Y193" s="83"/>
    </row>
    <row r="194" spans="1:25" x14ac:dyDescent="0.25">
      <c r="A194" s="104" t="str">
        <f>'Door Comparison'!A194</f>
        <v>D01.07.01A</v>
      </c>
      <c r="B194" s="116" t="str">
        <f>'Door Comparison'!C194</f>
        <v>DRS-501</v>
      </c>
      <c r="C194" s="116" t="str">
        <f>'Door Comparison'!D194</f>
        <v>Timber</v>
      </c>
      <c r="D194" s="35">
        <f>'Door Comparison'!E194</f>
        <v>990</v>
      </c>
      <c r="E194" s="35">
        <f>'Door Comparison'!F194</f>
        <v>2160</v>
      </c>
      <c r="G194" s="38">
        <f>'Door Comparison'!I194</f>
        <v>0</v>
      </c>
      <c r="H194" s="38">
        <f>'Door Comparison'!J194</f>
        <v>1</v>
      </c>
      <c r="J194" s="38">
        <f>'Door Comparison'!L194</f>
        <v>1</v>
      </c>
      <c r="K194" s="38">
        <f>'Door Comparison'!M194</f>
        <v>0</v>
      </c>
      <c r="L194" s="38">
        <f>'Door Comparison'!N194</f>
        <v>1</v>
      </c>
      <c r="N194" s="40">
        <f t="shared" si="29"/>
        <v>0.48</v>
      </c>
      <c r="P194" s="40">
        <f t="shared" si="30"/>
        <v>4.25</v>
      </c>
      <c r="R194" s="1">
        <f>JMS!BL196</f>
        <v>357.69</v>
      </c>
      <c r="S194" s="399">
        <f>'Door Comparison'!AC194</f>
        <v>382.81</v>
      </c>
      <c r="T194" s="399">
        <f t="shared" si="31"/>
        <v>21.24</v>
      </c>
      <c r="U194" s="401">
        <v>272.04000000000002</v>
      </c>
      <c r="W194" s="41">
        <f t="shared" si="34"/>
        <v>1038.51</v>
      </c>
      <c r="X194" s="36"/>
      <c r="Y194" s="83"/>
    </row>
    <row r="195" spans="1:25" x14ac:dyDescent="0.25">
      <c r="A195" s="104" t="str">
        <f>'Door Comparison'!A195</f>
        <v>D01.07.01B</v>
      </c>
      <c r="B195" s="116" t="str">
        <f>'Door Comparison'!C195</f>
        <v>DRS-501</v>
      </c>
      <c r="C195" s="116" t="str">
        <f>'Door Comparison'!D195</f>
        <v>Timber</v>
      </c>
      <c r="D195" s="405"/>
      <c r="E195" s="405"/>
      <c r="F195" s="406"/>
      <c r="G195" s="407"/>
      <c r="H195" s="407"/>
      <c r="I195" s="407"/>
      <c r="J195" s="407"/>
      <c r="K195" s="407"/>
      <c r="L195" s="407"/>
      <c r="M195" s="408"/>
      <c r="N195" s="399"/>
      <c r="O195" s="408"/>
      <c r="P195" s="399"/>
      <c r="Q195" s="408"/>
      <c r="R195" s="160"/>
      <c r="T195" s="399"/>
      <c r="U195" s="409"/>
      <c r="W195" s="410"/>
      <c r="X195" s="36" t="str">
        <f>'Door Comparison'!AD195</f>
        <v>OMITTED</v>
      </c>
      <c r="Y195" s="83"/>
    </row>
    <row r="196" spans="1:25" x14ac:dyDescent="0.25">
      <c r="A196" s="104" t="str">
        <f>'Door Comparison'!A196</f>
        <v>D01.08.01A</v>
      </c>
      <c r="B196" s="116" t="str">
        <f>'Door Comparison'!C196</f>
        <v>DRS-501</v>
      </c>
      <c r="C196" s="116" t="str">
        <f>'Door Comparison'!D196</f>
        <v>Timber</v>
      </c>
      <c r="D196" s="35">
        <f>'Door Comparison'!E196</f>
        <v>1305</v>
      </c>
      <c r="E196" s="35">
        <f>'Door Comparison'!F196</f>
        <v>2160</v>
      </c>
      <c r="G196" s="38">
        <f>'Door Comparison'!I196</f>
        <v>0</v>
      </c>
      <c r="H196" s="38">
        <f>'Door Comparison'!J196</f>
        <v>1</v>
      </c>
      <c r="J196" s="38">
        <f>'Door Comparison'!L196</f>
        <v>1</v>
      </c>
      <c r="K196" s="38">
        <f>'Door Comparison'!M196</f>
        <v>0</v>
      </c>
      <c r="L196" s="38">
        <f>'Door Comparison'!N196</f>
        <v>1</v>
      </c>
      <c r="N196" s="40">
        <f t="shared" si="29"/>
        <v>0.51</v>
      </c>
      <c r="P196" s="40">
        <f t="shared" si="30"/>
        <v>4.5</v>
      </c>
      <c r="R196" s="1">
        <f>JMS!BL198</f>
        <v>365.55</v>
      </c>
      <c r="S196" s="399">
        <f>'Door Comparison'!AC196</f>
        <v>500.56</v>
      </c>
      <c r="T196" s="399">
        <f t="shared" si="31"/>
        <v>22.5</v>
      </c>
      <c r="U196" s="401">
        <v>834.65</v>
      </c>
      <c r="W196" s="41">
        <f t="shared" si="34"/>
        <v>1728.27</v>
      </c>
      <c r="X196" s="36"/>
      <c r="Y196" s="83"/>
    </row>
    <row r="197" spans="1:25" x14ac:dyDescent="0.25">
      <c r="A197" s="104" t="str">
        <f>'Door Comparison'!A197</f>
        <v>D01.08.02A</v>
      </c>
      <c r="B197" s="116" t="str">
        <f>'Door Comparison'!C197</f>
        <v>DRS-501</v>
      </c>
      <c r="C197" s="116" t="str">
        <f>'Door Comparison'!D197</f>
        <v>Timber</v>
      </c>
      <c r="D197" s="35">
        <f>'Door Comparison'!E197</f>
        <v>1000</v>
      </c>
      <c r="E197" s="35">
        <f>'Door Comparison'!F197</f>
        <v>2160</v>
      </c>
      <c r="G197" s="38">
        <f>'Door Comparison'!I197</f>
        <v>0</v>
      </c>
      <c r="H197" s="38">
        <f>'Door Comparison'!J197</f>
        <v>1</v>
      </c>
      <c r="J197" s="38">
        <f>'Door Comparison'!L197</f>
        <v>1</v>
      </c>
      <c r="K197" s="38">
        <f>'Door Comparison'!M197</f>
        <v>0</v>
      </c>
      <c r="L197" s="38">
        <f>'Door Comparison'!N197</f>
        <v>1</v>
      </c>
      <c r="N197" s="40">
        <f t="shared" si="29"/>
        <v>0.48</v>
      </c>
      <c r="P197" s="40">
        <f t="shared" si="30"/>
        <v>4.26</v>
      </c>
      <c r="R197" s="1">
        <f>JMS!BL199</f>
        <v>375.56</v>
      </c>
      <c r="S197" s="399">
        <f>'Door Comparison'!AC197</f>
        <v>360.56</v>
      </c>
      <c r="T197" s="399">
        <f t="shared" si="31"/>
        <v>21.28</v>
      </c>
      <c r="U197" s="401">
        <v>272.04000000000002</v>
      </c>
      <c r="W197" s="41">
        <f t="shared" si="34"/>
        <v>1034.18</v>
      </c>
      <c r="X197" s="36"/>
      <c r="Y197" s="83"/>
    </row>
    <row r="198" spans="1:25" x14ac:dyDescent="0.25">
      <c r="A198" s="104" t="str">
        <f>'Door Comparison'!A198</f>
        <v>D01.08.03A</v>
      </c>
      <c r="B198" s="116" t="str">
        <f>'Door Comparison'!C198</f>
        <v>DRS-501</v>
      </c>
      <c r="C198" s="116" t="str">
        <f>'Door Comparison'!D198</f>
        <v>Timber</v>
      </c>
      <c r="D198" s="35">
        <f>'Door Comparison'!E198</f>
        <v>1305</v>
      </c>
      <c r="E198" s="35">
        <f>'Door Comparison'!F198</f>
        <v>2160</v>
      </c>
      <c r="G198" s="38">
        <f>'Door Comparison'!I198</f>
        <v>0</v>
      </c>
      <c r="H198" s="38">
        <f>'Door Comparison'!J198</f>
        <v>1</v>
      </c>
      <c r="J198" s="38">
        <f>'Door Comparison'!L198</f>
        <v>1</v>
      </c>
      <c r="K198" s="38">
        <f>'Door Comparison'!M198</f>
        <v>0</v>
      </c>
      <c r="L198" s="38">
        <f>'Door Comparison'!N198</f>
        <v>1</v>
      </c>
      <c r="N198" s="40">
        <f t="shared" si="29"/>
        <v>0.51</v>
      </c>
      <c r="P198" s="40">
        <f t="shared" si="30"/>
        <v>4.5</v>
      </c>
      <c r="R198" s="1">
        <f>JMS!BL200</f>
        <v>345.07</v>
      </c>
      <c r="S198" s="399">
        <f>'Door Comparison'!AC198</f>
        <v>500.58</v>
      </c>
      <c r="T198" s="399">
        <f t="shared" si="31"/>
        <v>22.5</v>
      </c>
      <c r="U198" s="401">
        <v>369.58</v>
      </c>
      <c r="W198" s="41">
        <f t="shared" si="34"/>
        <v>1242.74</v>
      </c>
      <c r="X198" s="36"/>
      <c r="Y198" s="83"/>
    </row>
    <row r="199" spans="1:25" x14ac:dyDescent="0.25">
      <c r="A199" s="104" t="str">
        <f>'Door Comparison'!A199</f>
        <v>D01.08.03B</v>
      </c>
      <c r="B199" s="116" t="str">
        <f>'Door Comparison'!C199</f>
        <v>DRS-501</v>
      </c>
      <c r="C199" s="116" t="str">
        <f>'Door Comparison'!D199</f>
        <v>Timber</v>
      </c>
      <c r="D199" s="35">
        <f>'Door Comparison'!E199</f>
        <v>1000</v>
      </c>
      <c r="E199" s="35">
        <f>'Door Comparison'!F199</f>
        <v>2160</v>
      </c>
      <c r="G199" s="38">
        <f>'Door Comparison'!I199</f>
        <v>0</v>
      </c>
      <c r="H199" s="38">
        <f>'Door Comparison'!J199</f>
        <v>1</v>
      </c>
      <c r="J199" s="38">
        <f>'Door Comparison'!L199</f>
        <v>1</v>
      </c>
      <c r="K199" s="38">
        <f>'Door Comparison'!M199</f>
        <v>0</v>
      </c>
      <c r="L199" s="38">
        <f>'Door Comparison'!N199</f>
        <v>1</v>
      </c>
      <c r="N199" s="40">
        <f t="shared" si="29"/>
        <v>0.48</v>
      </c>
      <c r="P199" s="40">
        <f t="shared" si="30"/>
        <v>4.26</v>
      </c>
      <c r="R199" s="1">
        <f>JMS!BL201</f>
        <v>338.49</v>
      </c>
      <c r="S199" s="399">
        <f>'Door Comparison'!AC199</f>
        <v>383.2</v>
      </c>
      <c r="T199" s="399">
        <f t="shared" si="31"/>
        <v>21.28</v>
      </c>
      <c r="U199" s="401">
        <v>272.04000000000002</v>
      </c>
      <c r="W199" s="41">
        <f t="shared" si="34"/>
        <v>1019.75</v>
      </c>
      <c r="X199" s="36"/>
      <c r="Y199" s="83"/>
    </row>
    <row r="200" spans="1:25" x14ac:dyDescent="0.25">
      <c r="A200" s="104" t="str">
        <f>'Door Comparison'!A200</f>
        <v>Level 01M West Building</v>
      </c>
      <c r="B200" s="116"/>
      <c r="C200" s="116"/>
      <c r="N200" s="40"/>
      <c r="P200" s="40"/>
      <c r="R200" s="1"/>
      <c r="S200" s="40"/>
      <c r="T200" s="40"/>
      <c r="U200" s="109"/>
      <c r="V200" s="39"/>
      <c r="X200" s="36"/>
      <c r="Y200" s="83"/>
    </row>
    <row r="201" spans="1:25" x14ac:dyDescent="0.25">
      <c r="A201" s="104" t="str">
        <f>'Door Comparison'!A201</f>
        <v>D01M.07.01A</v>
      </c>
      <c r="B201" s="116" t="str">
        <f>'Door Comparison'!C201</f>
        <v>DRS-501</v>
      </c>
      <c r="C201" s="116" t="str">
        <f>'Door Comparison'!D201</f>
        <v>Timber</v>
      </c>
      <c r="D201" s="35">
        <f>'Door Comparison'!E201</f>
        <v>955</v>
      </c>
      <c r="E201" s="35">
        <f>'Door Comparison'!F201</f>
        <v>2160</v>
      </c>
      <c r="G201" s="38">
        <f>'Door Comparison'!I201</f>
        <v>0</v>
      </c>
      <c r="H201" s="38">
        <f>'Door Comparison'!J201</f>
        <v>1</v>
      </c>
      <c r="J201" s="38">
        <f>'Door Comparison'!L201</f>
        <v>1</v>
      </c>
      <c r="K201" s="38">
        <f>'Door Comparison'!M201</f>
        <v>0</v>
      </c>
      <c r="L201" s="38">
        <f>'Door Comparison'!N201</f>
        <v>1</v>
      </c>
      <c r="N201" s="40">
        <f t="shared" si="29"/>
        <v>0.47</v>
      </c>
      <c r="P201" s="40">
        <f t="shared" si="30"/>
        <v>4.22</v>
      </c>
      <c r="R201" s="1">
        <f>JMS!BL203</f>
        <v>356.82</v>
      </c>
      <c r="S201" s="399">
        <f>'Door Comparison'!AC201</f>
        <v>393.18</v>
      </c>
      <c r="T201" s="399">
        <f t="shared" si="31"/>
        <v>21.1</v>
      </c>
      <c r="U201" s="401">
        <v>272.04000000000002</v>
      </c>
      <c r="W201" s="41">
        <f t="shared" ref="W201:W203" si="35">SUM(N201:V201)</f>
        <v>1047.83</v>
      </c>
      <c r="X201" s="36"/>
      <c r="Y201" s="83"/>
    </row>
    <row r="202" spans="1:25" x14ac:dyDescent="0.25">
      <c r="A202" s="104" t="str">
        <f>'Door Comparison'!A202</f>
        <v>D01M.08.01A</v>
      </c>
      <c r="B202" s="116" t="str">
        <f>'Door Comparison'!C202</f>
        <v>DRS-501</v>
      </c>
      <c r="C202" s="116" t="str">
        <f>'Door Comparison'!D202</f>
        <v>Timber</v>
      </c>
      <c r="D202" s="35">
        <f>'Door Comparison'!E202</f>
        <v>1305</v>
      </c>
      <c r="E202" s="35">
        <f>'Door Comparison'!F202</f>
        <v>2160</v>
      </c>
      <c r="G202" s="38">
        <f>'Door Comparison'!I202</f>
        <v>0</v>
      </c>
      <c r="H202" s="38">
        <f>'Door Comparison'!J202</f>
        <v>1</v>
      </c>
      <c r="J202" s="38">
        <f>'Door Comparison'!L202</f>
        <v>1</v>
      </c>
      <c r="K202" s="38">
        <f>'Door Comparison'!M202</f>
        <v>0</v>
      </c>
      <c r="L202" s="38">
        <f>'Door Comparison'!N202</f>
        <v>1</v>
      </c>
      <c r="N202" s="40">
        <f t="shared" ref="N202:N203" si="36">(D202+2*E202)*((G202*0.04)+(H202*0.09))/1000</f>
        <v>0.51</v>
      </c>
      <c r="P202" s="40">
        <f t="shared" ref="P202:P203" si="37">((D202+2*E202)*0.8)/1000</f>
        <v>4.5</v>
      </c>
      <c r="R202" s="1">
        <f>JMS!BL204</f>
        <v>345.07</v>
      </c>
      <c r="S202" s="399">
        <f>'Door Comparison'!AC202</f>
        <v>500.56</v>
      </c>
      <c r="T202" s="399">
        <f t="shared" ref="T202:T203" si="38">(J202+K202+L202)*(2*((D202+2*E202)*1/1000))</f>
        <v>22.5</v>
      </c>
      <c r="U202" s="401">
        <v>834.65</v>
      </c>
      <c r="W202" s="41">
        <f t="shared" si="35"/>
        <v>1707.79</v>
      </c>
      <c r="X202" s="36"/>
      <c r="Y202" s="83"/>
    </row>
    <row r="203" spans="1:25" x14ac:dyDescent="0.25">
      <c r="A203" s="104" t="str">
        <f>'Door Comparison'!A203</f>
        <v>D01M.08.02A</v>
      </c>
      <c r="B203" s="116" t="str">
        <f>'Door Comparison'!C203</f>
        <v>DRS-501</v>
      </c>
      <c r="C203" s="116" t="str">
        <f>'Door Comparison'!D203</f>
        <v>Timber</v>
      </c>
      <c r="D203" s="35">
        <f>'Door Comparison'!E203</f>
        <v>955</v>
      </c>
      <c r="E203" s="35">
        <f>'Door Comparison'!F203</f>
        <v>2160</v>
      </c>
      <c r="G203" s="38">
        <f>'Door Comparison'!I203</f>
        <v>0</v>
      </c>
      <c r="H203" s="38">
        <f>'Door Comparison'!J203</f>
        <v>1</v>
      </c>
      <c r="J203" s="38">
        <f>'Door Comparison'!L203</f>
        <v>1</v>
      </c>
      <c r="K203" s="38">
        <f>'Door Comparison'!M203</f>
        <v>0</v>
      </c>
      <c r="L203" s="38">
        <f>'Door Comparison'!N203</f>
        <v>1</v>
      </c>
      <c r="N203" s="40">
        <f t="shared" si="36"/>
        <v>0.47</v>
      </c>
      <c r="P203" s="40">
        <f t="shared" si="37"/>
        <v>4.22</v>
      </c>
      <c r="R203" s="1">
        <f>JMS!BL205</f>
        <v>374.3</v>
      </c>
      <c r="S203" s="399">
        <f>'Door Comparison'!AC203</f>
        <v>381.34</v>
      </c>
      <c r="T203" s="399">
        <f t="shared" si="38"/>
        <v>21.1</v>
      </c>
      <c r="U203" s="401">
        <v>272.04000000000002</v>
      </c>
      <c r="W203" s="41">
        <f t="shared" si="35"/>
        <v>1053.47</v>
      </c>
      <c r="X203" s="36"/>
      <c r="Y203" s="83"/>
    </row>
    <row r="204" spans="1:25" x14ac:dyDescent="0.25">
      <c r="A204" s="104" t="str">
        <f>'Door Comparison'!A204</f>
        <v>Level 02</v>
      </c>
      <c r="B204" s="116"/>
      <c r="C204" s="116"/>
      <c r="N204" s="40"/>
      <c r="P204" s="40"/>
      <c r="R204" s="1"/>
      <c r="S204" s="40"/>
      <c r="T204" s="40"/>
      <c r="U204" s="109"/>
      <c r="V204" s="39"/>
      <c r="X204" s="36"/>
      <c r="Y204" s="83"/>
    </row>
    <row r="205" spans="1:25" x14ac:dyDescent="0.25">
      <c r="A205" s="104" t="str">
        <f>'Door Comparison'!A205</f>
        <v>D02.00.01A</v>
      </c>
      <c r="B205" s="116" t="str">
        <f>'Door Comparison'!C205</f>
        <v>DRS-501</v>
      </c>
      <c r="C205" s="116" t="str">
        <f>'Door Comparison'!D205</f>
        <v>Timber</v>
      </c>
      <c r="D205" s="35">
        <f>'Door Comparison'!E205</f>
        <v>1290</v>
      </c>
      <c r="E205" s="35">
        <f>'Door Comparison'!F205</f>
        <v>2060</v>
      </c>
      <c r="G205" s="38">
        <f>'Door Comparison'!I205</f>
        <v>0</v>
      </c>
      <c r="H205" s="38">
        <f>'Door Comparison'!J205</f>
        <v>1</v>
      </c>
      <c r="J205" s="38">
        <f>'Door Comparison'!L205</f>
        <v>0</v>
      </c>
      <c r="K205" s="38">
        <f>'Door Comparison'!M205</f>
        <v>1</v>
      </c>
      <c r="L205" s="38">
        <f>'Door Comparison'!N205</f>
        <v>1</v>
      </c>
      <c r="N205" s="40">
        <f t="shared" ref="N205:N265" si="39">(D205+2*E205)*((G205*0.04)+(H205*0.09))/1000</f>
        <v>0.49</v>
      </c>
      <c r="P205" s="40">
        <f t="shared" ref="P205:P265" si="40">((D205+2*E205)*0.8)/1000</f>
        <v>4.33</v>
      </c>
      <c r="R205" s="1">
        <f>JMS!BL207</f>
        <v>375.7</v>
      </c>
      <c r="S205" s="399">
        <f>'Door Comparison'!AC205</f>
        <v>692.06</v>
      </c>
      <c r="T205" s="399">
        <f t="shared" ref="T205:T265" si="41">(J205+K205+L205)*(2*((D205+2*E205)*1/1000))</f>
        <v>21.64</v>
      </c>
      <c r="U205" s="401">
        <v>840.83</v>
      </c>
      <c r="W205" s="41">
        <f t="shared" ref="W205:W236" si="42">SUM(N205:V205)</f>
        <v>1935.05</v>
      </c>
      <c r="X205" s="36"/>
      <c r="Y205" s="83"/>
    </row>
    <row r="206" spans="1:25" x14ac:dyDescent="0.25">
      <c r="A206" s="104" t="str">
        <f>'Door Comparison'!A206</f>
        <v>D02.00.02A</v>
      </c>
      <c r="B206" s="116" t="str">
        <f>'Door Comparison'!C206</f>
        <v>DRS-501</v>
      </c>
      <c r="C206" s="116" t="str">
        <f>'Door Comparison'!D206</f>
        <v>Timber</v>
      </c>
      <c r="D206" s="35">
        <f>'Door Comparison'!E206</f>
        <v>1290</v>
      </c>
      <c r="E206" s="35">
        <f>'Door Comparison'!F206</f>
        <v>2060</v>
      </c>
      <c r="G206" s="38">
        <f>'Door Comparison'!I206</f>
        <v>0</v>
      </c>
      <c r="H206" s="38">
        <f>'Door Comparison'!J206</f>
        <v>1</v>
      </c>
      <c r="J206" s="38">
        <f>'Door Comparison'!L206</f>
        <v>0</v>
      </c>
      <c r="K206" s="38">
        <f>'Door Comparison'!M206</f>
        <v>1</v>
      </c>
      <c r="L206" s="38">
        <f>'Door Comparison'!N206</f>
        <v>1</v>
      </c>
      <c r="N206" s="40">
        <f t="shared" si="39"/>
        <v>0.49</v>
      </c>
      <c r="P206" s="40">
        <f t="shared" si="40"/>
        <v>4.33</v>
      </c>
      <c r="R206" s="1">
        <f>JMS!BL208</f>
        <v>391.67</v>
      </c>
      <c r="S206" s="399">
        <f>'Door Comparison'!AC206</f>
        <v>692.06</v>
      </c>
      <c r="T206" s="399">
        <f t="shared" si="41"/>
        <v>21.64</v>
      </c>
      <c r="U206" s="401">
        <v>388.09</v>
      </c>
      <c r="W206" s="41">
        <f t="shared" si="42"/>
        <v>1498.28</v>
      </c>
      <c r="X206" s="36"/>
      <c r="Y206" s="83"/>
    </row>
    <row r="207" spans="1:25" x14ac:dyDescent="0.25">
      <c r="A207" s="104" t="str">
        <f>'Door Comparison'!A207</f>
        <v>D02.00.03A</v>
      </c>
      <c r="B207" s="116" t="str">
        <f>'Door Comparison'!C207</f>
        <v>DRS-501</v>
      </c>
      <c r="C207" s="116" t="str">
        <f>'Door Comparison'!D207</f>
        <v>Timber</v>
      </c>
      <c r="D207" s="35">
        <f>'Door Comparison'!E207</f>
        <v>1290</v>
      </c>
      <c r="E207" s="35">
        <f>'Door Comparison'!F207</f>
        <v>2060</v>
      </c>
      <c r="G207" s="38">
        <f>'Door Comparison'!I207</f>
        <v>0</v>
      </c>
      <c r="H207" s="38">
        <f>'Door Comparison'!J207</f>
        <v>1</v>
      </c>
      <c r="J207" s="38">
        <f>'Door Comparison'!L207</f>
        <v>0</v>
      </c>
      <c r="K207" s="38">
        <f>'Door Comparison'!M207</f>
        <v>1</v>
      </c>
      <c r="L207" s="38">
        <f>'Door Comparison'!N207</f>
        <v>1</v>
      </c>
      <c r="N207" s="40">
        <f t="shared" si="39"/>
        <v>0.49</v>
      </c>
      <c r="P207" s="40">
        <f t="shared" si="40"/>
        <v>4.33</v>
      </c>
      <c r="R207" s="1">
        <f>JMS!BL209</f>
        <v>391.67</v>
      </c>
      <c r="S207" s="399">
        <f>'Door Comparison'!AC207</f>
        <v>524.64</v>
      </c>
      <c r="T207" s="399">
        <f t="shared" si="41"/>
        <v>21.64</v>
      </c>
      <c r="U207" s="401">
        <v>350.18</v>
      </c>
      <c r="W207" s="41">
        <f t="shared" si="42"/>
        <v>1292.95</v>
      </c>
      <c r="X207" s="36"/>
      <c r="Y207" s="83"/>
    </row>
    <row r="208" spans="1:25" x14ac:dyDescent="0.25">
      <c r="A208" s="104" t="str">
        <f>'Door Comparison'!A208</f>
        <v>D02.00.04A</v>
      </c>
      <c r="B208" s="116" t="str">
        <f>'Door Comparison'!C208</f>
        <v>DRS-505</v>
      </c>
      <c r="C208" s="116" t="str">
        <f>'Door Comparison'!D208</f>
        <v>Selo</v>
      </c>
      <c r="D208" s="35">
        <f>'Door Comparison'!E208</f>
        <v>1903</v>
      </c>
      <c r="E208" s="35">
        <f>'Door Comparison'!F208</f>
        <v>2095</v>
      </c>
      <c r="G208" s="38">
        <f>'Door Comparison'!I208</f>
        <v>0</v>
      </c>
      <c r="H208" s="38">
        <f>'Door Comparison'!J208</f>
        <v>1</v>
      </c>
      <c r="J208" s="38">
        <f>'Door Comparison'!L208</f>
        <v>0</v>
      </c>
      <c r="K208" s="38">
        <f>'Door Comparison'!M208</f>
        <v>0</v>
      </c>
      <c r="L208" s="38">
        <f>'Door Comparison'!N208</f>
        <v>1</v>
      </c>
      <c r="N208" s="40">
        <f t="shared" si="39"/>
        <v>0.55000000000000004</v>
      </c>
      <c r="P208" s="40">
        <f t="shared" si="40"/>
        <v>4.87</v>
      </c>
      <c r="R208" s="1">
        <f>JMS!BL210</f>
        <v>329.95</v>
      </c>
      <c r="S208" s="40">
        <f>'Door Comparison'!AC208</f>
        <v>848.5</v>
      </c>
      <c r="T208" s="40">
        <f t="shared" si="41"/>
        <v>12.19</v>
      </c>
      <c r="U208" s="400">
        <v>167.73</v>
      </c>
      <c r="V208" s="39"/>
      <c r="W208" s="41">
        <f t="shared" si="42"/>
        <v>1363.79</v>
      </c>
      <c r="X208" s="36"/>
      <c r="Y208" s="83"/>
    </row>
    <row r="209" spans="1:25" x14ac:dyDescent="0.25">
      <c r="A209" s="104" t="str">
        <f>'Door Comparison'!A209</f>
        <v>D02.00.05B</v>
      </c>
      <c r="B209" s="116" t="str">
        <f>'Door Comparison'!C209</f>
        <v>DRS-501</v>
      </c>
      <c r="C209" s="116" t="str">
        <f>'Door Comparison'!D209</f>
        <v>Timber</v>
      </c>
      <c r="D209" s="35">
        <f>'Door Comparison'!E209</f>
        <v>1049</v>
      </c>
      <c r="E209" s="35">
        <f>'Door Comparison'!F209</f>
        <v>2052</v>
      </c>
      <c r="G209" s="38">
        <f>'Door Comparison'!I209</f>
        <v>0</v>
      </c>
      <c r="H209" s="38">
        <f>'Door Comparison'!J209</f>
        <v>1</v>
      </c>
      <c r="J209" s="38">
        <f>'Door Comparison'!L209</f>
        <v>0</v>
      </c>
      <c r="K209" s="38">
        <f>'Door Comparison'!M209</f>
        <v>0</v>
      </c>
      <c r="L209" s="38">
        <f>'Door Comparison'!N209</f>
        <v>0</v>
      </c>
      <c r="N209" s="40">
        <f t="shared" si="39"/>
        <v>0.46</v>
      </c>
      <c r="P209" s="40">
        <f t="shared" si="40"/>
        <v>4.12</v>
      </c>
      <c r="R209" s="1">
        <f>JMS!BL211</f>
        <v>334.03</v>
      </c>
      <c r="S209" s="399">
        <f>'Door Comparison'!AC209</f>
        <v>249.2</v>
      </c>
      <c r="T209" s="399">
        <f t="shared" si="41"/>
        <v>0</v>
      </c>
      <c r="U209" s="401">
        <v>313.5</v>
      </c>
      <c r="W209" s="41">
        <f t="shared" si="42"/>
        <v>901.31</v>
      </c>
      <c r="X209" s="36"/>
      <c r="Y209" s="83"/>
    </row>
    <row r="210" spans="1:25" x14ac:dyDescent="0.25">
      <c r="A210" s="104" t="str">
        <f>'Door Comparison'!A210</f>
        <v>D02.00.05C</v>
      </c>
      <c r="B210" s="116" t="str">
        <f>'Door Comparison'!C210</f>
        <v>DRS-506</v>
      </c>
      <c r="C210" s="116" t="str">
        <f>'Door Comparison'!D210</f>
        <v>Timber</v>
      </c>
      <c r="D210" s="35">
        <f>'Door Comparison'!E210</f>
        <v>875</v>
      </c>
      <c r="E210" s="35">
        <f>'Door Comparison'!F210</f>
        <v>2056</v>
      </c>
      <c r="G210" s="38">
        <f>'Door Comparison'!I210</f>
        <v>0</v>
      </c>
      <c r="H210" s="38">
        <f>'Door Comparison'!J210</f>
        <v>1</v>
      </c>
      <c r="J210" s="38">
        <f>'Door Comparison'!L210</f>
        <v>0</v>
      </c>
      <c r="K210" s="38">
        <f>'Door Comparison'!M210</f>
        <v>0</v>
      </c>
      <c r="L210" s="38">
        <f>'Door Comparison'!N210</f>
        <v>0</v>
      </c>
      <c r="N210" s="40">
        <f t="shared" si="39"/>
        <v>0.45</v>
      </c>
      <c r="P210" s="40">
        <f t="shared" si="40"/>
        <v>3.99</v>
      </c>
      <c r="R210" s="1">
        <f>JMS!BL212</f>
        <v>296.07</v>
      </c>
      <c r="S210" s="399">
        <f>'Door Comparison'!AC210</f>
        <v>197.35</v>
      </c>
      <c r="T210" s="399">
        <f t="shared" si="41"/>
        <v>0</v>
      </c>
      <c r="U210" s="401">
        <v>683.58</v>
      </c>
      <c r="W210" s="41">
        <f t="shared" si="42"/>
        <v>1181.44</v>
      </c>
      <c r="X210" s="36"/>
      <c r="Y210" s="83"/>
    </row>
    <row r="211" spans="1:25" x14ac:dyDescent="0.25">
      <c r="A211" s="104" t="str">
        <f>'Door Comparison'!A211</f>
        <v>D02.00.05D</v>
      </c>
      <c r="B211" s="116" t="str">
        <f>'Door Comparison'!C211</f>
        <v>DRS-506</v>
      </c>
      <c r="C211" s="116" t="str">
        <f>'Door Comparison'!D211</f>
        <v>Timber</v>
      </c>
      <c r="D211" s="35">
        <f>'Door Comparison'!E211</f>
        <v>875</v>
      </c>
      <c r="E211" s="35">
        <f>'Door Comparison'!F211</f>
        <v>2056</v>
      </c>
      <c r="G211" s="38">
        <f>'Door Comparison'!I211</f>
        <v>0</v>
      </c>
      <c r="H211" s="38">
        <f>'Door Comparison'!J211</f>
        <v>1</v>
      </c>
      <c r="J211" s="38">
        <f>'Door Comparison'!L211</f>
        <v>0</v>
      </c>
      <c r="K211" s="38">
        <f>'Door Comparison'!M211</f>
        <v>0</v>
      </c>
      <c r="L211" s="38">
        <f>'Door Comparison'!N211</f>
        <v>0</v>
      </c>
      <c r="N211" s="40">
        <f t="shared" si="39"/>
        <v>0.45</v>
      </c>
      <c r="P211" s="40">
        <f t="shared" si="40"/>
        <v>3.99</v>
      </c>
      <c r="R211" s="1">
        <f>JMS!BL213</f>
        <v>296.07</v>
      </c>
      <c r="S211" s="399">
        <f>'Door Comparison'!AC211</f>
        <v>197.35</v>
      </c>
      <c r="T211" s="399">
        <f t="shared" si="41"/>
        <v>0</v>
      </c>
      <c r="U211" s="401">
        <v>683.58</v>
      </c>
      <c r="W211" s="41">
        <f t="shared" si="42"/>
        <v>1181.44</v>
      </c>
      <c r="X211" s="36"/>
      <c r="Y211" s="83"/>
    </row>
    <row r="212" spans="1:25" x14ac:dyDescent="0.25">
      <c r="A212" s="104" t="str">
        <f>'Door Comparison'!A212</f>
        <v>D02.00.05E</v>
      </c>
      <c r="B212" s="116" t="str">
        <f>'Door Comparison'!C212</f>
        <v>DRS-506</v>
      </c>
      <c r="C212" s="116" t="str">
        <f>'Door Comparison'!D212</f>
        <v>Timber</v>
      </c>
      <c r="D212" s="35">
        <f>'Door Comparison'!E212</f>
        <v>875</v>
      </c>
      <c r="E212" s="35">
        <f>'Door Comparison'!F212</f>
        <v>2056</v>
      </c>
      <c r="G212" s="38">
        <f>'Door Comparison'!I212</f>
        <v>0</v>
      </c>
      <c r="H212" s="38">
        <f>'Door Comparison'!J212</f>
        <v>1</v>
      </c>
      <c r="J212" s="38">
        <f>'Door Comparison'!L212</f>
        <v>0</v>
      </c>
      <c r="K212" s="38">
        <f>'Door Comparison'!M212</f>
        <v>0</v>
      </c>
      <c r="L212" s="38">
        <f>'Door Comparison'!N212</f>
        <v>0</v>
      </c>
      <c r="N212" s="40">
        <f t="shared" si="39"/>
        <v>0.45</v>
      </c>
      <c r="P212" s="40">
        <f t="shared" si="40"/>
        <v>3.99</v>
      </c>
      <c r="R212" s="1">
        <f>JMS!BL214</f>
        <v>296.07</v>
      </c>
      <c r="S212" s="399">
        <f>'Door Comparison'!AC212</f>
        <v>197.35</v>
      </c>
      <c r="T212" s="399">
        <f t="shared" si="41"/>
        <v>0</v>
      </c>
      <c r="U212" s="401">
        <v>683.58</v>
      </c>
      <c r="W212" s="41">
        <f t="shared" si="42"/>
        <v>1181.44</v>
      </c>
      <c r="X212" s="36"/>
      <c r="Y212" s="83"/>
    </row>
    <row r="213" spans="1:25" x14ac:dyDescent="0.25">
      <c r="A213" s="104" t="str">
        <f>'Door Comparison'!A213</f>
        <v>D02.00.06A</v>
      </c>
      <c r="B213" s="116" t="str">
        <f>'Door Comparison'!C213</f>
        <v>DRS-501</v>
      </c>
      <c r="C213" s="116" t="str">
        <f>'Door Comparison'!D213</f>
        <v>Timber</v>
      </c>
      <c r="D213" s="35">
        <f>'Door Comparison'!E213</f>
        <v>1290</v>
      </c>
      <c r="E213" s="35">
        <f>'Door Comparison'!F213</f>
        <v>2060</v>
      </c>
      <c r="G213" s="38">
        <f>'Door Comparison'!I213</f>
        <v>0</v>
      </c>
      <c r="H213" s="38">
        <f>'Door Comparison'!J213</f>
        <v>1</v>
      </c>
      <c r="J213" s="38">
        <f>'Door Comparison'!L213</f>
        <v>0</v>
      </c>
      <c r="K213" s="38">
        <f>'Door Comparison'!M213</f>
        <v>1</v>
      </c>
      <c r="L213" s="38">
        <f>'Door Comparison'!N213</f>
        <v>1</v>
      </c>
      <c r="N213" s="40">
        <f t="shared" si="39"/>
        <v>0.49</v>
      </c>
      <c r="P213" s="40">
        <f t="shared" si="40"/>
        <v>4.33</v>
      </c>
      <c r="R213" s="1">
        <f>JMS!BL215</f>
        <v>391.67</v>
      </c>
      <c r="S213" s="399">
        <f>'Door Comparison'!AC213</f>
        <v>524.64</v>
      </c>
      <c r="T213" s="399">
        <f t="shared" si="41"/>
        <v>21.64</v>
      </c>
      <c r="U213" s="401">
        <v>350.18</v>
      </c>
      <c r="W213" s="41">
        <f t="shared" si="42"/>
        <v>1292.95</v>
      </c>
      <c r="X213" s="36"/>
      <c r="Y213" s="83"/>
    </row>
    <row r="214" spans="1:25" x14ac:dyDescent="0.25">
      <c r="A214" s="104" t="str">
        <f>'Door Comparison'!A214</f>
        <v>D02.00.07AB</v>
      </c>
      <c r="B214" s="116" t="str">
        <f>'Door Comparison'!C214</f>
        <v>DRS-501</v>
      </c>
      <c r="C214" s="116" t="str">
        <f>'Door Comparison'!D214</f>
        <v>Timber</v>
      </c>
      <c r="D214" s="35">
        <f>'Door Comparison'!E214</f>
        <v>1290</v>
      </c>
      <c r="E214" s="35">
        <f>'Door Comparison'!F214</f>
        <v>2060</v>
      </c>
      <c r="G214" s="38">
        <f>'Door Comparison'!I214</f>
        <v>0</v>
      </c>
      <c r="H214" s="38">
        <f>'Door Comparison'!J214</f>
        <v>1</v>
      </c>
      <c r="J214" s="38">
        <f>'Door Comparison'!L214</f>
        <v>0</v>
      </c>
      <c r="K214" s="38">
        <f>'Door Comparison'!M214</f>
        <v>1</v>
      </c>
      <c r="L214" s="38">
        <f>'Door Comparison'!N214</f>
        <v>1</v>
      </c>
      <c r="N214" s="40">
        <f t="shared" si="39"/>
        <v>0.49</v>
      </c>
      <c r="P214" s="40">
        <f t="shared" si="40"/>
        <v>4.33</v>
      </c>
      <c r="R214" s="1">
        <f>JMS!BL216</f>
        <v>391.67</v>
      </c>
      <c r="S214" s="399">
        <f>'Door Comparison'!AC214</f>
        <v>703.96</v>
      </c>
      <c r="T214" s="399">
        <f t="shared" si="41"/>
        <v>21.64</v>
      </c>
      <c r="U214" s="401">
        <v>375.76</v>
      </c>
      <c r="W214" s="41">
        <f t="shared" si="42"/>
        <v>1497.85</v>
      </c>
      <c r="X214" s="36"/>
      <c r="Y214" s="83"/>
    </row>
    <row r="215" spans="1:25" x14ac:dyDescent="0.25">
      <c r="A215" s="104" t="str">
        <f>'Door Comparison'!A215</f>
        <v>D02.00.09A</v>
      </c>
      <c r="B215" s="116" t="str">
        <f>'Door Comparison'!C215</f>
        <v>DRS-501</v>
      </c>
      <c r="C215" s="116" t="str">
        <f>'Door Comparison'!D215</f>
        <v>Timber</v>
      </c>
      <c r="D215" s="35">
        <f>'Door Comparison'!E215</f>
        <v>1290</v>
      </c>
      <c r="E215" s="35">
        <f>'Door Comparison'!F215</f>
        <v>2060</v>
      </c>
      <c r="G215" s="38">
        <f>'Door Comparison'!I215</f>
        <v>0</v>
      </c>
      <c r="H215" s="38">
        <f>'Door Comparison'!J215</f>
        <v>1</v>
      </c>
      <c r="J215" s="38">
        <f>'Door Comparison'!L215</f>
        <v>0</v>
      </c>
      <c r="K215" s="38">
        <f>'Door Comparison'!M215</f>
        <v>1</v>
      </c>
      <c r="L215" s="38">
        <f>'Door Comparison'!N215</f>
        <v>1</v>
      </c>
      <c r="N215" s="40">
        <f t="shared" si="39"/>
        <v>0.49</v>
      </c>
      <c r="P215" s="40">
        <f t="shared" si="40"/>
        <v>4.33</v>
      </c>
      <c r="R215" s="1">
        <f>JMS!BL217</f>
        <v>391.67</v>
      </c>
      <c r="S215" s="399">
        <f>'Door Comparison'!AC215</f>
        <v>692.09</v>
      </c>
      <c r="T215" s="399">
        <f t="shared" si="41"/>
        <v>21.64</v>
      </c>
      <c r="U215" s="401">
        <v>375.76</v>
      </c>
      <c r="W215" s="41">
        <f t="shared" si="42"/>
        <v>1485.98</v>
      </c>
      <c r="X215" s="36"/>
      <c r="Y215" s="83"/>
    </row>
    <row r="216" spans="1:25" x14ac:dyDescent="0.25">
      <c r="A216" s="104" t="str">
        <f>'Door Comparison'!A216</f>
        <v>D02.00.10A</v>
      </c>
      <c r="B216" s="116" t="str">
        <f>'Door Comparison'!C216</f>
        <v>DRS-501</v>
      </c>
      <c r="C216" s="116" t="str">
        <f>'Door Comparison'!D216</f>
        <v>Timber</v>
      </c>
      <c r="D216" s="35">
        <f>'Door Comparison'!E216</f>
        <v>1040</v>
      </c>
      <c r="E216" s="35">
        <f>'Door Comparison'!F216</f>
        <v>2060</v>
      </c>
      <c r="G216" s="38">
        <f>'Door Comparison'!I216</f>
        <v>0</v>
      </c>
      <c r="H216" s="38">
        <f>'Door Comparison'!J216</f>
        <v>1</v>
      </c>
      <c r="J216" s="38">
        <f>'Door Comparison'!L216</f>
        <v>0</v>
      </c>
      <c r="K216" s="38">
        <f>'Door Comparison'!M216</f>
        <v>1</v>
      </c>
      <c r="L216" s="38">
        <f>'Door Comparison'!N216</f>
        <v>1</v>
      </c>
      <c r="N216" s="40">
        <f t="shared" si="39"/>
        <v>0.46</v>
      </c>
      <c r="P216" s="40">
        <f t="shared" si="40"/>
        <v>4.13</v>
      </c>
      <c r="R216" s="1">
        <f>JMS!BL218</f>
        <v>384.48</v>
      </c>
      <c r="S216" s="399">
        <f>'Door Comparison'!AC216</f>
        <v>498.09</v>
      </c>
      <c r="T216" s="399">
        <f t="shared" si="41"/>
        <v>20.64</v>
      </c>
      <c r="U216" s="401">
        <v>367.57</v>
      </c>
      <c r="W216" s="41">
        <f t="shared" si="42"/>
        <v>1275.3699999999999</v>
      </c>
      <c r="X216" s="36"/>
      <c r="Y216" s="83"/>
    </row>
    <row r="217" spans="1:25" x14ac:dyDescent="0.25">
      <c r="A217" s="104" t="str">
        <f>'Door Comparison'!A217</f>
        <v>D02.00.11A</v>
      </c>
      <c r="B217" s="116" t="str">
        <f>'Door Comparison'!C217</f>
        <v>DRS-501</v>
      </c>
      <c r="C217" s="116" t="str">
        <f>'Door Comparison'!D217</f>
        <v>Timber</v>
      </c>
      <c r="D217" s="35">
        <f>'Door Comparison'!E217</f>
        <v>1030</v>
      </c>
      <c r="E217" s="35">
        <f>'Door Comparison'!F217</f>
        <v>2152</v>
      </c>
      <c r="G217" s="38">
        <f>'Door Comparison'!I217</f>
        <v>0</v>
      </c>
      <c r="H217" s="38">
        <f>'Door Comparison'!J217</f>
        <v>1</v>
      </c>
      <c r="J217" s="38">
        <f>'Door Comparison'!L217</f>
        <v>0</v>
      </c>
      <c r="K217" s="38">
        <f>'Door Comparison'!M217</f>
        <v>0</v>
      </c>
      <c r="L217" s="38">
        <f>'Door Comparison'!N217</f>
        <v>1</v>
      </c>
      <c r="N217" s="40">
        <f t="shared" si="39"/>
        <v>0.48</v>
      </c>
      <c r="P217" s="40">
        <f t="shared" si="40"/>
        <v>4.2699999999999996</v>
      </c>
      <c r="R217" s="1">
        <f>JMS!BL219</f>
        <v>348.03</v>
      </c>
      <c r="S217" s="399">
        <f>'Door Comparison'!AC217</f>
        <v>234.4</v>
      </c>
      <c r="T217" s="399">
        <f t="shared" si="41"/>
        <v>10.67</v>
      </c>
      <c r="U217" s="401">
        <v>311.85000000000002</v>
      </c>
      <c r="W217" s="41">
        <f t="shared" si="42"/>
        <v>909.7</v>
      </c>
      <c r="X217" s="36"/>
      <c r="Y217" s="83"/>
    </row>
    <row r="218" spans="1:25" x14ac:dyDescent="0.25">
      <c r="A218" s="104" t="str">
        <f>'Door Comparison'!A218</f>
        <v>D02.00.12A</v>
      </c>
      <c r="B218" s="116" t="str">
        <f>'Door Comparison'!C218</f>
        <v>DRS-501</v>
      </c>
      <c r="C218" s="116" t="str">
        <f>'Door Comparison'!D218</f>
        <v>Timber</v>
      </c>
      <c r="D218" s="35">
        <f>'Door Comparison'!E218</f>
        <v>1350</v>
      </c>
      <c r="E218" s="35">
        <f>'Door Comparison'!F218</f>
        <v>2060</v>
      </c>
      <c r="G218" s="38">
        <f>'Door Comparison'!I218</f>
        <v>0</v>
      </c>
      <c r="H218" s="38">
        <f>'Door Comparison'!J218</f>
        <v>1</v>
      </c>
      <c r="J218" s="38">
        <f>'Door Comparison'!L218</f>
        <v>0</v>
      </c>
      <c r="K218" s="38">
        <f>'Door Comparison'!M218</f>
        <v>1</v>
      </c>
      <c r="L218" s="38">
        <f>'Door Comparison'!N218</f>
        <v>1</v>
      </c>
      <c r="N218" s="40">
        <f t="shared" si="39"/>
        <v>0.49</v>
      </c>
      <c r="P218" s="40">
        <f t="shared" si="40"/>
        <v>4.38</v>
      </c>
      <c r="R218" s="1">
        <f>JMS!BL220</f>
        <v>393.4</v>
      </c>
      <c r="S218" s="399">
        <f>'Door Comparison'!AC218</f>
        <v>694.45</v>
      </c>
      <c r="T218" s="399">
        <f t="shared" si="41"/>
        <v>21.88</v>
      </c>
      <c r="U218" s="401">
        <v>468.2</v>
      </c>
      <c r="W218" s="41">
        <f t="shared" si="42"/>
        <v>1582.8</v>
      </c>
      <c r="X218" s="36"/>
      <c r="Y218" s="83"/>
    </row>
    <row r="219" spans="1:25" x14ac:dyDescent="0.25">
      <c r="A219" s="104" t="str">
        <f>'Door Comparison'!A219</f>
        <v>D02.00.13A</v>
      </c>
      <c r="B219" s="116" t="str">
        <f>'Door Comparison'!C219</f>
        <v>DRS-501</v>
      </c>
      <c r="C219" s="116" t="str">
        <f>'Door Comparison'!D219</f>
        <v>Timber</v>
      </c>
      <c r="D219" s="35">
        <f>'Door Comparison'!E219</f>
        <v>1040</v>
      </c>
      <c r="E219" s="35">
        <f>'Door Comparison'!F219</f>
        <v>2060</v>
      </c>
      <c r="G219" s="38">
        <f>'Door Comparison'!I219</f>
        <v>0</v>
      </c>
      <c r="H219" s="38">
        <f>'Door Comparison'!J219</f>
        <v>1</v>
      </c>
      <c r="J219" s="38">
        <f>'Door Comparison'!L219</f>
        <v>0</v>
      </c>
      <c r="K219" s="38">
        <f>'Door Comparison'!M219</f>
        <v>1</v>
      </c>
      <c r="L219" s="38">
        <f>'Door Comparison'!N219</f>
        <v>1</v>
      </c>
      <c r="N219" s="40">
        <f t="shared" si="39"/>
        <v>0.46</v>
      </c>
      <c r="P219" s="40">
        <f t="shared" si="40"/>
        <v>4.13</v>
      </c>
      <c r="R219" s="1">
        <f>JMS!BL221</f>
        <v>384.48</v>
      </c>
      <c r="S219" s="399">
        <f>'Door Comparison'!AC219</f>
        <v>509.99</v>
      </c>
      <c r="T219" s="399">
        <f t="shared" si="41"/>
        <v>20.64</v>
      </c>
      <c r="U219" s="401">
        <v>160.87</v>
      </c>
      <c r="W219" s="41">
        <f t="shared" si="42"/>
        <v>1080.57</v>
      </c>
      <c r="X219" s="36"/>
      <c r="Y219" s="83"/>
    </row>
    <row r="220" spans="1:25" x14ac:dyDescent="0.25">
      <c r="A220" s="104" t="str">
        <f>'Door Comparison'!A220</f>
        <v>D02.00.14A</v>
      </c>
      <c r="B220" s="116" t="str">
        <f>'Door Comparison'!C220</f>
        <v>DRS-501</v>
      </c>
      <c r="C220" s="116" t="str">
        <f>'Door Comparison'!D220</f>
        <v>Timber</v>
      </c>
      <c r="D220" s="35">
        <f>'Door Comparison'!E220</f>
        <v>1291</v>
      </c>
      <c r="E220" s="35">
        <f>'Door Comparison'!F220</f>
        <v>2160</v>
      </c>
      <c r="G220" s="38">
        <f>'Door Comparison'!I220</f>
        <v>0</v>
      </c>
      <c r="H220" s="38">
        <f>'Door Comparison'!J220</f>
        <v>1</v>
      </c>
      <c r="J220" s="38">
        <f>'Door Comparison'!L220</f>
        <v>0</v>
      </c>
      <c r="K220" s="38">
        <f>'Door Comparison'!M220</f>
        <v>1</v>
      </c>
      <c r="L220" s="38">
        <f>'Door Comparison'!N220</f>
        <v>1</v>
      </c>
      <c r="N220" s="40">
        <f t="shared" si="39"/>
        <v>0.5</v>
      </c>
      <c r="P220" s="40">
        <f t="shared" si="40"/>
        <v>4.49</v>
      </c>
      <c r="R220" s="1">
        <f>JMS!BL222</f>
        <v>397.46</v>
      </c>
      <c r="S220" s="399">
        <f>'Door Comparison'!AC220</f>
        <v>527.84</v>
      </c>
      <c r="T220" s="399">
        <f t="shared" si="41"/>
        <v>22.44</v>
      </c>
      <c r="U220" s="401">
        <v>468.2</v>
      </c>
      <c r="W220" s="41">
        <f t="shared" si="42"/>
        <v>1420.93</v>
      </c>
      <c r="X220" s="36"/>
      <c r="Y220" s="83"/>
    </row>
    <row r="221" spans="1:25" x14ac:dyDescent="0.25">
      <c r="A221" s="104" t="str">
        <f>'Door Comparison'!A221</f>
        <v>D02.00.15A</v>
      </c>
      <c r="B221" s="116" t="str">
        <f>'Door Comparison'!C221</f>
        <v>DRS-501</v>
      </c>
      <c r="C221" s="116" t="str">
        <f>'Door Comparison'!D221</f>
        <v>Timber</v>
      </c>
      <c r="D221" s="35">
        <f>'Door Comparison'!E221</f>
        <v>1291</v>
      </c>
      <c r="E221" s="35">
        <f>'Door Comparison'!F221</f>
        <v>2160</v>
      </c>
      <c r="G221" s="38">
        <f>'Door Comparison'!I221</f>
        <v>0</v>
      </c>
      <c r="H221" s="38">
        <f>'Door Comparison'!J221</f>
        <v>1</v>
      </c>
      <c r="J221" s="38">
        <f>'Door Comparison'!L221</f>
        <v>0</v>
      </c>
      <c r="K221" s="38">
        <f>'Door Comparison'!M221</f>
        <v>1</v>
      </c>
      <c r="L221" s="38">
        <f>'Door Comparison'!N221</f>
        <v>1</v>
      </c>
      <c r="N221" s="40">
        <f t="shared" si="39"/>
        <v>0.5</v>
      </c>
      <c r="P221" s="40">
        <f t="shared" si="40"/>
        <v>4.49</v>
      </c>
      <c r="R221" s="1">
        <f>JMS!BL223</f>
        <v>397.46</v>
      </c>
      <c r="S221" s="399">
        <f>'Door Comparison'!AC221</f>
        <v>527.84</v>
      </c>
      <c r="T221" s="399">
        <f t="shared" si="41"/>
        <v>22.44</v>
      </c>
      <c r="U221" s="401">
        <v>468.2</v>
      </c>
      <c r="W221" s="41">
        <f t="shared" si="42"/>
        <v>1420.93</v>
      </c>
      <c r="X221" s="36"/>
      <c r="Y221" s="83"/>
    </row>
    <row r="222" spans="1:25" x14ac:dyDescent="0.25">
      <c r="A222" s="104" t="str">
        <f>'Door Comparison'!A222</f>
        <v>D02.00.16A</v>
      </c>
      <c r="B222" s="116" t="str">
        <f>'Door Comparison'!C222</f>
        <v>DRS-301</v>
      </c>
      <c r="C222" s="116" t="str">
        <f>'Door Comparison'!D222</f>
        <v>Metal</v>
      </c>
      <c r="D222" s="35">
        <f>'Door Comparison'!E222</f>
        <v>1230</v>
      </c>
      <c r="E222" s="35">
        <f>'Door Comparison'!F222</f>
        <v>2350</v>
      </c>
      <c r="G222" s="38">
        <f>'Door Comparison'!I222</f>
        <v>0</v>
      </c>
      <c r="H222" s="38">
        <f>'Door Comparison'!J222</f>
        <v>1</v>
      </c>
      <c r="J222" s="38">
        <f>'Door Comparison'!L222</f>
        <v>0</v>
      </c>
      <c r="K222" s="38">
        <f>'Door Comparison'!M222</f>
        <v>1</v>
      </c>
      <c r="L222" s="38">
        <f>'Door Comparison'!N222</f>
        <v>1</v>
      </c>
      <c r="N222" s="40"/>
      <c r="P222" s="40"/>
      <c r="R222" s="1">
        <f>JMS!BL224</f>
        <v>0</v>
      </c>
      <c r="S222" s="40">
        <f>'Door Comparison'!AC222</f>
        <v>2129.5500000000002</v>
      </c>
      <c r="T222" s="40"/>
      <c r="U222" s="109">
        <v>0</v>
      </c>
      <c r="V222" s="39"/>
      <c r="W222" s="41">
        <f t="shared" si="42"/>
        <v>2129.5500000000002</v>
      </c>
      <c r="X222" s="36"/>
      <c r="Y222" s="83"/>
    </row>
    <row r="223" spans="1:25" x14ac:dyDescent="0.25">
      <c r="A223" s="104" t="str">
        <f>'Door Comparison'!A223</f>
        <v>D02.00.18A</v>
      </c>
      <c r="B223" s="116" t="str">
        <f>'Door Comparison'!C223</f>
        <v>DRS-301</v>
      </c>
      <c r="C223" s="116" t="str">
        <f>'Door Comparison'!D223</f>
        <v>Metal</v>
      </c>
      <c r="D223" s="405"/>
      <c r="E223" s="405"/>
      <c r="F223" s="406"/>
      <c r="G223" s="407"/>
      <c r="H223" s="407"/>
      <c r="I223" s="407"/>
      <c r="J223" s="407"/>
      <c r="K223" s="407"/>
      <c r="L223" s="407"/>
      <c r="M223" s="408"/>
      <c r="N223" s="399"/>
      <c r="O223" s="408"/>
      <c r="P223" s="399"/>
      <c r="Q223" s="408"/>
      <c r="R223" s="160"/>
      <c r="T223" s="399"/>
      <c r="U223" s="409"/>
      <c r="W223" s="410"/>
      <c r="X223" s="36" t="str">
        <f>'Door Comparison'!AD223</f>
        <v>OMITTED</v>
      </c>
      <c r="Y223" s="83"/>
    </row>
    <row r="224" spans="1:25" x14ac:dyDescent="0.25">
      <c r="A224" s="104" t="str">
        <f>'Door Comparison'!A224</f>
        <v>D02.01.06A</v>
      </c>
      <c r="B224" s="116" t="str">
        <f>'Door Comparison'!C224</f>
        <v>DRS-501</v>
      </c>
      <c r="C224" s="116" t="str">
        <f>'Door Comparison'!D224</f>
        <v>Timber</v>
      </c>
      <c r="D224" s="35">
        <f>'Door Comparison'!E224</f>
        <v>850</v>
      </c>
      <c r="E224" s="35">
        <f>'Door Comparison'!F224</f>
        <v>2360</v>
      </c>
      <c r="G224" s="38">
        <f>'Door Comparison'!I224</f>
        <v>0</v>
      </c>
      <c r="H224" s="38">
        <f>'Door Comparison'!J224</f>
        <v>1</v>
      </c>
      <c r="J224" s="38">
        <f>'Door Comparison'!L224</f>
        <v>0</v>
      </c>
      <c r="K224" s="38">
        <f>'Door Comparison'!M224</f>
        <v>1</v>
      </c>
      <c r="L224" s="38">
        <f>'Door Comparison'!N224</f>
        <v>1</v>
      </c>
      <c r="N224" s="40">
        <f t="shared" si="39"/>
        <v>0.5</v>
      </c>
      <c r="P224" s="40">
        <f t="shared" si="40"/>
        <v>4.46</v>
      </c>
      <c r="R224" s="1">
        <f>JMS!BL226</f>
        <v>396.28</v>
      </c>
      <c r="S224" s="399">
        <f>'Door Comparison'!AC224</f>
        <v>329.15</v>
      </c>
      <c r="T224" s="399">
        <f t="shared" si="41"/>
        <v>22.28</v>
      </c>
      <c r="U224" s="401">
        <v>379.81</v>
      </c>
      <c r="W224" s="41">
        <f t="shared" si="42"/>
        <v>1132.48</v>
      </c>
      <c r="X224" s="36"/>
      <c r="Y224" s="83"/>
    </row>
    <row r="225" spans="1:25" x14ac:dyDescent="0.25">
      <c r="A225" s="104" t="str">
        <f>'Door Comparison'!A225</f>
        <v>D02.01.07A</v>
      </c>
      <c r="B225" s="116" t="str">
        <f>'Door Comparison'!C225</f>
        <v>DRS-501</v>
      </c>
      <c r="C225" s="116" t="str">
        <f>'Door Comparison'!D225</f>
        <v>Timber</v>
      </c>
      <c r="D225" s="35">
        <f>'Door Comparison'!E225</f>
        <v>1020</v>
      </c>
      <c r="E225" s="35">
        <f>'Door Comparison'!F225</f>
        <v>2060</v>
      </c>
      <c r="G225" s="38">
        <f>'Door Comparison'!I225</f>
        <v>0</v>
      </c>
      <c r="H225" s="38">
        <f>'Door Comparison'!J225</f>
        <v>1</v>
      </c>
      <c r="J225" s="38">
        <f>'Door Comparison'!L225</f>
        <v>0</v>
      </c>
      <c r="K225" s="38">
        <f>'Door Comparison'!M225</f>
        <v>1</v>
      </c>
      <c r="L225" s="38">
        <f>'Door Comparison'!N225</f>
        <v>1</v>
      </c>
      <c r="N225" s="40">
        <f t="shared" si="39"/>
        <v>0.46</v>
      </c>
      <c r="P225" s="40">
        <f t="shared" si="40"/>
        <v>4.1100000000000003</v>
      </c>
      <c r="R225" s="1">
        <f>JMS!BL227</f>
        <v>383.91</v>
      </c>
      <c r="S225" s="399">
        <f>'Door Comparison'!AC225</f>
        <v>692.07</v>
      </c>
      <c r="T225" s="399">
        <f t="shared" si="41"/>
        <v>20.56</v>
      </c>
      <c r="U225" s="401">
        <v>275.13</v>
      </c>
      <c r="W225" s="41">
        <f t="shared" si="42"/>
        <v>1376.24</v>
      </c>
      <c r="X225" s="36"/>
      <c r="Y225" s="83"/>
    </row>
    <row r="226" spans="1:25" x14ac:dyDescent="0.25">
      <c r="A226" s="104" t="str">
        <f>'Door Comparison'!A226</f>
        <v>D02.02.01A</v>
      </c>
      <c r="B226" s="116" t="str">
        <f>'Door Comparison'!C226</f>
        <v>DRS-301</v>
      </c>
      <c r="C226" s="116" t="str">
        <f>'Door Comparison'!D226</f>
        <v>Metal</v>
      </c>
      <c r="D226" s="35">
        <f>'Door Comparison'!E226</f>
        <v>1230</v>
      </c>
      <c r="E226" s="35">
        <f>'Door Comparison'!F226</f>
        <v>2350</v>
      </c>
      <c r="G226" s="38">
        <f>'Door Comparison'!I226</f>
        <v>0</v>
      </c>
      <c r="H226" s="38">
        <f>'Door Comparison'!J226</f>
        <v>1</v>
      </c>
      <c r="J226" s="38">
        <f>'Door Comparison'!L226</f>
        <v>0</v>
      </c>
      <c r="K226" s="38">
        <f>'Door Comparison'!M226</f>
        <v>1</v>
      </c>
      <c r="L226" s="38">
        <f>'Door Comparison'!N226</f>
        <v>1</v>
      </c>
      <c r="N226" s="40"/>
      <c r="P226" s="40"/>
      <c r="R226" s="1">
        <f>JMS!BL228</f>
        <v>0</v>
      </c>
      <c r="S226" s="40">
        <f>'Door Comparison'!AC226</f>
        <v>2361.5500000000002</v>
      </c>
      <c r="T226" s="40"/>
      <c r="U226" s="109">
        <v>0</v>
      </c>
      <c r="V226" s="39"/>
      <c r="W226" s="41">
        <f t="shared" si="42"/>
        <v>2361.5500000000002</v>
      </c>
      <c r="X226" s="36"/>
      <c r="Y226" s="83"/>
    </row>
    <row r="227" spans="1:25" x14ac:dyDescent="0.25">
      <c r="A227" s="104" t="str">
        <f>'Door Comparison'!A227</f>
        <v>D02.02.12A</v>
      </c>
      <c r="B227" s="116" t="str">
        <f>'Door Comparison'!C227</f>
        <v>DRS-501</v>
      </c>
      <c r="C227" s="116" t="str">
        <f>'Door Comparison'!D227</f>
        <v>Timber</v>
      </c>
      <c r="D227" s="35">
        <f>'Door Comparison'!E227</f>
        <v>1290</v>
      </c>
      <c r="E227" s="35">
        <f>'Door Comparison'!F227</f>
        <v>2060</v>
      </c>
      <c r="G227" s="38">
        <f>'Door Comparison'!I227</f>
        <v>0</v>
      </c>
      <c r="H227" s="38">
        <f>'Door Comparison'!J227</f>
        <v>1</v>
      </c>
      <c r="J227" s="38">
        <f>'Door Comparison'!L227</f>
        <v>0</v>
      </c>
      <c r="K227" s="38">
        <f>'Door Comparison'!M227</f>
        <v>1</v>
      </c>
      <c r="L227" s="38">
        <f>'Door Comparison'!N227</f>
        <v>1</v>
      </c>
      <c r="N227" s="40">
        <f t="shared" si="39"/>
        <v>0.49</v>
      </c>
      <c r="P227" s="40">
        <f t="shared" si="40"/>
        <v>4.33</v>
      </c>
      <c r="R227" s="1">
        <f>JMS!BL229</f>
        <v>391.67</v>
      </c>
      <c r="S227" s="399">
        <f>'Door Comparison'!AC227</f>
        <v>692.07</v>
      </c>
      <c r="T227" s="399">
        <f t="shared" si="41"/>
        <v>21.64</v>
      </c>
      <c r="U227" s="401">
        <v>840.83</v>
      </c>
      <c r="W227" s="41">
        <f t="shared" si="42"/>
        <v>1951.03</v>
      </c>
      <c r="X227" s="36"/>
      <c r="Y227" s="83"/>
    </row>
    <row r="228" spans="1:25" x14ac:dyDescent="0.25">
      <c r="A228" s="104" t="str">
        <f>'Door Comparison'!A228</f>
        <v>D02.04.02A</v>
      </c>
      <c r="B228" s="116" t="str">
        <f>'Door Comparison'!C228</f>
        <v>DRS-501</v>
      </c>
      <c r="C228" s="116" t="str">
        <f>'Door Comparison'!D228</f>
        <v>Timber</v>
      </c>
      <c r="D228" s="35">
        <f>'Door Comparison'!E228</f>
        <v>1290</v>
      </c>
      <c r="E228" s="35">
        <f>'Door Comparison'!F228</f>
        <v>2060</v>
      </c>
      <c r="G228" s="38">
        <f>'Door Comparison'!I228</f>
        <v>0</v>
      </c>
      <c r="H228" s="38">
        <f>'Door Comparison'!J228</f>
        <v>1</v>
      </c>
      <c r="J228" s="38">
        <f>'Door Comparison'!L228</f>
        <v>0</v>
      </c>
      <c r="K228" s="38">
        <f>'Door Comparison'!M228</f>
        <v>1</v>
      </c>
      <c r="L228" s="38">
        <f>'Door Comparison'!N228</f>
        <v>1</v>
      </c>
      <c r="N228" s="40">
        <f t="shared" si="39"/>
        <v>0.49</v>
      </c>
      <c r="P228" s="40">
        <f t="shared" si="40"/>
        <v>4.33</v>
      </c>
      <c r="R228" s="1">
        <f>JMS!BL230</f>
        <v>391.67</v>
      </c>
      <c r="S228" s="399">
        <f>'Door Comparison'!AC228</f>
        <v>692.06</v>
      </c>
      <c r="T228" s="399">
        <f t="shared" si="41"/>
        <v>21.64</v>
      </c>
      <c r="U228" s="401">
        <v>840.83</v>
      </c>
      <c r="W228" s="41">
        <f t="shared" si="42"/>
        <v>1951.02</v>
      </c>
      <c r="X228" s="36"/>
      <c r="Y228" s="83"/>
    </row>
    <row r="229" spans="1:25" x14ac:dyDescent="0.25">
      <c r="A229" s="104" t="str">
        <f>'Door Comparison'!A229</f>
        <v>D02.04.03A</v>
      </c>
      <c r="B229" s="116" t="str">
        <f>'Door Comparison'!C229</f>
        <v>DRS-501</v>
      </c>
      <c r="C229" s="116" t="str">
        <f>'Door Comparison'!D229</f>
        <v>Timber</v>
      </c>
      <c r="D229" s="35">
        <f>'Door Comparison'!E229</f>
        <v>1290</v>
      </c>
      <c r="E229" s="35">
        <f>'Door Comparison'!F229</f>
        <v>2060</v>
      </c>
      <c r="G229" s="38">
        <f>'Door Comparison'!I229</f>
        <v>0</v>
      </c>
      <c r="H229" s="38">
        <f>'Door Comparison'!J229</f>
        <v>1</v>
      </c>
      <c r="J229" s="38">
        <f>'Door Comparison'!L229</f>
        <v>0</v>
      </c>
      <c r="K229" s="38">
        <f>'Door Comparison'!M229</f>
        <v>1</v>
      </c>
      <c r="L229" s="38">
        <f>'Door Comparison'!N229</f>
        <v>1</v>
      </c>
      <c r="N229" s="40">
        <f t="shared" si="39"/>
        <v>0.49</v>
      </c>
      <c r="P229" s="40">
        <f t="shared" si="40"/>
        <v>4.33</v>
      </c>
      <c r="R229" s="1">
        <f>JMS!BL231</f>
        <v>391.67</v>
      </c>
      <c r="S229" s="399">
        <f>'Door Comparison'!AC229</f>
        <v>692.09</v>
      </c>
      <c r="T229" s="399">
        <f t="shared" si="41"/>
        <v>21.64</v>
      </c>
      <c r="U229" s="401">
        <v>767.62</v>
      </c>
      <c r="W229" s="41">
        <f t="shared" si="42"/>
        <v>1877.84</v>
      </c>
      <c r="X229" s="36"/>
      <c r="Y229" s="83"/>
    </row>
    <row r="230" spans="1:25" x14ac:dyDescent="0.25">
      <c r="A230" s="104" t="str">
        <f>'Door Comparison'!A230</f>
        <v>D02.04.04A</v>
      </c>
      <c r="B230" s="116" t="str">
        <f>'Door Comparison'!C230</f>
        <v>DRS-501</v>
      </c>
      <c r="C230" s="116" t="str">
        <f>'Door Comparison'!D230</f>
        <v>Timber</v>
      </c>
      <c r="D230" s="35">
        <f>'Door Comparison'!E230</f>
        <v>1290</v>
      </c>
      <c r="E230" s="35">
        <f>'Door Comparison'!F230</f>
        <v>2060</v>
      </c>
      <c r="G230" s="38">
        <f>'Door Comparison'!I230</f>
        <v>0</v>
      </c>
      <c r="H230" s="38">
        <f>'Door Comparison'!J230</f>
        <v>1</v>
      </c>
      <c r="J230" s="38">
        <f>'Door Comparison'!L230</f>
        <v>0</v>
      </c>
      <c r="K230" s="38">
        <f>'Door Comparison'!M230</f>
        <v>0</v>
      </c>
      <c r="L230" s="38">
        <f>'Door Comparison'!N230</f>
        <v>1</v>
      </c>
      <c r="N230" s="40">
        <f t="shared" si="39"/>
        <v>0.49</v>
      </c>
      <c r="P230" s="40">
        <f t="shared" si="40"/>
        <v>4.33</v>
      </c>
      <c r="R230" s="1">
        <f>JMS!BL232</f>
        <v>340.43</v>
      </c>
      <c r="S230" s="399">
        <f>'Door Comparison'!AC230</f>
        <v>524.64</v>
      </c>
      <c r="T230" s="399">
        <f t="shared" si="41"/>
        <v>10.82</v>
      </c>
      <c r="U230" s="401">
        <v>323.27999999999997</v>
      </c>
      <c r="W230" s="41">
        <f t="shared" si="42"/>
        <v>1203.99</v>
      </c>
      <c r="X230" s="36"/>
      <c r="Y230" s="83"/>
    </row>
    <row r="231" spans="1:25" x14ac:dyDescent="0.25">
      <c r="A231" s="104" t="str">
        <f>'Door Comparison'!A231</f>
        <v>D02.04.05A</v>
      </c>
      <c r="B231" s="116" t="str">
        <f>'Door Comparison'!C231</f>
        <v>DRS-501</v>
      </c>
      <c r="C231" s="116" t="str">
        <f>'Door Comparison'!D231</f>
        <v>Timber</v>
      </c>
      <c r="D231" s="35">
        <f>'Door Comparison'!E231</f>
        <v>850</v>
      </c>
      <c r="E231" s="35">
        <f>'Door Comparison'!F231</f>
        <v>2060</v>
      </c>
      <c r="G231" s="38">
        <f>'Door Comparison'!I231</f>
        <v>0</v>
      </c>
      <c r="H231" s="38">
        <f>'Door Comparison'!J231</f>
        <v>1</v>
      </c>
      <c r="J231" s="38">
        <f>'Door Comparison'!L231</f>
        <v>0</v>
      </c>
      <c r="K231" s="38">
        <f>'Door Comparison'!M231</f>
        <v>1</v>
      </c>
      <c r="L231" s="38">
        <f>'Door Comparison'!N231</f>
        <v>1</v>
      </c>
      <c r="N231" s="40">
        <f t="shared" si="39"/>
        <v>0.45</v>
      </c>
      <c r="P231" s="40">
        <f t="shared" si="40"/>
        <v>3.98</v>
      </c>
      <c r="R231" s="1">
        <f>JMS!BL233</f>
        <v>379.01</v>
      </c>
      <c r="S231" s="399">
        <f>'Door Comparison'!AC231</f>
        <v>326.32</v>
      </c>
      <c r="T231" s="399">
        <f t="shared" si="41"/>
        <v>19.88</v>
      </c>
      <c r="U231" s="401">
        <v>351.13</v>
      </c>
      <c r="W231" s="41">
        <f t="shared" si="42"/>
        <v>1080.77</v>
      </c>
      <c r="X231" s="36"/>
      <c r="Y231" s="83"/>
    </row>
    <row r="232" spans="1:25" x14ac:dyDescent="0.25">
      <c r="A232" s="104" t="str">
        <f>'Door Comparison'!A232</f>
        <v>D02.04.09A</v>
      </c>
      <c r="B232" s="116" t="str">
        <f>'Door Comparison'!C232</f>
        <v>DRS-501</v>
      </c>
      <c r="C232" s="116" t="str">
        <f>'Door Comparison'!D232</f>
        <v>Timber</v>
      </c>
      <c r="D232" s="35">
        <f>'Door Comparison'!E232</f>
        <v>1290</v>
      </c>
      <c r="E232" s="35">
        <f>'Door Comparison'!F232</f>
        <v>2060</v>
      </c>
      <c r="G232" s="38">
        <f>'Door Comparison'!I232</f>
        <v>0</v>
      </c>
      <c r="H232" s="38">
        <f>'Door Comparison'!J232</f>
        <v>1</v>
      </c>
      <c r="J232" s="38">
        <f>'Door Comparison'!L232</f>
        <v>0</v>
      </c>
      <c r="K232" s="38">
        <f>'Door Comparison'!M232</f>
        <v>1</v>
      </c>
      <c r="L232" s="38">
        <f>'Door Comparison'!N232</f>
        <v>1</v>
      </c>
      <c r="N232" s="40">
        <f t="shared" si="39"/>
        <v>0.49</v>
      </c>
      <c r="P232" s="40">
        <f t="shared" si="40"/>
        <v>4.33</v>
      </c>
      <c r="R232" s="1">
        <f>JMS!BL234</f>
        <v>391.67</v>
      </c>
      <c r="S232" s="399">
        <f>'Door Comparison'!AC232</f>
        <v>692.09</v>
      </c>
      <c r="T232" s="399">
        <f t="shared" si="41"/>
        <v>21.64</v>
      </c>
      <c r="U232" s="401">
        <v>840.83</v>
      </c>
      <c r="W232" s="41">
        <f t="shared" si="42"/>
        <v>1951.05</v>
      </c>
      <c r="X232" s="36"/>
      <c r="Y232" s="83"/>
    </row>
    <row r="233" spans="1:25" x14ac:dyDescent="0.25">
      <c r="A233" s="104" t="str">
        <f>'Door Comparison'!A233</f>
        <v>D02.04.09B</v>
      </c>
      <c r="B233" s="116" t="str">
        <f>'Door Comparison'!C233</f>
        <v>DRS-501</v>
      </c>
      <c r="C233" s="116" t="str">
        <f>'Door Comparison'!D233</f>
        <v>Timber</v>
      </c>
      <c r="D233" s="35">
        <f>'Door Comparison'!E233</f>
        <v>1290</v>
      </c>
      <c r="E233" s="35">
        <f>'Door Comparison'!F233</f>
        <v>2060</v>
      </c>
      <c r="G233" s="38">
        <f>'Door Comparison'!I233</f>
        <v>0</v>
      </c>
      <c r="H233" s="38">
        <f>'Door Comparison'!J233</f>
        <v>1</v>
      </c>
      <c r="J233" s="38">
        <f>'Door Comparison'!L233</f>
        <v>0</v>
      </c>
      <c r="K233" s="38">
        <f>'Door Comparison'!M233</f>
        <v>1</v>
      </c>
      <c r="L233" s="38">
        <f>'Door Comparison'!N233</f>
        <v>1</v>
      </c>
      <c r="N233" s="40">
        <f t="shared" si="39"/>
        <v>0.49</v>
      </c>
      <c r="P233" s="40">
        <f t="shared" si="40"/>
        <v>4.33</v>
      </c>
      <c r="R233" s="1">
        <f>JMS!BL235</f>
        <v>391.67</v>
      </c>
      <c r="S233" s="399">
        <f>'Door Comparison'!AC233</f>
        <v>705.55</v>
      </c>
      <c r="T233" s="399">
        <f t="shared" si="41"/>
        <v>21.64</v>
      </c>
      <c r="U233" s="401">
        <v>373.24</v>
      </c>
      <c r="W233" s="41">
        <f t="shared" si="42"/>
        <v>1496.92</v>
      </c>
      <c r="X233" s="36"/>
      <c r="Y233" s="83"/>
    </row>
    <row r="234" spans="1:25" x14ac:dyDescent="0.25">
      <c r="A234" s="104" t="str">
        <f>'Door Comparison'!A234</f>
        <v>D02.04.16A</v>
      </c>
      <c r="B234" s="116" t="str">
        <f>'Door Comparison'!C234</f>
        <v>DRS-312</v>
      </c>
      <c r="C234" s="116" t="str">
        <f>'Door Comparison'!D234</f>
        <v>Stafford</v>
      </c>
      <c r="D234" s="405"/>
      <c r="E234" s="405"/>
      <c r="F234" s="406"/>
      <c r="G234" s="407"/>
      <c r="H234" s="407"/>
      <c r="I234" s="407"/>
      <c r="J234" s="407"/>
      <c r="K234" s="407"/>
      <c r="L234" s="407"/>
      <c r="M234" s="408"/>
      <c r="N234" s="399"/>
      <c r="O234" s="408"/>
      <c r="P234" s="399"/>
      <c r="Q234" s="408"/>
      <c r="R234" s="160"/>
      <c r="T234" s="399"/>
      <c r="U234" s="409"/>
      <c r="W234" s="410"/>
      <c r="X234" s="36" t="str">
        <f>'Door Comparison'!AD234</f>
        <v>OMITTED</v>
      </c>
      <c r="Y234" s="83"/>
    </row>
    <row r="235" spans="1:25" x14ac:dyDescent="0.25">
      <c r="A235" s="104" t="str">
        <f>'Door Comparison'!A235</f>
        <v>D02.04.20A</v>
      </c>
      <c r="B235" s="116" t="str">
        <f>'Door Comparison'!C235</f>
        <v>DRS-501</v>
      </c>
      <c r="C235" s="116" t="str">
        <f>'Door Comparison'!D235</f>
        <v>Timber</v>
      </c>
      <c r="D235" s="35">
        <f>'Door Comparison'!E235</f>
        <v>1290</v>
      </c>
      <c r="E235" s="35">
        <f>'Door Comparison'!F235</f>
        <v>2060</v>
      </c>
      <c r="G235" s="38">
        <f>'Door Comparison'!I235</f>
        <v>0</v>
      </c>
      <c r="H235" s="38">
        <f>'Door Comparison'!J235</f>
        <v>1</v>
      </c>
      <c r="J235" s="38">
        <f>'Door Comparison'!L235</f>
        <v>0</v>
      </c>
      <c r="K235" s="38">
        <f>'Door Comparison'!M235</f>
        <v>1</v>
      </c>
      <c r="L235" s="38">
        <f>'Door Comparison'!N235</f>
        <v>1</v>
      </c>
      <c r="N235" s="40">
        <f t="shared" si="39"/>
        <v>0.49</v>
      </c>
      <c r="P235" s="40">
        <f t="shared" si="40"/>
        <v>4.33</v>
      </c>
      <c r="R235" s="1">
        <f>JMS!BL237</f>
        <v>391.67</v>
      </c>
      <c r="S235" s="399">
        <f>'Door Comparison'!AC235</f>
        <v>703.96</v>
      </c>
      <c r="T235" s="399">
        <f t="shared" si="41"/>
        <v>21.64</v>
      </c>
      <c r="U235" s="401">
        <v>467.96</v>
      </c>
      <c r="W235" s="41">
        <f t="shared" si="42"/>
        <v>1590.05</v>
      </c>
      <c r="X235" s="36"/>
      <c r="Y235" s="83"/>
    </row>
    <row r="236" spans="1:25" x14ac:dyDescent="0.25">
      <c r="A236" s="104" t="str">
        <f>'Door Comparison'!A236</f>
        <v>D02.04.28A</v>
      </c>
      <c r="B236" s="116" t="str">
        <f>'Door Comparison'!C236</f>
        <v>DRS-501</v>
      </c>
      <c r="C236" s="116" t="str">
        <f>'Door Comparison'!D236</f>
        <v>Timber</v>
      </c>
      <c r="D236" s="35">
        <f>'Door Comparison'!E236</f>
        <v>1040</v>
      </c>
      <c r="E236" s="35">
        <f>'Door Comparison'!F236</f>
        <v>2060</v>
      </c>
      <c r="G236" s="38">
        <f>'Door Comparison'!I236</f>
        <v>0</v>
      </c>
      <c r="H236" s="38">
        <f>'Door Comparison'!J236</f>
        <v>1</v>
      </c>
      <c r="J236" s="38">
        <f>'Door Comparison'!L236</f>
        <v>0</v>
      </c>
      <c r="K236" s="38">
        <f>'Door Comparison'!M236</f>
        <v>1</v>
      </c>
      <c r="L236" s="38">
        <f>'Door Comparison'!N236</f>
        <v>1</v>
      </c>
      <c r="N236" s="40">
        <f t="shared" si="39"/>
        <v>0.46</v>
      </c>
      <c r="P236" s="40">
        <f t="shared" si="40"/>
        <v>4.13</v>
      </c>
      <c r="R236" s="60">
        <v>428.54</v>
      </c>
      <c r="S236" s="399">
        <f>'Door Comparison'!AC236</f>
        <v>330.64</v>
      </c>
      <c r="T236" s="399">
        <f t="shared" si="41"/>
        <v>20.64</v>
      </c>
      <c r="U236" s="401">
        <v>360.65</v>
      </c>
      <c r="W236" s="41">
        <f t="shared" si="42"/>
        <v>1145.06</v>
      </c>
      <c r="X236" s="36"/>
      <c r="Y236" s="83"/>
    </row>
    <row r="237" spans="1:25" x14ac:dyDescent="0.25">
      <c r="A237" s="104" t="str">
        <f>'Door Comparison'!A237</f>
        <v>Level 02 West Building</v>
      </c>
      <c r="B237" s="116"/>
      <c r="C237" s="116"/>
      <c r="N237" s="40"/>
      <c r="P237" s="40"/>
      <c r="R237" s="1"/>
      <c r="S237" s="40"/>
      <c r="T237" s="40"/>
      <c r="U237" s="109"/>
      <c r="V237" s="39"/>
      <c r="X237" s="36"/>
      <c r="Y237" s="83"/>
    </row>
    <row r="238" spans="1:25" x14ac:dyDescent="0.25">
      <c r="A238" s="104" t="str">
        <f>'Door Comparison'!A238</f>
        <v>D02.07.01A</v>
      </c>
      <c r="B238" s="116" t="str">
        <f>'Door Comparison'!C238</f>
        <v>DRS-501</v>
      </c>
      <c r="C238" s="116" t="str">
        <f>'Door Comparison'!D238</f>
        <v>Timber</v>
      </c>
      <c r="D238" s="35">
        <f>'Door Comparison'!E238</f>
        <v>955</v>
      </c>
      <c r="E238" s="35">
        <f>'Door Comparison'!F238</f>
        <v>2160</v>
      </c>
      <c r="G238" s="38">
        <f>'Door Comparison'!I238</f>
        <v>0</v>
      </c>
      <c r="H238" s="38">
        <f>'Door Comparison'!J238</f>
        <v>1</v>
      </c>
      <c r="J238" s="38">
        <f>'Door Comparison'!L238</f>
        <v>1</v>
      </c>
      <c r="K238" s="38">
        <f>'Door Comparison'!M238</f>
        <v>0</v>
      </c>
      <c r="L238" s="38">
        <f>'Door Comparison'!N238</f>
        <v>1</v>
      </c>
      <c r="N238" s="40">
        <f t="shared" ref="N238:N241" si="43">(D238+2*E238)*((G238*0.04)+(H238*0.09))/1000</f>
        <v>0.47</v>
      </c>
      <c r="P238" s="40">
        <f t="shared" ref="P238:P241" si="44">((D238+2*E238)*0.8)/1000</f>
        <v>4.22</v>
      </c>
      <c r="R238" s="1">
        <f>JMS!BL240</f>
        <v>337.52</v>
      </c>
      <c r="S238" s="399">
        <f>'Door Comparison'!AC238</f>
        <v>393.18</v>
      </c>
      <c r="T238" s="399">
        <f t="shared" ref="T238:T241" si="45">(J238+K238+L238)*(2*((D238+2*E238)*1/1000))</f>
        <v>21.1</v>
      </c>
      <c r="U238" s="401">
        <v>272.04000000000002</v>
      </c>
      <c r="W238" s="41">
        <f t="shared" ref="W238:W241" si="46">SUM(N238:V238)</f>
        <v>1028.53</v>
      </c>
      <c r="X238" s="36"/>
      <c r="Y238" s="83"/>
    </row>
    <row r="239" spans="1:25" x14ac:dyDescent="0.25">
      <c r="A239" s="104" t="str">
        <f>'Door Comparison'!A239</f>
        <v>D02.08.01A</v>
      </c>
      <c r="B239" s="116" t="str">
        <f>'Door Comparison'!C239</f>
        <v>DRS-501</v>
      </c>
      <c r="C239" s="116" t="str">
        <f>'Door Comparison'!D239</f>
        <v>Timber</v>
      </c>
      <c r="D239" s="35">
        <f>'Door Comparison'!E239</f>
        <v>1305</v>
      </c>
      <c r="E239" s="35">
        <f>'Door Comparison'!F239</f>
        <v>2160</v>
      </c>
      <c r="G239" s="38">
        <f>'Door Comparison'!I239</f>
        <v>0</v>
      </c>
      <c r="H239" s="38">
        <f>'Door Comparison'!J239</f>
        <v>1</v>
      </c>
      <c r="J239" s="38">
        <f>'Door Comparison'!L239</f>
        <v>1</v>
      </c>
      <c r="K239" s="38">
        <f>'Door Comparison'!M239</f>
        <v>0</v>
      </c>
      <c r="L239" s="38">
        <f>'Door Comparison'!N239</f>
        <v>1</v>
      </c>
      <c r="N239" s="40">
        <f t="shared" si="43"/>
        <v>0.51</v>
      </c>
      <c r="P239" s="40">
        <f t="shared" si="44"/>
        <v>4.5</v>
      </c>
      <c r="R239" s="1">
        <f>JMS!BL241</f>
        <v>345.07</v>
      </c>
      <c r="S239" s="399">
        <f>'Door Comparison'!AC239</f>
        <v>500.56</v>
      </c>
      <c r="T239" s="399">
        <f t="shared" si="45"/>
        <v>22.5</v>
      </c>
      <c r="U239" s="401">
        <v>834.65</v>
      </c>
      <c r="W239" s="41">
        <f t="shared" si="46"/>
        <v>1707.79</v>
      </c>
      <c r="X239" s="36"/>
      <c r="Y239" s="83"/>
    </row>
    <row r="240" spans="1:25" x14ac:dyDescent="0.25">
      <c r="A240" s="104" t="str">
        <f>'Door Comparison'!A240</f>
        <v>D02.08.02A</v>
      </c>
      <c r="B240" s="116" t="str">
        <f>'Door Comparison'!C240</f>
        <v>DRS-501</v>
      </c>
      <c r="C240" s="116" t="str">
        <f>'Door Comparison'!D240</f>
        <v>Timber</v>
      </c>
      <c r="D240" s="35">
        <f>'Door Comparison'!E240</f>
        <v>955</v>
      </c>
      <c r="E240" s="35">
        <f>'Door Comparison'!F240</f>
        <v>2160</v>
      </c>
      <c r="G240" s="38">
        <f>'Door Comparison'!I240</f>
        <v>0</v>
      </c>
      <c r="H240" s="38">
        <f>'Door Comparison'!J240</f>
        <v>1</v>
      </c>
      <c r="J240" s="38">
        <f>'Door Comparison'!L240</f>
        <v>1</v>
      </c>
      <c r="K240" s="38">
        <f>'Door Comparison'!M240</f>
        <v>0</v>
      </c>
      <c r="L240" s="38">
        <f>'Door Comparison'!N240</f>
        <v>1</v>
      </c>
      <c r="N240" s="40">
        <f t="shared" si="43"/>
        <v>0.47</v>
      </c>
      <c r="P240" s="40">
        <f t="shared" si="44"/>
        <v>4.22</v>
      </c>
      <c r="R240" s="1">
        <f>JMS!BL242</f>
        <v>374.3</v>
      </c>
      <c r="S240" s="399">
        <f>'Door Comparison'!AC240</f>
        <v>381.39</v>
      </c>
      <c r="T240" s="399">
        <f t="shared" si="45"/>
        <v>21.1</v>
      </c>
      <c r="U240" s="401">
        <v>272.04000000000002</v>
      </c>
      <c r="W240" s="41">
        <f t="shared" si="46"/>
        <v>1053.52</v>
      </c>
      <c r="X240" s="36"/>
      <c r="Y240" s="83"/>
    </row>
    <row r="241" spans="1:25" x14ac:dyDescent="0.25">
      <c r="A241" s="104" t="str">
        <f>'Door Comparison'!A241</f>
        <v>D03.04.05A</v>
      </c>
      <c r="B241" s="116" t="str">
        <f>'Door Comparison'!C241</f>
        <v>DRS-505</v>
      </c>
      <c r="C241" s="116" t="str">
        <f>'Door Comparison'!D241</f>
        <v>Selo</v>
      </c>
      <c r="D241" s="35">
        <f>'Door Comparison'!E241</f>
        <v>1903</v>
      </c>
      <c r="E241" s="35">
        <f>'Door Comparison'!F241</f>
        <v>2395</v>
      </c>
      <c r="G241" s="38">
        <f>'Door Comparison'!I241</f>
        <v>0</v>
      </c>
      <c r="H241" s="38">
        <f>'Door Comparison'!J241</f>
        <v>1</v>
      </c>
      <c r="J241" s="38">
        <f>'Door Comparison'!L241</f>
        <v>0</v>
      </c>
      <c r="K241" s="38">
        <f>'Door Comparison'!M241</f>
        <v>0</v>
      </c>
      <c r="L241" s="38">
        <f>'Door Comparison'!N241</f>
        <v>1</v>
      </c>
      <c r="N241" s="40">
        <f t="shared" si="43"/>
        <v>0.6</v>
      </c>
      <c r="P241" s="40">
        <f t="shared" si="44"/>
        <v>5.35</v>
      </c>
      <c r="R241" s="1">
        <f>JMS!BL243</f>
        <v>430.99</v>
      </c>
      <c r="S241" s="40">
        <f>'Door Comparison'!AC241</f>
        <v>910.66</v>
      </c>
      <c r="T241" s="40">
        <f t="shared" si="45"/>
        <v>13.39</v>
      </c>
      <c r="U241" s="409">
        <v>184.17</v>
      </c>
      <c r="V241" s="39"/>
      <c r="W241" s="41">
        <f t="shared" si="46"/>
        <v>1545.16</v>
      </c>
      <c r="X241" s="36"/>
      <c r="Y241" s="83"/>
    </row>
    <row r="242" spans="1:25" x14ac:dyDescent="0.25">
      <c r="A242" s="104" t="str">
        <f>'Door Comparison'!A242</f>
        <v>Level 03</v>
      </c>
      <c r="B242" s="116"/>
      <c r="C242" s="116"/>
      <c r="N242" s="40"/>
      <c r="P242" s="40"/>
      <c r="R242" s="1"/>
      <c r="S242" s="40"/>
      <c r="T242" s="40"/>
      <c r="U242" s="109"/>
      <c r="V242" s="39"/>
      <c r="X242" s="36"/>
      <c r="Y242" s="83"/>
    </row>
    <row r="243" spans="1:25" x14ac:dyDescent="0.25">
      <c r="A243" s="104" t="str">
        <f>'Door Comparison'!A243</f>
        <v>D03.01.01A</v>
      </c>
      <c r="B243" s="116" t="str">
        <f>'Door Comparison'!C243</f>
        <v>DRS-501</v>
      </c>
      <c r="C243" s="116" t="str">
        <f>'Door Comparison'!D243</f>
        <v>Timber</v>
      </c>
      <c r="D243" s="35">
        <f>'Door Comparison'!E243</f>
        <v>950</v>
      </c>
      <c r="E243" s="35">
        <f>'Door Comparison'!F243</f>
        <v>2360</v>
      </c>
      <c r="G243" s="38">
        <f>'Door Comparison'!I243</f>
        <v>0</v>
      </c>
      <c r="H243" s="38">
        <f>'Door Comparison'!J243</f>
        <v>1</v>
      </c>
      <c r="J243" s="38">
        <f>'Door Comparison'!L243</f>
        <v>0</v>
      </c>
      <c r="K243" s="38">
        <f>'Door Comparison'!M243</f>
        <v>0</v>
      </c>
      <c r="L243" s="38">
        <f>'Door Comparison'!N243</f>
        <v>1</v>
      </c>
      <c r="N243" s="40">
        <f t="shared" si="39"/>
        <v>0.51</v>
      </c>
      <c r="P243" s="40">
        <f t="shared" si="40"/>
        <v>4.54</v>
      </c>
      <c r="R243" s="1">
        <f>JMS!BL245</f>
        <v>385.31</v>
      </c>
      <c r="S243" s="399">
        <f>'Door Comparison'!AC243</f>
        <v>235.59</v>
      </c>
      <c r="T243" s="399">
        <f t="shared" si="41"/>
        <v>11.34</v>
      </c>
      <c r="U243" s="401">
        <v>363.81</v>
      </c>
      <c r="W243" s="41">
        <f t="shared" ref="W243:W275" si="47">SUM(N243:V243)</f>
        <v>1001.1</v>
      </c>
      <c r="X243" s="36"/>
      <c r="Y243" s="83"/>
    </row>
    <row r="244" spans="1:25" x14ac:dyDescent="0.25">
      <c r="A244" s="104" t="str">
        <f>'Door Comparison'!A244</f>
        <v>D03.01.02A</v>
      </c>
      <c r="B244" s="116" t="str">
        <f>'Door Comparison'!C244</f>
        <v>DRS-501</v>
      </c>
      <c r="C244" s="116" t="str">
        <f>'Door Comparison'!D244</f>
        <v>Timber</v>
      </c>
      <c r="D244" s="35">
        <f>'Door Comparison'!E244</f>
        <v>1290</v>
      </c>
      <c r="E244" s="35">
        <f>'Door Comparison'!F244</f>
        <v>2360</v>
      </c>
      <c r="G244" s="38">
        <f>'Door Comparison'!I244</f>
        <v>0</v>
      </c>
      <c r="H244" s="38">
        <f>'Door Comparison'!J244</f>
        <v>1</v>
      </c>
      <c r="J244" s="38">
        <f>'Door Comparison'!L244</f>
        <v>0</v>
      </c>
      <c r="K244" s="38">
        <f>'Door Comparison'!M244</f>
        <v>1</v>
      </c>
      <c r="L244" s="38">
        <f>'Door Comparison'!N244</f>
        <v>1</v>
      </c>
      <c r="N244" s="40">
        <f t="shared" si="39"/>
        <v>0.54</v>
      </c>
      <c r="P244" s="40">
        <f t="shared" si="40"/>
        <v>4.8099999999999996</v>
      </c>
      <c r="R244" s="1">
        <f>JMS!BL246</f>
        <v>436.82</v>
      </c>
      <c r="S244" s="399">
        <f>'Door Comparison'!AC244</f>
        <v>731.44</v>
      </c>
      <c r="T244" s="399">
        <f t="shared" si="41"/>
        <v>24.04</v>
      </c>
      <c r="U244" s="401">
        <v>412.57</v>
      </c>
      <c r="W244" s="41">
        <f t="shared" si="47"/>
        <v>1610.22</v>
      </c>
      <c r="X244" s="36"/>
      <c r="Y244" s="83"/>
    </row>
    <row r="245" spans="1:25" x14ac:dyDescent="0.25">
      <c r="A245" s="104" t="str">
        <f>'Door Comparison'!A245</f>
        <v>D03.01.03A</v>
      </c>
      <c r="B245" s="116" t="str">
        <f>'Door Comparison'!C245</f>
        <v>DRS-501</v>
      </c>
      <c r="C245" s="116" t="str">
        <f>'Door Comparison'!D245</f>
        <v>Timber</v>
      </c>
      <c r="D245" s="35">
        <f>'Door Comparison'!E245</f>
        <v>830</v>
      </c>
      <c r="E245" s="35">
        <f>'Door Comparison'!F245</f>
        <v>2160</v>
      </c>
      <c r="G245" s="38">
        <f>'Door Comparison'!I245</f>
        <v>0</v>
      </c>
      <c r="H245" s="38">
        <f>'Door Comparison'!J245</f>
        <v>1</v>
      </c>
      <c r="J245" s="38">
        <f>'Door Comparison'!L245</f>
        <v>1</v>
      </c>
      <c r="K245" s="38">
        <f>'Door Comparison'!M245</f>
        <v>0</v>
      </c>
      <c r="L245" s="38">
        <f>'Door Comparison'!N245</f>
        <v>1</v>
      </c>
      <c r="N245" s="40">
        <f t="shared" si="39"/>
        <v>0.46</v>
      </c>
      <c r="P245" s="40">
        <f t="shared" si="40"/>
        <v>4.12</v>
      </c>
      <c r="R245" s="1">
        <f>JMS!BL247</f>
        <v>370.79</v>
      </c>
      <c r="S245" s="399">
        <f>'Door Comparison'!AC245</f>
        <v>230.51</v>
      </c>
      <c r="T245" s="399">
        <f t="shared" si="41"/>
        <v>20.6</v>
      </c>
      <c r="U245" s="401">
        <v>353.98</v>
      </c>
      <c r="W245" s="41">
        <f t="shared" si="47"/>
        <v>980.46</v>
      </c>
      <c r="X245" s="36"/>
      <c r="Y245" s="83"/>
    </row>
    <row r="246" spans="1:25" x14ac:dyDescent="0.25">
      <c r="A246" s="104" t="str">
        <f>'Door Comparison'!A246</f>
        <v>D03.01.04A</v>
      </c>
      <c r="B246" s="116" t="str">
        <f>'Door Comparison'!C246</f>
        <v>DRS-501</v>
      </c>
      <c r="C246" s="116" t="str">
        <f>'Door Comparison'!D246</f>
        <v>Timber</v>
      </c>
      <c r="D246" s="35">
        <f>'Door Comparison'!E246</f>
        <v>1010</v>
      </c>
      <c r="E246" s="35">
        <f>'Door Comparison'!F246</f>
        <v>2360</v>
      </c>
      <c r="G246" s="38">
        <f>'Door Comparison'!I246</f>
        <v>0</v>
      </c>
      <c r="H246" s="38">
        <f>'Door Comparison'!J246</f>
        <v>1</v>
      </c>
      <c r="J246" s="38">
        <f>'Door Comparison'!L246</f>
        <v>0</v>
      </c>
      <c r="K246" s="38">
        <f>'Door Comparison'!M246</f>
        <v>0</v>
      </c>
      <c r="L246" s="38">
        <f>'Door Comparison'!N246</f>
        <v>1</v>
      </c>
      <c r="N246" s="40">
        <f t="shared" si="39"/>
        <v>0.52</v>
      </c>
      <c r="P246" s="40">
        <f t="shared" si="40"/>
        <v>4.58</v>
      </c>
      <c r="R246" s="1">
        <f>JMS!BL248</f>
        <v>386.99</v>
      </c>
      <c r="S246" s="399">
        <f>'Door Comparison'!AC246</f>
        <v>238.22</v>
      </c>
      <c r="T246" s="399">
        <f t="shared" si="41"/>
        <v>11.46</v>
      </c>
      <c r="U246" s="401">
        <v>331.55</v>
      </c>
      <c r="W246" s="41">
        <f t="shared" si="47"/>
        <v>973.32</v>
      </c>
      <c r="X246" s="36"/>
      <c r="Y246" s="83"/>
    </row>
    <row r="247" spans="1:25" x14ac:dyDescent="0.25">
      <c r="A247" s="104" t="str">
        <f>'Door Comparison'!A247</f>
        <v>D03.01.05A</v>
      </c>
      <c r="B247" s="116" t="str">
        <f>'Door Comparison'!C247</f>
        <v>DRS-501</v>
      </c>
      <c r="C247" s="116" t="str">
        <f>'Door Comparison'!D247</f>
        <v>Timber</v>
      </c>
      <c r="D247" s="35">
        <f>'Door Comparison'!E247</f>
        <v>970</v>
      </c>
      <c r="E247" s="35">
        <f>'Door Comparison'!F247</f>
        <v>2360</v>
      </c>
      <c r="G247" s="38">
        <f>'Door Comparison'!I247</f>
        <v>0</v>
      </c>
      <c r="H247" s="38">
        <f>'Door Comparison'!J247</f>
        <v>1</v>
      </c>
      <c r="J247" s="38">
        <f>'Door Comparison'!L247</f>
        <v>0</v>
      </c>
      <c r="K247" s="38">
        <f>'Door Comparison'!M247</f>
        <v>1</v>
      </c>
      <c r="L247" s="38">
        <f>'Door Comparison'!N247</f>
        <v>1</v>
      </c>
      <c r="N247" s="40">
        <f t="shared" si="39"/>
        <v>0.51</v>
      </c>
      <c r="P247" s="40">
        <f t="shared" si="40"/>
        <v>4.55</v>
      </c>
      <c r="R247" s="1">
        <f>JMS!BL249</f>
        <v>399.73</v>
      </c>
      <c r="S247" s="399">
        <f>'Door Comparison'!AC247</f>
        <v>334.48</v>
      </c>
      <c r="T247" s="399">
        <f t="shared" si="41"/>
        <v>22.76</v>
      </c>
      <c r="U247" s="401">
        <v>405.15</v>
      </c>
      <c r="W247" s="41">
        <f t="shared" si="47"/>
        <v>1167.18</v>
      </c>
      <c r="X247" s="36"/>
      <c r="Y247" s="83"/>
    </row>
    <row r="248" spans="1:25" x14ac:dyDescent="0.25">
      <c r="A248" s="104" t="str">
        <f>'Door Comparison'!A248</f>
        <v>D03.01.06A</v>
      </c>
      <c r="B248" s="116" t="str">
        <f>'Door Comparison'!C248</f>
        <v>DRS-501</v>
      </c>
      <c r="C248" s="116" t="str">
        <f>'Door Comparison'!D248</f>
        <v>Timber</v>
      </c>
      <c r="D248" s="35">
        <f>'Door Comparison'!E248</f>
        <v>1290</v>
      </c>
      <c r="E248" s="35">
        <f>'Door Comparison'!F248</f>
        <v>2360</v>
      </c>
      <c r="G248" s="38">
        <f>'Door Comparison'!I248</f>
        <v>0</v>
      </c>
      <c r="H248" s="38">
        <f>'Door Comparison'!J248</f>
        <v>1</v>
      </c>
      <c r="J248" s="38">
        <f>'Door Comparison'!L248</f>
        <v>0</v>
      </c>
      <c r="K248" s="38">
        <f>'Door Comparison'!M248</f>
        <v>1</v>
      </c>
      <c r="L248" s="38">
        <f>'Door Comparison'!N248</f>
        <v>1</v>
      </c>
      <c r="N248" s="40">
        <f t="shared" si="39"/>
        <v>0.54</v>
      </c>
      <c r="P248" s="40">
        <f t="shared" si="40"/>
        <v>4.8099999999999996</v>
      </c>
      <c r="R248" s="1">
        <f>JMS!BL250</f>
        <v>436.82</v>
      </c>
      <c r="S248" s="399">
        <f>'Door Comparison'!AC248</f>
        <v>761.47</v>
      </c>
      <c r="T248" s="399">
        <f t="shared" si="41"/>
        <v>24.04</v>
      </c>
      <c r="U248" s="401">
        <v>839.73</v>
      </c>
      <c r="W248" s="41">
        <f t="shared" si="47"/>
        <v>2067.41</v>
      </c>
      <c r="X248" s="36"/>
      <c r="Y248" s="83"/>
    </row>
    <row r="249" spans="1:25" x14ac:dyDescent="0.25">
      <c r="A249" s="104" t="str">
        <f>'Door Comparison'!A249</f>
        <v>D03.01.07A</v>
      </c>
      <c r="B249" s="116" t="str">
        <f>'Door Comparison'!C249</f>
        <v>DRS-501</v>
      </c>
      <c r="C249" s="116" t="str">
        <f>'Door Comparison'!D249</f>
        <v>Timber</v>
      </c>
      <c r="D249" s="35">
        <f>'Door Comparison'!E249</f>
        <v>1020</v>
      </c>
      <c r="E249" s="35">
        <f>'Door Comparison'!F249</f>
        <v>2360</v>
      </c>
      <c r="G249" s="38">
        <f>'Door Comparison'!I249</f>
        <v>0</v>
      </c>
      <c r="H249" s="38">
        <f>'Door Comparison'!J249</f>
        <v>1</v>
      </c>
      <c r="J249" s="38">
        <f>'Door Comparison'!L249</f>
        <v>1</v>
      </c>
      <c r="K249" s="38">
        <f>'Door Comparison'!M249</f>
        <v>0</v>
      </c>
      <c r="L249" s="38">
        <f>'Door Comparison'!N249</f>
        <v>1</v>
      </c>
      <c r="N249" s="40">
        <f t="shared" si="39"/>
        <v>0.52</v>
      </c>
      <c r="P249" s="40">
        <f t="shared" si="40"/>
        <v>4.59</v>
      </c>
      <c r="R249" s="1">
        <f>JMS!BL251</f>
        <v>368.42</v>
      </c>
      <c r="S249" s="399">
        <f>'Door Comparison'!AC249</f>
        <v>504.11</v>
      </c>
      <c r="T249" s="399">
        <f t="shared" si="41"/>
        <v>22.96</v>
      </c>
      <c r="U249" s="401">
        <v>283.25</v>
      </c>
      <c r="W249" s="41">
        <f t="shared" si="47"/>
        <v>1183.8499999999999</v>
      </c>
      <c r="X249" s="36"/>
      <c r="Y249" s="83"/>
    </row>
    <row r="250" spans="1:25" x14ac:dyDescent="0.25">
      <c r="A250" s="104" t="str">
        <f>'Door Comparison'!A250</f>
        <v>D03.02.01A</v>
      </c>
      <c r="B250" s="116" t="str">
        <f>'Door Comparison'!C250</f>
        <v>DRS-501</v>
      </c>
      <c r="C250" s="116" t="str">
        <f>'Door Comparison'!D250</f>
        <v>Timber</v>
      </c>
      <c r="D250" s="35">
        <f>'Door Comparison'!E250</f>
        <v>1815</v>
      </c>
      <c r="E250" s="35">
        <f>'Door Comparison'!F250</f>
        <v>2360</v>
      </c>
      <c r="G250" s="38">
        <f>'Door Comparison'!I250</f>
        <v>0</v>
      </c>
      <c r="H250" s="38">
        <f>'Door Comparison'!J250</f>
        <v>1</v>
      </c>
      <c r="J250" s="38">
        <f>'Door Comparison'!L250</f>
        <v>0</v>
      </c>
      <c r="K250" s="38">
        <f>'Door Comparison'!M250</f>
        <v>1</v>
      </c>
      <c r="L250" s="38">
        <f>'Door Comparison'!N250</f>
        <v>1</v>
      </c>
      <c r="N250" s="40">
        <f t="shared" si="39"/>
        <v>0.59</v>
      </c>
      <c r="P250" s="40">
        <f t="shared" si="40"/>
        <v>5.23</v>
      </c>
      <c r="R250" s="1">
        <f>JMS!BL252</f>
        <v>404.97</v>
      </c>
      <c r="S250" s="399">
        <f>'Door Comparison'!AC250</f>
        <v>697.02</v>
      </c>
      <c r="T250" s="399">
        <f t="shared" si="41"/>
        <v>26.14</v>
      </c>
      <c r="U250" s="401">
        <v>681.44</v>
      </c>
      <c r="W250" s="41">
        <f t="shared" si="47"/>
        <v>1815.39</v>
      </c>
      <c r="X250" s="36"/>
      <c r="Y250" s="83"/>
    </row>
    <row r="251" spans="1:25" x14ac:dyDescent="0.25">
      <c r="A251" s="104" t="str">
        <f>'Door Comparison'!A251</f>
        <v>D03.02.02A</v>
      </c>
      <c r="B251" s="116" t="str">
        <f>'Door Comparison'!C251</f>
        <v>DRS-501</v>
      </c>
      <c r="C251" s="116" t="str">
        <f>'Door Comparison'!D251</f>
        <v>Timber</v>
      </c>
      <c r="D251" s="35">
        <f>'Door Comparison'!E251</f>
        <v>1290</v>
      </c>
      <c r="E251" s="35">
        <f>'Door Comparison'!F251</f>
        <v>2360</v>
      </c>
      <c r="G251" s="38">
        <f>'Door Comparison'!I251</f>
        <v>0</v>
      </c>
      <c r="H251" s="38">
        <f>'Door Comparison'!J251</f>
        <v>1</v>
      </c>
      <c r="J251" s="38">
        <f>'Door Comparison'!L251</f>
        <v>0</v>
      </c>
      <c r="K251" s="38">
        <f>'Door Comparison'!M251</f>
        <v>1</v>
      </c>
      <c r="L251" s="38">
        <f>'Door Comparison'!N251</f>
        <v>1</v>
      </c>
      <c r="N251" s="40">
        <f t="shared" si="39"/>
        <v>0.54</v>
      </c>
      <c r="P251" s="40">
        <f t="shared" si="40"/>
        <v>4.8099999999999996</v>
      </c>
      <c r="R251" s="1">
        <f>JMS!BL253</f>
        <v>391.31</v>
      </c>
      <c r="S251" s="399">
        <f>'Door Comparison'!AC251</f>
        <v>761.47</v>
      </c>
      <c r="T251" s="399">
        <f t="shared" si="41"/>
        <v>24.04</v>
      </c>
      <c r="U251" s="401">
        <v>839.73</v>
      </c>
      <c r="W251" s="41">
        <f t="shared" si="47"/>
        <v>2021.9</v>
      </c>
      <c r="X251" s="36"/>
      <c r="Y251" s="83"/>
    </row>
    <row r="252" spans="1:25" x14ac:dyDescent="0.25">
      <c r="A252" s="104" t="str">
        <f>'Door Comparison'!A252</f>
        <v>D03.02.02B</v>
      </c>
      <c r="B252" s="116" t="str">
        <f>'Door Comparison'!C252</f>
        <v>DRS-307</v>
      </c>
      <c r="C252" s="116" t="str">
        <f>'Door Comparison'!D252</f>
        <v>Metal</v>
      </c>
      <c r="D252" s="35">
        <f>'Door Comparison'!E252</f>
        <v>950</v>
      </c>
      <c r="E252" s="35">
        <f>'Door Comparison'!F252</f>
        <v>2300</v>
      </c>
      <c r="G252" s="38">
        <f>'Door Comparison'!I252</f>
        <v>0</v>
      </c>
      <c r="H252" s="38">
        <f>'Door Comparison'!J252</f>
        <v>1</v>
      </c>
      <c r="J252" s="38">
        <f>'Door Comparison'!L252</f>
        <v>0</v>
      </c>
      <c r="K252" s="38">
        <f>'Door Comparison'!M252</f>
        <v>1</v>
      </c>
      <c r="L252" s="38">
        <f>'Door Comparison'!N252</f>
        <v>1</v>
      </c>
      <c r="N252" s="40"/>
      <c r="P252" s="40"/>
      <c r="R252" s="1">
        <f>JMS!BL254</f>
        <v>0</v>
      </c>
      <c r="S252" s="40">
        <f>'Door Comparison'!AC252</f>
        <v>1404.55</v>
      </c>
      <c r="T252" s="40"/>
      <c r="U252" s="109">
        <v>0</v>
      </c>
      <c r="V252" s="39"/>
      <c r="W252" s="41">
        <f t="shared" si="47"/>
        <v>1404.55</v>
      </c>
      <c r="X252" s="36"/>
      <c r="Y252" s="83"/>
    </row>
    <row r="253" spans="1:25" x14ac:dyDescent="0.25">
      <c r="A253" s="104" t="str">
        <f>'Door Comparison'!A253</f>
        <v>D03.02.04A</v>
      </c>
      <c r="B253" s="116" t="str">
        <f>'Door Comparison'!C253</f>
        <v>DRS-501</v>
      </c>
      <c r="C253" s="116" t="str">
        <f>'Door Comparison'!D253</f>
        <v>Timber</v>
      </c>
      <c r="D253" s="35">
        <f>'Door Comparison'!E253</f>
        <v>1290</v>
      </c>
      <c r="E253" s="35">
        <f>'Door Comparison'!F253</f>
        <v>2360</v>
      </c>
      <c r="G253" s="38">
        <f>'Door Comparison'!I253</f>
        <v>0</v>
      </c>
      <c r="H253" s="38">
        <f>'Door Comparison'!J253</f>
        <v>1</v>
      </c>
      <c r="J253" s="38">
        <f>'Door Comparison'!L253</f>
        <v>0</v>
      </c>
      <c r="K253" s="38">
        <f>'Door Comparison'!M253</f>
        <v>1</v>
      </c>
      <c r="L253" s="38">
        <f>'Door Comparison'!N253</f>
        <v>1</v>
      </c>
      <c r="N253" s="40">
        <f t="shared" si="39"/>
        <v>0.54</v>
      </c>
      <c r="P253" s="40">
        <f t="shared" si="40"/>
        <v>4.8099999999999996</v>
      </c>
      <c r="R253" s="1">
        <f>JMS!BL255</f>
        <v>391.31</v>
      </c>
      <c r="S253" s="399">
        <f>'Door Comparison'!AC253</f>
        <v>731.44</v>
      </c>
      <c r="T253" s="399">
        <f t="shared" si="41"/>
        <v>24.04</v>
      </c>
      <c r="U253" s="401">
        <v>865.31</v>
      </c>
      <c r="W253" s="41">
        <f t="shared" si="47"/>
        <v>2017.45</v>
      </c>
      <c r="X253" s="36"/>
      <c r="Y253" s="83"/>
    </row>
    <row r="254" spans="1:25" x14ac:dyDescent="0.25">
      <c r="A254" s="104" t="str">
        <f>'Door Comparison'!A254</f>
        <v>D03.02.06A</v>
      </c>
      <c r="B254" s="116" t="str">
        <f>'Door Comparison'!C254</f>
        <v>DRS-501</v>
      </c>
      <c r="C254" s="116" t="str">
        <f>'Door Comparison'!D254</f>
        <v>Timber</v>
      </c>
      <c r="D254" s="35">
        <f>'Door Comparison'!E254</f>
        <v>1290</v>
      </c>
      <c r="E254" s="35">
        <f>'Door Comparison'!F254</f>
        <v>2360</v>
      </c>
      <c r="G254" s="38">
        <f>'Door Comparison'!I254</f>
        <v>0</v>
      </c>
      <c r="H254" s="38">
        <f>'Door Comparison'!J254</f>
        <v>1</v>
      </c>
      <c r="J254" s="38">
        <f>'Door Comparison'!L254</f>
        <v>0</v>
      </c>
      <c r="K254" s="38">
        <f>'Door Comparison'!M254</f>
        <v>1</v>
      </c>
      <c r="L254" s="38">
        <f>'Door Comparison'!N254</f>
        <v>1</v>
      </c>
      <c r="N254" s="40">
        <f t="shared" si="39"/>
        <v>0.54</v>
      </c>
      <c r="P254" s="40">
        <f t="shared" si="40"/>
        <v>4.8099999999999996</v>
      </c>
      <c r="R254" s="1">
        <f>JMS!BL256</f>
        <v>391.31</v>
      </c>
      <c r="S254" s="399">
        <f>'Door Comparison'!AC254</f>
        <v>761.47</v>
      </c>
      <c r="T254" s="399">
        <f t="shared" si="41"/>
        <v>24.04</v>
      </c>
      <c r="U254" s="401">
        <v>839.73</v>
      </c>
      <c r="W254" s="41">
        <f t="shared" si="47"/>
        <v>2021.9</v>
      </c>
      <c r="X254" s="36"/>
      <c r="Y254" s="83"/>
    </row>
    <row r="255" spans="1:25" x14ac:dyDescent="0.25">
      <c r="A255" s="104" t="str">
        <f>'Door Comparison'!A255</f>
        <v>D03.02.06B</v>
      </c>
      <c r="B255" s="116" t="str">
        <f>'Door Comparison'!C255</f>
        <v>DRS-307</v>
      </c>
      <c r="C255" s="116" t="str">
        <f>'Door Comparison'!D255</f>
        <v>Metal</v>
      </c>
      <c r="D255" s="35">
        <f>'Door Comparison'!E255</f>
        <v>950</v>
      </c>
      <c r="E255" s="35">
        <f>'Door Comparison'!F255</f>
        <v>2300</v>
      </c>
      <c r="G255" s="38">
        <f>'Door Comparison'!I255</f>
        <v>0</v>
      </c>
      <c r="H255" s="38">
        <f>'Door Comparison'!J255</f>
        <v>1</v>
      </c>
      <c r="J255" s="38">
        <f>'Door Comparison'!L255</f>
        <v>0</v>
      </c>
      <c r="K255" s="38">
        <f>'Door Comparison'!M255</f>
        <v>1</v>
      </c>
      <c r="L255" s="38">
        <f>'Door Comparison'!N255</f>
        <v>1</v>
      </c>
      <c r="N255" s="40"/>
      <c r="P255" s="40"/>
      <c r="R255" s="1">
        <f>JMS!BL257</f>
        <v>0</v>
      </c>
      <c r="S255" s="40">
        <f>'Door Comparison'!AC255</f>
        <v>1404.55</v>
      </c>
      <c r="T255" s="40"/>
      <c r="U255" s="109">
        <v>0</v>
      </c>
      <c r="V255" s="39"/>
      <c r="W255" s="41">
        <f t="shared" si="47"/>
        <v>1404.55</v>
      </c>
      <c r="X255" s="36"/>
      <c r="Y255" s="83"/>
    </row>
    <row r="256" spans="1:25" x14ac:dyDescent="0.25">
      <c r="A256" s="104" t="str">
        <f>'Door Comparison'!A256</f>
        <v>D03.02.07A</v>
      </c>
      <c r="B256" s="116" t="str">
        <f>'Door Comparison'!C256</f>
        <v>DRS-501</v>
      </c>
      <c r="C256" s="116" t="str">
        <f>'Door Comparison'!D256</f>
        <v>Timber</v>
      </c>
      <c r="D256" s="35">
        <f>'Door Comparison'!E256</f>
        <v>970</v>
      </c>
      <c r="E256" s="35">
        <f>'Door Comparison'!F256</f>
        <v>2360</v>
      </c>
      <c r="G256" s="38">
        <f>'Door Comparison'!I256</f>
        <v>0</v>
      </c>
      <c r="H256" s="38">
        <f>'Door Comparison'!J256</f>
        <v>1</v>
      </c>
      <c r="J256" s="38">
        <f>'Door Comparison'!L256</f>
        <v>0</v>
      </c>
      <c r="K256" s="38">
        <f>'Door Comparison'!M256</f>
        <v>1</v>
      </c>
      <c r="L256" s="38">
        <f>'Door Comparison'!N256</f>
        <v>1</v>
      </c>
      <c r="N256" s="40">
        <f t="shared" si="39"/>
        <v>0.51</v>
      </c>
      <c r="P256" s="40">
        <f t="shared" si="40"/>
        <v>4.55</v>
      </c>
      <c r="R256" s="1">
        <f>JMS!BL258</f>
        <v>382.98</v>
      </c>
      <c r="S256" s="399">
        <f>'Door Comparison'!AC256</f>
        <v>334.48</v>
      </c>
      <c r="T256" s="399">
        <f t="shared" si="41"/>
        <v>22.76</v>
      </c>
      <c r="U256" s="401">
        <v>405.15</v>
      </c>
      <c r="W256" s="41">
        <f t="shared" si="47"/>
        <v>1150.43</v>
      </c>
      <c r="X256" s="36"/>
      <c r="Y256" s="83"/>
    </row>
    <row r="257" spans="1:25" x14ac:dyDescent="0.25">
      <c r="A257" s="104" t="str">
        <f>'Door Comparison'!A257</f>
        <v>D03.02.08A</v>
      </c>
      <c r="B257" s="116" t="str">
        <f>'Door Comparison'!C257</f>
        <v>DRS-501</v>
      </c>
      <c r="C257" s="116" t="str">
        <f>'Door Comparison'!D257</f>
        <v>Timber</v>
      </c>
      <c r="D257" s="35">
        <f>'Door Comparison'!E257</f>
        <v>970</v>
      </c>
      <c r="E257" s="35">
        <f>'Door Comparison'!F257</f>
        <v>2360</v>
      </c>
      <c r="G257" s="38">
        <f>'Door Comparison'!I257</f>
        <v>0</v>
      </c>
      <c r="H257" s="38">
        <f>'Door Comparison'!J257</f>
        <v>1</v>
      </c>
      <c r="J257" s="38">
        <f>'Door Comparison'!L257</f>
        <v>0</v>
      </c>
      <c r="K257" s="38">
        <f>'Door Comparison'!M257</f>
        <v>1</v>
      </c>
      <c r="L257" s="38">
        <f>'Door Comparison'!N257</f>
        <v>1</v>
      </c>
      <c r="N257" s="40">
        <f t="shared" si="39"/>
        <v>0.51</v>
      </c>
      <c r="P257" s="40">
        <f t="shared" si="40"/>
        <v>4.55</v>
      </c>
      <c r="R257" s="1">
        <f>JMS!BL259</f>
        <v>399.73</v>
      </c>
      <c r="S257" s="399">
        <f>'Door Comparison'!AC257</f>
        <v>334.48</v>
      </c>
      <c r="T257" s="399">
        <f t="shared" si="41"/>
        <v>22.76</v>
      </c>
      <c r="U257" s="401">
        <v>405.15</v>
      </c>
      <c r="W257" s="41">
        <f t="shared" si="47"/>
        <v>1167.18</v>
      </c>
      <c r="X257" s="36"/>
      <c r="Y257" s="83"/>
    </row>
    <row r="258" spans="1:25" x14ac:dyDescent="0.25">
      <c r="A258" s="104" t="str">
        <f>'Door Comparison'!A258</f>
        <v>D03.02.09A</v>
      </c>
      <c r="B258" s="116" t="str">
        <f>'Door Comparison'!C258</f>
        <v>DRS-501</v>
      </c>
      <c r="C258" s="116" t="str">
        <f>'Door Comparison'!D258</f>
        <v>Timber</v>
      </c>
      <c r="D258" s="35">
        <f>'Door Comparison'!E258</f>
        <v>850</v>
      </c>
      <c r="E258" s="35">
        <f>'Door Comparison'!F258</f>
        <v>2360</v>
      </c>
      <c r="G258" s="38">
        <f>'Door Comparison'!I258</f>
        <v>0</v>
      </c>
      <c r="H258" s="38">
        <f>'Door Comparison'!J258</f>
        <v>1</v>
      </c>
      <c r="J258" s="38">
        <f>'Door Comparison'!L258</f>
        <v>0</v>
      </c>
      <c r="K258" s="38">
        <f>'Door Comparison'!M258</f>
        <v>1</v>
      </c>
      <c r="L258" s="38">
        <f>'Door Comparison'!N258</f>
        <v>1</v>
      </c>
      <c r="N258" s="40">
        <f t="shared" si="39"/>
        <v>0.5</v>
      </c>
      <c r="P258" s="40">
        <f t="shared" si="40"/>
        <v>4.46</v>
      </c>
      <c r="R258" s="1">
        <f>JMS!BL260</f>
        <v>396.28</v>
      </c>
      <c r="S258" s="399">
        <f>'Door Comparison'!AC258</f>
        <v>329.15</v>
      </c>
      <c r="T258" s="399">
        <f t="shared" si="41"/>
        <v>22.28</v>
      </c>
      <c r="U258" s="401">
        <v>377.29</v>
      </c>
      <c r="W258" s="41">
        <f t="shared" si="47"/>
        <v>1129.96</v>
      </c>
      <c r="X258" s="36"/>
      <c r="Y258" s="83"/>
    </row>
    <row r="259" spans="1:25" x14ac:dyDescent="0.25">
      <c r="A259" s="104" t="str">
        <f>'Door Comparison'!A259</f>
        <v>D03.02.10A</v>
      </c>
      <c r="B259" s="116" t="str">
        <f>'Door Comparison'!C259</f>
        <v>DRS-501</v>
      </c>
      <c r="C259" s="116" t="str">
        <f>'Door Comparison'!D259</f>
        <v>Timber</v>
      </c>
      <c r="D259" s="35">
        <f>'Door Comparison'!E259</f>
        <v>1040</v>
      </c>
      <c r="E259" s="35">
        <f>'Door Comparison'!F259</f>
        <v>2360</v>
      </c>
      <c r="G259" s="38">
        <f>'Door Comparison'!I259</f>
        <v>0</v>
      </c>
      <c r="H259" s="38">
        <f>'Door Comparison'!J259</f>
        <v>1</v>
      </c>
      <c r="J259" s="38">
        <f>'Door Comparison'!L259</f>
        <v>0</v>
      </c>
      <c r="K259" s="38">
        <f>'Door Comparison'!M259</f>
        <v>1</v>
      </c>
      <c r="L259" s="38">
        <f>'Door Comparison'!N259</f>
        <v>1</v>
      </c>
      <c r="N259" s="40">
        <f t="shared" si="39"/>
        <v>0.52</v>
      </c>
      <c r="P259" s="40">
        <f t="shared" si="40"/>
        <v>4.6100000000000003</v>
      </c>
      <c r="R259" s="1">
        <f>JMS!BL261</f>
        <v>428.54</v>
      </c>
      <c r="S259" s="399">
        <f>'Door Comparison'!AC259</f>
        <v>337.58</v>
      </c>
      <c r="T259" s="399">
        <f t="shared" si="41"/>
        <v>23.04</v>
      </c>
      <c r="U259" s="401">
        <v>372.89</v>
      </c>
      <c r="W259" s="41">
        <f t="shared" si="47"/>
        <v>1167.18</v>
      </c>
      <c r="X259" s="36"/>
      <c r="Y259" s="83"/>
    </row>
    <row r="260" spans="1:25" x14ac:dyDescent="0.25">
      <c r="A260" s="104" t="str">
        <f>'Door Comparison'!A260</f>
        <v>D03.02.11A</v>
      </c>
      <c r="B260" s="116" t="str">
        <f>'Door Comparison'!C260</f>
        <v>DRS-501</v>
      </c>
      <c r="C260" s="116" t="str">
        <f>'Door Comparison'!D260</f>
        <v>Timber</v>
      </c>
      <c r="D260" s="35">
        <f>'Door Comparison'!E260</f>
        <v>1290</v>
      </c>
      <c r="E260" s="35">
        <f>'Door Comparison'!F260</f>
        <v>2360</v>
      </c>
      <c r="G260" s="38">
        <f>'Door Comparison'!I260</f>
        <v>0</v>
      </c>
      <c r="H260" s="38">
        <f>'Door Comparison'!J260</f>
        <v>1</v>
      </c>
      <c r="J260" s="38">
        <f>'Door Comparison'!L260</f>
        <v>0</v>
      </c>
      <c r="K260" s="38">
        <f>'Door Comparison'!M260</f>
        <v>1</v>
      </c>
      <c r="L260" s="38">
        <f>'Door Comparison'!N260</f>
        <v>1</v>
      </c>
      <c r="N260" s="40">
        <f t="shared" si="39"/>
        <v>0.54</v>
      </c>
      <c r="P260" s="40">
        <f t="shared" si="40"/>
        <v>4.8099999999999996</v>
      </c>
      <c r="R260" s="1">
        <f>JMS!BL262</f>
        <v>436.82</v>
      </c>
      <c r="S260" s="399">
        <f>'Door Comparison'!AC260</f>
        <v>744.94</v>
      </c>
      <c r="T260" s="399">
        <f t="shared" si="41"/>
        <v>24.04</v>
      </c>
      <c r="U260" s="401">
        <v>865.31</v>
      </c>
      <c r="W260" s="41">
        <f t="shared" si="47"/>
        <v>2076.46</v>
      </c>
      <c r="X260" s="36"/>
      <c r="Y260" s="83"/>
    </row>
    <row r="261" spans="1:25" x14ac:dyDescent="0.25">
      <c r="A261" s="104" t="str">
        <f>'Door Comparison'!A261</f>
        <v>D03.02.12A</v>
      </c>
      <c r="B261" s="116" t="str">
        <f>'Door Comparison'!C261</f>
        <v>DRS-501</v>
      </c>
      <c r="C261" s="116" t="str">
        <f>'Door Comparison'!D261</f>
        <v>Timber</v>
      </c>
      <c r="D261" s="35">
        <f>'Door Comparison'!E261</f>
        <v>1290</v>
      </c>
      <c r="E261" s="35">
        <f>'Door Comparison'!F261</f>
        <v>2360</v>
      </c>
      <c r="G261" s="38">
        <f>'Door Comparison'!I261</f>
        <v>0</v>
      </c>
      <c r="H261" s="38">
        <f>'Door Comparison'!J261</f>
        <v>1</v>
      </c>
      <c r="J261" s="38">
        <f>'Door Comparison'!L261</f>
        <v>0</v>
      </c>
      <c r="K261" s="38">
        <f>'Door Comparison'!M261</f>
        <v>1</v>
      </c>
      <c r="L261" s="38">
        <f>'Door Comparison'!N261</f>
        <v>1</v>
      </c>
      <c r="N261" s="40">
        <f t="shared" si="39"/>
        <v>0.54</v>
      </c>
      <c r="P261" s="40">
        <f t="shared" si="40"/>
        <v>4.8099999999999996</v>
      </c>
      <c r="R261" s="1">
        <f>JMS!BL263</f>
        <v>408.94</v>
      </c>
      <c r="S261" s="399">
        <f>'Door Comparison'!AC261</f>
        <v>731.44</v>
      </c>
      <c r="T261" s="399">
        <f t="shared" si="41"/>
        <v>24.04</v>
      </c>
      <c r="U261" s="401">
        <v>865.31</v>
      </c>
      <c r="W261" s="41">
        <f t="shared" si="47"/>
        <v>2035.08</v>
      </c>
      <c r="X261" s="36"/>
      <c r="Y261" s="83"/>
    </row>
    <row r="262" spans="1:25" x14ac:dyDescent="0.25">
      <c r="A262" s="104" t="str">
        <f>'Door Comparison'!A262</f>
        <v>D03.02.M1A</v>
      </c>
      <c r="B262" s="116" t="str">
        <f>'Door Comparison'!C262</f>
        <v>DRS-501</v>
      </c>
      <c r="C262" s="116" t="str">
        <f>'Door Comparison'!D262</f>
        <v>Timber</v>
      </c>
      <c r="D262" s="35">
        <f>'Door Comparison'!E262</f>
        <v>850</v>
      </c>
      <c r="E262" s="35">
        <f>'Door Comparison'!F262</f>
        <v>2360</v>
      </c>
      <c r="G262" s="38">
        <f>'Door Comparison'!I262</f>
        <v>0</v>
      </c>
      <c r="H262" s="38">
        <f>'Door Comparison'!J262</f>
        <v>1</v>
      </c>
      <c r="J262" s="38">
        <f>'Door Comparison'!L262</f>
        <v>0</v>
      </c>
      <c r="K262" s="38">
        <f>'Door Comparison'!M262</f>
        <v>1</v>
      </c>
      <c r="L262" s="38">
        <f>'Door Comparison'!N262</f>
        <v>1</v>
      </c>
      <c r="N262" s="40">
        <f t="shared" si="39"/>
        <v>0.5</v>
      </c>
      <c r="P262" s="40">
        <f t="shared" si="40"/>
        <v>4.46</v>
      </c>
      <c r="R262" s="1">
        <f>JMS!BL264</f>
        <v>379.86</v>
      </c>
      <c r="S262" s="399">
        <f>'Door Comparison'!AC262</f>
        <v>329.15</v>
      </c>
      <c r="T262" s="399">
        <f t="shared" si="41"/>
        <v>22.28</v>
      </c>
      <c r="U262" s="401">
        <v>363.37</v>
      </c>
      <c r="W262" s="41">
        <f t="shared" si="47"/>
        <v>1099.6199999999999</v>
      </c>
      <c r="X262" s="36"/>
      <c r="Y262" s="83"/>
    </row>
    <row r="263" spans="1:25" x14ac:dyDescent="0.25">
      <c r="A263" s="104" t="str">
        <f>'Door Comparison'!A263</f>
        <v>D03.04.01A</v>
      </c>
      <c r="B263" s="116" t="str">
        <f>'Door Comparison'!C263</f>
        <v>DRS-501</v>
      </c>
      <c r="C263" s="116" t="str">
        <f>'Door Comparison'!D263</f>
        <v>Timber</v>
      </c>
      <c r="D263" s="35">
        <f>'Door Comparison'!E263</f>
        <v>1290</v>
      </c>
      <c r="E263" s="35">
        <f>'Door Comparison'!F263</f>
        <v>2360</v>
      </c>
      <c r="G263" s="38">
        <f>'Door Comparison'!I263</f>
        <v>0</v>
      </c>
      <c r="H263" s="38">
        <f>'Door Comparison'!J263</f>
        <v>1</v>
      </c>
      <c r="J263" s="38">
        <f>'Door Comparison'!L263</f>
        <v>0</v>
      </c>
      <c r="K263" s="38">
        <f>'Door Comparison'!M263</f>
        <v>1</v>
      </c>
      <c r="L263" s="38">
        <f>'Door Comparison'!N263</f>
        <v>1</v>
      </c>
      <c r="N263" s="40">
        <f t="shared" si="39"/>
        <v>0.54</v>
      </c>
      <c r="P263" s="40">
        <f t="shared" si="40"/>
        <v>4.8099999999999996</v>
      </c>
      <c r="R263" s="1">
        <f>JMS!BL265</f>
        <v>436.82</v>
      </c>
      <c r="S263" s="399">
        <f>'Door Comparison'!AC263</f>
        <v>731.44</v>
      </c>
      <c r="T263" s="399">
        <f t="shared" si="41"/>
        <v>24.04</v>
      </c>
      <c r="U263" s="401">
        <v>839.73</v>
      </c>
      <c r="W263" s="41">
        <f t="shared" si="47"/>
        <v>2037.38</v>
      </c>
      <c r="X263" s="36"/>
      <c r="Y263" s="83"/>
    </row>
    <row r="264" spans="1:25" x14ac:dyDescent="0.25">
      <c r="A264" s="104" t="str">
        <f>'Door Comparison'!A264</f>
        <v>D03.04.02A</v>
      </c>
      <c r="B264" s="116" t="str">
        <f>'Door Comparison'!C264</f>
        <v>DRS-501</v>
      </c>
      <c r="C264" s="116" t="str">
        <f>'Door Comparison'!D264</f>
        <v>Timber</v>
      </c>
      <c r="D264" s="35">
        <f>'Door Comparison'!E264</f>
        <v>1260</v>
      </c>
      <c r="E264" s="35">
        <f>'Door Comparison'!F264</f>
        <v>2160</v>
      </c>
      <c r="G264" s="38">
        <f>'Door Comparison'!I264</f>
        <v>0</v>
      </c>
      <c r="H264" s="38">
        <f>'Door Comparison'!J264</f>
        <v>1</v>
      </c>
      <c r="J264" s="38">
        <f>'Door Comparison'!L264</f>
        <v>0</v>
      </c>
      <c r="K264" s="38">
        <f>'Door Comparison'!M264</f>
        <v>1</v>
      </c>
      <c r="L264" s="38">
        <f>'Door Comparison'!N264</f>
        <v>1</v>
      </c>
      <c r="N264" s="40">
        <f t="shared" si="39"/>
        <v>0.5</v>
      </c>
      <c r="P264" s="40">
        <f t="shared" si="40"/>
        <v>4.46</v>
      </c>
      <c r="R264" s="1">
        <f>JMS!BL266</f>
        <v>422.58</v>
      </c>
      <c r="S264" s="399">
        <f>'Door Comparison'!AC264</f>
        <v>731.44</v>
      </c>
      <c r="T264" s="399">
        <f t="shared" si="41"/>
        <v>22.32</v>
      </c>
      <c r="U264" s="401">
        <v>840.83</v>
      </c>
      <c r="W264" s="41">
        <f t="shared" si="47"/>
        <v>2022.13</v>
      </c>
      <c r="X264" s="36"/>
      <c r="Y264" s="83"/>
    </row>
    <row r="265" spans="1:25" x14ac:dyDescent="0.25">
      <c r="A265" s="104" t="str">
        <f>'Door Comparison'!A265</f>
        <v>D03.04.03A</v>
      </c>
      <c r="B265" s="116" t="str">
        <f>'Door Comparison'!C265</f>
        <v>DRS-501</v>
      </c>
      <c r="C265" s="116" t="str">
        <f>'Door Comparison'!D265</f>
        <v>Timber</v>
      </c>
      <c r="D265" s="35">
        <f>'Door Comparison'!E265</f>
        <v>1040</v>
      </c>
      <c r="E265" s="35">
        <f>'Door Comparison'!F265</f>
        <v>2360</v>
      </c>
      <c r="G265" s="38">
        <f>'Door Comparison'!I265</f>
        <v>0</v>
      </c>
      <c r="H265" s="38">
        <f>'Door Comparison'!J265</f>
        <v>1</v>
      </c>
      <c r="J265" s="38">
        <f>'Door Comparison'!L265</f>
        <v>0</v>
      </c>
      <c r="K265" s="38">
        <f>'Door Comparison'!M265</f>
        <v>1</v>
      </c>
      <c r="L265" s="38">
        <f>'Door Comparison'!N265</f>
        <v>1</v>
      </c>
      <c r="N265" s="40">
        <f t="shared" si="39"/>
        <v>0.52</v>
      </c>
      <c r="P265" s="40">
        <f t="shared" si="40"/>
        <v>4.6100000000000003</v>
      </c>
      <c r="R265" s="1">
        <f>JMS!BL267</f>
        <v>401.74</v>
      </c>
      <c r="S265" s="399">
        <f>'Door Comparison'!AC265</f>
        <v>505</v>
      </c>
      <c r="T265" s="399">
        <f t="shared" si="41"/>
        <v>23.04</v>
      </c>
      <c r="U265" s="401">
        <v>284.85000000000002</v>
      </c>
      <c r="W265" s="41">
        <f t="shared" si="47"/>
        <v>1219.76</v>
      </c>
      <c r="X265" s="36"/>
      <c r="Y265" s="83"/>
    </row>
    <row r="266" spans="1:25" x14ac:dyDescent="0.25">
      <c r="A266" s="104" t="str">
        <f>'Door Comparison'!A266</f>
        <v>D03.04.04A</v>
      </c>
      <c r="B266" s="116" t="str">
        <f>'Door Comparison'!C266</f>
        <v>DRS-501</v>
      </c>
      <c r="C266" s="116" t="str">
        <f>'Door Comparison'!D266</f>
        <v>Timber</v>
      </c>
      <c r="D266" s="35">
        <f>'Door Comparison'!E266</f>
        <v>1640</v>
      </c>
      <c r="E266" s="35">
        <f>'Door Comparison'!F266</f>
        <v>2360</v>
      </c>
      <c r="G266" s="38">
        <f>'Door Comparison'!I266</f>
        <v>0</v>
      </c>
      <c r="H266" s="38">
        <f>'Door Comparison'!J266</f>
        <v>1</v>
      </c>
      <c r="J266" s="38">
        <f>'Door Comparison'!L266</f>
        <v>0</v>
      </c>
      <c r="K266" s="38">
        <f>'Door Comparison'!M266</f>
        <v>1</v>
      </c>
      <c r="L266" s="38">
        <f>'Door Comparison'!N266</f>
        <v>1</v>
      </c>
      <c r="N266" s="40">
        <f t="shared" ref="N266:N275" si="48">(D266+2*E266)*((G266*0.04)+(H266*0.09))/1000</f>
        <v>0.56999999999999995</v>
      </c>
      <c r="P266" s="40">
        <f t="shared" ref="P266:P275" si="49">((D266+2*E266)*0.8)/1000</f>
        <v>5.09</v>
      </c>
      <c r="R266" s="1">
        <f>JMS!BL268</f>
        <v>419.01</v>
      </c>
      <c r="S266" s="399">
        <f>'Door Comparison'!AC266</f>
        <v>683.01</v>
      </c>
      <c r="T266" s="399">
        <f t="shared" ref="T266:T275" si="50">(J266+K266+L266)*(2*((D266+2*E266)*1/1000))</f>
        <v>25.44</v>
      </c>
      <c r="U266" s="401">
        <v>412.57</v>
      </c>
      <c r="W266" s="41">
        <f t="shared" si="47"/>
        <v>1545.69</v>
      </c>
      <c r="X266" s="36"/>
      <c r="Y266" s="83"/>
    </row>
    <row r="267" spans="1:25" x14ac:dyDescent="0.25">
      <c r="A267" s="104" t="str">
        <f>'Door Comparison'!A267</f>
        <v>D03.04.06A</v>
      </c>
      <c r="B267" s="116" t="str">
        <f>'Door Comparison'!C267</f>
        <v>DRS-501</v>
      </c>
      <c r="C267" s="116" t="str">
        <f>'Door Comparison'!D267</f>
        <v>Timber</v>
      </c>
      <c r="D267" s="35">
        <f>'Door Comparison'!E267</f>
        <v>970</v>
      </c>
      <c r="E267" s="35">
        <f>'Door Comparison'!F267</f>
        <v>2360</v>
      </c>
      <c r="G267" s="38">
        <f>'Door Comparison'!I267</f>
        <v>0</v>
      </c>
      <c r="H267" s="38">
        <f>'Door Comparison'!J267</f>
        <v>1</v>
      </c>
      <c r="J267" s="38">
        <f>'Door Comparison'!L267</f>
        <v>0</v>
      </c>
      <c r="K267" s="38">
        <f>'Door Comparison'!M267</f>
        <v>0</v>
      </c>
      <c r="L267" s="38">
        <f>'Door Comparison'!N267</f>
        <v>1</v>
      </c>
      <c r="N267" s="40">
        <f t="shared" si="48"/>
        <v>0.51</v>
      </c>
      <c r="P267" s="40">
        <f t="shared" si="49"/>
        <v>4.55</v>
      </c>
      <c r="R267" s="1">
        <f>JMS!BL269</f>
        <v>385.87</v>
      </c>
      <c r="S267" s="399">
        <f>'Door Comparison'!AC267</f>
        <v>236.46</v>
      </c>
      <c r="T267" s="399">
        <f t="shared" si="50"/>
        <v>11.38</v>
      </c>
      <c r="U267" s="401">
        <v>363.81</v>
      </c>
      <c r="W267" s="41">
        <f t="shared" si="47"/>
        <v>1002.58</v>
      </c>
      <c r="X267" s="36"/>
      <c r="Y267" s="83"/>
    </row>
    <row r="268" spans="1:25" x14ac:dyDescent="0.25">
      <c r="A268" s="104" t="str">
        <f>'Door Comparison'!A268</f>
        <v>D03.04.07A</v>
      </c>
      <c r="B268" s="116" t="str">
        <f>'Door Comparison'!C268</f>
        <v>DRS-501</v>
      </c>
      <c r="C268" s="116" t="str">
        <f>'Door Comparison'!D268</f>
        <v>Timber</v>
      </c>
      <c r="D268" s="35">
        <f>'Door Comparison'!E268</f>
        <v>830</v>
      </c>
      <c r="E268" s="35">
        <f>'Door Comparison'!F268</f>
        <v>2360</v>
      </c>
      <c r="G268" s="38">
        <f>'Door Comparison'!I268</f>
        <v>0</v>
      </c>
      <c r="H268" s="38">
        <f>'Door Comparison'!J268</f>
        <v>1</v>
      </c>
      <c r="J268" s="38">
        <f>'Door Comparison'!L268</f>
        <v>1</v>
      </c>
      <c r="K268" s="38">
        <f>'Door Comparison'!M268</f>
        <v>0</v>
      </c>
      <c r="L268" s="38">
        <f>'Door Comparison'!N268</f>
        <v>1</v>
      </c>
      <c r="N268" s="40">
        <f t="shared" si="48"/>
        <v>0.5</v>
      </c>
      <c r="P268" s="40">
        <f t="shared" si="49"/>
        <v>4.4400000000000004</v>
      </c>
      <c r="R268" s="1">
        <f>JMS!BL270</f>
        <v>382.01</v>
      </c>
      <c r="S268" s="399">
        <f>'Door Comparison'!AC268</f>
        <v>230.51</v>
      </c>
      <c r="T268" s="399">
        <f t="shared" si="50"/>
        <v>22.2</v>
      </c>
      <c r="U268" s="401">
        <v>365.19</v>
      </c>
      <c r="W268" s="41">
        <f t="shared" si="47"/>
        <v>1004.85</v>
      </c>
      <c r="X268" s="36"/>
      <c r="Y268" s="83"/>
    </row>
    <row r="269" spans="1:25" x14ac:dyDescent="0.25">
      <c r="A269" s="104" t="str">
        <f>'Door Comparison'!A269</f>
        <v>D03.04.08A</v>
      </c>
      <c r="B269" s="116" t="str">
        <f>'Door Comparison'!C269</f>
        <v>DRS-501</v>
      </c>
      <c r="C269" s="116" t="str">
        <f>'Door Comparison'!D269</f>
        <v>Timber</v>
      </c>
      <c r="D269" s="35">
        <f>'Door Comparison'!E269</f>
        <v>970</v>
      </c>
      <c r="E269" s="35">
        <f>'Door Comparison'!F269</f>
        <v>2360</v>
      </c>
      <c r="G269" s="38">
        <f>'Door Comparison'!I269</f>
        <v>0</v>
      </c>
      <c r="H269" s="38">
        <f>'Door Comparison'!J269</f>
        <v>1</v>
      </c>
      <c r="J269" s="38">
        <f>'Door Comparison'!L269</f>
        <v>0</v>
      </c>
      <c r="K269" s="38">
        <f>'Door Comparison'!M269</f>
        <v>0</v>
      </c>
      <c r="L269" s="38">
        <f>'Door Comparison'!N269</f>
        <v>1</v>
      </c>
      <c r="N269" s="40">
        <f t="shared" si="48"/>
        <v>0.51</v>
      </c>
      <c r="P269" s="40">
        <f t="shared" si="49"/>
        <v>4.55</v>
      </c>
      <c r="R269" s="1">
        <f>JMS!BL271</f>
        <v>385.87</v>
      </c>
      <c r="S269" s="399">
        <f>'Door Comparison'!AC269</f>
        <v>236.46</v>
      </c>
      <c r="T269" s="399">
        <f t="shared" si="50"/>
        <v>11.38</v>
      </c>
      <c r="U269" s="401">
        <v>363.81</v>
      </c>
      <c r="W269" s="41">
        <f t="shared" si="47"/>
        <v>1002.58</v>
      </c>
      <c r="X269" s="36"/>
      <c r="Y269" s="83"/>
    </row>
    <row r="270" spans="1:25" x14ac:dyDescent="0.25">
      <c r="A270" s="104" t="str">
        <f>'Door Comparison'!A270</f>
        <v>D03.06.01A</v>
      </c>
      <c r="B270" s="116" t="str">
        <f>'Door Comparison'!C270</f>
        <v>DRS-501</v>
      </c>
      <c r="C270" s="116" t="str">
        <f>'Door Comparison'!D270</f>
        <v>Timber</v>
      </c>
      <c r="D270" s="35">
        <f>'Door Comparison'!E270</f>
        <v>1290</v>
      </c>
      <c r="E270" s="35">
        <f>'Door Comparison'!F270</f>
        <v>2360</v>
      </c>
      <c r="G270" s="38">
        <f>'Door Comparison'!I270</f>
        <v>0</v>
      </c>
      <c r="H270" s="38">
        <f>'Door Comparison'!J270</f>
        <v>1</v>
      </c>
      <c r="J270" s="38">
        <f>'Door Comparison'!L270</f>
        <v>0</v>
      </c>
      <c r="K270" s="38">
        <f>'Door Comparison'!M270</f>
        <v>1</v>
      </c>
      <c r="L270" s="38">
        <f>'Door Comparison'!N270</f>
        <v>1</v>
      </c>
      <c r="N270" s="40">
        <f t="shared" si="48"/>
        <v>0.54</v>
      </c>
      <c r="P270" s="40">
        <f t="shared" si="49"/>
        <v>4.8099999999999996</v>
      </c>
      <c r="R270" s="1">
        <f>JMS!BL272</f>
        <v>391.31</v>
      </c>
      <c r="S270" s="399">
        <f>'Door Comparison'!AC270</f>
        <v>761.47</v>
      </c>
      <c r="T270" s="399">
        <f t="shared" si="50"/>
        <v>24.04</v>
      </c>
      <c r="U270" s="401">
        <v>839.73</v>
      </c>
      <c r="W270" s="41">
        <f t="shared" si="47"/>
        <v>2021.9</v>
      </c>
      <c r="X270" s="36"/>
      <c r="Y270" s="83"/>
    </row>
    <row r="271" spans="1:25" x14ac:dyDescent="0.25">
      <c r="A271" s="104" t="str">
        <f>'Door Comparison'!A271</f>
        <v>D03.06.02A</v>
      </c>
      <c r="B271" s="116" t="str">
        <f>'Door Comparison'!C271</f>
        <v>DRS-501</v>
      </c>
      <c r="C271" s="116" t="str">
        <f>'Door Comparison'!D271</f>
        <v>Timber</v>
      </c>
      <c r="D271" s="35">
        <f>'Door Comparison'!E271</f>
        <v>1640</v>
      </c>
      <c r="E271" s="35">
        <f>'Door Comparison'!F271</f>
        <v>2360</v>
      </c>
      <c r="G271" s="38">
        <f>'Door Comparison'!I271</f>
        <v>0</v>
      </c>
      <c r="H271" s="38">
        <f>'Door Comparison'!J271</f>
        <v>1</v>
      </c>
      <c r="J271" s="38">
        <f>'Door Comparison'!L271</f>
        <v>0</v>
      </c>
      <c r="K271" s="38">
        <f>'Door Comparison'!M271</f>
        <v>1</v>
      </c>
      <c r="L271" s="38">
        <f>'Door Comparison'!N271</f>
        <v>1</v>
      </c>
      <c r="N271" s="40">
        <f t="shared" si="48"/>
        <v>0.56999999999999995</v>
      </c>
      <c r="P271" s="40">
        <f t="shared" si="49"/>
        <v>5.09</v>
      </c>
      <c r="R271" s="1">
        <f>JMS!BL273</f>
        <v>448.41</v>
      </c>
      <c r="S271" s="399">
        <f>'Door Comparison'!AC271</f>
        <v>683.01</v>
      </c>
      <c r="T271" s="399">
        <f t="shared" si="50"/>
        <v>25.44</v>
      </c>
      <c r="U271" s="401">
        <v>412.57</v>
      </c>
      <c r="W271" s="41">
        <f t="shared" si="47"/>
        <v>1575.09</v>
      </c>
      <c r="X271" s="36"/>
      <c r="Y271" s="83"/>
    </row>
    <row r="272" spans="1:25" x14ac:dyDescent="0.25">
      <c r="A272" s="104" t="str">
        <f>'Door Comparison'!A272</f>
        <v>D03.06.03A</v>
      </c>
      <c r="B272" s="116" t="str">
        <f>'Door Comparison'!C272</f>
        <v>DRS-501</v>
      </c>
      <c r="C272" s="116" t="str">
        <f>'Door Comparison'!D272</f>
        <v>Timber</v>
      </c>
      <c r="D272" s="35">
        <f>'Door Comparison'!E272</f>
        <v>1290</v>
      </c>
      <c r="E272" s="35">
        <f>'Door Comparison'!F272</f>
        <v>2360</v>
      </c>
      <c r="G272" s="38">
        <f>'Door Comparison'!I272</f>
        <v>0</v>
      </c>
      <c r="H272" s="38">
        <f>'Door Comparison'!J272</f>
        <v>1</v>
      </c>
      <c r="J272" s="38">
        <f>'Door Comparison'!L272</f>
        <v>0</v>
      </c>
      <c r="K272" s="38">
        <f>'Door Comparison'!M272</f>
        <v>1</v>
      </c>
      <c r="L272" s="38">
        <f>'Door Comparison'!N272</f>
        <v>1</v>
      </c>
      <c r="N272" s="40">
        <f t="shared" si="48"/>
        <v>0.54</v>
      </c>
      <c r="P272" s="40">
        <f t="shared" si="49"/>
        <v>4.8099999999999996</v>
      </c>
      <c r="R272" s="1">
        <f>JMS!BL274</f>
        <v>391.31</v>
      </c>
      <c r="S272" s="399">
        <f>'Door Comparison'!AC272</f>
        <v>731.44</v>
      </c>
      <c r="T272" s="399">
        <f t="shared" si="50"/>
        <v>24.04</v>
      </c>
      <c r="U272" s="401">
        <v>865.31</v>
      </c>
      <c r="W272" s="41">
        <f t="shared" si="47"/>
        <v>2017.45</v>
      </c>
      <c r="X272" s="36"/>
      <c r="Y272" s="83"/>
    </row>
    <row r="273" spans="1:25" x14ac:dyDescent="0.25">
      <c r="A273" s="104" t="str">
        <f>'Door Comparison'!A273</f>
        <v>D03.06.04A</v>
      </c>
      <c r="B273" s="116" t="str">
        <f>'Door Comparison'!C273</f>
        <v>DRS-505</v>
      </c>
      <c r="C273" s="116" t="str">
        <f>'Door Comparison'!D273</f>
        <v>Selo</v>
      </c>
      <c r="D273" s="35">
        <f>'Door Comparison'!E273</f>
        <v>1955</v>
      </c>
      <c r="E273" s="35">
        <f>'Door Comparison'!F273</f>
        <v>2395</v>
      </c>
      <c r="G273" s="38">
        <f>'Door Comparison'!I273</f>
        <v>0</v>
      </c>
      <c r="H273" s="38">
        <f>'Door Comparison'!J273</f>
        <v>1</v>
      </c>
      <c r="J273" s="38">
        <f>'Door Comparison'!L273</f>
        <v>0</v>
      </c>
      <c r="K273" s="38">
        <f>'Door Comparison'!M273</f>
        <v>0</v>
      </c>
      <c r="L273" s="38">
        <f>'Door Comparison'!N273</f>
        <v>1</v>
      </c>
      <c r="N273" s="40">
        <f t="shared" si="48"/>
        <v>0.61</v>
      </c>
      <c r="P273" s="40">
        <f t="shared" si="49"/>
        <v>5.4</v>
      </c>
      <c r="R273" s="1">
        <f>JMS!BL275</f>
        <v>414.58</v>
      </c>
      <c r="S273" s="40">
        <f>'Door Comparison'!AC273</f>
        <v>910.66</v>
      </c>
      <c r="T273" s="40">
        <f t="shared" si="50"/>
        <v>13.49</v>
      </c>
      <c r="U273" s="401">
        <v>167.73</v>
      </c>
      <c r="V273" s="39"/>
      <c r="W273" s="41">
        <f t="shared" si="47"/>
        <v>1512.47</v>
      </c>
      <c r="X273" s="36"/>
      <c r="Y273" s="83"/>
    </row>
    <row r="274" spans="1:25" x14ac:dyDescent="0.25">
      <c r="A274" s="104" t="str">
        <f>'Door Comparison'!A274</f>
        <v>D03.06.05A</v>
      </c>
      <c r="B274" s="116" t="str">
        <f>'Door Comparison'!C274</f>
        <v>DRS-501</v>
      </c>
      <c r="C274" s="116" t="str">
        <f>'Door Comparison'!D274</f>
        <v>Timber</v>
      </c>
      <c r="D274" s="35">
        <f>'Door Comparison'!E274</f>
        <v>970</v>
      </c>
      <c r="E274" s="35">
        <f>'Door Comparison'!F274</f>
        <v>2360</v>
      </c>
      <c r="G274" s="38">
        <f>'Door Comparison'!I274</f>
        <v>0</v>
      </c>
      <c r="H274" s="38">
        <f>'Door Comparison'!J274</f>
        <v>1</v>
      </c>
      <c r="J274" s="38">
        <f>'Door Comparison'!L274</f>
        <v>0</v>
      </c>
      <c r="K274" s="38">
        <f>'Door Comparison'!M274</f>
        <v>1</v>
      </c>
      <c r="L274" s="38">
        <f>'Door Comparison'!N274</f>
        <v>1</v>
      </c>
      <c r="N274" s="40">
        <f t="shared" si="48"/>
        <v>0.51</v>
      </c>
      <c r="P274" s="40">
        <f t="shared" si="49"/>
        <v>4.55</v>
      </c>
      <c r="R274" s="1">
        <f>JMS!BL276</f>
        <v>426.22</v>
      </c>
      <c r="S274" s="399">
        <f>'Door Comparison'!AC274</f>
        <v>334.48</v>
      </c>
      <c r="T274" s="399">
        <f t="shared" si="50"/>
        <v>22.76</v>
      </c>
      <c r="U274" s="401">
        <v>405.15</v>
      </c>
      <c r="W274" s="41">
        <f t="shared" si="47"/>
        <v>1193.67</v>
      </c>
      <c r="X274" s="36"/>
      <c r="Y274" s="83"/>
    </row>
    <row r="275" spans="1:25" x14ac:dyDescent="0.25">
      <c r="A275" s="104" t="str">
        <f>'Door Comparison'!A275</f>
        <v>D03.06.06A</v>
      </c>
      <c r="B275" s="116" t="str">
        <f>'Door Comparison'!C275</f>
        <v>DRS-501</v>
      </c>
      <c r="C275" s="116" t="str">
        <f>'Door Comparison'!D275</f>
        <v>Timber</v>
      </c>
      <c r="D275" s="35">
        <f>'Door Comparison'!E275</f>
        <v>970</v>
      </c>
      <c r="E275" s="35">
        <f>'Door Comparison'!F275</f>
        <v>2360</v>
      </c>
      <c r="G275" s="38">
        <f>'Door Comparison'!I275</f>
        <v>0</v>
      </c>
      <c r="H275" s="38">
        <f>'Door Comparison'!J275</f>
        <v>1</v>
      </c>
      <c r="J275" s="38">
        <f>'Door Comparison'!L275</f>
        <v>0</v>
      </c>
      <c r="K275" s="38">
        <f>'Door Comparison'!M275</f>
        <v>1</v>
      </c>
      <c r="L275" s="38">
        <f>'Door Comparison'!N275</f>
        <v>1</v>
      </c>
      <c r="N275" s="40">
        <f t="shared" si="48"/>
        <v>0.51</v>
      </c>
      <c r="P275" s="40">
        <f t="shared" si="49"/>
        <v>4.55</v>
      </c>
      <c r="R275" s="1">
        <f>JMS!BL277</f>
        <v>426.22</v>
      </c>
      <c r="S275" s="399">
        <f>'Door Comparison'!AC275</f>
        <v>334.48</v>
      </c>
      <c r="T275" s="399">
        <f t="shared" si="50"/>
        <v>22.76</v>
      </c>
      <c r="U275" s="401">
        <v>405.15</v>
      </c>
      <c r="W275" s="41">
        <f t="shared" si="47"/>
        <v>1193.67</v>
      </c>
      <c r="X275" s="36"/>
      <c r="Y275" s="83"/>
    </row>
    <row r="276" spans="1:25" x14ac:dyDescent="0.25">
      <c r="A276" s="104" t="str">
        <f>'Door Comparison'!A276</f>
        <v>Level 03 West Building</v>
      </c>
      <c r="B276" s="116"/>
      <c r="C276" s="116"/>
      <c r="N276" s="40"/>
      <c r="P276" s="40"/>
      <c r="R276" s="1"/>
      <c r="S276" s="40"/>
      <c r="T276" s="40"/>
      <c r="U276" s="109"/>
      <c r="V276" s="39"/>
      <c r="X276" s="36"/>
      <c r="Y276" s="83"/>
    </row>
    <row r="277" spans="1:25" x14ac:dyDescent="0.25">
      <c r="A277" s="104" t="str">
        <f>'Door Comparison'!A277</f>
        <v>D03.07.01A</v>
      </c>
      <c r="B277" s="116" t="str">
        <f>'Door Comparison'!C277</f>
        <v>DRS-501</v>
      </c>
      <c r="C277" s="116" t="str">
        <f>'Door Comparison'!D277</f>
        <v>Timber</v>
      </c>
      <c r="D277" s="35">
        <f>'Door Comparison'!E277</f>
        <v>955</v>
      </c>
      <c r="E277" s="35">
        <f>'Door Comparison'!F277</f>
        <v>2160</v>
      </c>
      <c r="G277" s="38">
        <f>'Door Comparison'!I277</f>
        <v>0</v>
      </c>
      <c r="H277" s="38">
        <f>'Door Comparison'!J277</f>
        <v>1</v>
      </c>
      <c r="J277" s="38">
        <f>'Door Comparison'!L277</f>
        <v>1</v>
      </c>
      <c r="K277" s="38">
        <f>'Door Comparison'!M277</f>
        <v>0</v>
      </c>
      <c r="L277" s="38">
        <f>'Door Comparison'!N277</f>
        <v>1</v>
      </c>
      <c r="N277" s="40">
        <f t="shared" ref="N277:N329" si="51">(D277+2*E277)*((G277*0.04)+(H277*0.09))/1000</f>
        <v>0.47</v>
      </c>
      <c r="P277" s="40">
        <f t="shared" ref="P277:P329" si="52">((D277+2*E277)*0.8)/1000</f>
        <v>4.22</v>
      </c>
      <c r="R277" s="1">
        <f>JMS!BL279</f>
        <v>356.82</v>
      </c>
      <c r="S277" s="399">
        <f>'Door Comparison'!AC277</f>
        <v>357.41</v>
      </c>
      <c r="T277" s="399">
        <f t="shared" ref="T277:T329" si="53">(J277+K277+L277)*(2*((D277+2*E277)*1/1000))</f>
        <v>21.1</v>
      </c>
      <c r="U277" s="401">
        <v>834.65</v>
      </c>
      <c r="W277" s="41">
        <f t="shared" ref="W277:W281" si="54">SUM(N277:V277)</f>
        <v>1574.67</v>
      </c>
      <c r="X277" s="36"/>
      <c r="Y277" s="83"/>
    </row>
    <row r="278" spans="1:25" x14ac:dyDescent="0.25">
      <c r="A278" s="104" t="str">
        <f>'Door Comparison'!A278</f>
        <v>D03.07.02A</v>
      </c>
      <c r="B278" s="116" t="str">
        <f>'Door Comparison'!C278</f>
        <v>DRS-501</v>
      </c>
      <c r="C278" s="116" t="str">
        <f>'Door Comparison'!D278</f>
        <v>Timber</v>
      </c>
      <c r="D278" s="35">
        <f>'Door Comparison'!E278</f>
        <v>1250</v>
      </c>
      <c r="E278" s="35">
        <f>'Door Comparison'!F278</f>
        <v>2352</v>
      </c>
      <c r="G278" s="38">
        <f>'Door Comparison'!I278</f>
        <v>0</v>
      </c>
      <c r="H278" s="38">
        <f>'Door Comparison'!J278</f>
        <v>1</v>
      </c>
      <c r="J278" s="38">
        <f>'Door Comparison'!L278</f>
        <v>1</v>
      </c>
      <c r="K278" s="38">
        <f>'Door Comparison'!M278</f>
        <v>0</v>
      </c>
      <c r="L278" s="38">
        <f>'Door Comparison'!N278</f>
        <v>1</v>
      </c>
      <c r="N278" s="40">
        <f t="shared" si="51"/>
        <v>0.54</v>
      </c>
      <c r="P278" s="40">
        <f t="shared" si="52"/>
        <v>4.76</v>
      </c>
      <c r="R278" s="1">
        <f>JMS!BL280</f>
        <v>373.77</v>
      </c>
      <c r="S278" s="399">
        <f>'Door Comparison'!AC278</f>
        <v>504.25</v>
      </c>
      <c r="T278" s="399">
        <f t="shared" si="53"/>
        <v>23.82</v>
      </c>
      <c r="U278" s="401">
        <v>857.07</v>
      </c>
      <c r="W278" s="41">
        <f t="shared" si="54"/>
        <v>1764.21</v>
      </c>
      <c r="X278" s="36"/>
      <c r="Y278" s="83"/>
    </row>
    <row r="279" spans="1:25" x14ac:dyDescent="0.25">
      <c r="A279" s="104" t="str">
        <f>'Door Comparison'!A279</f>
        <v>D03.07.03A</v>
      </c>
      <c r="B279" s="116" t="str">
        <f>'Door Comparison'!C279</f>
        <v>DRS-501</v>
      </c>
      <c r="C279" s="116" t="str">
        <f>'Door Comparison'!D279</f>
        <v>Timber</v>
      </c>
      <c r="D279" s="35">
        <f>'Door Comparison'!E279</f>
        <v>1300</v>
      </c>
      <c r="E279" s="35">
        <f>'Door Comparison'!F279</f>
        <v>2082</v>
      </c>
      <c r="G279" s="38">
        <f>'Door Comparison'!I279</f>
        <v>0</v>
      </c>
      <c r="H279" s="38">
        <f>'Door Comparison'!J279</f>
        <v>1</v>
      </c>
      <c r="J279" s="38">
        <f>'Door Comparison'!L279</f>
        <v>0</v>
      </c>
      <c r="K279" s="38">
        <f>'Door Comparison'!M279</f>
        <v>1</v>
      </c>
      <c r="L279" s="38">
        <f>'Door Comparison'!N279</f>
        <v>1</v>
      </c>
      <c r="N279" s="40">
        <f t="shared" si="51"/>
        <v>0.49</v>
      </c>
      <c r="P279" s="40">
        <f t="shared" si="52"/>
        <v>4.37</v>
      </c>
      <c r="R279" s="60">
        <v>485.71</v>
      </c>
      <c r="S279" s="399">
        <f>'Door Comparison'!AC279</f>
        <v>525.73</v>
      </c>
      <c r="T279" s="399">
        <f t="shared" si="53"/>
        <v>21.86</v>
      </c>
      <c r="U279" s="401">
        <v>1012.97</v>
      </c>
      <c r="W279" s="41">
        <f t="shared" si="54"/>
        <v>2051.13</v>
      </c>
      <c r="X279" s="36"/>
      <c r="Y279" s="83"/>
    </row>
    <row r="280" spans="1:25" x14ac:dyDescent="0.25">
      <c r="A280" s="104" t="str">
        <f>'Door Comparison'!A280</f>
        <v>D03.08.01A</v>
      </c>
      <c r="B280" s="116" t="str">
        <f>'Door Comparison'!C280</f>
        <v>DRS-501</v>
      </c>
      <c r="C280" s="116" t="str">
        <f>'Door Comparison'!D280</f>
        <v>Timber</v>
      </c>
      <c r="D280" s="35">
        <f>'Door Comparison'!E280</f>
        <v>1305</v>
      </c>
      <c r="E280" s="35">
        <f>'Door Comparison'!F280</f>
        <v>2160</v>
      </c>
      <c r="G280" s="38">
        <f>'Door Comparison'!I280</f>
        <v>0</v>
      </c>
      <c r="H280" s="38">
        <f>'Door Comparison'!J280</f>
        <v>1</v>
      </c>
      <c r="J280" s="38">
        <f>'Door Comparison'!L280</f>
        <v>1</v>
      </c>
      <c r="K280" s="38">
        <f>'Door Comparison'!M280</f>
        <v>0</v>
      </c>
      <c r="L280" s="38">
        <f>'Door Comparison'!N280</f>
        <v>1</v>
      </c>
      <c r="N280" s="40">
        <f t="shared" si="51"/>
        <v>0.51</v>
      </c>
      <c r="P280" s="40">
        <f t="shared" si="52"/>
        <v>4.5</v>
      </c>
      <c r="R280" s="1">
        <f>JMS!BL282</f>
        <v>365.55</v>
      </c>
      <c r="S280" s="399">
        <f>'Door Comparison'!AC280</f>
        <v>500.56</v>
      </c>
      <c r="T280" s="399">
        <f t="shared" si="53"/>
        <v>22.5</v>
      </c>
      <c r="U280" s="401">
        <v>834.65</v>
      </c>
      <c r="W280" s="41">
        <f t="shared" si="54"/>
        <v>1728.27</v>
      </c>
      <c r="X280" s="36"/>
      <c r="Y280" s="83"/>
    </row>
    <row r="281" spans="1:25" x14ac:dyDescent="0.25">
      <c r="A281" s="104" t="str">
        <f>'Door Comparison'!A281</f>
        <v>D03.08.02A</v>
      </c>
      <c r="B281" s="116" t="str">
        <f>'Door Comparison'!C281</f>
        <v>DRS-501</v>
      </c>
      <c r="C281" s="116" t="str">
        <f>'Door Comparison'!D281</f>
        <v>Timber</v>
      </c>
      <c r="D281" s="35">
        <f>'Door Comparison'!E281</f>
        <v>955</v>
      </c>
      <c r="E281" s="35">
        <f>'Door Comparison'!F281</f>
        <v>2160</v>
      </c>
      <c r="G281" s="38">
        <f>'Door Comparison'!I281</f>
        <v>0</v>
      </c>
      <c r="H281" s="38">
        <f>'Door Comparison'!J281</f>
        <v>1</v>
      </c>
      <c r="J281" s="38">
        <f>'Door Comparison'!L281</f>
        <v>1</v>
      </c>
      <c r="K281" s="38">
        <f>'Door Comparison'!M281</f>
        <v>0</v>
      </c>
      <c r="L281" s="38">
        <f>'Door Comparison'!N281</f>
        <v>1</v>
      </c>
      <c r="N281" s="40">
        <f t="shared" si="51"/>
        <v>0.47</v>
      </c>
      <c r="P281" s="40">
        <f t="shared" si="52"/>
        <v>4.22</v>
      </c>
      <c r="R281" s="1">
        <f>JMS!BL283</f>
        <v>374.3</v>
      </c>
      <c r="S281" s="399">
        <f>'Door Comparison'!AC281</f>
        <v>381.34</v>
      </c>
      <c r="T281" s="399">
        <f t="shared" si="53"/>
        <v>21.1</v>
      </c>
      <c r="U281" s="401">
        <v>272.04000000000002</v>
      </c>
      <c r="W281" s="41">
        <f t="shared" si="54"/>
        <v>1053.47</v>
      </c>
      <c r="X281" s="36"/>
      <c r="Y281" s="83"/>
    </row>
    <row r="282" spans="1:25" x14ac:dyDescent="0.25">
      <c r="A282" s="104" t="str">
        <f>'Door Comparison'!A282</f>
        <v>Level 04</v>
      </c>
      <c r="B282" s="116"/>
      <c r="C282" s="116"/>
      <c r="N282" s="40"/>
      <c r="P282" s="40"/>
      <c r="R282" s="1"/>
      <c r="S282" s="40"/>
      <c r="T282" s="40"/>
      <c r="U282" s="109"/>
      <c r="V282" s="39"/>
      <c r="X282" s="36"/>
      <c r="Y282" s="83"/>
    </row>
    <row r="283" spans="1:25" x14ac:dyDescent="0.25">
      <c r="A283" s="104" t="str">
        <f>'Door Comparison'!A283</f>
        <v>D04.01.01A</v>
      </c>
      <c r="B283" s="116" t="str">
        <f>'Door Comparison'!C283</f>
        <v>DRS-501</v>
      </c>
      <c r="C283" s="116" t="str">
        <f>'Door Comparison'!D283</f>
        <v>Timber</v>
      </c>
      <c r="D283" s="35">
        <f>'Door Comparison'!E283</f>
        <v>1290</v>
      </c>
      <c r="E283" s="35">
        <f>'Door Comparison'!F283</f>
        <v>2360</v>
      </c>
      <c r="G283" s="38">
        <f>'Door Comparison'!I283</f>
        <v>0</v>
      </c>
      <c r="H283" s="38">
        <f>'Door Comparison'!J283</f>
        <v>1</v>
      </c>
      <c r="J283" s="38">
        <f>'Door Comparison'!L283</f>
        <v>0</v>
      </c>
      <c r="K283" s="38">
        <f>'Door Comparison'!M283</f>
        <v>1</v>
      </c>
      <c r="L283" s="38">
        <f>'Door Comparison'!N283</f>
        <v>1</v>
      </c>
      <c r="N283" s="40">
        <f t="shared" si="51"/>
        <v>0.54</v>
      </c>
      <c r="P283" s="40">
        <f t="shared" si="52"/>
        <v>4.8099999999999996</v>
      </c>
      <c r="R283" s="1">
        <f>JMS!BL285</f>
        <v>436.82</v>
      </c>
      <c r="S283" s="399">
        <f>'Door Comparison'!AC283</f>
        <v>731.47</v>
      </c>
      <c r="T283" s="399">
        <f t="shared" si="53"/>
        <v>24.04</v>
      </c>
      <c r="U283" s="401">
        <v>412.57</v>
      </c>
      <c r="W283" s="41">
        <f t="shared" ref="W283:W316" si="55">SUM(N283:V283)</f>
        <v>1610.25</v>
      </c>
      <c r="X283" s="36"/>
      <c r="Y283" s="83"/>
    </row>
    <row r="284" spans="1:25" x14ac:dyDescent="0.25">
      <c r="A284" s="104" t="str">
        <f>'Door Comparison'!A284</f>
        <v>D04.01.02A</v>
      </c>
      <c r="B284" s="116" t="str">
        <f>'Door Comparison'!C284</f>
        <v>DRS-501</v>
      </c>
      <c r="C284" s="116" t="str">
        <f>'Door Comparison'!D284</f>
        <v>Timber</v>
      </c>
      <c r="D284" s="35">
        <f>'Door Comparison'!E284</f>
        <v>950</v>
      </c>
      <c r="E284" s="35">
        <f>'Door Comparison'!F284</f>
        <v>2360</v>
      </c>
      <c r="G284" s="38">
        <f>'Door Comparison'!I284</f>
        <v>0</v>
      </c>
      <c r="H284" s="38">
        <f>'Door Comparison'!J284</f>
        <v>1</v>
      </c>
      <c r="J284" s="38">
        <f>'Door Comparison'!L284</f>
        <v>0</v>
      </c>
      <c r="K284" s="38">
        <f>'Door Comparison'!M284</f>
        <v>0</v>
      </c>
      <c r="L284" s="38">
        <f>'Door Comparison'!N284</f>
        <v>1</v>
      </c>
      <c r="N284" s="40">
        <f t="shared" si="51"/>
        <v>0.51</v>
      </c>
      <c r="P284" s="40">
        <f t="shared" si="52"/>
        <v>4.54</v>
      </c>
      <c r="R284" s="1">
        <f>JMS!BL286</f>
        <v>385.31</v>
      </c>
      <c r="S284" s="399">
        <f>'Door Comparison'!AC284</f>
        <v>235.59</v>
      </c>
      <c r="T284" s="399">
        <f t="shared" si="53"/>
        <v>11.34</v>
      </c>
      <c r="U284" s="401">
        <v>363.81</v>
      </c>
      <c r="W284" s="41">
        <f t="shared" si="55"/>
        <v>1001.1</v>
      </c>
      <c r="X284" s="36"/>
      <c r="Y284" s="83"/>
    </row>
    <row r="285" spans="1:25" x14ac:dyDescent="0.25">
      <c r="A285" s="104" t="str">
        <f>'Door Comparison'!A285</f>
        <v>D04.01.03A</v>
      </c>
      <c r="B285" s="116" t="str">
        <f>'Door Comparison'!C285</f>
        <v>DRS-501</v>
      </c>
      <c r="C285" s="116" t="str">
        <f>'Door Comparison'!D285</f>
        <v>Timber</v>
      </c>
      <c r="D285" s="35">
        <f>'Door Comparison'!E285</f>
        <v>830</v>
      </c>
      <c r="E285" s="35">
        <f>'Door Comparison'!F285</f>
        <v>2360</v>
      </c>
      <c r="G285" s="38">
        <f>'Door Comparison'!I285</f>
        <v>0</v>
      </c>
      <c r="H285" s="38">
        <f>'Door Comparison'!J285</f>
        <v>1</v>
      </c>
      <c r="J285" s="38">
        <f>'Door Comparison'!L285</f>
        <v>1</v>
      </c>
      <c r="K285" s="38">
        <f>'Door Comparison'!M285</f>
        <v>0</v>
      </c>
      <c r="L285" s="38">
        <f>'Door Comparison'!N285</f>
        <v>1</v>
      </c>
      <c r="N285" s="40">
        <f t="shared" si="51"/>
        <v>0.5</v>
      </c>
      <c r="P285" s="40">
        <f t="shared" si="52"/>
        <v>4.4400000000000004</v>
      </c>
      <c r="R285" s="1">
        <f>JMS!BL287</f>
        <v>382.01</v>
      </c>
      <c r="S285" s="399">
        <f>'Door Comparison'!AC285</f>
        <v>230.51</v>
      </c>
      <c r="T285" s="399">
        <f t="shared" si="53"/>
        <v>22.2</v>
      </c>
      <c r="U285" s="401">
        <v>367.71</v>
      </c>
      <c r="W285" s="41">
        <f t="shared" si="55"/>
        <v>1007.37</v>
      </c>
      <c r="X285" s="36"/>
      <c r="Y285" s="83"/>
    </row>
    <row r="286" spans="1:25" x14ac:dyDescent="0.25">
      <c r="A286" s="104" t="str">
        <f>'Door Comparison'!A286</f>
        <v>D04.01.04A</v>
      </c>
      <c r="B286" s="116" t="str">
        <f>'Door Comparison'!C286</f>
        <v>DRS-501</v>
      </c>
      <c r="C286" s="116" t="str">
        <f>'Door Comparison'!D286</f>
        <v>Timber</v>
      </c>
      <c r="D286" s="35">
        <f>'Door Comparison'!E286</f>
        <v>1010</v>
      </c>
      <c r="E286" s="35">
        <f>'Door Comparison'!F286</f>
        <v>2360</v>
      </c>
      <c r="G286" s="38">
        <f>'Door Comparison'!I286</f>
        <v>0</v>
      </c>
      <c r="H286" s="38">
        <f>'Door Comparison'!J286</f>
        <v>1</v>
      </c>
      <c r="J286" s="38">
        <f>'Door Comparison'!L286</f>
        <v>0</v>
      </c>
      <c r="K286" s="38">
        <f>'Door Comparison'!M286</f>
        <v>0</v>
      </c>
      <c r="L286" s="38">
        <f>'Door Comparison'!N286</f>
        <v>1</v>
      </c>
      <c r="N286" s="40">
        <f t="shared" si="51"/>
        <v>0.52</v>
      </c>
      <c r="P286" s="40">
        <f t="shared" si="52"/>
        <v>4.58</v>
      </c>
      <c r="R286" s="1">
        <f>JMS!BL288</f>
        <v>386.99</v>
      </c>
      <c r="S286" s="399">
        <f>'Door Comparison'!AC286</f>
        <v>238.22</v>
      </c>
      <c r="T286" s="399">
        <f t="shared" si="53"/>
        <v>11.46</v>
      </c>
      <c r="U286" s="401">
        <v>331.55</v>
      </c>
      <c r="W286" s="41">
        <f t="shared" si="55"/>
        <v>973.32</v>
      </c>
      <c r="X286" s="36"/>
      <c r="Y286" s="83"/>
    </row>
    <row r="287" spans="1:25" x14ac:dyDescent="0.25">
      <c r="A287" s="104" t="str">
        <f>'Door Comparison'!A287</f>
        <v>D04.01.05A</v>
      </c>
      <c r="B287" s="116" t="str">
        <f>'Door Comparison'!C287</f>
        <v>DRS-501</v>
      </c>
      <c r="C287" s="116" t="str">
        <f>'Door Comparison'!D287</f>
        <v>Timber</v>
      </c>
      <c r="D287" s="35">
        <f>'Door Comparison'!E287</f>
        <v>970</v>
      </c>
      <c r="E287" s="35">
        <f>'Door Comparison'!F287</f>
        <v>2360</v>
      </c>
      <c r="G287" s="38">
        <f>'Door Comparison'!I287</f>
        <v>0</v>
      </c>
      <c r="H287" s="38">
        <f>'Door Comparison'!J287</f>
        <v>1</v>
      </c>
      <c r="J287" s="38">
        <f>'Door Comparison'!L287</f>
        <v>0</v>
      </c>
      <c r="K287" s="38">
        <f>'Door Comparison'!M287</f>
        <v>1</v>
      </c>
      <c r="L287" s="38">
        <f>'Door Comparison'!N287</f>
        <v>1</v>
      </c>
      <c r="N287" s="40">
        <f t="shared" si="51"/>
        <v>0.51</v>
      </c>
      <c r="P287" s="40">
        <f t="shared" si="52"/>
        <v>4.55</v>
      </c>
      <c r="R287" s="1">
        <f>JMS!BL289</f>
        <v>399.73</v>
      </c>
      <c r="S287" s="399">
        <f>'Door Comparison'!AC287</f>
        <v>334.48</v>
      </c>
      <c r="T287" s="399">
        <f t="shared" si="53"/>
        <v>22.76</v>
      </c>
      <c r="U287" s="401">
        <v>405.15</v>
      </c>
      <c r="W287" s="41">
        <f t="shared" si="55"/>
        <v>1167.18</v>
      </c>
      <c r="X287" s="36"/>
      <c r="Y287" s="83"/>
    </row>
    <row r="288" spans="1:25" x14ac:dyDescent="0.25">
      <c r="A288" s="104" t="str">
        <f>'Door Comparison'!A288</f>
        <v>D04.01.06A</v>
      </c>
      <c r="B288" s="116" t="str">
        <f>'Door Comparison'!C288</f>
        <v>DRS-501</v>
      </c>
      <c r="C288" s="116" t="str">
        <f>'Door Comparison'!D288</f>
        <v>Timber</v>
      </c>
      <c r="D288" s="35">
        <f>'Door Comparison'!E288</f>
        <v>1290</v>
      </c>
      <c r="E288" s="35">
        <f>'Door Comparison'!F288</f>
        <v>2360</v>
      </c>
      <c r="G288" s="38">
        <f>'Door Comparison'!I288</f>
        <v>0</v>
      </c>
      <c r="H288" s="38">
        <f>'Door Comparison'!J288</f>
        <v>1</v>
      </c>
      <c r="J288" s="38">
        <f>'Door Comparison'!L288</f>
        <v>0</v>
      </c>
      <c r="K288" s="38">
        <f>'Door Comparison'!M288</f>
        <v>1</v>
      </c>
      <c r="L288" s="38">
        <f>'Door Comparison'!N288</f>
        <v>1</v>
      </c>
      <c r="N288" s="40">
        <f t="shared" si="51"/>
        <v>0.54</v>
      </c>
      <c r="P288" s="40">
        <f t="shared" si="52"/>
        <v>4.8099999999999996</v>
      </c>
      <c r="R288" s="1">
        <f>JMS!BL290</f>
        <v>436.82</v>
      </c>
      <c r="S288" s="399">
        <f>'Door Comparison'!AC288</f>
        <v>761.47</v>
      </c>
      <c r="T288" s="399">
        <f t="shared" si="53"/>
        <v>24.04</v>
      </c>
      <c r="U288" s="401">
        <v>839.73</v>
      </c>
      <c r="W288" s="41">
        <f t="shared" si="55"/>
        <v>2067.41</v>
      </c>
      <c r="X288" s="36"/>
      <c r="Y288" s="83"/>
    </row>
    <row r="289" spans="1:25" x14ac:dyDescent="0.25">
      <c r="A289" s="104" t="str">
        <f>'Door Comparison'!A289</f>
        <v>D04.01.07A</v>
      </c>
      <c r="B289" s="116" t="str">
        <f>'Door Comparison'!C289</f>
        <v>DRS-501</v>
      </c>
      <c r="C289" s="116" t="str">
        <f>'Door Comparison'!D289</f>
        <v>Timber</v>
      </c>
      <c r="D289" s="35">
        <f>'Door Comparison'!E289</f>
        <v>1020</v>
      </c>
      <c r="E289" s="35">
        <f>'Door Comparison'!F289</f>
        <v>2360</v>
      </c>
      <c r="G289" s="38">
        <f>'Door Comparison'!I289</f>
        <v>0</v>
      </c>
      <c r="H289" s="38">
        <f>'Door Comparison'!J289</f>
        <v>1</v>
      </c>
      <c r="J289" s="38">
        <f>'Door Comparison'!L289</f>
        <v>0</v>
      </c>
      <c r="K289" s="38">
        <f>'Door Comparison'!M289</f>
        <v>1</v>
      </c>
      <c r="L289" s="38">
        <f>'Door Comparison'!N289</f>
        <v>1</v>
      </c>
      <c r="N289" s="40">
        <f t="shared" si="51"/>
        <v>0.52</v>
      </c>
      <c r="P289" s="40">
        <f t="shared" si="52"/>
        <v>4.59</v>
      </c>
      <c r="R289" s="1">
        <f>JMS!BL291</f>
        <v>401.17</v>
      </c>
      <c r="S289" s="399">
        <f>'Door Comparison'!AC289</f>
        <v>504.11</v>
      </c>
      <c r="T289" s="399">
        <f t="shared" si="53"/>
        <v>22.96</v>
      </c>
      <c r="U289" s="401">
        <v>287.37</v>
      </c>
      <c r="W289" s="41">
        <f t="shared" si="55"/>
        <v>1220.72</v>
      </c>
      <c r="X289" s="36"/>
      <c r="Y289" s="83"/>
    </row>
    <row r="290" spans="1:25" x14ac:dyDescent="0.25">
      <c r="A290" s="104" t="str">
        <f>'Door Comparison'!A290</f>
        <v>D04.02.01A</v>
      </c>
      <c r="B290" s="116" t="str">
        <f>'Door Comparison'!C290</f>
        <v>DRS-501</v>
      </c>
      <c r="C290" s="116" t="str">
        <f>'Door Comparison'!D290</f>
        <v>Timber</v>
      </c>
      <c r="D290" s="35">
        <f>'Door Comparison'!E290</f>
        <v>1815</v>
      </c>
      <c r="E290" s="35">
        <f>'Door Comparison'!F290</f>
        <v>2360</v>
      </c>
      <c r="G290" s="38">
        <f>'Door Comparison'!I290</f>
        <v>0</v>
      </c>
      <c r="H290" s="38">
        <f>'Door Comparison'!J290</f>
        <v>1</v>
      </c>
      <c r="J290" s="38">
        <f>'Door Comparison'!L290</f>
        <v>0</v>
      </c>
      <c r="K290" s="38">
        <f>'Door Comparison'!M290</f>
        <v>1</v>
      </c>
      <c r="L290" s="38">
        <f>'Door Comparison'!N290</f>
        <v>1</v>
      </c>
      <c r="N290" s="40">
        <f t="shared" si="51"/>
        <v>0.59</v>
      </c>
      <c r="P290" s="40">
        <f t="shared" si="52"/>
        <v>5.23</v>
      </c>
      <c r="R290" s="1">
        <f>JMS!BL292</f>
        <v>404.97</v>
      </c>
      <c r="S290" s="399">
        <f>'Door Comparison'!AC290</f>
        <v>697.02</v>
      </c>
      <c r="T290" s="399">
        <f t="shared" si="53"/>
        <v>26.14</v>
      </c>
      <c r="U290" s="401">
        <v>681.44</v>
      </c>
      <c r="W290" s="41">
        <f t="shared" si="55"/>
        <v>1815.39</v>
      </c>
      <c r="X290" s="36"/>
      <c r="Y290" s="83"/>
    </row>
    <row r="291" spans="1:25" x14ac:dyDescent="0.25">
      <c r="A291" s="104" t="str">
        <f>'Door Comparison'!A291</f>
        <v>D04.02.02A</v>
      </c>
      <c r="B291" s="116" t="str">
        <f>'Door Comparison'!C291</f>
        <v>DRS-307</v>
      </c>
      <c r="C291" s="116" t="str">
        <f>'Door Comparison'!D291</f>
        <v>Metal</v>
      </c>
      <c r="D291" s="35">
        <f>'Door Comparison'!E291</f>
        <v>950</v>
      </c>
      <c r="E291" s="35">
        <f>'Door Comparison'!F291</f>
        <v>2300</v>
      </c>
      <c r="G291" s="38">
        <f>'Door Comparison'!I291</f>
        <v>0</v>
      </c>
      <c r="H291" s="38">
        <f>'Door Comparison'!J291</f>
        <v>1</v>
      </c>
      <c r="J291" s="38">
        <f>'Door Comparison'!L291</f>
        <v>0</v>
      </c>
      <c r="K291" s="38">
        <f>'Door Comparison'!M291</f>
        <v>1</v>
      </c>
      <c r="L291" s="38">
        <f>'Door Comparison'!N291</f>
        <v>1</v>
      </c>
      <c r="N291" s="40"/>
      <c r="P291" s="40"/>
      <c r="R291" s="1">
        <f>JMS!BL293</f>
        <v>0</v>
      </c>
      <c r="S291" s="40">
        <f>'Door Comparison'!AC291</f>
        <v>1404.55</v>
      </c>
      <c r="T291" s="40"/>
      <c r="U291" s="109">
        <v>0</v>
      </c>
      <c r="V291" s="39"/>
      <c r="W291" s="41">
        <f t="shared" si="55"/>
        <v>1404.55</v>
      </c>
      <c r="X291" s="36"/>
      <c r="Y291" s="83"/>
    </row>
    <row r="292" spans="1:25" x14ac:dyDescent="0.25">
      <c r="A292" s="104" t="str">
        <f>'Door Comparison'!A292</f>
        <v>D04.02.02B</v>
      </c>
      <c r="B292" s="116" t="str">
        <f>'Door Comparison'!C292</f>
        <v>DRS-501</v>
      </c>
      <c r="C292" s="116" t="str">
        <f>'Door Comparison'!D292</f>
        <v>Timber</v>
      </c>
      <c r="D292" s="35">
        <f>'Door Comparison'!E292</f>
        <v>1290</v>
      </c>
      <c r="E292" s="35">
        <f>'Door Comparison'!F292</f>
        <v>2360</v>
      </c>
      <c r="G292" s="38">
        <f>'Door Comparison'!I292</f>
        <v>0</v>
      </c>
      <c r="H292" s="38">
        <f>'Door Comparison'!J292</f>
        <v>1</v>
      </c>
      <c r="J292" s="38">
        <f>'Door Comparison'!L292</f>
        <v>0</v>
      </c>
      <c r="K292" s="38">
        <f>'Door Comparison'!M292</f>
        <v>1</v>
      </c>
      <c r="L292" s="38">
        <f>'Door Comparison'!N292</f>
        <v>1</v>
      </c>
      <c r="N292" s="40">
        <f t="shared" si="51"/>
        <v>0.54</v>
      </c>
      <c r="P292" s="40">
        <f t="shared" si="52"/>
        <v>4.8099999999999996</v>
      </c>
      <c r="R292" s="1">
        <f>JMS!BL294</f>
        <v>391.31</v>
      </c>
      <c r="S292" s="399">
        <f>'Door Comparison'!AC292</f>
        <v>761.47</v>
      </c>
      <c r="T292" s="399">
        <f t="shared" si="53"/>
        <v>24.04</v>
      </c>
      <c r="U292" s="401">
        <v>839.73</v>
      </c>
      <c r="W292" s="41">
        <f t="shared" si="55"/>
        <v>2021.9</v>
      </c>
      <c r="X292" s="36"/>
      <c r="Y292" s="83"/>
    </row>
    <row r="293" spans="1:25" x14ac:dyDescent="0.25">
      <c r="A293" s="104" t="str">
        <f>'Door Comparison'!A293</f>
        <v>D04.02.04A</v>
      </c>
      <c r="B293" s="116" t="str">
        <f>'Door Comparison'!C293</f>
        <v>DRS-501</v>
      </c>
      <c r="C293" s="116" t="str">
        <f>'Door Comparison'!D293</f>
        <v>Timber</v>
      </c>
      <c r="D293" s="35">
        <f>'Door Comparison'!E293</f>
        <v>1290</v>
      </c>
      <c r="E293" s="35">
        <f>'Door Comparison'!F293</f>
        <v>2360</v>
      </c>
      <c r="G293" s="38">
        <f>'Door Comparison'!I293</f>
        <v>0</v>
      </c>
      <c r="H293" s="38">
        <f>'Door Comparison'!J293</f>
        <v>1</v>
      </c>
      <c r="J293" s="38">
        <f>'Door Comparison'!L293</f>
        <v>0</v>
      </c>
      <c r="K293" s="38">
        <f>'Door Comparison'!M293</f>
        <v>1</v>
      </c>
      <c r="L293" s="38">
        <f>'Door Comparison'!N293</f>
        <v>1</v>
      </c>
      <c r="N293" s="40">
        <f t="shared" si="51"/>
        <v>0.54</v>
      </c>
      <c r="P293" s="40">
        <f t="shared" si="52"/>
        <v>4.8099999999999996</v>
      </c>
      <c r="R293" s="1">
        <f>JMS!BL295</f>
        <v>391.31</v>
      </c>
      <c r="S293" s="399">
        <f>'Door Comparison'!AC293</f>
        <v>731.44</v>
      </c>
      <c r="T293" s="399">
        <f t="shared" si="53"/>
        <v>24.04</v>
      </c>
      <c r="U293" s="401">
        <v>865.31</v>
      </c>
      <c r="W293" s="41">
        <f t="shared" si="55"/>
        <v>2017.45</v>
      </c>
      <c r="X293" s="36"/>
      <c r="Y293" s="83"/>
    </row>
    <row r="294" spans="1:25" x14ac:dyDescent="0.25">
      <c r="A294" s="104" t="str">
        <f>'Door Comparison'!A294</f>
        <v>D04.02.06A</v>
      </c>
      <c r="B294" s="116" t="str">
        <f>'Door Comparison'!C294</f>
        <v>DRS-501</v>
      </c>
      <c r="C294" s="116" t="str">
        <f>'Door Comparison'!D294</f>
        <v>Timber</v>
      </c>
      <c r="D294" s="35">
        <f>'Door Comparison'!E294</f>
        <v>1290</v>
      </c>
      <c r="E294" s="35">
        <f>'Door Comparison'!F294</f>
        <v>2360</v>
      </c>
      <c r="G294" s="38">
        <f>'Door Comparison'!I294</f>
        <v>0</v>
      </c>
      <c r="H294" s="38">
        <f>'Door Comparison'!J294</f>
        <v>1</v>
      </c>
      <c r="J294" s="38">
        <f>'Door Comparison'!L294</f>
        <v>0</v>
      </c>
      <c r="K294" s="38">
        <f>'Door Comparison'!M294</f>
        <v>1</v>
      </c>
      <c r="L294" s="38">
        <f>'Door Comparison'!N294</f>
        <v>1</v>
      </c>
      <c r="N294" s="40">
        <f t="shared" si="51"/>
        <v>0.54</v>
      </c>
      <c r="P294" s="40">
        <f t="shared" si="52"/>
        <v>4.8099999999999996</v>
      </c>
      <c r="R294" s="1">
        <f>JMS!BL296</f>
        <v>391.31</v>
      </c>
      <c r="S294" s="399">
        <f>'Door Comparison'!AC294</f>
        <v>761.47</v>
      </c>
      <c r="T294" s="399">
        <f t="shared" si="53"/>
        <v>24.04</v>
      </c>
      <c r="U294" s="401">
        <v>839.73</v>
      </c>
      <c r="W294" s="41">
        <f t="shared" si="55"/>
        <v>2021.9</v>
      </c>
      <c r="X294" s="36"/>
      <c r="Y294" s="83"/>
    </row>
    <row r="295" spans="1:25" x14ac:dyDescent="0.25">
      <c r="A295" s="104" t="str">
        <f>'Door Comparison'!A295</f>
        <v>D04.02.06B</v>
      </c>
      <c r="B295" s="116" t="str">
        <f>'Door Comparison'!C295</f>
        <v>DRS-307</v>
      </c>
      <c r="C295" s="116" t="str">
        <f>'Door Comparison'!D295</f>
        <v>Metal</v>
      </c>
      <c r="D295" s="35">
        <f>'Door Comparison'!E295</f>
        <v>950</v>
      </c>
      <c r="E295" s="35">
        <f>'Door Comparison'!F295</f>
        <v>2300</v>
      </c>
      <c r="G295" s="38">
        <f>'Door Comparison'!I295</f>
        <v>0</v>
      </c>
      <c r="H295" s="38">
        <f>'Door Comparison'!J295</f>
        <v>1</v>
      </c>
      <c r="J295" s="38">
        <f>'Door Comparison'!L295</f>
        <v>0</v>
      </c>
      <c r="K295" s="38">
        <f>'Door Comparison'!M295</f>
        <v>1</v>
      </c>
      <c r="L295" s="38">
        <f>'Door Comparison'!N295</f>
        <v>1</v>
      </c>
      <c r="N295" s="40"/>
      <c r="P295" s="40"/>
      <c r="R295" s="1">
        <f>JMS!BL297</f>
        <v>0</v>
      </c>
      <c r="S295" s="40">
        <f>'Door Comparison'!AC295</f>
        <v>1404.55</v>
      </c>
      <c r="T295" s="40"/>
      <c r="U295" s="109">
        <v>0</v>
      </c>
      <c r="V295" s="39"/>
      <c r="W295" s="41">
        <f t="shared" si="55"/>
        <v>1404.55</v>
      </c>
      <c r="X295" s="36"/>
      <c r="Y295" s="83"/>
    </row>
    <row r="296" spans="1:25" x14ac:dyDescent="0.25">
      <c r="A296" s="104" t="str">
        <f>'Door Comparison'!A296</f>
        <v>D04.02.07A</v>
      </c>
      <c r="B296" s="116" t="str">
        <f>'Door Comparison'!C296</f>
        <v>DRS-501</v>
      </c>
      <c r="C296" s="116" t="str">
        <f>'Door Comparison'!D296</f>
        <v>Timber</v>
      </c>
      <c r="D296" s="35">
        <f>'Door Comparison'!E296</f>
        <v>970</v>
      </c>
      <c r="E296" s="35">
        <f>'Door Comparison'!F296</f>
        <v>2360</v>
      </c>
      <c r="G296" s="38">
        <f>'Door Comparison'!I296</f>
        <v>0</v>
      </c>
      <c r="H296" s="38">
        <f>'Door Comparison'!J296</f>
        <v>1</v>
      </c>
      <c r="J296" s="38">
        <f>'Door Comparison'!L296</f>
        <v>0</v>
      </c>
      <c r="K296" s="38">
        <f>'Door Comparison'!M296</f>
        <v>1</v>
      </c>
      <c r="L296" s="38">
        <f>'Door Comparison'!N296</f>
        <v>1</v>
      </c>
      <c r="N296" s="40">
        <f t="shared" si="51"/>
        <v>0.51</v>
      </c>
      <c r="P296" s="40">
        <f t="shared" si="52"/>
        <v>4.55</v>
      </c>
      <c r="R296" s="1">
        <f>JMS!BL298</f>
        <v>382.98</v>
      </c>
      <c r="S296" s="399">
        <f>'Door Comparison'!AC296</f>
        <v>334.48</v>
      </c>
      <c r="T296" s="399">
        <f t="shared" si="53"/>
        <v>22.76</v>
      </c>
      <c r="U296" s="401">
        <v>405.15</v>
      </c>
      <c r="W296" s="41">
        <f t="shared" si="55"/>
        <v>1150.43</v>
      </c>
      <c r="X296" s="36"/>
      <c r="Y296" s="83"/>
    </row>
    <row r="297" spans="1:25" x14ac:dyDescent="0.25">
      <c r="A297" s="104" t="str">
        <f>'Door Comparison'!A297</f>
        <v>D04.02.08A</v>
      </c>
      <c r="B297" s="116" t="str">
        <f>'Door Comparison'!C297</f>
        <v>DRS-501</v>
      </c>
      <c r="C297" s="116" t="str">
        <f>'Door Comparison'!D297</f>
        <v>Timber</v>
      </c>
      <c r="D297" s="35">
        <f>'Door Comparison'!E297</f>
        <v>970</v>
      </c>
      <c r="E297" s="35">
        <f>'Door Comparison'!F297</f>
        <v>2360</v>
      </c>
      <c r="G297" s="38">
        <f>'Door Comparison'!I297</f>
        <v>0</v>
      </c>
      <c r="H297" s="38">
        <f>'Door Comparison'!J297</f>
        <v>1</v>
      </c>
      <c r="J297" s="38">
        <f>'Door Comparison'!L297</f>
        <v>0</v>
      </c>
      <c r="K297" s="38">
        <f>'Door Comparison'!M297</f>
        <v>1</v>
      </c>
      <c r="L297" s="38">
        <f>'Door Comparison'!N297</f>
        <v>1</v>
      </c>
      <c r="N297" s="40">
        <f t="shared" si="51"/>
        <v>0.51</v>
      </c>
      <c r="P297" s="40">
        <f t="shared" si="52"/>
        <v>4.55</v>
      </c>
      <c r="R297" s="1">
        <f>JMS!BL299</f>
        <v>426.22</v>
      </c>
      <c r="S297" s="399">
        <f>'Door Comparison'!AC297</f>
        <v>334.48</v>
      </c>
      <c r="T297" s="399">
        <f t="shared" si="53"/>
        <v>22.76</v>
      </c>
      <c r="U297" s="401">
        <v>405.15</v>
      </c>
      <c r="W297" s="41">
        <f t="shared" si="55"/>
        <v>1193.67</v>
      </c>
      <c r="X297" s="36"/>
      <c r="Y297" s="83"/>
    </row>
    <row r="298" spans="1:25" x14ac:dyDescent="0.25">
      <c r="A298" s="104" t="str">
        <f>'Door Comparison'!A298</f>
        <v>D04.02.09A</v>
      </c>
      <c r="B298" s="116" t="str">
        <f>'Door Comparison'!C298</f>
        <v>DRS-501</v>
      </c>
      <c r="C298" s="116" t="str">
        <f>'Door Comparison'!D298</f>
        <v>Timber</v>
      </c>
      <c r="D298" s="35">
        <f>'Door Comparison'!E298</f>
        <v>850</v>
      </c>
      <c r="E298" s="35">
        <f>'Door Comparison'!F298</f>
        <v>2360</v>
      </c>
      <c r="G298" s="38">
        <f>'Door Comparison'!I298</f>
        <v>0</v>
      </c>
      <c r="H298" s="38">
        <f>'Door Comparison'!J298</f>
        <v>1</v>
      </c>
      <c r="J298" s="38">
        <f>'Door Comparison'!L298</f>
        <v>0</v>
      </c>
      <c r="K298" s="38">
        <f>'Door Comparison'!M298</f>
        <v>1</v>
      </c>
      <c r="L298" s="38">
        <f>'Door Comparison'!N298</f>
        <v>1</v>
      </c>
      <c r="N298" s="40">
        <f t="shared" si="51"/>
        <v>0.5</v>
      </c>
      <c r="P298" s="40">
        <f t="shared" si="52"/>
        <v>4.46</v>
      </c>
      <c r="R298" s="1">
        <f>JMS!BL300</f>
        <v>422.25</v>
      </c>
      <c r="S298" s="399">
        <f>'Door Comparison'!AC298</f>
        <v>329.15</v>
      </c>
      <c r="T298" s="399">
        <f t="shared" si="53"/>
        <v>22.28</v>
      </c>
      <c r="U298" s="401">
        <v>377.29</v>
      </c>
      <c r="W298" s="41">
        <f t="shared" si="55"/>
        <v>1155.93</v>
      </c>
      <c r="X298" s="36"/>
      <c r="Y298" s="83"/>
    </row>
    <row r="299" spans="1:25" x14ac:dyDescent="0.25">
      <c r="A299" s="104" t="str">
        <f>'Door Comparison'!A299</f>
        <v>D04.02.10A</v>
      </c>
      <c r="B299" s="116" t="str">
        <f>'Door Comparison'!C299</f>
        <v>DRS-501</v>
      </c>
      <c r="C299" s="116" t="str">
        <f>'Door Comparison'!D299</f>
        <v>Timber</v>
      </c>
      <c r="D299" s="35">
        <f>'Door Comparison'!E299</f>
        <v>1040</v>
      </c>
      <c r="E299" s="35">
        <f>'Door Comparison'!F299</f>
        <v>2360</v>
      </c>
      <c r="G299" s="38">
        <f>'Door Comparison'!I299</f>
        <v>0</v>
      </c>
      <c r="H299" s="38">
        <f>'Door Comparison'!J299</f>
        <v>1</v>
      </c>
      <c r="J299" s="38">
        <f>'Door Comparison'!L299</f>
        <v>0</v>
      </c>
      <c r="K299" s="38">
        <f>'Door Comparison'!M299</f>
        <v>1</v>
      </c>
      <c r="L299" s="38">
        <f>'Door Comparison'!N299</f>
        <v>1</v>
      </c>
      <c r="N299" s="40">
        <f t="shared" si="51"/>
        <v>0.52</v>
      </c>
      <c r="P299" s="40">
        <f t="shared" si="52"/>
        <v>4.6100000000000003</v>
      </c>
      <c r="R299" s="1">
        <f>JMS!BL301</f>
        <v>428.54</v>
      </c>
      <c r="S299" s="399">
        <f>'Door Comparison'!AC299</f>
        <v>337.58</v>
      </c>
      <c r="T299" s="399">
        <f t="shared" si="53"/>
        <v>23.04</v>
      </c>
      <c r="U299" s="401">
        <v>372.89</v>
      </c>
      <c r="W299" s="41">
        <f t="shared" si="55"/>
        <v>1167.18</v>
      </c>
      <c r="X299" s="36"/>
      <c r="Y299" s="83"/>
    </row>
    <row r="300" spans="1:25" x14ac:dyDescent="0.25">
      <c r="A300" s="104" t="str">
        <f>'Door Comparison'!A300</f>
        <v>D04.02.11A</v>
      </c>
      <c r="B300" s="116" t="str">
        <f>'Door Comparison'!C300</f>
        <v>DRS-501</v>
      </c>
      <c r="C300" s="116" t="str">
        <f>'Door Comparison'!D300</f>
        <v>Timber</v>
      </c>
      <c r="D300" s="35">
        <f>'Door Comparison'!E300</f>
        <v>1290</v>
      </c>
      <c r="E300" s="35">
        <f>'Door Comparison'!F300</f>
        <v>2360</v>
      </c>
      <c r="G300" s="38">
        <f>'Door Comparison'!I300</f>
        <v>0</v>
      </c>
      <c r="H300" s="38">
        <f>'Door Comparison'!J300</f>
        <v>1</v>
      </c>
      <c r="J300" s="38">
        <f>'Door Comparison'!L300</f>
        <v>0</v>
      </c>
      <c r="K300" s="38">
        <f>'Door Comparison'!M300</f>
        <v>1</v>
      </c>
      <c r="L300" s="38">
        <f>'Door Comparison'!N300</f>
        <v>1</v>
      </c>
      <c r="N300" s="40">
        <f t="shared" si="51"/>
        <v>0.54</v>
      </c>
      <c r="P300" s="40">
        <f t="shared" si="52"/>
        <v>4.8099999999999996</v>
      </c>
      <c r="R300" s="1">
        <f>JMS!BL302</f>
        <v>436.82</v>
      </c>
      <c r="S300" s="399">
        <f>'Door Comparison'!AC300</f>
        <v>744.94</v>
      </c>
      <c r="T300" s="399">
        <f t="shared" si="53"/>
        <v>24.04</v>
      </c>
      <c r="U300" s="401">
        <v>865.31</v>
      </c>
      <c r="W300" s="41">
        <f t="shared" si="55"/>
        <v>2076.46</v>
      </c>
      <c r="X300" s="36"/>
      <c r="Y300" s="83"/>
    </row>
    <row r="301" spans="1:25" x14ac:dyDescent="0.25">
      <c r="A301" s="104" t="str">
        <f>'Door Comparison'!A301</f>
        <v>D04.02.12A</v>
      </c>
      <c r="B301" s="116" t="str">
        <f>'Door Comparison'!C301</f>
        <v>DRS-501</v>
      </c>
      <c r="C301" s="116" t="str">
        <f>'Door Comparison'!D301</f>
        <v>Timber</v>
      </c>
      <c r="D301" s="35">
        <f>'Door Comparison'!E301</f>
        <v>1290</v>
      </c>
      <c r="E301" s="35">
        <f>'Door Comparison'!F301</f>
        <v>2360</v>
      </c>
      <c r="G301" s="38">
        <f>'Door Comparison'!I301</f>
        <v>0</v>
      </c>
      <c r="H301" s="38">
        <f>'Door Comparison'!J301</f>
        <v>1</v>
      </c>
      <c r="J301" s="38">
        <f>'Door Comparison'!L301</f>
        <v>0</v>
      </c>
      <c r="K301" s="38">
        <f>'Door Comparison'!M301</f>
        <v>1</v>
      </c>
      <c r="L301" s="38">
        <f>'Door Comparison'!N301</f>
        <v>1</v>
      </c>
      <c r="N301" s="40">
        <f t="shared" si="51"/>
        <v>0.54</v>
      </c>
      <c r="P301" s="40">
        <f t="shared" si="52"/>
        <v>4.8099999999999996</v>
      </c>
      <c r="R301" s="1">
        <f>JMS!BL303</f>
        <v>408.94</v>
      </c>
      <c r="S301" s="399">
        <f>'Door Comparison'!AC301</f>
        <v>731.44</v>
      </c>
      <c r="T301" s="399">
        <f t="shared" si="53"/>
        <v>24.04</v>
      </c>
      <c r="U301" s="401">
        <v>865.31</v>
      </c>
      <c r="W301" s="41">
        <f t="shared" si="55"/>
        <v>2035.08</v>
      </c>
      <c r="X301" s="36"/>
      <c r="Y301" s="83"/>
    </row>
    <row r="302" spans="1:25" x14ac:dyDescent="0.25">
      <c r="A302" s="104" t="str">
        <f>'Door Comparison'!A302</f>
        <v>D04.02.M1A</v>
      </c>
      <c r="B302" s="116" t="str">
        <f>'Door Comparison'!C302</f>
        <v>DRS-501</v>
      </c>
      <c r="C302" s="116" t="str">
        <f>'Door Comparison'!D302</f>
        <v>Timber</v>
      </c>
      <c r="D302" s="35">
        <f>'Door Comparison'!E302</f>
        <v>1040</v>
      </c>
      <c r="E302" s="35">
        <f>'Door Comparison'!F302</f>
        <v>2360</v>
      </c>
      <c r="G302" s="38">
        <f>'Door Comparison'!I302</f>
        <v>0</v>
      </c>
      <c r="H302" s="38">
        <f>'Door Comparison'!J302</f>
        <v>1</v>
      </c>
      <c r="J302" s="38">
        <f>'Door Comparison'!L302</f>
        <v>0</v>
      </c>
      <c r="K302" s="38">
        <f>'Door Comparison'!M302</f>
        <v>1</v>
      </c>
      <c r="L302" s="38">
        <f>'Door Comparison'!N302</f>
        <v>1</v>
      </c>
      <c r="N302" s="40">
        <f t="shared" si="51"/>
        <v>0.52</v>
      </c>
      <c r="P302" s="40">
        <f t="shared" si="52"/>
        <v>4.6100000000000003</v>
      </c>
      <c r="R302" s="1">
        <f>JMS!BL304</f>
        <v>384.8</v>
      </c>
      <c r="S302" s="399">
        <f>'Door Comparison'!AC302</f>
        <v>337.58</v>
      </c>
      <c r="T302" s="399">
        <f t="shared" si="53"/>
        <v>23.04</v>
      </c>
      <c r="U302" s="401">
        <v>363.37</v>
      </c>
      <c r="W302" s="41">
        <f t="shared" si="55"/>
        <v>1113.92</v>
      </c>
      <c r="X302" s="36"/>
      <c r="Y302" s="83"/>
    </row>
    <row r="303" spans="1:25" x14ac:dyDescent="0.25">
      <c r="A303" s="104" t="str">
        <f>'Door Comparison'!A303</f>
        <v>D04.04.01A</v>
      </c>
      <c r="B303" s="116" t="str">
        <f>'Door Comparison'!C303</f>
        <v>DRS-501</v>
      </c>
      <c r="C303" s="116" t="str">
        <f>'Door Comparison'!D303</f>
        <v>Timber</v>
      </c>
      <c r="D303" s="35">
        <f>'Door Comparison'!E303</f>
        <v>1290</v>
      </c>
      <c r="E303" s="35">
        <f>'Door Comparison'!F303</f>
        <v>2360</v>
      </c>
      <c r="G303" s="38">
        <f>'Door Comparison'!I303</f>
        <v>0</v>
      </c>
      <c r="H303" s="38">
        <f>'Door Comparison'!J303</f>
        <v>1</v>
      </c>
      <c r="J303" s="38">
        <f>'Door Comparison'!L303</f>
        <v>0</v>
      </c>
      <c r="K303" s="38">
        <f>'Door Comparison'!M303</f>
        <v>1</v>
      </c>
      <c r="L303" s="38">
        <f>'Door Comparison'!N303</f>
        <v>1</v>
      </c>
      <c r="N303" s="40">
        <f t="shared" si="51"/>
        <v>0.54</v>
      </c>
      <c r="P303" s="40">
        <f t="shared" si="52"/>
        <v>4.8099999999999996</v>
      </c>
      <c r="R303" s="1">
        <f>JMS!BL305</f>
        <v>436.82</v>
      </c>
      <c r="S303" s="399">
        <f>'Door Comparison'!AC303</f>
        <v>761.47</v>
      </c>
      <c r="T303" s="399">
        <f t="shared" si="53"/>
        <v>24.04</v>
      </c>
      <c r="U303" s="401">
        <v>839.73</v>
      </c>
      <c r="W303" s="41">
        <f t="shared" si="55"/>
        <v>2067.41</v>
      </c>
      <c r="X303" s="36"/>
      <c r="Y303" s="83"/>
    </row>
    <row r="304" spans="1:25" x14ac:dyDescent="0.25">
      <c r="A304" s="104" t="str">
        <f>'Door Comparison'!A304</f>
        <v>D04.04.02A</v>
      </c>
      <c r="B304" s="116" t="str">
        <f>'Door Comparison'!C304</f>
        <v>DRS-501</v>
      </c>
      <c r="C304" s="116" t="str">
        <f>'Door Comparison'!D304</f>
        <v>Timber</v>
      </c>
      <c r="D304" s="35">
        <f>'Door Comparison'!E304</f>
        <v>1290</v>
      </c>
      <c r="E304" s="35">
        <f>'Door Comparison'!F304</f>
        <v>2360</v>
      </c>
      <c r="G304" s="38">
        <f>'Door Comparison'!I304</f>
        <v>0</v>
      </c>
      <c r="H304" s="38">
        <f>'Door Comparison'!J304</f>
        <v>1</v>
      </c>
      <c r="J304" s="38">
        <f>'Door Comparison'!L304</f>
        <v>0</v>
      </c>
      <c r="K304" s="38">
        <f>'Door Comparison'!M304</f>
        <v>1</v>
      </c>
      <c r="L304" s="38">
        <f>'Door Comparison'!N304</f>
        <v>1</v>
      </c>
      <c r="N304" s="40">
        <f t="shared" si="51"/>
        <v>0.54</v>
      </c>
      <c r="P304" s="40">
        <f t="shared" si="52"/>
        <v>4.8099999999999996</v>
      </c>
      <c r="R304" s="1">
        <f>JMS!BL306</f>
        <v>436.82</v>
      </c>
      <c r="S304" s="399">
        <f>'Door Comparison'!AC304</f>
        <v>731.44</v>
      </c>
      <c r="T304" s="399">
        <f t="shared" si="53"/>
        <v>24.04</v>
      </c>
      <c r="U304" s="401">
        <v>865.31</v>
      </c>
      <c r="W304" s="41">
        <f t="shared" si="55"/>
        <v>2062.96</v>
      </c>
      <c r="X304" s="36"/>
      <c r="Y304" s="83"/>
    </row>
    <row r="305" spans="1:25" x14ac:dyDescent="0.25">
      <c r="A305" s="104" t="str">
        <f>'Door Comparison'!A305</f>
        <v>D04.04.03A</v>
      </c>
      <c r="B305" s="116" t="str">
        <f>'Door Comparison'!C305</f>
        <v>DRS-501</v>
      </c>
      <c r="C305" s="116" t="str">
        <f>'Door Comparison'!D305</f>
        <v>Timber</v>
      </c>
      <c r="D305" s="35">
        <f>'Door Comparison'!E305</f>
        <v>1040</v>
      </c>
      <c r="E305" s="35">
        <f>'Door Comparison'!F305</f>
        <v>2360</v>
      </c>
      <c r="G305" s="38">
        <f>'Door Comparison'!I305</f>
        <v>0</v>
      </c>
      <c r="H305" s="38">
        <f>'Door Comparison'!J305</f>
        <v>1</v>
      </c>
      <c r="J305" s="38">
        <f>'Door Comparison'!L305</f>
        <v>0</v>
      </c>
      <c r="K305" s="38">
        <f>'Door Comparison'!M305</f>
        <v>1</v>
      </c>
      <c r="L305" s="38">
        <f>'Door Comparison'!N305</f>
        <v>1</v>
      </c>
      <c r="N305" s="40">
        <f t="shared" si="51"/>
        <v>0.52</v>
      </c>
      <c r="P305" s="40">
        <f t="shared" si="52"/>
        <v>4.6100000000000003</v>
      </c>
      <c r="R305" s="1">
        <f>JMS!BL307</f>
        <v>401.74</v>
      </c>
      <c r="S305" s="399">
        <f>'Door Comparison'!AC305</f>
        <v>505</v>
      </c>
      <c r="T305" s="399">
        <f t="shared" si="53"/>
        <v>23.04</v>
      </c>
      <c r="U305" s="401">
        <v>284.85000000000002</v>
      </c>
      <c r="W305" s="41">
        <f t="shared" si="55"/>
        <v>1219.76</v>
      </c>
      <c r="X305" s="36"/>
      <c r="Y305" s="83"/>
    </row>
    <row r="306" spans="1:25" x14ac:dyDescent="0.25">
      <c r="A306" s="104" t="str">
        <f>'Door Comparison'!A306</f>
        <v>D04.04.04A</v>
      </c>
      <c r="B306" s="116" t="str">
        <f>'Door Comparison'!C306</f>
        <v>DRS-501</v>
      </c>
      <c r="C306" s="116" t="str">
        <f>'Door Comparison'!D306</f>
        <v>Timber</v>
      </c>
      <c r="D306" s="35">
        <f>'Door Comparison'!E306</f>
        <v>1640</v>
      </c>
      <c r="E306" s="35">
        <f>'Door Comparison'!F306</f>
        <v>2360</v>
      </c>
      <c r="G306" s="38">
        <f>'Door Comparison'!I306</f>
        <v>0</v>
      </c>
      <c r="H306" s="38">
        <f>'Door Comparison'!J306</f>
        <v>1</v>
      </c>
      <c r="J306" s="38">
        <f>'Door Comparison'!L306</f>
        <v>0</v>
      </c>
      <c r="K306" s="38">
        <f>'Door Comparison'!M306</f>
        <v>1</v>
      </c>
      <c r="L306" s="38">
        <f>'Door Comparison'!N306</f>
        <v>1</v>
      </c>
      <c r="N306" s="40">
        <f t="shared" si="51"/>
        <v>0.56999999999999995</v>
      </c>
      <c r="P306" s="40">
        <f t="shared" si="52"/>
        <v>5.09</v>
      </c>
      <c r="R306" s="1">
        <f>JMS!BL308</f>
        <v>419.01</v>
      </c>
      <c r="S306" s="399">
        <f>'Door Comparison'!AC306</f>
        <v>863.93</v>
      </c>
      <c r="T306" s="399">
        <f t="shared" si="53"/>
        <v>25.44</v>
      </c>
      <c r="U306" s="401">
        <v>412.57</v>
      </c>
      <c r="W306" s="41">
        <f t="shared" si="55"/>
        <v>1726.61</v>
      </c>
      <c r="X306" s="36"/>
      <c r="Y306" s="83"/>
    </row>
    <row r="307" spans="1:25" x14ac:dyDescent="0.25">
      <c r="A307" s="104" t="str">
        <f>'Door Comparison'!A307</f>
        <v>D04.04.05A</v>
      </c>
      <c r="B307" s="116" t="str">
        <f>'Door Comparison'!C307</f>
        <v>DRS-505</v>
      </c>
      <c r="C307" s="116" t="str">
        <f>'Door Comparison'!D307</f>
        <v>Selo</v>
      </c>
      <c r="D307" s="35">
        <f>'Door Comparison'!E307</f>
        <v>1903</v>
      </c>
      <c r="E307" s="35">
        <f>'Door Comparison'!F307</f>
        <v>2395</v>
      </c>
      <c r="G307" s="38">
        <f>'Door Comparison'!I307</f>
        <v>0</v>
      </c>
      <c r="H307" s="38">
        <f>'Door Comparison'!J307</f>
        <v>1</v>
      </c>
      <c r="J307" s="38">
        <f>'Door Comparison'!L307</f>
        <v>0</v>
      </c>
      <c r="K307" s="38">
        <f>'Door Comparison'!M307</f>
        <v>0</v>
      </c>
      <c r="L307" s="38">
        <f>'Door Comparison'!N307</f>
        <v>1</v>
      </c>
      <c r="N307" s="40">
        <f t="shared" si="51"/>
        <v>0.6</v>
      </c>
      <c r="P307" s="40">
        <f t="shared" si="52"/>
        <v>5.35</v>
      </c>
      <c r="R307" s="1">
        <f>JMS!BL309</f>
        <v>430.99</v>
      </c>
      <c r="S307" s="40">
        <f>'Door Comparison'!AC307</f>
        <v>910.66</v>
      </c>
      <c r="T307" s="40">
        <f t="shared" si="53"/>
        <v>13.39</v>
      </c>
      <c r="U307" s="401">
        <v>167.73</v>
      </c>
      <c r="V307" s="39"/>
      <c r="W307" s="41">
        <f t="shared" si="55"/>
        <v>1528.72</v>
      </c>
      <c r="X307" s="36"/>
      <c r="Y307" s="83"/>
    </row>
    <row r="308" spans="1:25" x14ac:dyDescent="0.25">
      <c r="A308" s="104" t="str">
        <f>'Door Comparison'!A308</f>
        <v>D04.04.06A</v>
      </c>
      <c r="B308" s="116" t="str">
        <f>'Door Comparison'!C308</f>
        <v>DRS-501</v>
      </c>
      <c r="C308" s="116" t="str">
        <f>'Door Comparison'!D308</f>
        <v>Timber</v>
      </c>
      <c r="D308" s="35">
        <f>'Door Comparison'!E308</f>
        <v>970</v>
      </c>
      <c r="E308" s="35">
        <f>'Door Comparison'!F308</f>
        <v>2360</v>
      </c>
      <c r="G308" s="38">
        <f>'Door Comparison'!I308</f>
        <v>0</v>
      </c>
      <c r="H308" s="38">
        <f>'Door Comparison'!J308</f>
        <v>1</v>
      </c>
      <c r="J308" s="38">
        <f>'Door Comparison'!L308</f>
        <v>0</v>
      </c>
      <c r="K308" s="38">
        <f>'Door Comparison'!M308</f>
        <v>0</v>
      </c>
      <c r="L308" s="38">
        <f>'Door Comparison'!N308</f>
        <v>1</v>
      </c>
      <c r="N308" s="40">
        <f t="shared" si="51"/>
        <v>0.51</v>
      </c>
      <c r="P308" s="40">
        <f t="shared" si="52"/>
        <v>4.55</v>
      </c>
      <c r="R308" s="1">
        <f>JMS!BL310</f>
        <v>385.87</v>
      </c>
      <c r="S308" s="399">
        <f>'Door Comparison'!AC308</f>
        <v>236.46</v>
      </c>
      <c r="T308" s="399">
        <f t="shared" si="53"/>
        <v>11.38</v>
      </c>
      <c r="U308" s="401">
        <v>363.81</v>
      </c>
      <c r="W308" s="41">
        <f t="shared" si="55"/>
        <v>1002.58</v>
      </c>
      <c r="X308" s="36"/>
      <c r="Y308" s="83"/>
    </row>
    <row r="309" spans="1:25" x14ac:dyDescent="0.25">
      <c r="A309" s="104" t="str">
        <f>'Door Comparison'!A309</f>
        <v>D04.04.07A</v>
      </c>
      <c r="B309" s="116" t="str">
        <f>'Door Comparison'!C309</f>
        <v>DRS-501</v>
      </c>
      <c r="C309" s="116" t="str">
        <f>'Door Comparison'!D309</f>
        <v>Timber</v>
      </c>
      <c r="D309" s="35">
        <f>'Door Comparison'!E309</f>
        <v>830</v>
      </c>
      <c r="E309" s="35">
        <f>'Door Comparison'!F309</f>
        <v>2360</v>
      </c>
      <c r="G309" s="38">
        <f>'Door Comparison'!I309</f>
        <v>0</v>
      </c>
      <c r="H309" s="38">
        <f>'Door Comparison'!J309</f>
        <v>1</v>
      </c>
      <c r="J309" s="38">
        <f>'Door Comparison'!L309</f>
        <v>1</v>
      </c>
      <c r="K309" s="38">
        <f>'Door Comparison'!M309</f>
        <v>0</v>
      </c>
      <c r="L309" s="38">
        <f>'Door Comparison'!N309</f>
        <v>1</v>
      </c>
      <c r="N309" s="40">
        <f t="shared" si="51"/>
        <v>0.5</v>
      </c>
      <c r="P309" s="40">
        <f t="shared" si="52"/>
        <v>4.4400000000000004</v>
      </c>
      <c r="R309" s="1">
        <f>JMS!BL311</f>
        <v>382.01</v>
      </c>
      <c r="S309" s="399">
        <f>'Door Comparison'!AC309</f>
        <v>230.51</v>
      </c>
      <c r="T309" s="399">
        <f t="shared" si="53"/>
        <v>22.2</v>
      </c>
      <c r="U309" s="401">
        <v>365.19</v>
      </c>
      <c r="W309" s="41">
        <f t="shared" si="55"/>
        <v>1004.85</v>
      </c>
      <c r="X309" s="36"/>
      <c r="Y309" s="83"/>
    </row>
    <row r="310" spans="1:25" x14ac:dyDescent="0.25">
      <c r="A310" s="104" t="str">
        <f>'Door Comparison'!A310</f>
        <v>D04.04.08A</v>
      </c>
      <c r="B310" s="116" t="str">
        <f>'Door Comparison'!C310</f>
        <v>DRS-501</v>
      </c>
      <c r="C310" s="116" t="str">
        <f>'Door Comparison'!D310</f>
        <v>Timber</v>
      </c>
      <c r="D310" s="35">
        <f>'Door Comparison'!E310</f>
        <v>970</v>
      </c>
      <c r="E310" s="35">
        <f>'Door Comparison'!F310</f>
        <v>2360</v>
      </c>
      <c r="G310" s="38">
        <f>'Door Comparison'!I310</f>
        <v>0</v>
      </c>
      <c r="H310" s="38">
        <f>'Door Comparison'!J310</f>
        <v>1</v>
      </c>
      <c r="J310" s="38">
        <f>'Door Comparison'!L310</f>
        <v>0</v>
      </c>
      <c r="K310" s="38">
        <f>'Door Comparison'!M310</f>
        <v>0</v>
      </c>
      <c r="L310" s="38">
        <f>'Door Comparison'!N310</f>
        <v>1</v>
      </c>
      <c r="N310" s="40">
        <f t="shared" si="51"/>
        <v>0.51</v>
      </c>
      <c r="P310" s="40">
        <f t="shared" si="52"/>
        <v>4.55</v>
      </c>
      <c r="R310" s="1">
        <f>JMS!BL312</f>
        <v>385.87</v>
      </c>
      <c r="S310" s="399">
        <f>'Door Comparison'!AC310</f>
        <v>236.46</v>
      </c>
      <c r="T310" s="399">
        <f t="shared" si="53"/>
        <v>11.38</v>
      </c>
      <c r="U310" s="401">
        <v>363.81</v>
      </c>
      <c r="W310" s="41">
        <f t="shared" si="55"/>
        <v>1002.58</v>
      </c>
      <c r="X310" s="36"/>
      <c r="Y310" s="83"/>
    </row>
    <row r="311" spans="1:25" x14ac:dyDescent="0.25">
      <c r="A311" s="104" t="str">
        <f>'Door Comparison'!A311</f>
        <v>D04.06.01A</v>
      </c>
      <c r="B311" s="116" t="str">
        <f>'Door Comparison'!C311</f>
        <v>DRS-501</v>
      </c>
      <c r="C311" s="116" t="str">
        <f>'Door Comparison'!D311</f>
        <v>Timber</v>
      </c>
      <c r="D311" s="35">
        <f>'Door Comparison'!E311</f>
        <v>1290</v>
      </c>
      <c r="E311" s="35">
        <f>'Door Comparison'!F311</f>
        <v>2360</v>
      </c>
      <c r="G311" s="38">
        <f>'Door Comparison'!I311</f>
        <v>0</v>
      </c>
      <c r="H311" s="38">
        <f>'Door Comparison'!J311</f>
        <v>1</v>
      </c>
      <c r="J311" s="38">
        <f>'Door Comparison'!L311</f>
        <v>0</v>
      </c>
      <c r="K311" s="38">
        <f>'Door Comparison'!M311</f>
        <v>1</v>
      </c>
      <c r="L311" s="38">
        <f>'Door Comparison'!N311</f>
        <v>1</v>
      </c>
      <c r="N311" s="40">
        <f t="shared" si="51"/>
        <v>0.54</v>
      </c>
      <c r="P311" s="40">
        <f t="shared" si="52"/>
        <v>4.8099999999999996</v>
      </c>
      <c r="R311" s="1">
        <f>JMS!BL313</f>
        <v>391.31</v>
      </c>
      <c r="S311" s="399">
        <f>'Door Comparison'!AC311</f>
        <v>761.47</v>
      </c>
      <c r="T311" s="399">
        <f t="shared" si="53"/>
        <v>24.04</v>
      </c>
      <c r="U311" s="401">
        <v>839.73</v>
      </c>
      <c r="W311" s="41">
        <f t="shared" si="55"/>
        <v>2021.9</v>
      </c>
      <c r="X311" s="36"/>
      <c r="Y311" s="83"/>
    </row>
    <row r="312" spans="1:25" x14ac:dyDescent="0.25">
      <c r="A312" s="104" t="str">
        <f>'Door Comparison'!A312</f>
        <v>D04.06.02A</v>
      </c>
      <c r="B312" s="116" t="str">
        <f>'Door Comparison'!C312</f>
        <v>DRS-501</v>
      </c>
      <c r="C312" s="116" t="str">
        <f>'Door Comparison'!D312</f>
        <v>Timber</v>
      </c>
      <c r="D312" s="35">
        <f>'Door Comparison'!E312</f>
        <v>1640</v>
      </c>
      <c r="E312" s="35">
        <f>'Door Comparison'!F312</f>
        <v>2360</v>
      </c>
      <c r="G312" s="38">
        <f>'Door Comparison'!I312</f>
        <v>0</v>
      </c>
      <c r="H312" s="38">
        <f>'Door Comparison'!J312</f>
        <v>1</v>
      </c>
      <c r="J312" s="38">
        <f>'Door Comparison'!L312</f>
        <v>0</v>
      </c>
      <c r="K312" s="38">
        <f>'Door Comparison'!M312</f>
        <v>1</v>
      </c>
      <c r="L312" s="38">
        <f>'Door Comparison'!N312</f>
        <v>1</v>
      </c>
      <c r="N312" s="40">
        <f t="shared" si="51"/>
        <v>0.56999999999999995</v>
      </c>
      <c r="P312" s="40">
        <f t="shared" si="52"/>
        <v>5.09</v>
      </c>
      <c r="R312" s="1">
        <f>JMS!BL314</f>
        <v>448.41</v>
      </c>
      <c r="S312" s="399">
        <f>'Door Comparison'!AC312</f>
        <v>683.01</v>
      </c>
      <c r="T312" s="399">
        <f t="shared" si="53"/>
        <v>25.44</v>
      </c>
      <c r="U312" s="401">
        <v>412.57</v>
      </c>
      <c r="W312" s="41">
        <f t="shared" si="55"/>
        <v>1575.09</v>
      </c>
      <c r="X312" s="36"/>
      <c r="Y312" s="83"/>
    </row>
    <row r="313" spans="1:25" x14ac:dyDescent="0.25">
      <c r="A313" s="104" t="str">
        <f>'Door Comparison'!A313</f>
        <v>D04.06.03A</v>
      </c>
      <c r="B313" s="116" t="str">
        <f>'Door Comparison'!C313</f>
        <v>DRS-501</v>
      </c>
      <c r="C313" s="116" t="str">
        <f>'Door Comparison'!D313</f>
        <v>Timber</v>
      </c>
      <c r="D313" s="35">
        <f>'Door Comparison'!E313</f>
        <v>1290</v>
      </c>
      <c r="E313" s="35">
        <f>'Door Comparison'!F313</f>
        <v>2360</v>
      </c>
      <c r="G313" s="38">
        <f>'Door Comparison'!I313</f>
        <v>0</v>
      </c>
      <c r="H313" s="38">
        <f>'Door Comparison'!J313</f>
        <v>1</v>
      </c>
      <c r="J313" s="38">
        <f>'Door Comparison'!L313</f>
        <v>0</v>
      </c>
      <c r="K313" s="38">
        <f>'Door Comparison'!M313</f>
        <v>1</v>
      </c>
      <c r="L313" s="38">
        <f>'Door Comparison'!N313</f>
        <v>1</v>
      </c>
      <c r="N313" s="40">
        <f t="shared" si="51"/>
        <v>0.54</v>
      </c>
      <c r="P313" s="40">
        <f t="shared" si="52"/>
        <v>4.8099999999999996</v>
      </c>
      <c r="R313" s="1">
        <f>JMS!BL315</f>
        <v>391.31</v>
      </c>
      <c r="S313" s="399">
        <f>'Door Comparison'!AC313</f>
        <v>731.44</v>
      </c>
      <c r="T313" s="399">
        <f t="shared" si="53"/>
        <v>24.04</v>
      </c>
      <c r="U313" s="401">
        <v>865.31</v>
      </c>
      <c r="W313" s="41">
        <f t="shared" si="55"/>
        <v>2017.45</v>
      </c>
      <c r="X313" s="36"/>
      <c r="Y313" s="83"/>
    </row>
    <row r="314" spans="1:25" x14ac:dyDescent="0.25">
      <c r="A314" s="104" t="str">
        <f>'Door Comparison'!A314</f>
        <v>D04.06.04A</v>
      </c>
      <c r="B314" s="116" t="str">
        <f>'Door Comparison'!C314</f>
        <v>DRS-505</v>
      </c>
      <c r="C314" s="116" t="str">
        <f>'Door Comparison'!D314</f>
        <v>Selo</v>
      </c>
      <c r="D314" s="35">
        <f>'Door Comparison'!E314</f>
        <v>1955</v>
      </c>
      <c r="E314" s="35">
        <f>'Door Comparison'!F314</f>
        <v>2395</v>
      </c>
      <c r="G314" s="38">
        <f>'Door Comparison'!I314</f>
        <v>0</v>
      </c>
      <c r="H314" s="38">
        <f>'Door Comparison'!J314</f>
        <v>1</v>
      </c>
      <c r="J314" s="38">
        <f>'Door Comparison'!L314</f>
        <v>0</v>
      </c>
      <c r="K314" s="38">
        <f>'Door Comparison'!M314</f>
        <v>0</v>
      </c>
      <c r="L314" s="38">
        <f>'Door Comparison'!N314</f>
        <v>1</v>
      </c>
      <c r="N314" s="40">
        <f t="shared" si="51"/>
        <v>0.61</v>
      </c>
      <c r="P314" s="40">
        <f t="shared" si="52"/>
        <v>5.4</v>
      </c>
      <c r="R314" s="1">
        <f>JMS!BL316</f>
        <v>414.58</v>
      </c>
      <c r="S314" s="40">
        <f>'Door Comparison'!AC314</f>
        <v>910.66</v>
      </c>
      <c r="T314" s="40">
        <f t="shared" si="53"/>
        <v>13.49</v>
      </c>
      <c r="U314" s="401">
        <v>167.73</v>
      </c>
      <c r="V314" s="39"/>
      <c r="W314" s="41">
        <f t="shared" si="55"/>
        <v>1512.47</v>
      </c>
      <c r="X314" s="36"/>
      <c r="Y314" s="83"/>
    </row>
    <row r="315" spans="1:25" x14ac:dyDescent="0.25">
      <c r="A315" s="104" t="str">
        <f>'Door Comparison'!A315</f>
        <v>D04.06.05A</v>
      </c>
      <c r="B315" s="116" t="str">
        <f>'Door Comparison'!C315</f>
        <v>DRS-501</v>
      </c>
      <c r="C315" s="116" t="str">
        <f>'Door Comparison'!D315</f>
        <v>Timber</v>
      </c>
      <c r="D315" s="35">
        <f>'Door Comparison'!E315</f>
        <v>970</v>
      </c>
      <c r="E315" s="35">
        <f>'Door Comparison'!F315</f>
        <v>2360</v>
      </c>
      <c r="G315" s="38">
        <f>'Door Comparison'!I315</f>
        <v>0</v>
      </c>
      <c r="H315" s="38">
        <f>'Door Comparison'!J315</f>
        <v>1</v>
      </c>
      <c r="J315" s="38">
        <f>'Door Comparison'!L315</f>
        <v>0</v>
      </c>
      <c r="K315" s="38">
        <f>'Door Comparison'!M315</f>
        <v>1</v>
      </c>
      <c r="L315" s="38">
        <f>'Door Comparison'!N315</f>
        <v>1</v>
      </c>
      <c r="N315" s="40">
        <f t="shared" si="51"/>
        <v>0.51</v>
      </c>
      <c r="P315" s="40">
        <f t="shared" si="52"/>
        <v>4.55</v>
      </c>
      <c r="R315" s="1">
        <f>JMS!BL317</f>
        <v>426.22</v>
      </c>
      <c r="S315" s="399">
        <f>'Door Comparison'!AC315</f>
        <v>334.48</v>
      </c>
      <c r="T315" s="399">
        <f t="shared" si="53"/>
        <v>22.76</v>
      </c>
      <c r="U315" s="401">
        <v>405.15</v>
      </c>
      <c r="W315" s="41">
        <f t="shared" si="55"/>
        <v>1193.67</v>
      </c>
      <c r="X315" s="36"/>
      <c r="Y315" s="83"/>
    </row>
    <row r="316" spans="1:25" x14ac:dyDescent="0.25">
      <c r="A316" s="104" t="str">
        <f>'Door Comparison'!A316</f>
        <v>D04.06.06A</v>
      </c>
      <c r="B316" s="116" t="str">
        <f>'Door Comparison'!C316</f>
        <v>DRS-501</v>
      </c>
      <c r="C316" s="116" t="str">
        <f>'Door Comparison'!D316</f>
        <v>Timber</v>
      </c>
      <c r="D316" s="35">
        <f>'Door Comparison'!E316</f>
        <v>970</v>
      </c>
      <c r="E316" s="35">
        <f>'Door Comparison'!F316</f>
        <v>2360</v>
      </c>
      <c r="G316" s="38">
        <f>'Door Comparison'!I316</f>
        <v>0</v>
      </c>
      <c r="H316" s="38">
        <f>'Door Comparison'!J316</f>
        <v>1</v>
      </c>
      <c r="J316" s="38">
        <f>'Door Comparison'!L316</f>
        <v>0</v>
      </c>
      <c r="K316" s="38">
        <f>'Door Comparison'!M316</f>
        <v>1</v>
      </c>
      <c r="L316" s="38">
        <f>'Door Comparison'!N316</f>
        <v>1</v>
      </c>
      <c r="N316" s="40">
        <f t="shared" si="51"/>
        <v>0.51</v>
      </c>
      <c r="P316" s="40">
        <f t="shared" si="52"/>
        <v>4.55</v>
      </c>
      <c r="R316" s="1">
        <f>JMS!BL318</f>
        <v>426.22</v>
      </c>
      <c r="S316" s="399">
        <f>'Door Comparison'!AC316</f>
        <v>334.48</v>
      </c>
      <c r="T316" s="399">
        <f t="shared" si="53"/>
        <v>22.76</v>
      </c>
      <c r="U316" s="401">
        <v>405.15</v>
      </c>
      <c r="W316" s="41">
        <f t="shared" si="55"/>
        <v>1193.67</v>
      </c>
      <c r="X316" s="36"/>
      <c r="Y316" s="83"/>
    </row>
    <row r="317" spans="1:25" x14ac:dyDescent="0.25">
      <c r="A317" s="104" t="str">
        <f>'Door Comparison'!A317</f>
        <v>Level 05</v>
      </c>
      <c r="B317" s="116"/>
      <c r="C317" s="116"/>
      <c r="N317" s="40"/>
      <c r="P317" s="40"/>
      <c r="R317" s="1"/>
      <c r="S317" s="40"/>
      <c r="T317" s="40"/>
      <c r="U317" s="109"/>
      <c r="V317" s="39"/>
      <c r="X317" s="36"/>
      <c r="Y317" s="83"/>
    </row>
    <row r="318" spans="1:25" x14ac:dyDescent="0.25">
      <c r="A318" s="104" t="str">
        <f>'Door Comparison'!A318</f>
        <v>D05.01.01A</v>
      </c>
      <c r="B318" s="116" t="str">
        <f>'Door Comparison'!C318</f>
        <v>DRS-501</v>
      </c>
      <c r="C318" s="116" t="str">
        <f>'Door Comparison'!D318</f>
        <v>Timber</v>
      </c>
      <c r="D318" s="35">
        <f>'Door Comparison'!E318</f>
        <v>950</v>
      </c>
      <c r="E318" s="35">
        <f>'Door Comparison'!F318</f>
        <v>2360</v>
      </c>
      <c r="G318" s="38">
        <f>'Door Comparison'!I318</f>
        <v>0</v>
      </c>
      <c r="H318" s="38">
        <f>'Door Comparison'!J318</f>
        <v>1</v>
      </c>
      <c r="J318" s="38">
        <f>'Door Comparison'!L318</f>
        <v>0</v>
      </c>
      <c r="K318" s="38">
        <f>'Door Comparison'!M318</f>
        <v>0</v>
      </c>
      <c r="L318" s="38">
        <f>'Door Comparison'!N318</f>
        <v>1</v>
      </c>
      <c r="N318" s="40">
        <f t="shared" ref="N318:N326" si="56">(D318+2*E318)*((G318*0.04)+(H318*0.09))/1000</f>
        <v>0.51</v>
      </c>
      <c r="P318" s="40">
        <f t="shared" ref="P318:P326" si="57">((D318+2*E318)*0.8)/1000</f>
        <v>4.54</v>
      </c>
      <c r="R318" s="1">
        <f>JMS!BL320</f>
        <v>385.31</v>
      </c>
      <c r="S318" s="399">
        <f>'Door Comparison'!AC318</f>
        <v>235.59</v>
      </c>
      <c r="T318" s="399">
        <f t="shared" ref="T318:T326" si="58">(J318+K318+L318)*(2*((D318+2*E318)*1/1000))</f>
        <v>11.34</v>
      </c>
      <c r="U318" s="401">
        <v>363.81</v>
      </c>
      <c r="W318" s="41">
        <f t="shared" ref="W318:W351" si="59">SUM(N318:V318)</f>
        <v>1001.1</v>
      </c>
      <c r="X318" s="36"/>
      <c r="Y318" s="83"/>
    </row>
    <row r="319" spans="1:25" x14ac:dyDescent="0.25">
      <c r="A319" s="104" t="str">
        <f>'Door Comparison'!A319</f>
        <v>D05.01.02A</v>
      </c>
      <c r="B319" s="116" t="str">
        <f>'Door Comparison'!C319</f>
        <v>DRS-501</v>
      </c>
      <c r="C319" s="116" t="str">
        <f>'Door Comparison'!D319</f>
        <v>Timber</v>
      </c>
      <c r="D319" s="35">
        <f>'Door Comparison'!E319</f>
        <v>1290</v>
      </c>
      <c r="E319" s="35">
        <f>'Door Comparison'!F319</f>
        <v>2360</v>
      </c>
      <c r="G319" s="38">
        <f>'Door Comparison'!I319</f>
        <v>0</v>
      </c>
      <c r="H319" s="38">
        <f>'Door Comparison'!J319</f>
        <v>1</v>
      </c>
      <c r="J319" s="38">
        <f>'Door Comparison'!L319</f>
        <v>0</v>
      </c>
      <c r="K319" s="38">
        <f>'Door Comparison'!M319</f>
        <v>1</v>
      </c>
      <c r="L319" s="38">
        <f>'Door Comparison'!N319</f>
        <v>1</v>
      </c>
      <c r="N319" s="40">
        <f t="shared" si="56"/>
        <v>0.54</v>
      </c>
      <c r="P319" s="40">
        <f t="shared" si="57"/>
        <v>4.8099999999999996</v>
      </c>
      <c r="R319" s="1">
        <f>JMS!BL321</f>
        <v>436.82</v>
      </c>
      <c r="S319" s="399">
        <f>'Door Comparison'!AC319</f>
        <v>731.44</v>
      </c>
      <c r="T319" s="399">
        <f t="shared" si="58"/>
        <v>24.04</v>
      </c>
      <c r="U319" s="401">
        <v>412.57</v>
      </c>
      <c r="W319" s="41">
        <f t="shared" si="59"/>
        <v>1610.22</v>
      </c>
      <c r="X319" s="36"/>
      <c r="Y319" s="83"/>
    </row>
    <row r="320" spans="1:25" x14ac:dyDescent="0.25">
      <c r="A320" s="104" t="str">
        <f>'Door Comparison'!A320</f>
        <v>D05.01.03A</v>
      </c>
      <c r="B320" s="116" t="str">
        <f>'Door Comparison'!C320</f>
        <v>DRS-501</v>
      </c>
      <c r="C320" s="116" t="str">
        <f>'Door Comparison'!D320</f>
        <v>Timber</v>
      </c>
      <c r="D320" s="35">
        <f>'Door Comparison'!E320</f>
        <v>830</v>
      </c>
      <c r="E320" s="35">
        <f>'Door Comparison'!F320</f>
        <v>2360</v>
      </c>
      <c r="G320" s="38">
        <f>'Door Comparison'!I320</f>
        <v>0</v>
      </c>
      <c r="H320" s="38">
        <f>'Door Comparison'!J320</f>
        <v>1</v>
      </c>
      <c r="J320" s="38">
        <f>'Door Comparison'!L320</f>
        <v>1</v>
      </c>
      <c r="K320" s="38">
        <f>'Door Comparison'!M320</f>
        <v>0</v>
      </c>
      <c r="L320" s="38">
        <f>'Door Comparison'!N320</f>
        <v>1</v>
      </c>
      <c r="N320" s="40">
        <f t="shared" si="56"/>
        <v>0.5</v>
      </c>
      <c r="P320" s="40">
        <f t="shared" si="57"/>
        <v>4.4400000000000004</v>
      </c>
      <c r="R320" s="1">
        <f>JMS!BL322</f>
        <v>382.01</v>
      </c>
      <c r="S320" s="399">
        <f>'Door Comparison'!AC320</f>
        <v>230.51</v>
      </c>
      <c r="T320" s="399">
        <f t="shared" si="58"/>
        <v>22.2</v>
      </c>
      <c r="U320" s="401">
        <v>367.71</v>
      </c>
      <c r="W320" s="41">
        <f t="shared" si="59"/>
        <v>1007.37</v>
      </c>
      <c r="X320" s="36"/>
      <c r="Y320" s="83"/>
    </row>
    <row r="321" spans="1:25" x14ac:dyDescent="0.25">
      <c r="A321" s="104" t="str">
        <f>'Door Comparison'!A321</f>
        <v>D05.01.04A</v>
      </c>
      <c r="B321" s="116" t="str">
        <f>'Door Comparison'!C321</f>
        <v>DRS-501</v>
      </c>
      <c r="C321" s="116" t="str">
        <f>'Door Comparison'!D321</f>
        <v>Timber</v>
      </c>
      <c r="D321" s="35">
        <f>'Door Comparison'!E321</f>
        <v>1010</v>
      </c>
      <c r="E321" s="35">
        <f>'Door Comparison'!F321</f>
        <v>2360</v>
      </c>
      <c r="G321" s="38">
        <f>'Door Comparison'!I321</f>
        <v>0</v>
      </c>
      <c r="H321" s="38">
        <f>'Door Comparison'!J321</f>
        <v>1</v>
      </c>
      <c r="J321" s="38">
        <f>'Door Comparison'!L321</f>
        <v>0</v>
      </c>
      <c r="K321" s="38">
        <f>'Door Comparison'!M321</f>
        <v>0</v>
      </c>
      <c r="L321" s="38">
        <f>'Door Comparison'!N321</f>
        <v>1</v>
      </c>
      <c r="N321" s="40">
        <f t="shared" si="56"/>
        <v>0.52</v>
      </c>
      <c r="P321" s="40">
        <f t="shared" si="57"/>
        <v>4.58</v>
      </c>
      <c r="R321" s="1">
        <f>JMS!BL323</f>
        <v>386.99</v>
      </c>
      <c r="S321" s="399">
        <f>'Door Comparison'!AC321</f>
        <v>238.22</v>
      </c>
      <c r="T321" s="399">
        <f t="shared" si="58"/>
        <v>11.46</v>
      </c>
      <c r="U321" s="401">
        <v>331.55</v>
      </c>
      <c r="W321" s="41">
        <f t="shared" si="59"/>
        <v>973.32</v>
      </c>
      <c r="X321" s="36"/>
      <c r="Y321" s="83"/>
    </row>
    <row r="322" spans="1:25" x14ac:dyDescent="0.25">
      <c r="A322" s="104" t="str">
        <f>'Door Comparison'!A322</f>
        <v>D05.01.05A</v>
      </c>
      <c r="B322" s="116" t="str">
        <f>'Door Comparison'!C322</f>
        <v>DRS-501</v>
      </c>
      <c r="C322" s="116" t="str">
        <f>'Door Comparison'!D322</f>
        <v>Timber</v>
      </c>
      <c r="D322" s="35">
        <f>'Door Comparison'!E322</f>
        <v>970</v>
      </c>
      <c r="E322" s="35">
        <f>'Door Comparison'!F322</f>
        <v>2360</v>
      </c>
      <c r="G322" s="38">
        <f>'Door Comparison'!I322</f>
        <v>0</v>
      </c>
      <c r="H322" s="38">
        <f>'Door Comparison'!J322</f>
        <v>1</v>
      </c>
      <c r="J322" s="38">
        <f>'Door Comparison'!L322</f>
        <v>0</v>
      </c>
      <c r="K322" s="38">
        <f>'Door Comparison'!M322</f>
        <v>1</v>
      </c>
      <c r="L322" s="38">
        <f>'Door Comparison'!N322</f>
        <v>1</v>
      </c>
      <c r="N322" s="40">
        <f t="shared" si="56"/>
        <v>0.51</v>
      </c>
      <c r="P322" s="40">
        <f t="shared" si="57"/>
        <v>4.55</v>
      </c>
      <c r="R322" s="1">
        <f>JMS!BL324</f>
        <v>399.73</v>
      </c>
      <c r="S322" s="399">
        <f>'Door Comparison'!AC322</f>
        <v>334.48</v>
      </c>
      <c r="T322" s="399">
        <f t="shared" si="58"/>
        <v>22.76</v>
      </c>
      <c r="U322" s="401">
        <v>405.15</v>
      </c>
      <c r="W322" s="41">
        <f t="shared" si="59"/>
        <v>1167.18</v>
      </c>
      <c r="X322" s="36"/>
      <c r="Y322" s="83"/>
    </row>
    <row r="323" spans="1:25" x14ac:dyDescent="0.25">
      <c r="A323" s="104" t="str">
        <f>'Door Comparison'!A323</f>
        <v>D05.01.06A</v>
      </c>
      <c r="B323" s="116" t="str">
        <f>'Door Comparison'!C323</f>
        <v>DRS-501</v>
      </c>
      <c r="C323" s="116" t="str">
        <f>'Door Comparison'!D323</f>
        <v>Timber</v>
      </c>
      <c r="D323" s="35">
        <f>'Door Comparison'!E323</f>
        <v>1290</v>
      </c>
      <c r="E323" s="35">
        <f>'Door Comparison'!F323</f>
        <v>2360</v>
      </c>
      <c r="G323" s="38">
        <f>'Door Comparison'!I323</f>
        <v>0</v>
      </c>
      <c r="H323" s="38">
        <f>'Door Comparison'!J323</f>
        <v>1</v>
      </c>
      <c r="J323" s="38">
        <f>'Door Comparison'!L323</f>
        <v>0</v>
      </c>
      <c r="K323" s="38">
        <f>'Door Comparison'!M323</f>
        <v>1</v>
      </c>
      <c r="L323" s="38">
        <f>'Door Comparison'!N323</f>
        <v>1</v>
      </c>
      <c r="N323" s="40">
        <f t="shared" si="56"/>
        <v>0.54</v>
      </c>
      <c r="P323" s="40">
        <f t="shared" si="57"/>
        <v>4.8099999999999996</v>
      </c>
      <c r="R323" s="1">
        <f>JMS!BL325</f>
        <v>436.82</v>
      </c>
      <c r="S323" s="399">
        <f>'Door Comparison'!AC323</f>
        <v>761.47</v>
      </c>
      <c r="T323" s="399">
        <f t="shared" si="58"/>
        <v>24.04</v>
      </c>
      <c r="U323" s="401">
        <v>839.73</v>
      </c>
      <c r="W323" s="41">
        <f t="shared" si="59"/>
        <v>2067.41</v>
      </c>
      <c r="X323" s="36"/>
      <c r="Y323" s="83"/>
    </row>
    <row r="324" spans="1:25" x14ac:dyDescent="0.25">
      <c r="A324" s="104" t="str">
        <f>'Door Comparison'!A324</f>
        <v>D05.01.07A</v>
      </c>
      <c r="B324" s="116" t="str">
        <f>'Door Comparison'!C324</f>
        <v>DRS-501</v>
      </c>
      <c r="C324" s="116" t="str">
        <f>'Door Comparison'!D324</f>
        <v>Timber</v>
      </c>
      <c r="D324" s="35">
        <f>'Door Comparison'!E324</f>
        <v>1020</v>
      </c>
      <c r="E324" s="35">
        <f>'Door Comparison'!F324</f>
        <v>2360</v>
      </c>
      <c r="G324" s="38">
        <f>'Door Comparison'!I324</f>
        <v>0</v>
      </c>
      <c r="H324" s="38">
        <f>'Door Comparison'!J324</f>
        <v>1</v>
      </c>
      <c r="J324" s="38">
        <f>'Door Comparison'!L324</f>
        <v>0</v>
      </c>
      <c r="K324" s="38">
        <f>'Door Comparison'!M324</f>
        <v>1</v>
      </c>
      <c r="L324" s="38">
        <f>'Door Comparison'!N324</f>
        <v>1</v>
      </c>
      <c r="N324" s="40">
        <f t="shared" si="56"/>
        <v>0.52</v>
      </c>
      <c r="P324" s="40">
        <f t="shared" si="57"/>
        <v>4.59</v>
      </c>
      <c r="R324" s="1">
        <f>JMS!BL326</f>
        <v>401.17</v>
      </c>
      <c r="S324" s="399">
        <f>'Door Comparison'!AC324</f>
        <v>504.11</v>
      </c>
      <c r="T324" s="399">
        <f t="shared" si="58"/>
        <v>22.96</v>
      </c>
      <c r="U324" s="401">
        <v>287.37</v>
      </c>
      <c r="W324" s="41">
        <f t="shared" si="59"/>
        <v>1220.72</v>
      </c>
      <c r="X324" s="36"/>
      <c r="Y324" s="83"/>
    </row>
    <row r="325" spans="1:25" x14ac:dyDescent="0.25">
      <c r="A325" s="104" t="str">
        <f>'Door Comparison'!A325</f>
        <v>D05.02.01A</v>
      </c>
      <c r="B325" s="116" t="str">
        <f>'Door Comparison'!C325</f>
        <v>DRS-501</v>
      </c>
      <c r="C325" s="116" t="str">
        <f>'Door Comparison'!D325</f>
        <v>Timber</v>
      </c>
      <c r="D325" s="35">
        <f>'Door Comparison'!E325</f>
        <v>1815</v>
      </c>
      <c r="E325" s="35">
        <f>'Door Comparison'!F325</f>
        <v>2360</v>
      </c>
      <c r="G325" s="38">
        <f>'Door Comparison'!I325</f>
        <v>0</v>
      </c>
      <c r="H325" s="38">
        <f>'Door Comparison'!J325</f>
        <v>1</v>
      </c>
      <c r="J325" s="38">
        <f>'Door Comparison'!L325</f>
        <v>0</v>
      </c>
      <c r="K325" s="38">
        <f>'Door Comparison'!M325</f>
        <v>1</v>
      </c>
      <c r="L325" s="38">
        <f>'Door Comparison'!N325</f>
        <v>1</v>
      </c>
      <c r="N325" s="40">
        <f t="shared" si="56"/>
        <v>0.59</v>
      </c>
      <c r="P325" s="40">
        <f t="shared" si="57"/>
        <v>5.23</v>
      </c>
      <c r="R325" s="1">
        <f>JMS!BL327</f>
        <v>404.97</v>
      </c>
      <c r="S325" s="399">
        <f>'Door Comparison'!AC325</f>
        <v>697.02</v>
      </c>
      <c r="T325" s="399">
        <f t="shared" si="58"/>
        <v>26.14</v>
      </c>
      <c r="U325" s="401">
        <v>681.44</v>
      </c>
      <c r="W325" s="41">
        <f t="shared" si="59"/>
        <v>1815.39</v>
      </c>
      <c r="X325" s="36"/>
      <c r="Y325" s="83"/>
    </row>
    <row r="326" spans="1:25" x14ac:dyDescent="0.25">
      <c r="A326" s="104" t="str">
        <f>'Door Comparison'!A326</f>
        <v>D05.02.02A</v>
      </c>
      <c r="B326" s="116" t="str">
        <f>'Door Comparison'!C326</f>
        <v>DRS-501</v>
      </c>
      <c r="C326" s="116" t="str">
        <f>'Door Comparison'!D326</f>
        <v>Timber</v>
      </c>
      <c r="D326" s="35">
        <f>'Door Comparison'!E326</f>
        <v>1290</v>
      </c>
      <c r="E326" s="35">
        <f>'Door Comparison'!F326</f>
        <v>2360</v>
      </c>
      <c r="G326" s="38">
        <f>'Door Comparison'!I326</f>
        <v>0</v>
      </c>
      <c r="H326" s="38">
        <f>'Door Comparison'!J326</f>
        <v>1</v>
      </c>
      <c r="J326" s="38">
        <f>'Door Comparison'!L326</f>
        <v>0</v>
      </c>
      <c r="K326" s="38">
        <f>'Door Comparison'!M326</f>
        <v>1</v>
      </c>
      <c r="L326" s="38">
        <f>'Door Comparison'!N326</f>
        <v>1</v>
      </c>
      <c r="N326" s="40">
        <f t="shared" si="56"/>
        <v>0.54</v>
      </c>
      <c r="P326" s="40">
        <f t="shared" si="57"/>
        <v>4.8099999999999996</v>
      </c>
      <c r="R326" s="1">
        <f>JMS!BL328</f>
        <v>391.31</v>
      </c>
      <c r="S326" s="399">
        <f>'Door Comparison'!AC326</f>
        <v>761.47</v>
      </c>
      <c r="T326" s="399">
        <f t="shared" si="58"/>
        <v>24.04</v>
      </c>
      <c r="U326" s="401">
        <v>839.73</v>
      </c>
      <c r="W326" s="41">
        <f t="shared" si="59"/>
        <v>2021.9</v>
      </c>
      <c r="X326" s="36"/>
      <c r="Y326" s="83"/>
    </row>
    <row r="327" spans="1:25" x14ac:dyDescent="0.25">
      <c r="A327" s="104" t="str">
        <f>'Door Comparison'!A327</f>
        <v>D05.02.02B</v>
      </c>
      <c r="B327" s="116" t="str">
        <f>'Door Comparison'!C327</f>
        <v>DRS-307</v>
      </c>
      <c r="C327" s="116" t="str">
        <f>'Door Comparison'!D327</f>
        <v>Metal</v>
      </c>
      <c r="D327" s="35">
        <f>'Door Comparison'!E327</f>
        <v>950</v>
      </c>
      <c r="E327" s="35">
        <f>'Door Comparison'!F327</f>
        <v>2300</v>
      </c>
      <c r="G327" s="38">
        <f>'Door Comparison'!I327</f>
        <v>0</v>
      </c>
      <c r="H327" s="38">
        <f>'Door Comparison'!J327</f>
        <v>1</v>
      </c>
      <c r="J327" s="38">
        <f>'Door Comparison'!L327</f>
        <v>0</v>
      </c>
      <c r="K327" s="38">
        <f>'Door Comparison'!M327</f>
        <v>1</v>
      </c>
      <c r="L327" s="38">
        <f>'Door Comparison'!N327</f>
        <v>1</v>
      </c>
      <c r="N327" s="40"/>
      <c r="P327" s="40"/>
      <c r="R327" s="1">
        <f>JMS!BL329</f>
        <v>0</v>
      </c>
      <c r="S327" s="40">
        <f>'Door Comparison'!AC327</f>
        <v>1404.55</v>
      </c>
      <c r="T327" s="40"/>
      <c r="U327" s="109">
        <v>0</v>
      </c>
      <c r="V327" s="39"/>
      <c r="W327" s="41">
        <f t="shared" si="59"/>
        <v>1404.55</v>
      </c>
      <c r="X327" s="36"/>
      <c r="Y327" s="83"/>
    </row>
    <row r="328" spans="1:25" x14ac:dyDescent="0.25">
      <c r="A328" s="104" t="str">
        <f>'Door Comparison'!A328</f>
        <v>D05.02.04A</v>
      </c>
      <c r="B328" s="116" t="str">
        <f>'Door Comparison'!C328</f>
        <v>DRS-501</v>
      </c>
      <c r="C328" s="116" t="str">
        <f>'Door Comparison'!D328</f>
        <v>Timber</v>
      </c>
      <c r="D328" s="35">
        <f>'Door Comparison'!E328</f>
        <v>1290</v>
      </c>
      <c r="E328" s="35">
        <f>'Door Comparison'!F328</f>
        <v>2360</v>
      </c>
      <c r="G328" s="38">
        <f>'Door Comparison'!I328</f>
        <v>0</v>
      </c>
      <c r="H328" s="38">
        <f>'Door Comparison'!J328</f>
        <v>1</v>
      </c>
      <c r="J328" s="38">
        <f>'Door Comparison'!L328</f>
        <v>0</v>
      </c>
      <c r="K328" s="38">
        <f>'Door Comparison'!M328</f>
        <v>1</v>
      </c>
      <c r="L328" s="38">
        <f>'Door Comparison'!N328</f>
        <v>1</v>
      </c>
      <c r="N328" s="40">
        <f t="shared" si="51"/>
        <v>0.54</v>
      </c>
      <c r="P328" s="40">
        <f t="shared" si="52"/>
        <v>4.8099999999999996</v>
      </c>
      <c r="R328" s="1">
        <f>JMS!BL330</f>
        <v>391.31</v>
      </c>
      <c r="S328" s="399">
        <f>'Door Comparison'!AC328</f>
        <v>731.44</v>
      </c>
      <c r="T328" s="399">
        <f t="shared" si="53"/>
        <v>24.04</v>
      </c>
      <c r="U328" s="401">
        <v>865.31</v>
      </c>
      <c r="W328" s="41">
        <f t="shared" si="59"/>
        <v>2017.45</v>
      </c>
      <c r="X328" s="36"/>
      <c r="Y328" s="83"/>
    </row>
    <row r="329" spans="1:25" x14ac:dyDescent="0.25">
      <c r="A329" s="104" t="str">
        <f>'Door Comparison'!A329</f>
        <v>D05.02.06A</v>
      </c>
      <c r="B329" s="116" t="str">
        <f>'Door Comparison'!C329</f>
        <v>DRS-501</v>
      </c>
      <c r="C329" s="116" t="str">
        <f>'Door Comparison'!D329</f>
        <v>Timber</v>
      </c>
      <c r="D329" s="35">
        <f>'Door Comparison'!E329</f>
        <v>1290</v>
      </c>
      <c r="E329" s="35">
        <f>'Door Comparison'!F329</f>
        <v>2360</v>
      </c>
      <c r="G329" s="38">
        <f>'Door Comparison'!I329</f>
        <v>0</v>
      </c>
      <c r="H329" s="38">
        <f>'Door Comparison'!J329</f>
        <v>1</v>
      </c>
      <c r="J329" s="38">
        <f>'Door Comparison'!L329</f>
        <v>0</v>
      </c>
      <c r="K329" s="38">
        <f>'Door Comparison'!M329</f>
        <v>1</v>
      </c>
      <c r="L329" s="38">
        <f>'Door Comparison'!N329</f>
        <v>1</v>
      </c>
      <c r="N329" s="40">
        <f t="shared" si="51"/>
        <v>0.54</v>
      </c>
      <c r="P329" s="40">
        <f t="shared" si="52"/>
        <v>4.8099999999999996</v>
      </c>
      <c r="R329" s="1">
        <f>JMS!BL331</f>
        <v>391.31</v>
      </c>
      <c r="S329" s="399">
        <f>'Door Comparison'!AC329</f>
        <v>761.47</v>
      </c>
      <c r="T329" s="399">
        <f t="shared" si="53"/>
        <v>24.04</v>
      </c>
      <c r="U329" s="401">
        <v>839.73</v>
      </c>
      <c r="W329" s="41">
        <f t="shared" si="59"/>
        <v>2021.9</v>
      </c>
      <c r="X329" s="36"/>
      <c r="Y329" s="83"/>
    </row>
    <row r="330" spans="1:25" x14ac:dyDescent="0.25">
      <c r="A330" s="104" t="str">
        <f>'Door Comparison'!A330</f>
        <v>D05.02.06B</v>
      </c>
      <c r="B330" s="116" t="str">
        <f>'Door Comparison'!C330</f>
        <v>DRS-307</v>
      </c>
      <c r="C330" s="116" t="str">
        <f>'Door Comparison'!D330</f>
        <v>Metal</v>
      </c>
      <c r="D330" s="35">
        <f>'Door Comparison'!E330</f>
        <v>950</v>
      </c>
      <c r="E330" s="35">
        <f>'Door Comparison'!F330</f>
        <v>2300</v>
      </c>
      <c r="G330" s="38">
        <f>'Door Comparison'!I330</f>
        <v>0</v>
      </c>
      <c r="H330" s="38">
        <f>'Door Comparison'!J330</f>
        <v>1</v>
      </c>
      <c r="J330" s="38">
        <f>'Door Comparison'!L330</f>
        <v>0</v>
      </c>
      <c r="K330" s="38">
        <f>'Door Comparison'!M330</f>
        <v>1</v>
      </c>
      <c r="L330" s="38">
        <f>'Door Comparison'!N330</f>
        <v>1</v>
      </c>
      <c r="N330" s="40"/>
      <c r="P330" s="40"/>
      <c r="R330" s="1">
        <f>JMS!BL332</f>
        <v>0</v>
      </c>
      <c r="S330" s="40">
        <f>'Door Comparison'!AC330</f>
        <v>1404.55</v>
      </c>
      <c r="T330" s="40"/>
      <c r="U330" s="109">
        <v>0</v>
      </c>
      <c r="V330" s="39"/>
      <c r="W330" s="41">
        <f t="shared" si="59"/>
        <v>1404.55</v>
      </c>
      <c r="X330" s="36"/>
      <c r="Y330" s="83"/>
    </row>
    <row r="331" spans="1:25" x14ac:dyDescent="0.25">
      <c r="A331" s="104" t="str">
        <f>'Door Comparison'!A331</f>
        <v>D05.02.07A</v>
      </c>
      <c r="B331" s="116" t="str">
        <f>'Door Comparison'!C331</f>
        <v>DRS-501</v>
      </c>
      <c r="C331" s="116" t="str">
        <f>'Door Comparison'!D331</f>
        <v>Timber</v>
      </c>
      <c r="D331" s="35">
        <f>'Door Comparison'!E331</f>
        <v>970</v>
      </c>
      <c r="E331" s="35">
        <f>'Door Comparison'!F331</f>
        <v>2360</v>
      </c>
      <c r="G331" s="38">
        <f>'Door Comparison'!I331</f>
        <v>0</v>
      </c>
      <c r="H331" s="38">
        <f>'Door Comparison'!J331</f>
        <v>1</v>
      </c>
      <c r="J331" s="38">
        <f>'Door Comparison'!L331</f>
        <v>0</v>
      </c>
      <c r="K331" s="38">
        <f>'Door Comparison'!M331</f>
        <v>1</v>
      </c>
      <c r="L331" s="38">
        <f>'Door Comparison'!N331</f>
        <v>1</v>
      </c>
      <c r="N331" s="40">
        <f t="shared" ref="N331:N393" si="60">(D331+2*E331)*((G331*0.04)+(H331*0.09))/1000</f>
        <v>0.51</v>
      </c>
      <c r="P331" s="40">
        <f t="shared" ref="P331:P393" si="61">((D331+2*E331)*0.8)/1000</f>
        <v>4.55</v>
      </c>
      <c r="R331" s="1">
        <f>JMS!BL333</f>
        <v>382.98</v>
      </c>
      <c r="S331" s="399">
        <f>'Door Comparison'!AC331</f>
        <v>334.48</v>
      </c>
      <c r="T331" s="399">
        <f t="shared" ref="T331:T393" si="62">(J331+K331+L331)*(2*((D331+2*E331)*1/1000))</f>
        <v>22.76</v>
      </c>
      <c r="U331" s="401">
        <v>405.15</v>
      </c>
      <c r="W331" s="41">
        <f t="shared" si="59"/>
        <v>1150.43</v>
      </c>
      <c r="X331" s="36"/>
      <c r="Y331" s="83"/>
    </row>
    <row r="332" spans="1:25" x14ac:dyDescent="0.25">
      <c r="A332" s="104" t="str">
        <f>'Door Comparison'!A332</f>
        <v>D05.02.08A</v>
      </c>
      <c r="B332" s="116" t="str">
        <f>'Door Comparison'!C332</f>
        <v>DRS-501</v>
      </c>
      <c r="C332" s="116" t="str">
        <f>'Door Comparison'!D332</f>
        <v>Timber</v>
      </c>
      <c r="D332" s="35">
        <f>'Door Comparison'!E332</f>
        <v>970</v>
      </c>
      <c r="E332" s="35">
        <f>'Door Comparison'!F332</f>
        <v>2360</v>
      </c>
      <c r="G332" s="38">
        <f>'Door Comparison'!I332</f>
        <v>0</v>
      </c>
      <c r="H332" s="38">
        <f>'Door Comparison'!J332</f>
        <v>1</v>
      </c>
      <c r="J332" s="38">
        <f>'Door Comparison'!L332</f>
        <v>0</v>
      </c>
      <c r="K332" s="38">
        <f>'Door Comparison'!M332</f>
        <v>1</v>
      </c>
      <c r="L332" s="38">
        <f>'Door Comparison'!N332</f>
        <v>1</v>
      </c>
      <c r="N332" s="40">
        <f t="shared" si="60"/>
        <v>0.51</v>
      </c>
      <c r="P332" s="40">
        <f t="shared" si="61"/>
        <v>4.55</v>
      </c>
      <c r="R332" s="1">
        <f>JMS!BL334</f>
        <v>426.22</v>
      </c>
      <c r="S332" s="399">
        <f>'Door Comparison'!AC332</f>
        <v>334.48</v>
      </c>
      <c r="T332" s="399">
        <f t="shared" si="62"/>
        <v>22.76</v>
      </c>
      <c r="U332" s="401">
        <v>405.15</v>
      </c>
      <c r="W332" s="41">
        <f t="shared" si="59"/>
        <v>1193.67</v>
      </c>
      <c r="X332" s="36"/>
      <c r="Y332" s="83"/>
    </row>
    <row r="333" spans="1:25" x14ac:dyDescent="0.25">
      <c r="A333" s="104" t="str">
        <f>'Door Comparison'!A333</f>
        <v>D05.02.09A</v>
      </c>
      <c r="B333" s="116" t="str">
        <f>'Door Comparison'!C333</f>
        <v>DRS-501</v>
      </c>
      <c r="C333" s="116" t="str">
        <f>'Door Comparison'!D333</f>
        <v>Timber</v>
      </c>
      <c r="D333" s="35">
        <f>'Door Comparison'!E333</f>
        <v>850</v>
      </c>
      <c r="E333" s="35">
        <f>'Door Comparison'!F333</f>
        <v>2360</v>
      </c>
      <c r="G333" s="38">
        <f>'Door Comparison'!I333</f>
        <v>0</v>
      </c>
      <c r="H333" s="38">
        <f>'Door Comparison'!J333</f>
        <v>1</v>
      </c>
      <c r="J333" s="38">
        <f>'Door Comparison'!L333</f>
        <v>0</v>
      </c>
      <c r="K333" s="38">
        <f>'Door Comparison'!M333</f>
        <v>1</v>
      </c>
      <c r="L333" s="38">
        <f>'Door Comparison'!N333</f>
        <v>1</v>
      </c>
      <c r="N333" s="40">
        <f t="shared" si="60"/>
        <v>0.5</v>
      </c>
      <c r="P333" s="40">
        <f t="shared" si="61"/>
        <v>4.46</v>
      </c>
      <c r="R333" s="1">
        <f>JMS!BL335</f>
        <v>422.25</v>
      </c>
      <c r="S333" s="399">
        <f>'Door Comparison'!AC333</f>
        <v>329.15</v>
      </c>
      <c r="T333" s="399">
        <f t="shared" si="62"/>
        <v>22.28</v>
      </c>
      <c r="U333" s="401">
        <v>377.29</v>
      </c>
      <c r="W333" s="41">
        <f t="shared" si="59"/>
        <v>1155.93</v>
      </c>
      <c r="X333" s="36"/>
      <c r="Y333" s="83"/>
    </row>
    <row r="334" spans="1:25" x14ac:dyDescent="0.25">
      <c r="A334" s="104" t="str">
        <f>'Door Comparison'!A334</f>
        <v>D05.02.10A</v>
      </c>
      <c r="B334" s="116" t="str">
        <f>'Door Comparison'!C334</f>
        <v>DRS-501</v>
      </c>
      <c r="C334" s="116" t="str">
        <f>'Door Comparison'!D334</f>
        <v>Timber</v>
      </c>
      <c r="D334" s="35">
        <f>'Door Comparison'!E334</f>
        <v>1040</v>
      </c>
      <c r="E334" s="35">
        <f>'Door Comparison'!F334</f>
        <v>2360</v>
      </c>
      <c r="G334" s="38">
        <f>'Door Comparison'!I334</f>
        <v>0</v>
      </c>
      <c r="H334" s="38">
        <f>'Door Comparison'!J334</f>
        <v>1</v>
      </c>
      <c r="J334" s="38">
        <f>'Door Comparison'!L334</f>
        <v>0</v>
      </c>
      <c r="K334" s="38">
        <f>'Door Comparison'!M334</f>
        <v>1</v>
      </c>
      <c r="L334" s="38">
        <f>'Door Comparison'!N334</f>
        <v>1</v>
      </c>
      <c r="N334" s="40">
        <f t="shared" si="60"/>
        <v>0.52</v>
      </c>
      <c r="P334" s="40">
        <f t="shared" si="61"/>
        <v>4.6100000000000003</v>
      </c>
      <c r="R334" s="1">
        <f>JMS!BL336</f>
        <v>428.54</v>
      </c>
      <c r="S334" s="399">
        <f>'Door Comparison'!AC334</f>
        <v>337.58</v>
      </c>
      <c r="T334" s="399">
        <f t="shared" si="62"/>
        <v>23.04</v>
      </c>
      <c r="U334" s="401">
        <v>372.89</v>
      </c>
      <c r="W334" s="41">
        <f t="shared" si="59"/>
        <v>1167.18</v>
      </c>
      <c r="X334" s="36"/>
      <c r="Y334" s="83"/>
    </row>
    <row r="335" spans="1:25" x14ac:dyDescent="0.25">
      <c r="A335" s="104" t="str">
        <f>'Door Comparison'!A335</f>
        <v>D05.02.11A</v>
      </c>
      <c r="B335" s="116" t="str">
        <f>'Door Comparison'!C335</f>
        <v>DRS-501</v>
      </c>
      <c r="C335" s="116" t="str">
        <f>'Door Comparison'!D335</f>
        <v>Timber</v>
      </c>
      <c r="D335" s="35">
        <f>'Door Comparison'!E335</f>
        <v>1290</v>
      </c>
      <c r="E335" s="35">
        <f>'Door Comparison'!F335</f>
        <v>2360</v>
      </c>
      <c r="G335" s="38">
        <f>'Door Comparison'!I335</f>
        <v>0</v>
      </c>
      <c r="H335" s="38">
        <f>'Door Comparison'!J335</f>
        <v>1</v>
      </c>
      <c r="J335" s="38">
        <f>'Door Comparison'!L335</f>
        <v>0</v>
      </c>
      <c r="K335" s="38">
        <f>'Door Comparison'!M335</f>
        <v>1</v>
      </c>
      <c r="L335" s="38">
        <f>'Door Comparison'!N335</f>
        <v>1</v>
      </c>
      <c r="N335" s="40">
        <f t="shared" si="60"/>
        <v>0.54</v>
      </c>
      <c r="P335" s="40">
        <f t="shared" si="61"/>
        <v>4.8099999999999996</v>
      </c>
      <c r="R335" s="1">
        <f>JMS!BL337</f>
        <v>436.82</v>
      </c>
      <c r="S335" s="399">
        <f>'Door Comparison'!AC335</f>
        <v>744.94</v>
      </c>
      <c r="T335" s="399">
        <f t="shared" si="62"/>
        <v>24.04</v>
      </c>
      <c r="U335" s="401">
        <v>865.31</v>
      </c>
      <c r="W335" s="41">
        <f t="shared" si="59"/>
        <v>2076.46</v>
      </c>
      <c r="X335" s="36"/>
      <c r="Y335" s="83"/>
    </row>
    <row r="336" spans="1:25" x14ac:dyDescent="0.25">
      <c r="A336" s="104" t="str">
        <f>'Door Comparison'!A336</f>
        <v>D05.02.12A</v>
      </c>
      <c r="B336" s="116" t="str">
        <f>'Door Comparison'!C336</f>
        <v>DRS-501</v>
      </c>
      <c r="C336" s="116" t="str">
        <f>'Door Comparison'!D336</f>
        <v>Timber</v>
      </c>
      <c r="D336" s="35">
        <f>'Door Comparison'!E336</f>
        <v>1290</v>
      </c>
      <c r="E336" s="35">
        <f>'Door Comparison'!F336</f>
        <v>2360</v>
      </c>
      <c r="G336" s="38">
        <f>'Door Comparison'!I336</f>
        <v>0</v>
      </c>
      <c r="H336" s="38">
        <f>'Door Comparison'!J336</f>
        <v>1</v>
      </c>
      <c r="J336" s="38">
        <f>'Door Comparison'!L336</f>
        <v>0</v>
      </c>
      <c r="K336" s="38">
        <f>'Door Comparison'!M336</f>
        <v>1</v>
      </c>
      <c r="L336" s="38">
        <f>'Door Comparison'!N336</f>
        <v>1</v>
      </c>
      <c r="N336" s="40">
        <f t="shared" si="60"/>
        <v>0.54</v>
      </c>
      <c r="P336" s="40">
        <f t="shared" si="61"/>
        <v>4.8099999999999996</v>
      </c>
      <c r="R336" s="1">
        <f>JMS!BL338</f>
        <v>408.94</v>
      </c>
      <c r="S336" s="399">
        <f>'Door Comparison'!AC336</f>
        <v>731.44</v>
      </c>
      <c r="T336" s="399">
        <f t="shared" si="62"/>
        <v>24.04</v>
      </c>
      <c r="U336" s="401">
        <v>865.31</v>
      </c>
      <c r="W336" s="41">
        <f t="shared" si="59"/>
        <v>2035.08</v>
      </c>
      <c r="X336" s="36"/>
      <c r="Y336" s="83"/>
    </row>
    <row r="337" spans="1:25" x14ac:dyDescent="0.25">
      <c r="A337" s="104" t="str">
        <f>'Door Comparison'!A337</f>
        <v>D05.02.M1A</v>
      </c>
      <c r="B337" s="116" t="str">
        <f>'Door Comparison'!C337</f>
        <v>DRS-501</v>
      </c>
      <c r="C337" s="116" t="str">
        <f>'Door Comparison'!D337</f>
        <v>Timber</v>
      </c>
      <c r="D337" s="35">
        <f>'Door Comparison'!E337</f>
        <v>1040</v>
      </c>
      <c r="E337" s="35">
        <f>'Door Comparison'!F337</f>
        <v>2360</v>
      </c>
      <c r="G337" s="38">
        <f>'Door Comparison'!I337</f>
        <v>0</v>
      </c>
      <c r="H337" s="38">
        <f>'Door Comparison'!J337</f>
        <v>1</v>
      </c>
      <c r="J337" s="38">
        <f>'Door Comparison'!L337</f>
        <v>0</v>
      </c>
      <c r="K337" s="38">
        <f>'Door Comparison'!M337</f>
        <v>1</v>
      </c>
      <c r="L337" s="38">
        <f>'Door Comparison'!N337</f>
        <v>1</v>
      </c>
      <c r="N337" s="40">
        <f t="shared" si="60"/>
        <v>0.52</v>
      </c>
      <c r="P337" s="40">
        <f t="shared" si="61"/>
        <v>4.6100000000000003</v>
      </c>
      <c r="R337" s="1">
        <f>JMS!BL339</f>
        <v>384.8</v>
      </c>
      <c r="S337" s="399">
        <f>'Door Comparison'!AC337</f>
        <v>337.58</v>
      </c>
      <c r="T337" s="399">
        <f t="shared" si="62"/>
        <v>23.04</v>
      </c>
      <c r="U337" s="401">
        <v>363.37</v>
      </c>
      <c r="W337" s="41">
        <f t="shared" si="59"/>
        <v>1113.92</v>
      </c>
      <c r="X337" s="36"/>
      <c r="Y337" s="83"/>
    </row>
    <row r="338" spans="1:25" x14ac:dyDescent="0.25">
      <c r="A338" s="104" t="str">
        <f>'Door Comparison'!A338</f>
        <v>D05.04.01A</v>
      </c>
      <c r="B338" s="116" t="str">
        <f>'Door Comparison'!C338</f>
        <v>DRS-501</v>
      </c>
      <c r="C338" s="116" t="str">
        <f>'Door Comparison'!D338</f>
        <v>Timber</v>
      </c>
      <c r="D338" s="35">
        <f>'Door Comparison'!E338</f>
        <v>1290</v>
      </c>
      <c r="E338" s="35">
        <f>'Door Comparison'!F338</f>
        <v>2360</v>
      </c>
      <c r="G338" s="38">
        <f>'Door Comparison'!I338</f>
        <v>0</v>
      </c>
      <c r="H338" s="38">
        <f>'Door Comparison'!J338</f>
        <v>1</v>
      </c>
      <c r="J338" s="38">
        <f>'Door Comparison'!L338</f>
        <v>0</v>
      </c>
      <c r="K338" s="38">
        <f>'Door Comparison'!M338</f>
        <v>1</v>
      </c>
      <c r="L338" s="38">
        <f>'Door Comparison'!N338</f>
        <v>1</v>
      </c>
      <c r="N338" s="40">
        <f t="shared" si="60"/>
        <v>0.54</v>
      </c>
      <c r="P338" s="40">
        <f t="shared" si="61"/>
        <v>4.8099999999999996</v>
      </c>
      <c r="R338" s="1">
        <f>JMS!BL340</f>
        <v>436.82</v>
      </c>
      <c r="S338" s="399">
        <f>'Door Comparison'!AC338</f>
        <v>761.47</v>
      </c>
      <c r="T338" s="399">
        <f t="shared" si="62"/>
        <v>24.04</v>
      </c>
      <c r="U338" s="401">
        <v>839.73</v>
      </c>
      <c r="W338" s="41">
        <f t="shared" si="59"/>
        <v>2067.41</v>
      </c>
      <c r="X338" s="36"/>
      <c r="Y338" s="83"/>
    </row>
    <row r="339" spans="1:25" x14ac:dyDescent="0.25">
      <c r="A339" s="104" t="str">
        <f>'Door Comparison'!A339</f>
        <v>D05.04.02A</v>
      </c>
      <c r="B339" s="116" t="str">
        <f>'Door Comparison'!C339</f>
        <v>DRS-501</v>
      </c>
      <c r="C339" s="116" t="str">
        <f>'Door Comparison'!D339</f>
        <v>Timber</v>
      </c>
      <c r="D339" s="35">
        <f>'Door Comparison'!E339</f>
        <v>1290</v>
      </c>
      <c r="E339" s="35">
        <f>'Door Comparison'!F339</f>
        <v>2360</v>
      </c>
      <c r="G339" s="38">
        <f>'Door Comparison'!I339</f>
        <v>0</v>
      </c>
      <c r="H339" s="38">
        <f>'Door Comparison'!J339</f>
        <v>1</v>
      </c>
      <c r="J339" s="38">
        <f>'Door Comparison'!L339</f>
        <v>0</v>
      </c>
      <c r="K339" s="38">
        <f>'Door Comparison'!M339</f>
        <v>1</v>
      </c>
      <c r="L339" s="38">
        <f>'Door Comparison'!N339</f>
        <v>1</v>
      </c>
      <c r="N339" s="40">
        <f t="shared" si="60"/>
        <v>0.54</v>
      </c>
      <c r="P339" s="40">
        <f t="shared" si="61"/>
        <v>4.8099999999999996</v>
      </c>
      <c r="R339" s="1">
        <f>JMS!BL341</f>
        <v>436.82</v>
      </c>
      <c r="S339" s="399">
        <f>'Door Comparison'!AC339</f>
        <v>731.44</v>
      </c>
      <c r="T339" s="399">
        <f t="shared" si="62"/>
        <v>24.04</v>
      </c>
      <c r="U339" s="401">
        <v>865.31</v>
      </c>
      <c r="W339" s="41">
        <f t="shared" si="59"/>
        <v>2062.96</v>
      </c>
      <c r="X339" s="36"/>
      <c r="Y339" s="83"/>
    </row>
    <row r="340" spans="1:25" x14ac:dyDescent="0.25">
      <c r="A340" s="104" t="str">
        <f>'Door Comparison'!A340</f>
        <v>D05.04.03A</v>
      </c>
      <c r="B340" s="116" t="str">
        <f>'Door Comparison'!C340</f>
        <v>DRS-501</v>
      </c>
      <c r="C340" s="116" t="str">
        <f>'Door Comparison'!D340</f>
        <v>Timber</v>
      </c>
      <c r="D340" s="35">
        <f>'Door Comparison'!E340</f>
        <v>1040</v>
      </c>
      <c r="E340" s="35">
        <f>'Door Comparison'!F340</f>
        <v>2360</v>
      </c>
      <c r="G340" s="38">
        <f>'Door Comparison'!I340</f>
        <v>0</v>
      </c>
      <c r="H340" s="38">
        <f>'Door Comparison'!J340</f>
        <v>1</v>
      </c>
      <c r="J340" s="38">
        <f>'Door Comparison'!L340</f>
        <v>0</v>
      </c>
      <c r="K340" s="38">
        <f>'Door Comparison'!M340</f>
        <v>1</v>
      </c>
      <c r="L340" s="38">
        <f>'Door Comparison'!N340</f>
        <v>1</v>
      </c>
      <c r="N340" s="40">
        <f t="shared" si="60"/>
        <v>0.52</v>
      </c>
      <c r="P340" s="40">
        <f t="shared" si="61"/>
        <v>4.6100000000000003</v>
      </c>
      <c r="R340" s="1">
        <f>JMS!BL342</f>
        <v>401.74</v>
      </c>
      <c r="S340" s="399">
        <f>'Door Comparison'!AC340</f>
        <v>505</v>
      </c>
      <c r="T340" s="399">
        <f t="shared" si="62"/>
        <v>23.04</v>
      </c>
      <c r="U340" s="401">
        <v>284.85000000000002</v>
      </c>
      <c r="W340" s="41">
        <f t="shared" si="59"/>
        <v>1219.76</v>
      </c>
      <c r="X340" s="36"/>
      <c r="Y340" s="83"/>
    </row>
    <row r="341" spans="1:25" x14ac:dyDescent="0.25">
      <c r="A341" s="104" t="str">
        <f>'Door Comparison'!A341</f>
        <v>D05.04.04A</v>
      </c>
      <c r="B341" s="116" t="str">
        <f>'Door Comparison'!C341</f>
        <v>DRS-501</v>
      </c>
      <c r="C341" s="116" t="str">
        <f>'Door Comparison'!D341</f>
        <v>Timber</v>
      </c>
      <c r="D341" s="35">
        <f>'Door Comparison'!E341</f>
        <v>1640</v>
      </c>
      <c r="E341" s="35">
        <f>'Door Comparison'!F341</f>
        <v>2360</v>
      </c>
      <c r="G341" s="38">
        <f>'Door Comparison'!I341</f>
        <v>0</v>
      </c>
      <c r="H341" s="38">
        <f>'Door Comparison'!J341</f>
        <v>1</v>
      </c>
      <c r="J341" s="38">
        <f>'Door Comparison'!L341</f>
        <v>0</v>
      </c>
      <c r="K341" s="38">
        <f>'Door Comparison'!M341</f>
        <v>1</v>
      </c>
      <c r="L341" s="38">
        <f>'Door Comparison'!N341</f>
        <v>1</v>
      </c>
      <c r="N341" s="40">
        <f t="shared" si="60"/>
        <v>0.56999999999999995</v>
      </c>
      <c r="P341" s="40">
        <f t="shared" si="61"/>
        <v>5.09</v>
      </c>
      <c r="R341" s="1">
        <f>JMS!BL343</f>
        <v>419.01</v>
      </c>
      <c r="S341" s="399">
        <f>'Door Comparison'!AC341</f>
        <v>863.93</v>
      </c>
      <c r="T341" s="399">
        <f t="shared" si="62"/>
        <v>25.44</v>
      </c>
      <c r="U341" s="401">
        <v>412.57</v>
      </c>
      <c r="W341" s="41">
        <f t="shared" si="59"/>
        <v>1726.61</v>
      </c>
      <c r="X341" s="36"/>
      <c r="Y341" s="83"/>
    </row>
    <row r="342" spans="1:25" x14ac:dyDescent="0.25">
      <c r="A342" s="104" t="str">
        <f>'Door Comparison'!A342</f>
        <v>D05.04.05A</v>
      </c>
      <c r="B342" s="116" t="str">
        <f>'Door Comparison'!C342</f>
        <v>DRS-505</v>
      </c>
      <c r="C342" s="116" t="str">
        <f>'Door Comparison'!D342</f>
        <v>Selo</v>
      </c>
      <c r="D342" s="35">
        <f>'Door Comparison'!E342</f>
        <v>1903</v>
      </c>
      <c r="E342" s="35">
        <f>'Door Comparison'!F342</f>
        <v>2395</v>
      </c>
      <c r="G342" s="38">
        <f>'Door Comparison'!I342</f>
        <v>0</v>
      </c>
      <c r="H342" s="38">
        <f>'Door Comparison'!J342</f>
        <v>1</v>
      </c>
      <c r="J342" s="38">
        <f>'Door Comparison'!L342</f>
        <v>0</v>
      </c>
      <c r="K342" s="38">
        <f>'Door Comparison'!M342</f>
        <v>0</v>
      </c>
      <c r="L342" s="38">
        <f>'Door Comparison'!N342</f>
        <v>1</v>
      </c>
      <c r="N342" s="40">
        <f t="shared" si="60"/>
        <v>0.6</v>
      </c>
      <c r="P342" s="40">
        <f t="shared" si="61"/>
        <v>5.35</v>
      </c>
      <c r="R342" s="1">
        <f>JMS!BL344</f>
        <v>430.99</v>
      </c>
      <c r="S342" s="40">
        <f>'Door Comparison'!AC342</f>
        <v>910.66</v>
      </c>
      <c r="T342" s="40">
        <f t="shared" si="62"/>
        <v>13.39</v>
      </c>
      <c r="U342" s="401">
        <v>167.73</v>
      </c>
      <c r="V342" s="39"/>
      <c r="W342" s="41">
        <f t="shared" si="59"/>
        <v>1528.72</v>
      </c>
      <c r="X342" s="36"/>
      <c r="Y342" s="83"/>
    </row>
    <row r="343" spans="1:25" x14ac:dyDescent="0.25">
      <c r="A343" s="104" t="str">
        <f>'Door Comparison'!A343</f>
        <v>D05.04.06A</v>
      </c>
      <c r="B343" s="116" t="str">
        <f>'Door Comparison'!C343</f>
        <v>DRS-501</v>
      </c>
      <c r="C343" s="116" t="str">
        <f>'Door Comparison'!D343</f>
        <v>Timber</v>
      </c>
      <c r="D343" s="35">
        <f>'Door Comparison'!E343</f>
        <v>970</v>
      </c>
      <c r="E343" s="35">
        <f>'Door Comparison'!F343</f>
        <v>2360</v>
      </c>
      <c r="G343" s="38">
        <f>'Door Comparison'!I343</f>
        <v>0</v>
      </c>
      <c r="H343" s="38">
        <f>'Door Comparison'!J343</f>
        <v>1</v>
      </c>
      <c r="J343" s="38">
        <f>'Door Comparison'!L343</f>
        <v>0</v>
      </c>
      <c r="K343" s="38">
        <f>'Door Comparison'!M343</f>
        <v>0</v>
      </c>
      <c r="L343" s="38">
        <f>'Door Comparison'!N343</f>
        <v>1</v>
      </c>
      <c r="N343" s="40">
        <f t="shared" si="60"/>
        <v>0.51</v>
      </c>
      <c r="P343" s="40">
        <f t="shared" si="61"/>
        <v>4.55</v>
      </c>
      <c r="R343" s="1">
        <f>JMS!BL345</f>
        <v>385.87</v>
      </c>
      <c r="S343" s="399">
        <f>'Door Comparison'!AC343</f>
        <v>236.46</v>
      </c>
      <c r="T343" s="399">
        <f t="shared" si="62"/>
        <v>11.38</v>
      </c>
      <c r="U343" s="401">
        <v>363.81</v>
      </c>
      <c r="W343" s="41">
        <f t="shared" si="59"/>
        <v>1002.58</v>
      </c>
      <c r="X343" s="36"/>
      <c r="Y343" s="83"/>
    </row>
    <row r="344" spans="1:25" x14ac:dyDescent="0.25">
      <c r="A344" s="104" t="str">
        <f>'Door Comparison'!A344</f>
        <v>D05.04.07A</v>
      </c>
      <c r="B344" s="116" t="str">
        <f>'Door Comparison'!C344</f>
        <v>DRS-501</v>
      </c>
      <c r="C344" s="116" t="str">
        <f>'Door Comparison'!D344</f>
        <v>Timber</v>
      </c>
      <c r="D344" s="35">
        <f>'Door Comparison'!E344</f>
        <v>830</v>
      </c>
      <c r="E344" s="35">
        <f>'Door Comparison'!F344</f>
        <v>2360</v>
      </c>
      <c r="G344" s="38">
        <f>'Door Comparison'!I344</f>
        <v>0</v>
      </c>
      <c r="H344" s="38">
        <f>'Door Comparison'!J344</f>
        <v>1</v>
      </c>
      <c r="J344" s="38">
        <f>'Door Comparison'!L344</f>
        <v>1</v>
      </c>
      <c r="K344" s="38">
        <f>'Door Comparison'!M344</f>
        <v>0</v>
      </c>
      <c r="L344" s="38">
        <f>'Door Comparison'!N344</f>
        <v>1</v>
      </c>
      <c r="N344" s="40">
        <f t="shared" si="60"/>
        <v>0.5</v>
      </c>
      <c r="P344" s="40">
        <f t="shared" si="61"/>
        <v>4.4400000000000004</v>
      </c>
      <c r="R344" s="1">
        <f>JMS!BL346</f>
        <v>382.01</v>
      </c>
      <c r="S344" s="399">
        <f>'Door Comparison'!AC344</f>
        <v>238.42</v>
      </c>
      <c r="T344" s="399">
        <f t="shared" si="62"/>
        <v>22.2</v>
      </c>
      <c r="U344" s="401">
        <v>365.19</v>
      </c>
      <c r="W344" s="41">
        <f t="shared" si="59"/>
        <v>1012.76</v>
      </c>
      <c r="X344" s="36"/>
      <c r="Y344" s="83"/>
    </row>
    <row r="345" spans="1:25" x14ac:dyDescent="0.25">
      <c r="A345" s="104" t="str">
        <f>'Door Comparison'!A345</f>
        <v>D05.04.08A</v>
      </c>
      <c r="B345" s="116" t="str">
        <f>'Door Comparison'!C345</f>
        <v>DRS-501</v>
      </c>
      <c r="C345" s="116" t="str">
        <f>'Door Comparison'!D345</f>
        <v>Timber</v>
      </c>
      <c r="D345" s="35">
        <f>'Door Comparison'!E345</f>
        <v>970</v>
      </c>
      <c r="E345" s="35">
        <f>'Door Comparison'!F345</f>
        <v>2360</v>
      </c>
      <c r="G345" s="38">
        <f>'Door Comparison'!I345</f>
        <v>0</v>
      </c>
      <c r="H345" s="38">
        <f>'Door Comparison'!J345</f>
        <v>1</v>
      </c>
      <c r="J345" s="38">
        <f>'Door Comparison'!L345</f>
        <v>0</v>
      </c>
      <c r="K345" s="38">
        <f>'Door Comparison'!M345</f>
        <v>0</v>
      </c>
      <c r="L345" s="38">
        <f>'Door Comparison'!N345</f>
        <v>1</v>
      </c>
      <c r="N345" s="40">
        <f t="shared" si="60"/>
        <v>0.51</v>
      </c>
      <c r="P345" s="40">
        <f t="shared" si="61"/>
        <v>4.55</v>
      </c>
      <c r="R345" s="1">
        <f>JMS!BL347</f>
        <v>385.87</v>
      </c>
      <c r="S345" s="399">
        <f>'Door Comparison'!AC345</f>
        <v>236.46</v>
      </c>
      <c r="T345" s="399">
        <f t="shared" si="62"/>
        <v>11.38</v>
      </c>
      <c r="U345" s="401">
        <v>363.81</v>
      </c>
      <c r="W345" s="41">
        <f t="shared" si="59"/>
        <v>1002.58</v>
      </c>
      <c r="X345" s="36"/>
      <c r="Y345" s="83"/>
    </row>
    <row r="346" spans="1:25" x14ac:dyDescent="0.25">
      <c r="A346" s="104" t="str">
        <f>'Door Comparison'!A346</f>
        <v>D05.06.01A</v>
      </c>
      <c r="B346" s="116" t="str">
        <f>'Door Comparison'!C346</f>
        <v>DRS-501</v>
      </c>
      <c r="C346" s="116" t="str">
        <f>'Door Comparison'!D346</f>
        <v>Timber</v>
      </c>
      <c r="D346" s="35">
        <f>'Door Comparison'!E346</f>
        <v>1290</v>
      </c>
      <c r="E346" s="35">
        <f>'Door Comparison'!F346</f>
        <v>2360</v>
      </c>
      <c r="G346" s="38">
        <f>'Door Comparison'!I346</f>
        <v>0</v>
      </c>
      <c r="H346" s="38">
        <f>'Door Comparison'!J346</f>
        <v>1</v>
      </c>
      <c r="J346" s="38">
        <f>'Door Comparison'!L346</f>
        <v>0</v>
      </c>
      <c r="K346" s="38">
        <f>'Door Comparison'!M346</f>
        <v>1</v>
      </c>
      <c r="L346" s="38">
        <f>'Door Comparison'!N346</f>
        <v>1</v>
      </c>
      <c r="N346" s="40">
        <f t="shared" si="60"/>
        <v>0.54</v>
      </c>
      <c r="P346" s="40">
        <f t="shared" si="61"/>
        <v>4.8099999999999996</v>
      </c>
      <c r="R346" s="1">
        <f>JMS!BL348</f>
        <v>391.31</v>
      </c>
      <c r="S346" s="399">
        <f>'Door Comparison'!AC346</f>
        <v>761.47</v>
      </c>
      <c r="T346" s="399">
        <f t="shared" si="62"/>
        <v>24.04</v>
      </c>
      <c r="U346" s="401">
        <v>839.73</v>
      </c>
      <c r="W346" s="41">
        <f t="shared" si="59"/>
        <v>2021.9</v>
      </c>
      <c r="X346" s="36"/>
      <c r="Y346" s="83"/>
    </row>
    <row r="347" spans="1:25" x14ac:dyDescent="0.25">
      <c r="A347" s="104" t="str">
        <f>'Door Comparison'!A347</f>
        <v>D05.06.02A</v>
      </c>
      <c r="B347" s="116" t="str">
        <f>'Door Comparison'!C347</f>
        <v>DRS-501</v>
      </c>
      <c r="C347" s="116" t="str">
        <f>'Door Comparison'!D347</f>
        <v>Timber</v>
      </c>
      <c r="D347" s="35">
        <f>'Door Comparison'!E347</f>
        <v>1640</v>
      </c>
      <c r="E347" s="35">
        <f>'Door Comparison'!F347</f>
        <v>2360</v>
      </c>
      <c r="G347" s="38">
        <f>'Door Comparison'!I347</f>
        <v>0</v>
      </c>
      <c r="H347" s="38">
        <f>'Door Comparison'!J347</f>
        <v>1</v>
      </c>
      <c r="J347" s="38">
        <f>'Door Comparison'!L347</f>
        <v>0</v>
      </c>
      <c r="K347" s="38">
        <f>'Door Comparison'!M347</f>
        <v>1</v>
      </c>
      <c r="L347" s="38">
        <f>'Door Comparison'!N347</f>
        <v>1</v>
      </c>
      <c r="N347" s="40">
        <f t="shared" si="60"/>
        <v>0.56999999999999995</v>
      </c>
      <c r="P347" s="40">
        <f t="shared" si="61"/>
        <v>5.09</v>
      </c>
      <c r="R347" s="1">
        <f>JMS!BL349</f>
        <v>448.41</v>
      </c>
      <c r="S347" s="399">
        <f>'Door Comparison'!AC347</f>
        <v>683.01</v>
      </c>
      <c r="T347" s="399">
        <f t="shared" si="62"/>
        <v>25.44</v>
      </c>
      <c r="U347" s="401">
        <v>412.57</v>
      </c>
      <c r="W347" s="41">
        <f t="shared" si="59"/>
        <v>1575.09</v>
      </c>
      <c r="X347" s="36"/>
      <c r="Y347" s="83"/>
    </row>
    <row r="348" spans="1:25" x14ac:dyDescent="0.25">
      <c r="A348" s="104" t="str">
        <f>'Door Comparison'!A348</f>
        <v>D05.06.03A</v>
      </c>
      <c r="B348" s="116" t="str">
        <f>'Door Comparison'!C348</f>
        <v>DRS-501</v>
      </c>
      <c r="C348" s="116" t="str">
        <f>'Door Comparison'!D348</f>
        <v>Timber</v>
      </c>
      <c r="D348" s="35">
        <f>'Door Comparison'!E348</f>
        <v>1290</v>
      </c>
      <c r="E348" s="35">
        <f>'Door Comparison'!F348</f>
        <v>2360</v>
      </c>
      <c r="G348" s="38">
        <f>'Door Comparison'!I348</f>
        <v>0</v>
      </c>
      <c r="H348" s="38">
        <f>'Door Comparison'!J348</f>
        <v>1</v>
      </c>
      <c r="J348" s="38">
        <f>'Door Comparison'!L348</f>
        <v>0</v>
      </c>
      <c r="K348" s="38">
        <f>'Door Comparison'!M348</f>
        <v>1</v>
      </c>
      <c r="L348" s="38">
        <f>'Door Comparison'!N348</f>
        <v>1</v>
      </c>
      <c r="N348" s="40">
        <f t="shared" si="60"/>
        <v>0.54</v>
      </c>
      <c r="P348" s="40">
        <f t="shared" si="61"/>
        <v>4.8099999999999996</v>
      </c>
      <c r="R348" s="1">
        <f>JMS!BL350</f>
        <v>391.31</v>
      </c>
      <c r="S348" s="399">
        <f>'Door Comparison'!AC348</f>
        <v>731.44</v>
      </c>
      <c r="T348" s="399">
        <f t="shared" si="62"/>
        <v>24.04</v>
      </c>
      <c r="U348" s="401">
        <v>865.31</v>
      </c>
      <c r="W348" s="41">
        <f t="shared" si="59"/>
        <v>2017.45</v>
      </c>
      <c r="X348" s="36"/>
      <c r="Y348" s="83"/>
    </row>
    <row r="349" spans="1:25" x14ac:dyDescent="0.25">
      <c r="A349" s="104" t="str">
        <f>'Door Comparison'!A349</f>
        <v>D05.06.04A</v>
      </c>
      <c r="B349" s="116" t="str">
        <f>'Door Comparison'!C349</f>
        <v>DRS-505</v>
      </c>
      <c r="C349" s="116" t="str">
        <f>'Door Comparison'!D349</f>
        <v>Selo</v>
      </c>
      <c r="D349" s="35">
        <f>'Door Comparison'!E349</f>
        <v>1955</v>
      </c>
      <c r="E349" s="35">
        <f>'Door Comparison'!F349</f>
        <v>2395</v>
      </c>
      <c r="G349" s="38">
        <f>'Door Comparison'!I349</f>
        <v>0</v>
      </c>
      <c r="H349" s="38">
        <f>'Door Comparison'!J349</f>
        <v>1</v>
      </c>
      <c r="J349" s="38">
        <f>'Door Comparison'!L349</f>
        <v>0</v>
      </c>
      <c r="K349" s="38">
        <f>'Door Comparison'!M349</f>
        <v>0</v>
      </c>
      <c r="L349" s="38">
        <f>'Door Comparison'!N349</f>
        <v>1</v>
      </c>
      <c r="N349" s="40">
        <f t="shared" si="60"/>
        <v>0.61</v>
      </c>
      <c r="P349" s="40">
        <f t="shared" si="61"/>
        <v>5.4</v>
      </c>
      <c r="R349" s="1">
        <f>JMS!BL351</f>
        <v>414.58</v>
      </c>
      <c r="S349" s="40">
        <f>'Door Comparison'!AC349</f>
        <v>910.66</v>
      </c>
      <c r="T349" s="40">
        <f t="shared" si="62"/>
        <v>13.49</v>
      </c>
      <c r="U349" s="401">
        <v>167.73</v>
      </c>
      <c r="V349" s="39"/>
      <c r="W349" s="41">
        <f t="shared" si="59"/>
        <v>1512.47</v>
      </c>
      <c r="X349" s="36"/>
      <c r="Y349" s="83"/>
    </row>
    <row r="350" spans="1:25" x14ac:dyDescent="0.25">
      <c r="A350" s="104" t="str">
        <f>'Door Comparison'!A350</f>
        <v>D05.06.05A</v>
      </c>
      <c r="B350" s="116" t="str">
        <f>'Door Comparison'!C350</f>
        <v>DRS-501</v>
      </c>
      <c r="C350" s="116" t="str">
        <f>'Door Comparison'!D350</f>
        <v>Timber</v>
      </c>
      <c r="D350" s="35">
        <f>'Door Comparison'!E350</f>
        <v>970</v>
      </c>
      <c r="E350" s="35">
        <f>'Door Comparison'!F350</f>
        <v>2360</v>
      </c>
      <c r="G350" s="38">
        <f>'Door Comparison'!I350</f>
        <v>0</v>
      </c>
      <c r="H350" s="38">
        <f>'Door Comparison'!J350</f>
        <v>1</v>
      </c>
      <c r="J350" s="38">
        <f>'Door Comparison'!L350</f>
        <v>0</v>
      </c>
      <c r="K350" s="38">
        <f>'Door Comparison'!M350</f>
        <v>1</v>
      </c>
      <c r="L350" s="38">
        <f>'Door Comparison'!N350</f>
        <v>1</v>
      </c>
      <c r="N350" s="40">
        <f t="shared" si="60"/>
        <v>0.51</v>
      </c>
      <c r="P350" s="40">
        <f t="shared" si="61"/>
        <v>4.55</v>
      </c>
      <c r="R350" s="1">
        <f>JMS!BL352</f>
        <v>426.22</v>
      </c>
      <c r="S350" s="399">
        <f>'Door Comparison'!AC350</f>
        <v>334.48</v>
      </c>
      <c r="T350" s="399">
        <f t="shared" si="62"/>
        <v>22.76</v>
      </c>
      <c r="U350" s="401">
        <v>405.15</v>
      </c>
      <c r="W350" s="41">
        <f t="shared" si="59"/>
        <v>1193.67</v>
      </c>
      <c r="X350" s="36"/>
      <c r="Y350" s="83"/>
    </row>
    <row r="351" spans="1:25" x14ac:dyDescent="0.25">
      <c r="A351" s="104" t="str">
        <f>'Door Comparison'!A351</f>
        <v>D05.06.06A</v>
      </c>
      <c r="B351" s="116" t="str">
        <f>'Door Comparison'!C351</f>
        <v>DRS-501</v>
      </c>
      <c r="C351" s="116" t="str">
        <f>'Door Comparison'!D351</f>
        <v>Timber</v>
      </c>
      <c r="D351" s="35">
        <f>'Door Comparison'!E351</f>
        <v>970</v>
      </c>
      <c r="E351" s="35">
        <f>'Door Comparison'!F351</f>
        <v>2360</v>
      </c>
      <c r="G351" s="38">
        <f>'Door Comparison'!I351</f>
        <v>0</v>
      </c>
      <c r="H351" s="38">
        <f>'Door Comparison'!J351</f>
        <v>1</v>
      </c>
      <c r="J351" s="38">
        <f>'Door Comparison'!L351</f>
        <v>0</v>
      </c>
      <c r="K351" s="38">
        <f>'Door Comparison'!M351</f>
        <v>1</v>
      </c>
      <c r="L351" s="38">
        <f>'Door Comparison'!N351</f>
        <v>1</v>
      </c>
      <c r="N351" s="40">
        <f t="shared" si="60"/>
        <v>0.51</v>
      </c>
      <c r="P351" s="40">
        <f t="shared" si="61"/>
        <v>4.55</v>
      </c>
      <c r="R351" s="1">
        <f>JMS!BL353</f>
        <v>426.22</v>
      </c>
      <c r="S351" s="399">
        <f>'Door Comparison'!AC351</f>
        <v>334.48</v>
      </c>
      <c r="T351" s="399">
        <f t="shared" si="62"/>
        <v>22.76</v>
      </c>
      <c r="U351" s="401">
        <v>405.15</v>
      </c>
      <c r="W351" s="41">
        <f t="shared" si="59"/>
        <v>1193.67</v>
      </c>
      <c r="X351" s="36"/>
      <c r="Y351" s="83"/>
    </row>
    <row r="352" spans="1:25" x14ac:dyDescent="0.25">
      <c r="A352" s="104" t="str">
        <f>'Door Comparison'!A352</f>
        <v>Level 06</v>
      </c>
      <c r="B352" s="116"/>
      <c r="C352" s="116"/>
      <c r="N352" s="40"/>
      <c r="P352" s="40"/>
      <c r="R352" s="1"/>
      <c r="S352" s="40"/>
      <c r="T352" s="40"/>
      <c r="U352" s="109"/>
      <c r="V352" s="39"/>
      <c r="X352" s="36"/>
      <c r="Y352" s="83"/>
    </row>
    <row r="353" spans="1:25" x14ac:dyDescent="0.25">
      <c r="A353" s="104" t="str">
        <f>'Door Comparison'!A353</f>
        <v>D06.01.02A</v>
      </c>
      <c r="B353" s="116" t="str">
        <f>'Door Comparison'!C353</f>
        <v>DRS-501</v>
      </c>
      <c r="C353" s="116" t="str">
        <f>'Door Comparison'!D353</f>
        <v>Timber</v>
      </c>
      <c r="D353" s="35">
        <f>'Door Comparison'!E353</f>
        <v>1290</v>
      </c>
      <c r="E353" s="35">
        <f>'Door Comparison'!F353</f>
        <v>2360</v>
      </c>
      <c r="G353" s="38">
        <f>'Door Comparison'!I353</f>
        <v>0</v>
      </c>
      <c r="H353" s="38">
        <f>'Door Comparison'!J353</f>
        <v>1</v>
      </c>
      <c r="J353" s="38">
        <f>'Door Comparison'!L353</f>
        <v>0</v>
      </c>
      <c r="K353" s="38">
        <f>'Door Comparison'!M353</f>
        <v>1</v>
      </c>
      <c r="L353" s="38">
        <f>'Door Comparison'!N353</f>
        <v>1</v>
      </c>
      <c r="N353" s="40">
        <f t="shared" si="60"/>
        <v>0.54</v>
      </c>
      <c r="P353" s="40">
        <f t="shared" si="61"/>
        <v>4.8099999999999996</v>
      </c>
      <c r="R353" s="1">
        <f>JMS!BL355</f>
        <v>436.82</v>
      </c>
      <c r="S353" s="399">
        <f>'Door Comparison'!AC353</f>
        <v>731.44</v>
      </c>
      <c r="T353" s="399">
        <f t="shared" si="62"/>
        <v>24.04</v>
      </c>
      <c r="U353" s="401">
        <v>412.57</v>
      </c>
      <c r="W353" s="41">
        <f t="shared" ref="W353:W386" si="63">SUM(N353:V353)</f>
        <v>1610.22</v>
      </c>
      <c r="X353" s="36"/>
      <c r="Y353" s="83"/>
    </row>
    <row r="354" spans="1:25" x14ac:dyDescent="0.25">
      <c r="A354" s="104" t="str">
        <f>'Door Comparison'!A354</f>
        <v>D06.01.03A</v>
      </c>
      <c r="B354" s="116" t="str">
        <f>'Door Comparison'!C354</f>
        <v>DRS-501</v>
      </c>
      <c r="C354" s="116" t="str">
        <f>'Door Comparison'!D354</f>
        <v>Timber</v>
      </c>
      <c r="D354" s="35">
        <f>'Door Comparison'!E354</f>
        <v>830</v>
      </c>
      <c r="E354" s="35">
        <f>'Door Comparison'!F354</f>
        <v>2360</v>
      </c>
      <c r="G354" s="38">
        <f>'Door Comparison'!I354</f>
        <v>0</v>
      </c>
      <c r="H354" s="38">
        <f>'Door Comparison'!J354</f>
        <v>1</v>
      </c>
      <c r="J354" s="38">
        <f>'Door Comparison'!L354</f>
        <v>1</v>
      </c>
      <c r="K354" s="38">
        <f>'Door Comparison'!M354</f>
        <v>0</v>
      </c>
      <c r="L354" s="38">
        <f>'Door Comparison'!N354</f>
        <v>1</v>
      </c>
      <c r="N354" s="40">
        <f t="shared" si="60"/>
        <v>0.5</v>
      </c>
      <c r="P354" s="40">
        <f t="shared" si="61"/>
        <v>4.4400000000000004</v>
      </c>
      <c r="R354" s="1">
        <f>JMS!BL356</f>
        <v>382.01</v>
      </c>
      <c r="S354" s="399">
        <f>'Door Comparison'!AC354</f>
        <v>230.51</v>
      </c>
      <c r="T354" s="399">
        <f t="shared" si="62"/>
        <v>22.2</v>
      </c>
      <c r="U354" s="401">
        <v>367.71</v>
      </c>
      <c r="W354" s="41">
        <f t="shared" si="63"/>
        <v>1007.37</v>
      </c>
      <c r="X354" s="36"/>
      <c r="Y354" s="83"/>
    </row>
    <row r="355" spans="1:25" x14ac:dyDescent="0.25">
      <c r="A355" s="104" t="str">
        <f>'Door Comparison'!A355</f>
        <v>D06.01.04A</v>
      </c>
      <c r="B355" s="116" t="str">
        <f>'Door Comparison'!C355</f>
        <v>DRS-501</v>
      </c>
      <c r="C355" s="116" t="str">
        <f>'Door Comparison'!D355</f>
        <v>Timber</v>
      </c>
      <c r="D355" s="35">
        <f>'Door Comparison'!E355</f>
        <v>1010</v>
      </c>
      <c r="E355" s="35">
        <f>'Door Comparison'!F355</f>
        <v>2360</v>
      </c>
      <c r="G355" s="38">
        <f>'Door Comparison'!I355</f>
        <v>0</v>
      </c>
      <c r="H355" s="38">
        <f>'Door Comparison'!J355</f>
        <v>1</v>
      </c>
      <c r="J355" s="38">
        <f>'Door Comparison'!L355</f>
        <v>0</v>
      </c>
      <c r="K355" s="38">
        <f>'Door Comparison'!M355</f>
        <v>0</v>
      </c>
      <c r="L355" s="38">
        <f>'Door Comparison'!N355</f>
        <v>1</v>
      </c>
      <c r="N355" s="40">
        <f t="shared" si="60"/>
        <v>0.52</v>
      </c>
      <c r="P355" s="40">
        <f t="shared" si="61"/>
        <v>4.58</v>
      </c>
      <c r="R355" s="1">
        <f>JMS!BL357</f>
        <v>386.99</v>
      </c>
      <c r="S355" s="399">
        <f>'Door Comparison'!AC355</f>
        <v>238.22</v>
      </c>
      <c r="T355" s="399">
        <f t="shared" si="62"/>
        <v>11.46</v>
      </c>
      <c r="U355" s="401">
        <v>331.55</v>
      </c>
      <c r="W355" s="41">
        <f t="shared" si="63"/>
        <v>973.32</v>
      </c>
      <c r="X355" s="36"/>
      <c r="Y355" s="83"/>
    </row>
    <row r="356" spans="1:25" x14ac:dyDescent="0.25">
      <c r="A356" s="104" t="str">
        <f>'Door Comparison'!A356</f>
        <v>D06.01.05A</v>
      </c>
      <c r="B356" s="116" t="str">
        <f>'Door Comparison'!C356</f>
        <v>DRS-501</v>
      </c>
      <c r="C356" s="116" t="str">
        <f>'Door Comparison'!D356</f>
        <v>Timber</v>
      </c>
      <c r="D356" s="35">
        <f>'Door Comparison'!E356</f>
        <v>970</v>
      </c>
      <c r="E356" s="35">
        <f>'Door Comparison'!F356</f>
        <v>2360</v>
      </c>
      <c r="G356" s="38">
        <f>'Door Comparison'!I356</f>
        <v>0</v>
      </c>
      <c r="H356" s="38">
        <f>'Door Comparison'!J356</f>
        <v>1</v>
      </c>
      <c r="J356" s="38">
        <f>'Door Comparison'!L356</f>
        <v>0</v>
      </c>
      <c r="K356" s="38">
        <f>'Door Comparison'!M356</f>
        <v>1</v>
      </c>
      <c r="L356" s="38">
        <f>'Door Comparison'!N356</f>
        <v>1</v>
      </c>
      <c r="N356" s="40">
        <f t="shared" si="60"/>
        <v>0.51</v>
      </c>
      <c r="P356" s="40">
        <f t="shared" si="61"/>
        <v>4.55</v>
      </c>
      <c r="R356" s="1">
        <f>JMS!BL358</f>
        <v>399.73</v>
      </c>
      <c r="S356" s="399">
        <f>'Door Comparison'!AC356</f>
        <v>334.48</v>
      </c>
      <c r="T356" s="399">
        <f t="shared" si="62"/>
        <v>22.76</v>
      </c>
      <c r="U356" s="401">
        <v>405.15</v>
      </c>
      <c r="W356" s="41">
        <f t="shared" si="63"/>
        <v>1167.18</v>
      </c>
      <c r="X356" s="36"/>
      <c r="Y356" s="83"/>
    </row>
    <row r="357" spans="1:25" x14ac:dyDescent="0.25">
      <c r="A357" s="104" t="str">
        <f>'Door Comparison'!A357</f>
        <v>D06.01.06A</v>
      </c>
      <c r="B357" s="116" t="str">
        <f>'Door Comparison'!C357</f>
        <v>DRS-501</v>
      </c>
      <c r="C357" s="116" t="str">
        <f>'Door Comparison'!D357</f>
        <v>Timber</v>
      </c>
      <c r="D357" s="35">
        <f>'Door Comparison'!E357</f>
        <v>1290</v>
      </c>
      <c r="E357" s="35">
        <f>'Door Comparison'!F357</f>
        <v>2360</v>
      </c>
      <c r="G357" s="38">
        <f>'Door Comparison'!I357</f>
        <v>0</v>
      </c>
      <c r="H357" s="38">
        <f>'Door Comparison'!J357</f>
        <v>1</v>
      </c>
      <c r="J357" s="38">
        <f>'Door Comparison'!L357</f>
        <v>0</v>
      </c>
      <c r="K357" s="38">
        <f>'Door Comparison'!M357</f>
        <v>1</v>
      </c>
      <c r="L357" s="38">
        <f>'Door Comparison'!N357</f>
        <v>1</v>
      </c>
      <c r="N357" s="40">
        <f t="shared" si="60"/>
        <v>0.54</v>
      </c>
      <c r="P357" s="40">
        <f t="shared" si="61"/>
        <v>4.8099999999999996</v>
      </c>
      <c r="R357" s="1">
        <f>JMS!BL359</f>
        <v>436.82</v>
      </c>
      <c r="S357" s="399">
        <f>'Door Comparison'!AC357</f>
        <v>761.47</v>
      </c>
      <c r="T357" s="399">
        <f t="shared" si="62"/>
        <v>24.04</v>
      </c>
      <c r="U357" s="401">
        <v>839.73</v>
      </c>
      <c r="W357" s="41">
        <f t="shared" si="63"/>
        <v>2067.41</v>
      </c>
      <c r="X357" s="36"/>
      <c r="Y357" s="83"/>
    </row>
    <row r="358" spans="1:25" x14ac:dyDescent="0.25">
      <c r="A358" s="104" t="str">
        <f>'Door Comparison'!A358</f>
        <v>D06.01.07A</v>
      </c>
      <c r="B358" s="116" t="str">
        <f>'Door Comparison'!C358</f>
        <v>DRS-501</v>
      </c>
      <c r="C358" s="116" t="str">
        <f>'Door Comparison'!D358</f>
        <v>Timber</v>
      </c>
      <c r="D358" s="35">
        <f>'Door Comparison'!E358</f>
        <v>1020</v>
      </c>
      <c r="E358" s="35">
        <f>'Door Comparison'!F358</f>
        <v>2360</v>
      </c>
      <c r="G358" s="38">
        <f>'Door Comparison'!I358</f>
        <v>0</v>
      </c>
      <c r="H358" s="38">
        <f>'Door Comparison'!J358</f>
        <v>1</v>
      </c>
      <c r="J358" s="38">
        <f>'Door Comparison'!L358</f>
        <v>0</v>
      </c>
      <c r="K358" s="38">
        <f>'Door Comparison'!M358</f>
        <v>1</v>
      </c>
      <c r="L358" s="38">
        <f>'Door Comparison'!N358</f>
        <v>1</v>
      </c>
      <c r="N358" s="40">
        <f t="shared" si="60"/>
        <v>0.52</v>
      </c>
      <c r="P358" s="40">
        <f t="shared" si="61"/>
        <v>4.59</v>
      </c>
      <c r="R358" s="1">
        <f>JMS!BL360</f>
        <v>401.17</v>
      </c>
      <c r="S358" s="399">
        <f>'Door Comparison'!AC358</f>
        <v>504.11</v>
      </c>
      <c r="T358" s="399">
        <f t="shared" si="62"/>
        <v>22.96</v>
      </c>
      <c r="U358" s="401">
        <v>287.37</v>
      </c>
      <c r="W358" s="41">
        <f t="shared" si="63"/>
        <v>1220.72</v>
      </c>
      <c r="X358" s="36"/>
      <c r="Y358" s="83"/>
    </row>
    <row r="359" spans="1:25" x14ac:dyDescent="0.25">
      <c r="A359" s="104" t="str">
        <f>'Door Comparison'!A359</f>
        <v>D06.02.01A</v>
      </c>
      <c r="B359" s="116" t="str">
        <f>'Door Comparison'!C359</f>
        <v>DRS-501</v>
      </c>
      <c r="C359" s="116" t="str">
        <f>'Door Comparison'!D359</f>
        <v>Timber</v>
      </c>
      <c r="D359" s="35">
        <f>'Door Comparison'!E359</f>
        <v>1815</v>
      </c>
      <c r="E359" s="35">
        <f>'Door Comparison'!F359</f>
        <v>2360</v>
      </c>
      <c r="G359" s="38">
        <f>'Door Comparison'!I359</f>
        <v>0</v>
      </c>
      <c r="H359" s="38">
        <f>'Door Comparison'!J359</f>
        <v>1</v>
      </c>
      <c r="J359" s="38">
        <f>'Door Comparison'!L359</f>
        <v>0</v>
      </c>
      <c r="K359" s="38">
        <f>'Door Comparison'!M359</f>
        <v>1</v>
      </c>
      <c r="L359" s="38">
        <f>'Door Comparison'!N359</f>
        <v>1</v>
      </c>
      <c r="N359" s="40">
        <f t="shared" si="60"/>
        <v>0.59</v>
      </c>
      <c r="P359" s="40">
        <f t="shared" si="61"/>
        <v>5.23</v>
      </c>
      <c r="R359" s="1">
        <f>JMS!BL361</f>
        <v>404.97</v>
      </c>
      <c r="S359" s="399">
        <f>'Door Comparison'!AC359</f>
        <v>697.02</v>
      </c>
      <c r="T359" s="399">
        <f t="shared" si="62"/>
        <v>26.14</v>
      </c>
      <c r="U359" s="401">
        <v>681.44</v>
      </c>
      <c r="W359" s="41">
        <f t="shared" si="63"/>
        <v>1815.39</v>
      </c>
      <c r="X359" s="36"/>
      <c r="Y359" s="83"/>
    </row>
    <row r="360" spans="1:25" x14ac:dyDescent="0.25">
      <c r="A360" s="104" t="str">
        <f>'Door Comparison'!A360</f>
        <v>D06.02.02A</v>
      </c>
      <c r="B360" s="116" t="str">
        <f>'Door Comparison'!C360</f>
        <v>DRS-501</v>
      </c>
      <c r="C360" s="116" t="str">
        <f>'Door Comparison'!D360</f>
        <v>Timber</v>
      </c>
      <c r="D360" s="35">
        <f>'Door Comparison'!E360</f>
        <v>1290</v>
      </c>
      <c r="E360" s="35">
        <f>'Door Comparison'!F360</f>
        <v>2360</v>
      </c>
      <c r="G360" s="38">
        <f>'Door Comparison'!I360</f>
        <v>0</v>
      </c>
      <c r="H360" s="38">
        <f>'Door Comparison'!J360</f>
        <v>1</v>
      </c>
      <c r="J360" s="38">
        <f>'Door Comparison'!L360</f>
        <v>0</v>
      </c>
      <c r="K360" s="38">
        <f>'Door Comparison'!M360</f>
        <v>1</v>
      </c>
      <c r="L360" s="38">
        <f>'Door Comparison'!N360</f>
        <v>1</v>
      </c>
      <c r="N360" s="40">
        <f t="shared" si="60"/>
        <v>0.54</v>
      </c>
      <c r="P360" s="40">
        <f t="shared" si="61"/>
        <v>4.8099999999999996</v>
      </c>
      <c r="R360" s="1">
        <f>JMS!BL362</f>
        <v>391.31</v>
      </c>
      <c r="S360" s="399">
        <f>'Door Comparison'!AC360</f>
        <v>761.47</v>
      </c>
      <c r="T360" s="399">
        <f t="shared" si="62"/>
        <v>24.04</v>
      </c>
      <c r="U360" s="401">
        <v>839.73</v>
      </c>
      <c r="W360" s="41">
        <f t="shared" si="63"/>
        <v>2021.9</v>
      </c>
      <c r="X360" s="36"/>
      <c r="Y360" s="83"/>
    </row>
    <row r="361" spans="1:25" x14ac:dyDescent="0.25">
      <c r="A361" s="104" t="str">
        <f>'Door Comparison'!A361</f>
        <v>D06.02.02B</v>
      </c>
      <c r="B361" s="116" t="str">
        <f>'Door Comparison'!C361</f>
        <v>DRS-307</v>
      </c>
      <c r="C361" s="116" t="str">
        <f>'Door Comparison'!D361</f>
        <v>Metal</v>
      </c>
      <c r="D361" s="35">
        <f>'Door Comparison'!E361</f>
        <v>950</v>
      </c>
      <c r="E361" s="35">
        <f>'Door Comparison'!F361</f>
        <v>2300</v>
      </c>
      <c r="G361" s="38">
        <f>'Door Comparison'!I361</f>
        <v>0</v>
      </c>
      <c r="H361" s="38">
        <f>'Door Comparison'!J361</f>
        <v>1</v>
      </c>
      <c r="J361" s="38">
        <f>'Door Comparison'!L361</f>
        <v>0</v>
      </c>
      <c r="K361" s="38">
        <f>'Door Comparison'!M361</f>
        <v>1</v>
      </c>
      <c r="L361" s="38">
        <f>'Door Comparison'!N361</f>
        <v>1</v>
      </c>
      <c r="N361" s="40"/>
      <c r="P361" s="40"/>
      <c r="R361" s="1">
        <f>JMS!BL363</f>
        <v>0</v>
      </c>
      <c r="S361" s="40">
        <f>'Door Comparison'!AC361</f>
        <v>1404.55</v>
      </c>
      <c r="T361" s="40"/>
      <c r="U361" s="109">
        <v>0</v>
      </c>
      <c r="V361" s="39"/>
      <c r="W361" s="41">
        <f t="shared" si="63"/>
        <v>1404.55</v>
      </c>
      <c r="X361" s="36"/>
      <c r="Y361" s="83"/>
    </row>
    <row r="362" spans="1:25" x14ac:dyDescent="0.25">
      <c r="A362" s="104" t="str">
        <f>'Door Comparison'!A362</f>
        <v>D06.02.04A</v>
      </c>
      <c r="B362" s="116" t="str">
        <f>'Door Comparison'!C362</f>
        <v>DRS-501</v>
      </c>
      <c r="C362" s="116" t="str">
        <f>'Door Comparison'!D362</f>
        <v>Timber</v>
      </c>
      <c r="D362" s="35">
        <f>'Door Comparison'!E362</f>
        <v>1290</v>
      </c>
      <c r="E362" s="35">
        <f>'Door Comparison'!F362</f>
        <v>2360</v>
      </c>
      <c r="G362" s="38">
        <f>'Door Comparison'!I362</f>
        <v>0</v>
      </c>
      <c r="H362" s="38">
        <f>'Door Comparison'!J362</f>
        <v>1</v>
      </c>
      <c r="J362" s="38">
        <f>'Door Comparison'!L362</f>
        <v>0</v>
      </c>
      <c r="K362" s="38">
        <f>'Door Comparison'!M362</f>
        <v>1</v>
      </c>
      <c r="L362" s="38">
        <f>'Door Comparison'!N362</f>
        <v>1</v>
      </c>
      <c r="N362" s="40">
        <f t="shared" si="60"/>
        <v>0.54</v>
      </c>
      <c r="P362" s="40">
        <f t="shared" si="61"/>
        <v>4.8099999999999996</v>
      </c>
      <c r="R362" s="1">
        <f>JMS!BL364</f>
        <v>391.31</v>
      </c>
      <c r="S362" s="399">
        <f>'Door Comparison'!AC362</f>
        <v>731.44</v>
      </c>
      <c r="T362" s="399">
        <f t="shared" si="62"/>
        <v>24.04</v>
      </c>
      <c r="U362" s="401">
        <v>865.31</v>
      </c>
      <c r="W362" s="41">
        <f t="shared" si="63"/>
        <v>2017.45</v>
      </c>
      <c r="X362" s="36"/>
      <c r="Y362" s="83"/>
    </row>
    <row r="363" spans="1:25" x14ac:dyDescent="0.25">
      <c r="A363" s="104" t="str">
        <f>'Door Comparison'!A363</f>
        <v>D06.02.06A</v>
      </c>
      <c r="B363" s="116" t="str">
        <f>'Door Comparison'!C363</f>
        <v>DRS-501</v>
      </c>
      <c r="C363" s="116" t="str">
        <f>'Door Comparison'!D363</f>
        <v>Timber</v>
      </c>
      <c r="D363" s="35">
        <f>'Door Comparison'!E363</f>
        <v>1290</v>
      </c>
      <c r="E363" s="35">
        <f>'Door Comparison'!F363</f>
        <v>2360</v>
      </c>
      <c r="G363" s="38">
        <f>'Door Comparison'!I363</f>
        <v>0</v>
      </c>
      <c r="H363" s="38">
        <f>'Door Comparison'!J363</f>
        <v>1</v>
      </c>
      <c r="J363" s="38">
        <f>'Door Comparison'!L363</f>
        <v>0</v>
      </c>
      <c r="K363" s="38">
        <f>'Door Comparison'!M363</f>
        <v>1</v>
      </c>
      <c r="L363" s="38">
        <f>'Door Comparison'!N363</f>
        <v>1</v>
      </c>
      <c r="N363" s="40">
        <f t="shared" si="60"/>
        <v>0.54</v>
      </c>
      <c r="P363" s="40">
        <f t="shared" si="61"/>
        <v>4.8099999999999996</v>
      </c>
      <c r="R363" s="1">
        <f>JMS!BL365</f>
        <v>391.31</v>
      </c>
      <c r="S363" s="399">
        <f>'Door Comparison'!AC363</f>
        <v>761.47</v>
      </c>
      <c r="T363" s="399">
        <f t="shared" si="62"/>
        <v>24.04</v>
      </c>
      <c r="U363" s="401">
        <v>839.73</v>
      </c>
      <c r="W363" s="41">
        <f t="shared" si="63"/>
        <v>2021.9</v>
      </c>
      <c r="X363" s="36"/>
      <c r="Y363" s="83"/>
    </row>
    <row r="364" spans="1:25" x14ac:dyDescent="0.25">
      <c r="A364" s="104" t="str">
        <f>'Door Comparison'!A364</f>
        <v>D06.02.06B</v>
      </c>
      <c r="B364" s="116" t="str">
        <f>'Door Comparison'!C364</f>
        <v>DRS-307</v>
      </c>
      <c r="C364" s="116" t="str">
        <f>'Door Comparison'!D364</f>
        <v>Metal</v>
      </c>
      <c r="D364" s="35">
        <f>'Door Comparison'!E364</f>
        <v>950</v>
      </c>
      <c r="E364" s="35">
        <f>'Door Comparison'!F364</f>
        <v>2300</v>
      </c>
      <c r="G364" s="38">
        <f>'Door Comparison'!I364</f>
        <v>0</v>
      </c>
      <c r="H364" s="38">
        <f>'Door Comparison'!J364</f>
        <v>1</v>
      </c>
      <c r="J364" s="38">
        <f>'Door Comparison'!L364</f>
        <v>0</v>
      </c>
      <c r="K364" s="38">
        <f>'Door Comparison'!M364</f>
        <v>1</v>
      </c>
      <c r="L364" s="38">
        <f>'Door Comparison'!N364</f>
        <v>1</v>
      </c>
      <c r="N364" s="40"/>
      <c r="P364" s="40"/>
      <c r="R364" s="1">
        <f>JMS!BL366</f>
        <v>0</v>
      </c>
      <c r="S364" s="40">
        <f>'Door Comparison'!AC364</f>
        <v>1404.55</v>
      </c>
      <c r="T364" s="40"/>
      <c r="U364" s="109">
        <v>0</v>
      </c>
      <c r="V364" s="39"/>
      <c r="W364" s="41">
        <f t="shared" si="63"/>
        <v>1404.55</v>
      </c>
      <c r="X364" s="36"/>
      <c r="Y364" s="83"/>
    </row>
    <row r="365" spans="1:25" x14ac:dyDescent="0.25">
      <c r="A365" s="104" t="str">
        <f>'Door Comparison'!A365</f>
        <v>D06.02.07A</v>
      </c>
      <c r="B365" s="116" t="str">
        <f>'Door Comparison'!C365</f>
        <v>DRS-501</v>
      </c>
      <c r="C365" s="116" t="str">
        <f>'Door Comparison'!D365</f>
        <v>Timber</v>
      </c>
      <c r="D365" s="35">
        <f>'Door Comparison'!E365</f>
        <v>970</v>
      </c>
      <c r="E365" s="35">
        <f>'Door Comparison'!F365</f>
        <v>2360</v>
      </c>
      <c r="G365" s="38">
        <f>'Door Comparison'!I365</f>
        <v>0</v>
      </c>
      <c r="H365" s="38">
        <f>'Door Comparison'!J365</f>
        <v>1</v>
      </c>
      <c r="J365" s="38">
        <f>'Door Comparison'!L365</f>
        <v>0</v>
      </c>
      <c r="K365" s="38">
        <f>'Door Comparison'!M365</f>
        <v>1</v>
      </c>
      <c r="L365" s="38">
        <f>'Door Comparison'!N365</f>
        <v>1</v>
      </c>
      <c r="N365" s="40">
        <f t="shared" si="60"/>
        <v>0.51</v>
      </c>
      <c r="P365" s="40">
        <f t="shared" si="61"/>
        <v>4.55</v>
      </c>
      <c r="R365" s="1">
        <f>JMS!BL367</f>
        <v>382.98</v>
      </c>
      <c r="S365" s="399">
        <f>'Door Comparison'!AC365</f>
        <v>334.48</v>
      </c>
      <c r="T365" s="399">
        <f t="shared" si="62"/>
        <v>22.76</v>
      </c>
      <c r="U365" s="401">
        <v>405.15</v>
      </c>
      <c r="W365" s="41">
        <f t="shared" si="63"/>
        <v>1150.43</v>
      </c>
      <c r="X365" s="36"/>
      <c r="Y365" s="83"/>
    </row>
    <row r="366" spans="1:25" x14ac:dyDescent="0.25">
      <c r="A366" s="104" t="str">
        <f>'Door Comparison'!A366</f>
        <v>D06.02.08A</v>
      </c>
      <c r="B366" s="116" t="str">
        <f>'Door Comparison'!C366</f>
        <v>DRS-501</v>
      </c>
      <c r="C366" s="116" t="str">
        <f>'Door Comparison'!D366</f>
        <v>Timber</v>
      </c>
      <c r="D366" s="35">
        <f>'Door Comparison'!E366</f>
        <v>970</v>
      </c>
      <c r="E366" s="35">
        <f>'Door Comparison'!F366</f>
        <v>2360</v>
      </c>
      <c r="G366" s="38">
        <f>'Door Comparison'!I366</f>
        <v>0</v>
      </c>
      <c r="H366" s="38">
        <f>'Door Comparison'!J366</f>
        <v>1</v>
      </c>
      <c r="J366" s="38">
        <f>'Door Comparison'!L366</f>
        <v>0</v>
      </c>
      <c r="K366" s="38">
        <f>'Door Comparison'!M366</f>
        <v>1</v>
      </c>
      <c r="L366" s="38">
        <f>'Door Comparison'!N366</f>
        <v>1</v>
      </c>
      <c r="N366" s="40">
        <f t="shared" si="60"/>
        <v>0.51</v>
      </c>
      <c r="P366" s="40">
        <f t="shared" si="61"/>
        <v>4.55</v>
      </c>
      <c r="R366" s="1">
        <f>JMS!BL368</f>
        <v>426.22</v>
      </c>
      <c r="S366" s="399">
        <f>'Door Comparison'!AC366</f>
        <v>334.48</v>
      </c>
      <c r="T366" s="399">
        <f t="shared" si="62"/>
        <v>22.76</v>
      </c>
      <c r="U366" s="401">
        <v>405.15</v>
      </c>
      <c r="W366" s="41">
        <f t="shared" si="63"/>
        <v>1193.67</v>
      </c>
      <c r="X366" s="36"/>
      <c r="Y366" s="83"/>
    </row>
    <row r="367" spans="1:25" x14ac:dyDescent="0.25">
      <c r="A367" s="104" t="str">
        <f>'Door Comparison'!A367</f>
        <v>D06.02.09A</v>
      </c>
      <c r="B367" s="116" t="str">
        <f>'Door Comparison'!C367</f>
        <v>DRS-501</v>
      </c>
      <c r="C367" s="116" t="str">
        <f>'Door Comparison'!D367</f>
        <v>Timber</v>
      </c>
      <c r="D367" s="35">
        <f>'Door Comparison'!E367</f>
        <v>850</v>
      </c>
      <c r="E367" s="35">
        <f>'Door Comparison'!F367</f>
        <v>2360</v>
      </c>
      <c r="G367" s="38">
        <f>'Door Comparison'!I367</f>
        <v>0</v>
      </c>
      <c r="H367" s="38">
        <f>'Door Comparison'!J367</f>
        <v>1</v>
      </c>
      <c r="J367" s="38">
        <f>'Door Comparison'!L367</f>
        <v>0</v>
      </c>
      <c r="K367" s="38">
        <f>'Door Comparison'!M367</f>
        <v>1</v>
      </c>
      <c r="L367" s="38">
        <f>'Door Comparison'!N367</f>
        <v>1</v>
      </c>
      <c r="N367" s="40">
        <f t="shared" si="60"/>
        <v>0.5</v>
      </c>
      <c r="P367" s="40">
        <f t="shared" si="61"/>
        <v>4.46</v>
      </c>
      <c r="R367" s="1">
        <f>JMS!BL369</f>
        <v>422.25</v>
      </c>
      <c r="S367" s="399">
        <f>'Door Comparison'!AC367</f>
        <v>329.15</v>
      </c>
      <c r="T367" s="399">
        <f t="shared" si="62"/>
        <v>22.28</v>
      </c>
      <c r="U367" s="401">
        <v>360.85</v>
      </c>
      <c r="W367" s="41">
        <f t="shared" si="63"/>
        <v>1139.49</v>
      </c>
      <c r="X367" s="36"/>
      <c r="Y367" s="83"/>
    </row>
    <row r="368" spans="1:25" x14ac:dyDescent="0.25">
      <c r="A368" s="104" t="str">
        <f>'Door Comparison'!A368</f>
        <v>D06.02.10A</v>
      </c>
      <c r="B368" s="116" t="str">
        <f>'Door Comparison'!C368</f>
        <v>DRS-501</v>
      </c>
      <c r="C368" s="116" t="str">
        <f>'Door Comparison'!D368</f>
        <v>Timber</v>
      </c>
      <c r="D368" s="35">
        <f>'Door Comparison'!E368</f>
        <v>1040</v>
      </c>
      <c r="E368" s="35">
        <f>'Door Comparison'!F368</f>
        <v>2360</v>
      </c>
      <c r="G368" s="38">
        <f>'Door Comparison'!I368</f>
        <v>0</v>
      </c>
      <c r="H368" s="38">
        <f>'Door Comparison'!J368</f>
        <v>1</v>
      </c>
      <c r="J368" s="38">
        <f>'Door Comparison'!L368</f>
        <v>0</v>
      </c>
      <c r="K368" s="38">
        <f>'Door Comparison'!M368</f>
        <v>1</v>
      </c>
      <c r="L368" s="38">
        <f>'Door Comparison'!N368</f>
        <v>1</v>
      </c>
      <c r="N368" s="40">
        <f t="shared" si="60"/>
        <v>0.52</v>
      </c>
      <c r="P368" s="40">
        <f t="shared" si="61"/>
        <v>4.6100000000000003</v>
      </c>
      <c r="R368" s="1">
        <f>JMS!BL370</f>
        <v>428.54</v>
      </c>
      <c r="S368" s="399">
        <f>'Door Comparison'!AC368</f>
        <v>337.58</v>
      </c>
      <c r="T368" s="399">
        <f t="shared" si="62"/>
        <v>23.04</v>
      </c>
      <c r="U368" s="401">
        <v>372.89</v>
      </c>
      <c r="W368" s="41">
        <f t="shared" si="63"/>
        <v>1167.18</v>
      </c>
      <c r="X368" s="36"/>
      <c r="Y368" s="83"/>
    </row>
    <row r="369" spans="1:25" x14ac:dyDescent="0.25">
      <c r="A369" s="104" t="str">
        <f>'Door Comparison'!A369</f>
        <v>D06.02.11A</v>
      </c>
      <c r="B369" s="116" t="str">
        <f>'Door Comparison'!C369</f>
        <v>DRS-501</v>
      </c>
      <c r="C369" s="116" t="str">
        <f>'Door Comparison'!D369</f>
        <v>Timber</v>
      </c>
      <c r="D369" s="35">
        <f>'Door Comparison'!E369</f>
        <v>1290</v>
      </c>
      <c r="E369" s="35">
        <f>'Door Comparison'!F369</f>
        <v>2360</v>
      </c>
      <c r="G369" s="38">
        <f>'Door Comparison'!I369</f>
        <v>0</v>
      </c>
      <c r="H369" s="38">
        <f>'Door Comparison'!J369</f>
        <v>1</v>
      </c>
      <c r="J369" s="38">
        <f>'Door Comparison'!L369</f>
        <v>0</v>
      </c>
      <c r="K369" s="38">
        <f>'Door Comparison'!M369</f>
        <v>1</v>
      </c>
      <c r="L369" s="38">
        <f>'Door Comparison'!N369</f>
        <v>1</v>
      </c>
      <c r="N369" s="40">
        <f t="shared" si="60"/>
        <v>0.54</v>
      </c>
      <c r="P369" s="40">
        <f t="shared" si="61"/>
        <v>4.8099999999999996</v>
      </c>
      <c r="R369" s="1">
        <f>JMS!BL371</f>
        <v>436.82</v>
      </c>
      <c r="S369" s="399">
        <f>'Door Comparison'!AC369</f>
        <v>744.94</v>
      </c>
      <c r="T369" s="399">
        <f t="shared" si="62"/>
        <v>24.04</v>
      </c>
      <c r="U369" s="401">
        <v>865.31</v>
      </c>
      <c r="W369" s="41">
        <f t="shared" si="63"/>
        <v>2076.46</v>
      </c>
      <c r="X369" s="36"/>
      <c r="Y369" s="83"/>
    </row>
    <row r="370" spans="1:25" x14ac:dyDescent="0.25">
      <c r="A370" s="104" t="str">
        <f>'Door Comparison'!A370</f>
        <v>D06.02.12A</v>
      </c>
      <c r="B370" s="116" t="str">
        <f>'Door Comparison'!C370</f>
        <v>DRS-501</v>
      </c>
      <c r="C370" s="116" t="str">
        <f>'Door Comparison'!D370</f>
        <v>Timber</v>
      </c>
      <c r="D370" s="35">
        <f>'Door Comparison'!E370</f>
        <v>1290</v>
      </c>
      <c r="E370" s="35">
        <f>'Door Comparison'!F370</f>
        <v>2360</v>
      </c>
      <c r="G370" s="38">
        <f>'Door Comparison'!I370</f>
        <v>0</v>
      </c>
      <c r="H370" s="38">
        <f>'Door Comparison'!J370</f>
        <v>1</v>
      </c>
      <c r="J370" s="38">
        <f>'Door Comparison'!L370</f>
        <v>0</v>
      </c>
      <c r="K370" s="38">
        <f>'Door Comparison'!M370</f>
        <v>1</v>
      </c>
      <c r="L370" s="38">
        <f>'Door Comparison'!N370</f>
        <v>1</v>
      </c>
      <c r="N370" s="40">
        <f t="shared" si="60"/>
        <v>0.54</v>
      </c>
      <c r="P370" s="40">
        <f t="shared" si="61"/>
        <v>4.8099999999999996</v>
      </c>
      <c r="R370" s="1">
        <f>JMS!BL372</f>
        <v>408.94</v>
      </c>
      <c r="S370" s="399">
        <f>'Door Comparison'!AC370</f>
        <v>731.44</v>
      </c>
      <c r="T370" s="399">
        <f t="shared" si="62"/>
        <v>24.04</v>
      </c>
      <c r="U370" s="401">
        <v>865.31</v>
      </c>
      <c r="W370" s="41">
        <f t="shared" si="63"/>
        <v>2035.08</v>
      </c>
      <c r="X370" s="36"/>
      <c r="Y370" s="83"/>
    </row>
    <row r="371" spans="1:25" x14ac:dyDescent="0.25">
      <c r="A371" s="104" t="str">
        <f>'Door Comparison'!A371</f>
        <v>D06.02.M1A</v>
      </c>
      <c r="B371" s="116" t="str">
        <f>'Door Comparison'!C371</f>
        <v>DRS-501</v>
      </c>
      <c r="C371" s="116" t="str">
        <f>'Door Comparison'!D371</f>
        <v>Timber</v>
      </c>
      <c r="D371" s="35">
        <f>'Door Comparison'!E371</f>
        <v>1040</v>
      </c>
      <c r="E371" s="35">
        <f>'Door Comparison'!F371</f>
        <v>2360</v>
      </c>
      <c r="G371" s="38">
        <f>'Door Comparison'!I371</f>
        <v>0</v>
      </c>
      <c r="H371" s="38">
        <f>'Door Comparison'!J371</f>
        <v>1</v>
      </c>
      <c r="J371" s="38">
        <f>'Door Comparison'!L371</f>
        <v>0</v>
      </c>
      <c r="K371" s="38">
        <f>'Door Comparison'!M371</f>
        <v>1</v>
      </c>
      <c r="L371" s="38">
        <f>'Door Comparison'!N371</f>
        <v>1</v>
      </c>
      <c r="N371" s="40">
        <f t="shared" si="60"/>
        <v>0.52</v>
      </c>
      <c r="P371" s="40">
        <f t="shared" si="61"/>
        <v>4.6100000000000003</v>
      </c>
      <c r="R371" s="1">
        <f>JMS!BL373</f>
        <v>384.8</v>
      </c>
      <c r="S371" s="399">
        <f>'Door Comparison'!AC371</f>
        <v>337.58</v>
      </c>
      <c r="T371" s="399">
        <f t="shared" si="62"/>
        <v>23.04</v>
      </c>
      <c r="U371" s="401">
        <v>351.82</v>
      </c>
      <c r="W371" s="41">
        <f t="shared" si="63"/>
        <v>1102.3699999999999</v>
      </c>
      <c r="X371" s="36"/>
      <c r="Y371" s="83"/>
    </row>
    <row r="372" spans="1:25" x14ac:dyDescent="0.25">
      <c r="A372" s="104" t="str">
        <f>'Door Comparison'!A372</f>
        <v>D06.04.01A</v>
      </c>
      <c r="B372" s="116" t="str">
        <f>'Door Comparison'!C372</f>
        <v>DRS-501</v>
      </c>
      <c r="C372" s="116" t="str">
        <f>'Door Comparison'!D372</f>
        <v>Timber</v>
      </c>
      <c r="D372" s="35">
        <f>'Door Comparison'!E372</f>
        <v>1290</v>
      </c>
      <c r="E372" s="35">
        <f>'Door Comparison'!F372</f>
        <v>2360</v>
      </c>
      <c r="G372" s="38">
        <f>'Door Comparison'!I372</f>
        <v>0</v>
      </c>
      <c r="H372" s="38">
        <f>'Door Comparison'!J372</f>
        <v>1</v>
      </c>
      <c r="J372" s="38">
        <f>'Door Comparison'!L372</f>
        <v>0</v>
      </c>
      <c r="K372" s="38">
        <f>'Door Comparison'!M372</f>
        <v>1</v>
      </c>
      <c r="L372" s="38">
        <f>'Door Comparison'!N372</f>
        <v>1</v>
      </c>
      <c r="N372" s="40">
        <f t="shared" si="60"/>
        <v>0.54</v>
      </c>
      <c r="P372" s="40">
        <f t="shared" si="61"/>
        <v>4.8099999999999996</v>
      </c>
      <c r="R372" s="1">
        <f>JMS!BL374</f>
        <v>436.82</v>
      </c>
      <c r="S372" s="399">
        <f>'Door Comparison'!AC372</f>
        <v>761.47</v>
      </c>
      <c r="T372" s="399">
        <f t="shared" si="62"/>
        <v>24.04</v>
      </c>
      <c r="U372" s="401">
        <v>839.73</v>
      </c>
      <c r="W372" s="41">
        <f t="shared" si="63"/>
        <v>2067.41</v>
      </c>
      <c r="X372" s="36"/>
      <c r="Y372" s="83"/>
    </row>
    <row r="373" spans="1:25" x14ac:dyDescent="0.25">
      <c r="A373" s="104" t="str">
        <f>'Door Comparison'!A373</f>
        <v>D06.04.02A</v>
      </c>
      <c r="B373" s="116" t="str">
        <f>'Door Comparison'!C373</f>
        <v>DRS-501</v>
      </c>
      <c r="C373" s="116" t="str">
        <f>'Door Comparison'!D373</f>
        <v>Timber</v>
      </c>
      <c r="D373" s="35">
        <f>'Door Comparison'!E373</f>
        <v>1290</v>
      </c>
      <c r="E373" s="35">
        <f>'Door Comparison'!F373</f>
        <v>2360</v>
      </c>
      <c r="G373" s="38">
        <f>'Door Comparison'!I373</f>
        <v>0</v>
      </c>
      <c r="H373" s="38">
        <f>'Door Comparison'!J373</f>
        <v>1</v>
      </c>
      <c r="J373" s="38">
        <f>'Door Comparison'!L373</f>
        <v>0</v>
      </c>
      <c r="K373" s="38">
        <f>'Door Comparison'!M373</f>
        <v>1</v>
      </c>
      <c r="L373" s="38">
        <f>'Door Comparison'!N373</f>
        <v>1</v>
      </c>
      <c r="N373" s="40">
        <f t="shared" si="60"/>
        <v>0.54</v>
      </c>
      <c r="P373" s="40">
        <f t="shared" si="61"/>
        <v>4.8099999999999996</v>
      </c>
      <c r="R373" s="1">
        <f>JMS!BL375</f>
        <v>436.82</v>
      </c>
      <c r="S373" s="399">
        <f>'Door Comparison'!AC373</f>
        <v>731.44</v>
      </c>
      <c r="T373" s="399">
        <f t="shared" si="62"/>
        <v>24.04</v>
      </c>
      <c r="U373" s="401">
        <v>865.31</v>
      </c>
      <c r="W373" s="41">
        <f t="shared" si="63"/>
        <v>2062.96</v>
      </c>
      <c r="X373" s="36"/>
      <c r="Y373" s="83"/>
    </row>
    <row r="374" spans="1:25" x14ac:dyDescent="0.25">
      <c r="A374" s="104" t="str">
        <f>'Door Comparison'!A374</f>
        <v>D06.04.03A</v>
      </c>
      <c r="B374" s="116" t="str">
        <f>'Door Comparison'!C374</f>
        <v>DRS-501</v>
      </c>
      <c r="C374" s="116" t="str">
        <f>'Door Comparison'!D374</f>
        <v>Timber</v>
      </c>
      <c r="D374" s="35">
        <f>'Door Comparison'!E374</f>
        <v>1040</v>
      </c>
      <c r="E374" s="35">
        <f>'Door Comparison'!F374</f>
        <v>2360</v>
      </c>
      <c r="G374" s="38">
        <f>'Door Comparison'!I374</f>
        <v>0</v>
      </c>
      <c r="H374" s="38">
        <f>'Door Comparison'!J374</f>
        <v>1</v>
      </c>
      <c r="J374" s="38">
        <f>'Door Comparison'!L374</f>
        <v>0</v>
      </c>
      <c r="K374" s="38">
        <f>'Door Comparison'!M374</f>
        <v>1</v>
      </c>
      <c r="L374" s="38">
        <f>'Door Comparison'!N374</f>
        <v>1</v>
      </c>
      <c r="N374" s="40">
        <f t="shared" si="60"/>
        <v>0.52</v>
      </c>
      <c r="P374" s="40">
        <f t="shared" si="61"/>
        <v>4.6100000000000003</v>
      </c>
      <c r="R374" s="1">
        <f>JMS!BL376</f>
        <v>401.74</v>
      </c>
      <c r="S374" s="399">
        <f>'Door Comparison'!AC374</f>
        <v>505</v>
      </c>
      <c r="T374" s="399">
        <f t="shared" si="62"/>
        <v>23.04</v>
      </c>
      <c r="U374" s="401">
        <v>284.85000000000002</v>
      </c>
      <c r="W374" s="41">
        <f t="shared" si="63"/>
        <v>1219.76</v>
      </c>
      <c r="X374" s="36"/>
      <c r="Y374" s="83"/>
    </row>
    <row r="375" spans="1:25" x14ac:dyDescent="0.25">
      <c r="A375" s="104" t="str">
        <f>'Door Comparison'!A375</f>
        <v>D06.04.04A</v>
      </c>
      <c r="B375" s="116" t="str">
        <f>'Door Comparison'!C375</f>
        <v>DRS-501</v>
      </c>
      <c r="C375" s="116" t="str">
        <f>'Door Comparison'!D375</f>
        <v>Timber</v>
      </c>
      <c r="D375" s="35">
        <f>'Door Comparison'!E375</f>
        <v>1640</v>
      </c>
      <c r="E375" s="35">
        <f>'Door Comparison'!F375</f>
        <v>2360</v>
      </c>
      <c r="G375" s="38">
        <f>'Door Comparison'!I375</f>
        <v>0</v>
      </c>
      <c r="H375" s="38">
        <f>'Door Comparison'!J375</f>
        <v>1</v>
      </c>
      <c r="J375" s="38">
        <f>'Door Comparison'!L375</f>
        <v>0</v>
      </c>
      <c r="K375" s="38">
        <f>'Door Comparison'!M375</f>
        <v>1</v>
      </c>
      <c r="L375" s="38">
        <f>'Door Comparison'!N375</f>
        <v>1</v>
      </c>
      <c r="N375" s="40">
        <f t="shared" si="60"/>
        <v>0.56999999999999995</v>
      </c>
      <c r="P375" s="40">
        <f t="shared" si="61"/>
        <v>5.09</v>
      </c>
      <c r="R375" s="1">
        <f>JMS!BL377</f>
        <v>419.01</v>
      </c>
      <c r="S375" s="399">
        <f>'Door Comparison'!AC375</f>
        <v>683.01</v>
      </c>
      <c r="T375" s="399">
        <f t="shared" si="62"/>
        <v>25.44</v>
      </c>
      <c r="U375" s="401">
        <v>412.57</v>
      </c>
      <c r="W375" s="41">
        <f t="shared" si="63"/>
        <v>1545.69</v>
      </c>
      <c r="X375" s="36"/>
      <c r="Y375" s="83"/>
    </row>
    <row r="376" spans="1:25" x14ac:dyDescent="0.25">
      <c r="A376" s="104" t="str">
        <f>'Door Comparison'!A376</f>
        <v>D06.04.05A</v>
      </c>
      <c r="B376" s="116" t="str">
        <f>'Door Comparison'!C376</f>
        <v>DRS-505</v>
      </c>
      <c r="C376" s="116" t="str">
        <f>'Door Comparison'!D376</f>
        <v>Selo</v>
      </c>
      <c r="D376" s="35">
        <f>'Door Comparison'!E376</f>
        <v>1903</v>
      </c>
      <c r="E376" s="35">
        <f>'Door Comparison'!F376</f>
        <v>2395</v>
      </c>
      <c r="G376" s="38">
        <f>'Door Comparison'!I376</f>
        <v>0</v>
      </c>
      <c r="H376" s="38">
        <f>'Door Comparison'!J376</f>
        <v>1</v>
      </c>
      <c r="J376" s="38">
        <f>'Door Comparison'!L376</f>
        <v>0</v>
      </c>
      <c r="K376" s="38">
        <f>'Door Comparison'!M376</f>
        <v>0</v>
      </c>
      <c r="L376" s="38">
        <f>'Door Comparison'!N376</f>
        <v>1</v>
      </c>
      <c r="N376" s="40">
        <f t="shared" si="60"/>
        <v>0.6</v>
      </c>
      <c r="P376" s="40">
        <f t="shared" si="61"/>
        <v>5.35</v>
      </c>
      <c r="R376" s="1">
        <f>JMS!BL378</f>
        <v>430.99</v>
      </c>
      <c r="S376" s="40">
        <f>'Door Comparison'!AC376</f>
        <v>910.66</v>
      </c>
      <c r="T376" s="40">
        <f t="shared" si="62"/>
        <v>13.39</v>
      </c>
      <c r="U376" s="401">
        <v>167.73</v>
      </c>
      <c r="V376" s="39"/>
      <c r="W376" s="41">
        <f t="shared" si="63"/>
        <v>1528.72</v>
      </c>
      <c r="X376" s="36"/>
      <c r="Y376" s="83"/>
    </row>
    <row r="377" spans="1:25" x14ac:dyDescent="0.25">
      <c r="A377" s="104" t="str">
        <f>'Door Comparison'!A377</f>
        <v>D06.04.06A</v>
      </c>
      <c r="B377" s="116" t="str">
        <f>'Door Comparison'!C377</f>
        <v>DRS-501</v>
      </c>
      <c r="C377" s="116" t="str">
        <f>'Door Comparison'!D377</f>
        <v>Timber</v>
      </c>
      <c r="D377" s="35">
        <f>'Door Comparison'!E377</f>
        <v>970</v>
      </c>
      <c r="E377" s="35">
        <f>'Door Comparison'!F377</f>
        <v>2360</v>
      </c>
      <c r="G377" s="38">
        <f>'Door Comparison'!I377</f>
        <v>0</v>
      </c>
      <c r="H377" s="38">
        <f>'Door Comparison'!J377</f>
        <v>1</v>
      </c>
      <c r="J377" s="38">
        <f>'Door Comparison'!L377</f>
        <v>0</v>
      </c>
      <c r="K377" s="38">
        <f>'Door Comparison'!M377</f>
        <v>0</v>
      </c>
      <c r="L377" s="38">
        <f>'Door Comparison'!N377</f>
        <v>1</v>
      </c>
      <c r="N377" s="40">
        <f t="shared" si="60"/>
        <v>0.51</v>
      </c>
      <c r="P377" s="40">
        <f t="shared" si="61"/>
        <v>4.55</v>
      </c>
      <c r="R377" s="1">
        <f>JMS!BL379</f>
        <v>385.87</v>
      </c>
      <c r="S377" s="399">
        <f>'Door Comparison'!AC377</f>
        <v>236.46</v>
      </c>
      <c r="T377" s="399">
        <f t="shared" si="62"/>
        <v>11.38</v>
      </c>
      <c r="U377" s="401">
        <v>363.81</v>
      </c>
      <c r="W377" s="41">
        <f t="shared" si="63"/>
        <v>1002.58</v>
      </c>
      <c r="X377" s="36"/>
      <c r="Y377" s="83"/>
    </row>
    <row r="378" spans="1:25" x14ac:dyDescent="0.25">
      <c r="A378" s="104" t="str">
        <f>'Door Comparison'!A378</f>
        <v>D06.04.07A</v>
      </c>
      <c r="B378" s="116" t="str">
        <f>'Door Comparison'!C378</f>
        <v>DRS-501</v>
      </c>
      <c r="C378" s="116" t="str">
        <f>'Door Comparison'!D378</f>
        <v>Timber</v>
      </c>
      <c r="D378" s="35">
        <f>'Door Comparison'!E378</f>
        <v>830</v>
      </c>
      <c r="E378" s="35">
        <f>'Door Comparison'!F378</f>
        <v>2360</v>
      </c>
      <c r="G378" s="38">
        <f>'Door Comparison'!I378</f>
        <v>0</v>
      </c>
      <c r="H378" s="38">
        <f>'Door Comparison'!J378</f>
        <v>1</v>
      </c>
      <c r="J378" s="38">
        <f>'Door Comparison'!L378</f>
        <v>1</v>
      </c>
      <c r="K378" s="38">
        <f>'Door Comparison'!M378</f>
        <v>0</v>
      </c>
      <c r="L378" s="38">
        <f>'Door Comparison'!N378</f>
        <v>1</v>
      </c>
      <c r="N378" s="40">
        <f t="shared" si="60"/>
        <v>0.5</v>
      </c>
      <c r="P378" s="40">
        <f t="shared" si="61"/>
        <v>4.4400000000000004</v>
      </c>
      <c r="R378" s="1">
        <f>JMS!BL380</f>
        <v>382.01</v>
      </c>
      <c r="S378" s="399">
        <f>'Door Comparison'!AC378</f>
        <v>254.51</v>
      </c>
      <c r="T378" s="399">
        <f t="shared" si="62"/>
        <v>22.2</v>
      </c>
      <c r="U378" s="401">
        <v>365.19</v>
      </c>
      <c r="W378" s="41">
        <f t="shared" si="63"/>
        <v>1028.8499999999999</v>
      </c>
      <c r="X378" s="36"/>
      <c r="Y378" s="83"/>
    </row>
    <row r="379" spans="1:25" x14ac:dyDescent="0.25">
      <c r="A379" s="104" t="str">
        <f>'Door Comparison'!A379</f>
        <v>D06.04.08A</v>
      </c>
      <c r="B379" s="116" t="str">
        <f>'Door Comparison'!C379</f>
        <v>DRS-501</v>
      </c>
      <c r="C379" s="116" t="str">
        <f>'Door Comparison'!D379</f>
        <v>Timber</v>
      </c>
      <c r="D379" s="35">
        <f>'Door Comparison'!E379</f>
        <v>970</v>
      </c>
      <c r="E379" s="35">
        <f>'Door Comparison'!F379</f>
        <v>2360</v>
      </c>
      <c r="G379" s="38">
        <f>'Door Comparison'!I379</f>
        <v>0</v>
      </c>
      <c r="H379" s="38">
        <f>'Door Comparison'!J379</f>
        <v>1</v>
      </c>
      <c r="J379" s="38">
        <f>'Door Comparison'!L379</f>
        <v>0</v>
      </c>
      <c r="K379" s="38">
        <f>'Door Comparison'!M379</f>
        <v>0</v>
      </c>
      <c r="L379" s="38">
        <f>'Door Comparison'!N379</f>
        <v>1</v>
      </c>
      <c r="N379" s="40">
        <f t="shared" si="60"/>
        <v>0.51</v>
      </c>
      <c r="P379" s="40">
        <f t="shared" si="61"/>
        <v>4.55</v>
      </c>
      <c r="R379" s="1">
        <f>JMS!BL381</f>
        <v>385.87</v>
      </c>
      <c r="S379" s="399">
        <f>'Door Comparison'!AC379</f>
        <v>236.46</v>
      </c>
      <c r="T379" s="399">
        <f t="shared" si="62"/>
        <v>11.38</v>
      </c>
      <c r="U379" s="401">
        <v>363.81</v>
      </c>
      <c r="W379" s="41">
        <f t="shared" si="63"/>
        <v>1002.58</v>
      </c>
      <c r="X379" s="36"/>
      <c r="Y379" s="83"/>
    </row>
    <row r="380" spans="1:25" x14ac:dyDescent="0.25">
      <c r="A380" s="104" t="str">
        <f>'Door Comparison'!A380</f>
        <v>D06.06.01A</v>
      </c>
      <c r="B380" s="116" t="str">
        <f>'Door Comparison'!C380</f>
        <v>DRS-501</v>
      </c>
      <c r="C380" s="116" t="str">
        <f>'Door Comparison'!D380</f>
        <v>Timber</v>
      </c>
      <c r="D380" s="35">
        <f>'Door Comparison'!E380</f>
        <v>1290</v>
      </c>
      <c r="E380" s="35">
        <f>'Door Comparison'!F380</f>
        <v>2360</v>
      </c>
      <c r="G380" s="38">
        <f>'Door Comparison'!I380</f>
        <v>0</v>
      </c>
      <c r="H380" s="38">
        <f>'Door Comparison'!J380</f>
        <v>1</v>
      </c>
      <c r="J380" s="38">
        <f>'Door Comparison'!L380</f>
        <v>0</v>
      </c>
      <c r="K380" s="38">
        <f>'Door Comparison'!M380</f>
        <v>1</v>
      </c>
      <c r="L380" s="38">
        <f>'Door Comparison'!N380</f>
        <v>1</v>
      </c>
      <c r="N380" s="40">
        <f t="shared" si="60"/>
        <v>0.54</v>
      </c>
      <c r="P380" s="40">
        <f t="shared" si="61"/>
        <v>4.8099999999999996</v>
      </c>
      <c r="R380" s="1">
        <f>JMS!BL382</f>
        <v>391.31</v>
      </c>
      <c r="S380" s="399">
        <f>'Door Comparison'!AC380</f>
        <v>761.47</v>
      </c>
      <c r="T380" s="399">
        <f t="shared" si="62"/>
        <v>24.04</v>
      </c>
      <c r="U380" s="401">
        <v>839.73</v>
      </c>
      <c r="W380" s="41">
        <f t="shared" si="63"/>
        <v>2021.9</v>
      </c>
      <c r="X380" s="36"/>
      <c r="Y380" s="83"/>
    </row>
    <row r="381" spans="1:25" x14ac:dyDescent="0.25">
      <c r="A381" s="104" t="str">
        <f>'Door Comparison'!A381</f>
        <v>D06.06.02A</v>
      </c>
      <c r="B381" s="116" t="str">
        <f>'Door Comparison'!C381</f>
        <v>DRS-501</v>
      </c>
      <c r="C381" s="116" t="str">
        <f>'Door Comparison'!D381</f>
        <v>Timber</v>
      </c>
      <c r="D381" s="35">
        <f>'Door Comparison'!E381</f>
        <v>1640</v>
      </c>
      <c r="E381" s="35">
        <f>'Door Comparison'!F381</f>
        <v>2360</v>
      </c>
      <c r="G381" s="38">
        <f>'Door Comparison'!I381</f>
        <v>0</v>
      </c>
      <c r="H381" s="38">
        <f>'Door Comparison'!J381</f>
        <v>1</v>
      </c>
      <c r="J381" s="38">
        <f>'Door Comparison'!L381</f>
        <v>0</v>
      </c>
      <c r="K381" s="38">
        <f>'Door Comparison'!M381</f>
        <v>1</v>
      </c>
      <c r="L381" s="38">
        <f>'Door Comparison'!N381</f>
        <v>1</v>
      </c>
      <c r="N381" s="40">
        <f t="shared" si="60"/>
        <v>0.56999999999999995</v>
      </c>
      <c r="P381" s="40">
        <f t="shared" si="61"/>
        <v>5.09</v>
      </c>
      <c r="R381" s="1">
        <f>JMS!BL383</f>
        <v>448.41</v>
      </c>
      <c r="S381" s="399">
        <f>'Door Comparison'!AC381</f>
        <v>683.01</v>
      </c>
      <c r="T381" s="399">
        <f t="shared" si="62"/>
        <v>25.44</v>
      </c>
      <c r="U381" s="401">
        <v>412.57</v>
      </c>
      <c r="W381" s="41">
        <f t="shared" si="63"/>
        <v>1575.09</v>
      </c>
      <c r="X381" s="36"/>
      <c r="Y381" s="83"/>
    </row>
    <row r="382" spans="1:25" x14ac:dyDescent="0.25">
      <c r="A382" s="104" t="str">
        <f>'Door Comparison'!A382</f>
        <v>D06.06.03A</v>
      </c>
      <c r="B382" s="116" t="str">
        <f>'Door Comparison'!C382</f>
        <v>DRS-501</v>
      </c>
      <c r="C382" s="116" t="str">
        <f>'Door Comparison'!D382</f>
        <v>Timber</v>
      </c>
      <c r="D382" s="35">
        <f>'Door Comparison'!E382</f>
        <v>1290</v>
      </c>
      <c r="E382" s="35">
        <f>'Door Comparison'!F382</f>
        <v>2360</v>
      </c>
      <c r="G382" s="38">
        <f>'Door Comparison'!I382</f>
        <v>0</v>
      </c>
      <c r="H382" s="38">
        <f>'Door Comparison'!J382</f>
        <v>1</v>
      </c>
      <c r="J382" s="38">
        <f>'Door Comparison'!L382</f>
        <v>0</v>
      </c>
      <c r="K382" s="38">
        <f>'Door Comparison'!M382</f>
        <v>1</v>
      </c>
      <c r="L382" s="38">
        <f>'Door Comparison'!N382</f>
        <v>1</v>
      </c>
      <c r="N382" s="40">
        <f t="shared" si="60"/>
        <v>0.54</v>
      </c>
      <c r="P382" s="40">
        <f t="shared" si="61"/>
        <v>4.8099999999999996</v>
      </c>
      <c r="R382" s="1">
        <f>JMS!BL384</f>
        <v>391.31</v>
      </c>
      <c r="S382" s="399">
        <f>'Door Comparison'!AC382</f>
        <v>731.44</v>
      </c>
      <c r="T382" s="399">
        <f t="shared" si="62"/>
        <v>24.04</v>
      </c>
      <c r="U382" s="401">
        <v>865.31</v>
      </c>
      <c r="W382" s="41">
        <f t="shared" si="63"/>
        <v>2017.45</v>
      </c>
      <c r="X382" s="36"/>
      <c r="Y382" s="83"/>
    </row>
    <row r="383" spans="1:25" x14ac:dyDescent="0.25">
      <c r="A383" s="104" t="str">
        <f>'Door Comparison'!A383</f>
        <v>D06.06.04A</v>
      </c>
      <c r="B383" s="116" t="str">
        <f>'Door Comparison'!C383</f>
        <v>DRS-505</v>
      </c>
      <c r="C383" s="116" t="str">
        <f>'Door Comparison'!D383</f>
        <v>Selo</v>
      </c>
      <c r="D383" s="35">
        <f>'Door Comparison'!E383</f>
        <v>1955</v>
      </c>
      <c r="E383" s="35">
        <f>'Door Comparison'!F383</f>
        <v>2395</v>
      </c>
      <c r="G383" s="38">
        <f>'Door Comparison'!I383</f>
        <v>0</v>
      </c>
      <c r="H383" s="38">
        <f>'Door Comparison'!J383</f>
        <v>1</v>
      </c>
      <c r="J383" s="38">
        <f>'Door Comparison'!L383</f>
        <v>0</v>
      </c>
      <c r="K383" s="38">
        <f>'Door Comparison'!M383</f>
        <v>0</v>
      </c>
      <c r="L383" s="38">
        <f>'Door Comparison'!N383</f>
        <v>1</v>
      </c>
      <c r="N383" s="40">
        <f t="shared" si="60"/>
        <v>0.61</v>
      </c>
      <c r="P383" s="40">
        <f t="shared" si="61"/>
        <v>5.4</v>
      </c>
      <c r="R383" s="1">
        <f>JMS!BL385</f>
        <v>414.58</v>
      </c>
      <c r="S383" s="40">
        <f>'Door Comparison'!AC383</f>
        <v>910.66</v>
      </c>
      <c r="T383" s="40">
        <f t="shared" si="62"/>
        <v>13.49</v>
      </c>
      <c r="U383" s="401">
        <v>184.17</v>
      </c>
      <c r="V383" s="39"/>
      <c r="W383" s="41">
        <f t="shared" si="63"/>
        <v>1528.91</v>
      </c>
      <c r="X383" s="36"/>
      <c r="Y383" s="83"/>
    </row>
    <row r="384" spans="1:25" x14ac:dyDescent="0.25">
      <c r="A384" s="104" t="str">
        <f>'Door Comparison'!A384</f>
        <v>D06.06.05A</v>
      </c>
      <c r="B384" s="116" t="str">
        <f>'Door Comparison'!C384</f>
        <v>DRS-501</v>
      </c>
      <c r="C384" s="116" t="str">
        <f>'Door Comparison'!D384</f>
        <v>Timber</v>
      </c>
      <c r="D384" s="35">
        <f>'Door Comparison'!E384</f>
        <v>970</v>
      </c>
      <c r="E384" s="35">
        <f>'Door Comparison'!F384</f>
        <v>2360</v>
      </c>
      <c r="G384" s="38">
        <f>'Door Comparison'!I384</f>
        <v>0</v>
      </c>
      <c r="H384" s="38">
        <f>'Door Comparison'!J384</f>
        <v>1</v>
      </c>
      <c r="J384" s="38">
        <f>'Door Comparison'!L384</f>
        <v>0</v>
      </c>
      <c r="K384" s="38">
        <f>'Door Comparison'!M384</f>
        <v>1</v>
      </c>
      <c r="L384" s="38">
        <f>'Door Comparison'!N384</f>
        <v>1</v>
      </c>
      <c r="N384" s="40">
        <f t="shared" si="60"/>
        <v>0.51</v>
      </c>
      <c r="P384" s="40">
        <f t="shared" si="61"/>
        <v>4.55</v>
      </c>
      <c r="R384" s="1">
        <f>JMS!BL386</f>
        <v>426.22</v>
      </c>
      <c r="S384" s="399">
        <f>'Door Comparison'!AC384</f>
        <v>334.48</v>
      </c>
      <c r="T384" s="399">
        <f t="shared" si="62"/>
        <v>22.76</v>
      </c>
      <c r="U384" s="401">
        <v>405.15</v>
      </c>
      <c r="W384" s="41">
        <f t="shared" si="63"/>
        <v>1193.67</v>
      </c>
      <c r="X384" s="36"/>
      <c r="Y384" s="83"/>
    </row>
    <row r="385" spans="1:25" x14ac:dyDescent="0.25">
      <c r="A385" s="104" t="str">
        <f>'Door Comparison'!A385</f>
        <v>D06.06.06A</v>
      </c>
      <c r="B385" s="116" t="str">
        <f>'Door Comparison'!C385</f>
        <v>DRS-501</v>
      </c>
      <c r="C385" s="116" t="str">
        <f>'Door Comparison'!D385</f>
        <v>Timber</v>
      </c>
      <c r="D385" s="35">
        <f>'Door Comparison'!E385</f>
        <v>970</v>
      </c>
      <c r="E385" s="35">
        <f>'Door Comparison'!F385</f>
        <v>2360</v>
      </c>
      <c r="G385" s="38">
        <f>'Door Comparison'!I385</f>
        <v>0</v>
      </c>
      <c r="H385" s="38">
        <f>'Door Comparison'!J385</f>
        <v>1</v>
      </c>
      <c r="J385" s="38">
        <f>'Door Comparison'!L385</f>
        <v>0</v>
      </c>
      <c r="K385" s="38">
        <f>'Door Comparison'!M385</f>
        <v>1</v>
      </c>
      <c r="L385" s="38">
        <f>'Door Comparison'!N385</f>
        <v>1</v>
      </c>
      <c r="N385" s="40">
        <f t="shared" si="60"/>
        <v>0.51</v>
      </c>
      <c r="P385" s="40">
        <f t="shared" si="61"/>
        <v>4.55</v>
      </c>
      <c r="R385" s="1">
        <f>JMS!BL387</f>
        <v>426.22</v>
      </c>
      <c r="S385" s="399">
        <f>'Door Comparison'!AC385</f>
        <v>334.48</v>
      </c>
      <c r="T385" s="399">
        <f t="shared" si="62"/>
        <v>22.76</v>
      </c>
      <c r="U385" s="401">
        <v>405.15</v>
      </c>
      <c r="W385" s="41">
        <f t="shared" si="63"/>
        <v>1193.67</v>
      </c>
      <c r="X385" s="36"/>
      <c r="Y385" s="83"/>
    </row>
    <row r="386" spans="1:25" x14ac:dyDescent="0.25">
      <c r="A386" s="104" t="str">
        <f>'Door Comparison'!A386</f>
        <v>R06.01.01A</v>
      </c>
      <c r="B386" s="116" t="str">
        <f>'Door Comparison'!C386</f>
        <v>DRS-501</v>
      </c>
      <c r="C386" s="116" t="str">
        <f>'Door Comparison'!D386</f>
        <v>Timber</v>
      </c>
      <c r="D386" s="35">
        <f>'Door Comparison'!E386</f>
        <v>950</v>
      </c>
      <c r="E386" s="35">
        <f>'Door Comparison'!F386</f>
        <v>2360</v>
      </c>
      <c r="G386" s="38">
        <f>'Door Comparison'!I386</f>
        <v>0</v>
      </c>
      <c r="H386" s="38">
        <f>'Door Comparison'!J386</f>
        <v>1</v>
      </c>
      <c r="J386" s="38">
        <f>'Door Comparison'!L386</f>
        <v>0</v>
      </c>
      <c r="K386" s="38">
        <f>'Door Comparison'!M386</f>
        <v>0</v>
      </c>
      <c r="L386" s="38">
        <f>'Door Comparison'!N386</f>
        <v>1</v>
      </c>
      <c r="N386" s="40">
        <f t="shared" si="60"/>
        <v>0.51</v>
      </c>
      <c r="P386" s="40">
        <f t="shared" si="61"/>
        <v>4.54</v>
      </c>
      <c r="R386" s="1">
        <f>JMS!BL388</f>
        <v>385.31</v>
      </c>
      <c r="S386" s="399">
        <f>'Door Comparison'!AC386</f>
        <v>235.59</v>
      </c>
      <c r="T386" s="399">
        <f t="shared" si="62"/>
        <v>11.34</v>
      </c>
      <c r="U386" s="401">
        <v>363.81</v>
      </c>
      <c r="W386" s="41">
        <f t="shared" si="63"/>
        <v>1001.1</v>
      </c>
      <c r="X386" s="36"/>
      <c r="Y386" s="83"/>
    </row>
    <row r="387" spans="1:25" x14ac:dyDescent="0.25">
      <c r="A387" s="104" t="str">
        <f>'Door Comparison'!A387</f>
        <v>Level 07</v>
      </c>
      <c r="B387" s="116"/>
      <c r="C387" s="116"/>
      <c r="N387" s="40"/>
      <c r="P387" s="40"/>
      <c r="R387" s="1"/>
      <c r="S387" s="40"/>
      <c r="T387" s="40"/>
      <c r="U387" s="109"/>
      <c r="V387" s="39"/>
      <c r="X387" s="36"/>
      <c r="Y387" s="83"/>
    </row>
    <row r="388" spans="1:25" x14ac:dyDescent="0.25">
      <c r="A388" s="104" t="str">
        <f>'Door Comparison'!A388</f>
        <v>D07.01.01A</v>
      </c>
      <c r="B388" s="116" t="str">
        <f>'Door Comparison'!C388</f>
        <v>DRS-501</v>
      </c>
      <c r="C388" s="116" t="str">
        <f>'Door Comparison'!D388</f>
        <v>Timber</v>
      </c>
      <c r="D388" s="35">
        <f>'Door Comparison'!E388</f>
        <v>950</v>
      </c>
      <c r="E388" s="35">
        <f>'Door Comparison'!F388</f>
        <v>2360</v>
      </c>
      <c r="G388" s="38">
        <f>'Door Comparison'!I388</f>
        <v>0</v>
      </c>
      <c r="H388" s="38">
        <f>'Door Comparison'!J388</f>
        <v>1</v>
      </c>
      <c r="J388" s="38">
        <f>'Door Comparison'!L388</f>
        <v>0</v>
      </c>
      <c r="K388" s="38">
        <f>'Door Comparison'!M388</f>
        <v>0</v>
      </c>
      <c r="L388" s="38">
        <f>'Door Comparison'!N388</f>
        <v>1</v>
      </c>
      <c r="N388" s="40">
        <f t="shared" si="60"/>
        <v>0.51</v>
      </c>
      <c r="P388" s="40">
        <f t="shared" si="61"/>
        <v>4.54</v>
      </c>
      <c r="R388" s="1">
        <f>JMS!BL390</f>
        <v>385.31</v>
      </c>
      <c r="S388" s="399">
        <f>'Door Comparison'!AC388</f>
        <v>235.59</v>
      </c>
      <c r="T388" s="399">
        <f t="shared" si="62"/>
        <v>11.34</v>
      </c>
      <c r="U388" s="401">
        <v>363.81</v>
      </c>
      <c r="W388" s="41">
        <f t="shared" ref="W388:W421" si="64">SUM(N388:V388)</f>
        <v>1001.1</v>
      </c>
      <c r="X388" s="36"/>
      <c r="Y388" s="83"/>
    </row>
    <row r="389" spans="1:25" x14ac:dyDescent="0.25">
      <c r="A389" s="104" t="str">
        <f>'Door Comparison'!A389</f>
        <v>D07.01.02A</v>
      </c>
      <c r="B389" s="116" t="str">
        <f>'Door Comparison'!C389</f>
        <v>DRS-501</v>
      </c>
      <c r="C389" s="116" t="str">
        <f>'Door Comparison'!D389</f>
        <v>Timber</v>
      </c>
      <c r="D389" s="35">
        <f>'Door Comparison'!E389</f>
        <v>1290</v>
      </c>
      <c r="E389" s="35">
        <f>'Door Comparison'!F389</f>
        <v>2360</v>
      </c>
      <c r="G389" s="38">
        <f>'Door Comparison'!I389</f>
        <v>0</v>
      </c>
      <c r="H389" s="38">
        <f>'Door Comparison'!J389</f>
        <v>1</v>
      </c>
      <c r="J389" s="38">
        <f>'Door Comparison'!L389</f>
        <v>0</v>
      </c>
      <c r="K389" s="38">
        <f>'Door Comparison'!M389</f>
        <v>1</v>
      </c>
      <c r="L389" s="38">
        <f>'Door Comparison'!N389</f>
        <v>1</v>
      </c>
      <c r="N389" s="40">
        <f t="shared" si="60"/>
        <v>0.54</v>
      </c>
      <c r="P389" s="40">
        <f t="shared" si="61"/>
        <v>4.8099999999999996</v>
      </c>
      <c r="R389" s="1">
        <f>JMS!BL391</f>
        <v>436.82</v>
      </c>
      <c r="S389" s="399">
        <f>'Door Comparison'!AC389</f>
        <v>731.44</v>
      </c>
      <c r="T389" s="399">
        <f t="shared" si="62"/>
        <v>24.04</v>
      </c>
      <c r="U389" s="401">
        <v>412.57</v>
      </c>
      <c r="W389" s="41">
        <f t="shared" si="64"/>
        <v>1610.22</v>
      </c>
      <c r="X389" s="36"/>
      <c r="Y389" s="83"/>
    </row>
    <row r="390" spans="1:25" x14ac:dyDescent="0.25">
      <c r="A390" s="104" t="str">
        <f>'Door Comparison'!A390</f>
        <v>D07.01.03A</v>
      </c>
      <c r="B390" s="116" t="str">
        <f>'Door Comparison'!C390</f>
        <v>DRS-501</v>
      </c>
      <c r="C390" s="116" t="str">
        <f>'Door Comparison'!D390</f>
        <v>Timber</v>
      </c>
      <c r="D390" s="35">
        <f>'Door Comparison'!E390</f>
        <v>830</v>
      </c>
      <c r="E390" s="35">
        <f>'Door Comparison'!F390</f>
        <v>2360</v>
      </c>
      <c r="G390" s="38">
        <f>'Door Comparison'!I390</f>
        <v>0</v>
      </c>
      <c r="H390" s="38">
        <f>'Door Comparison'!J390</f>
        <v>1</v>
      </c>
      <c r="J390" s="38">
        <f>'Door Comparison'!L390</f>
        <v>1</v>
      </c>
      <c r="K390" s="38">
        <f>'Door Comparison'!M390</f>
        <v>0</v>
      </c>
      <c r="L390" s="38">
        <f>'Door Comparison'!N390</f>
        <v>1</v>
      </c>
      <c r="N390" s="40">
        <f t="shared" si="60"/>
        <v>0.5</v>
      </c>
      <c r="P390" s="40">
        <f t="shared" si="61"/>
        <v>4.4400000000000004</v>
      </c>
      <c r="R390" s="1">
        <f>JMS!BL392</f>
        <v>382.01</v>
      </c>
      <c r="S390" s="399">
        <f>'Door Comparison'!AC390</f>
        <v>230.51</v>
      </c>
      <c r="T390" s="399">
        <f t="shared" si="62"/>
        <v>22.2</v>
      </c>
      <c r="U390" s="401">
        <v>367.71</v>
      </c>
      <c r="W390" s="41">
        <f t="shared" si="64"/>
        <v>1007.37</v>
      </c>
      <c r="X390" s="36"/>
      <c r="Y390" s="83"/>
    </row>
    <row r="391" spans="1:25" x14ac:dyDescent="0.25">
      <c r="A391" s="104" t="str">
        <f>'Door Comparison'!A391</f>
        <v>D07.01.04A</v>
      </c>
      <c r="B391" s="116" t="str">
        <f>'Door Comparison'!C391</f>
        <v>DRS-501</v>
      </c>
      <c r="C391" s="116" t="str">
        <f>'Door Comparison'!D391</f>
        <v>Timber</v>
      </c>
      <c r="D391" s="35">
        <f>'Door Comparison'!E391</f>
        <v>1010</v>
      </c>
      <c r="E391" s="35">
        <f>'Door Comparison'!F391</f>
        <v>2360</v>
      </c>
      <c r="G391" s="38">
        <f>'Door Comparison'!I391</f>
        <v>0</v>
      </c>
      <c r="H391" s="38">
        <f>'Door Comparison'!J391</f>
        <v>1</v>
      </c>
      <c r="J391" s="38">
        <f>'Door Comparison'!L391</f>
        <v>0</v>
      </c>
      <c r="K391" s="38">
        <f>'Door Comparison'!M391</f>
        <v>0</v>
      </c>
      <c r="L391" s="38">
        <f>'Door Comparison'!N391</f>
        <v>1</v>
      </c>
      <c r="N391" s="40">
        <f t="shared" si="60"/>
        <v>0.52</v>
      </c>
      <c r="P391" s="40">
        <f t="shared" si="61"/>
        <v>4.58</v>
      </c>
      <c r="R391" s="1">
        <f>JMS!BL393</f>
        <v>386.99</v>
      </c>
      <c r="S391" s="399">
        <f>'Door Comparison'!AC391</f>
        <v>235.59</v>
      </c>
      <c r="T391" s="399">
        <f t="shared" si="62"/>
        <v>11.46</v>
      </c>
      <c r="U391" s="401">
        <v>331.55</v>
      </c>
      <c r="W391" s="41">
        <f t="shared" si="64"/>
        <v>970.69</v>
      </c>
      <c r="X391" s="36"/>
      <c r="Y391" s="83"/>
    </row>
    <row r="392" spans="1:25" x14ac:dyDescent="0.25">
      <c r="A392" s="104" t="str">
        <f>'Door Comparison'!A392</f>
        <v>D07.01.05A</v>
      </c>
      <c r="B392" s="116" t="str">
        <f>'Door Comparison'!C392</f>
        <v>DRS-501</v>
      </c>
      <c r="C392" s="116" t="str">
        <f>'Door Comparison'!D392</f>
        <v>Timber</v>
      </c>
      <c r="D392" s="35">
        <f>'Door Comparison'!E392</f>
        <v>970</v>
      </c>
      <c r="E392" s="35">
        <f>'Door Comparison'!F392</f>
        <v>2360</v>
      </c>
      <c r="G392" s="38">
        <f>'Door Comparison'!I392</f>
        <v>0</v>
      </c>
      <c r="H392" s="38">
        <f>'Door Comparison'!J392</f>
        <v>1</v>
      </c>
      <c r="J392" s="38">
        <f>'Door Comparison'!L392</f>
        <v>0</v>
      </c>
      <c r="K392" s="38">
        <f>'Door Comparison'!M392</f>
        <v>1</v>
      </c>
      <c r="L392" s="38">
        <f>'Door Comparison'!N392</f>
        <v>1</v>
      </c>
      <c r="N392" s="40">
        <f t="shared" si="60"/>
        <v>0.51</v>
      </c>
      <c r="P392" s="40">
        <f t="shared" si="61"/>
        <v>4.55</v>
      </c>
      <c r="R392" s="1">
        <f>JMS!BL394</f>
        <v>399.73</v>
      </c>
      <c r="S392" s="399">
        <f>'Door Comparison'!AC392</f>
        <v>334.48</v>
      </c>
      <c r="T392" s="399">
        <f t="shared" si="62"/>
        <v>22.76</v>
      </c>
      <c r="U392" s="401">
        <v>405.15</v>
      </c>
      <c r="W392" s="41">
        <f t="shared" si="64"/>
        <v>1167.18</v>
      </c>
      <c r="X392" s="36"/>
      <c r="Y392" s="83"/>
    </row>
    <row r="393" spans="1:25" x14ac:dyDescent="0.25">
      <c r="A393" s="104" t="str">
        <f>'Door Comparison'!A393</f>
        <v>D07.01.06A</v>
      </c>
      <c r="B393" s="116" t="str">
        <f>'Door Comparison'!C393</f>
        <v>DRS-501</v>
      </c>
      <c r="C393" s="116" t="str">
        <f>'Door Comparison'!D393</f>
        <v>Timber</v>
      </c>
      <c r="D393" s="35">
        <f>'Door Comparison'!E393</f>
        <v>1290</v>
      </c>
      <c r="E393" s="35">
        <f>'Door Comparison'!F393</f>
        <v>2360</v>
      </c>
      <c r="G393" s="38">
        <f>'Door Comparison'!I393</f>
        <v>0</v>
      </c>
      <c r="H393" s="38">
        <f>'Door Comparison'!J393</f>
        <v>1</v>
      </c>
      <c r="J393" s="38">
        <f>'Door Comparison'!L393</f>
        <v>0</v>
      </c>
      <c r="K393" s="38">
        <f>'Door Comparison'!M393</f>
        <v>1</v>
      </c>
      <c r="L393" s="38">
        <f>'Door Comparison'!N393</f>
        <v>1</v>
      </c>
      <c r="N393" s="40">
        <f t="shared" si="60"/>
        <v>0.54</v>
      </c>
      <c r="P393" s="40">
        <f t="shared" si="61"/>
        <v>4.8099999999999996</v>
      </c>
      <c r="R393" s="1">
        <f>JMS!BL395</f>
        <v>436.82</v>
      </c>
      <c r="S393" s="399">
        <f>'Door Comparison'!AC393</f>
        <v>761.47</v>
      </c>
      <c r="T393" s="399">
        <f t="shared" si="62"/>
        <v>24.04</v>
      </c>
      <c r="U393" s="401">
        <v>839.73</v>
      </c>
      <c r="W393" s="41">
        <f t="shared" si="64"/>
        <v>2067.41</v>
      </c>
      <c r="X393" s="36"/>
      <c r="Y393" s="83"/>
    </row>
    <row r="394" spans="1:25" x14ac:dyDescent="0.25">
      <c r="A394" s="104" t="str">
        <f>'Door Comparison'!A394</f>
        <v>D07.01.07A</v>
      </c>
      <c r="B394" s="116" t="str">
        <f>'Door Comparison'!C394</f>
        <v>DRS-501</v>
      </c>
      <c r="C394" s="116" t="str">
        <f>'Door Comparison'!D394</f>
        <v>Timber</v>
      </c>
      <c r="D394" s="35">
        <f>'Door Comparison'!E394</f>
        <v>1020</v>
      </c>
      <c r="E394" s="35">
        <f>'Door Comparison'!F394</f>
        <v>2360</v>
      </c>
      <c r="G394" s="38">
        <f>'Door Comparison'!I394</f>
        <v>0</v>
      </c>
      <c r="H394" s="38">
        <f>'Door Comparison'!J394</f>
        <v>1</v>
      </c>
      <c r="J394" s="38">
        <f>'Door Comparison'!L394</f>
        <v>0</v>
      </c>
      <c r="K394" s="38">
        <f>'Door Comparison'!M394</f>
        <v>1</v>
      </c>
      <c r="L394" s="38">
        <f>'Door Comparison'!N394</f>
        <v>1</v>
      </c>
      <c r="N394" s="40">
        <f t="shared" ref="N394:N396" si="65">(D394+2*E394)*((G394*0.04)+(H394*0.09))/1000</f>
        <v>0.52</v>
      </c>
      <c r="P394" s="40">
        <f t="shared" ref="P394:P396" si="66">((D394+2*E394)*0.8)/1000</f>
        <v>4.59</v>
      </c>
      <c r="R394" s="1">
        <f>JMS!BL396</f>
        <v>401.17</v>
      </c>
      <c r="S394" s="399">
        <f>'Door Comparison'!AC394</f>
        <v>504.11</v>
      </c>
      <c r="T394" s="399">
        <f t="shared" ref="T394:T396" si="67">(J394+K394+L394)*(2*((D394+2*E394)*1/1000))</f>
        <v>22.96</v>
      </c>
      <c r="U394" s="401">
        <v>287.37</v>
      </c>
      <c r="W394" s="41">
        <f t="shared" si="64"/>
        <v>1220.72</v>
      </c>
      <c r="X394" s="36"/>
      <c r="Y394" s="83"/>
    </row>
    <row r="395" spans="1:25" x14ac:dyDescent="0.25">
      <c r="A395" s="104" t="str">
        <f>'Door Comparison'!A395</f>
        <v>D07.02.01A</v>
      </c>
      <c r="B395" s="116" t="str">
        <f>'Door Comparison'!C395</f>
        <v>DRS-501</v>
      </c>
      <c r="C395" s="116" t="str">
        <f>'Door Comparison'!D395</f>
        <v>Timber</v>
      </c>
      <c r="D395" s="35">
        <f>'Door Comparison'!E395</f>
        <v>1815</v>
      </c>
      <c r="E395" s="35">
        <f>'Door Comparison'!F395</f>
        <v>2360</v>
      </c>
      <c r="G395" s="38">
        <f>'Door Comparison'!I395</f>
        <v>0</v>
      </c>
      <c r="H395" s="38">
        <f>'Door Comparison'!J395</f>
        <v>1</v>
      </c>
      <c r="J395" s="38">
        <f>'Door Comparison'!L395</f>
        <v>0</v>
      </c>
      <c r="K395" s="38">
        <f>'Door Comparison'!M395</f>
        <v>1</v>
      </c>
      <c r="L395" s="38">
        <f>'Door Comparison'!N395</f>
        <v>1</v>
      </c>
      <c r="N395" s="40">
        <f t="shared" si="65"/>
        <v>0.59</v>
      </c>
      <c r="P395" s="40">
        <f t="shared" si="66"/>
        <v>5.23</v>
      </c>
      <c r="R395" s="1">
        <f>JMS!BL397</f>
        <v>404.97</v>
      </c>
      <c r="S395" s="399">
        <f>'Door Comparison'!AC395</f>
        <v>697.02</v>
      </c>
      <c r="T395" s="399">
        <f t="shared" si="67"/>
        <v>26.14</v>
      </c>
      <c r="U395" s="401">
        <v>681.44</v>
      </c>
      <c r="W395" s="41">
        <f t="shared" si="64"/>
        <v>1815.39</v>
      </c>
      <c r="X395" s="36"/>
      <c r="Y395" s="83"/>
    </row>
    <row r="396" spans="1:25" x14ac:dyDescent="0.25">
      <c r="A396" s="104" t="str">
        <f>'Door Comparison'!A396</f>
        <v>D07.02.02A</v>
      </c>
      <c r="B396" s="116" t="str">
        <f>'Door Comparison'!C396</f>
        <v>DRS-501</v>
      </c>
      <c r="C396" s="116" t="str">
        <f>'Door Comparison'!D396</f>
        <v>Timber</v>
      </c>
      <c r="D396" s="35">
        <f>'Door Comparison'!E396</f>
        <v>1020</v>
      </c>
      <c r="E396" s="35">
        <f>'Door Comparison'!F396</f>
        <v>2360</v>
      </c>
      <c r="G396" s="38">
        <f>'Door Comparison'!I396</f>
        <v>0</v>
      </c>
      <c r="H396" s="38">
        <f>'Door Comparison'!J396</f>
        <v>1</v>
      </c>
      <c r="J396" s="38">
        <f>'Door Comparison'!L396</f>
        <v>0</v>
      </c>
      <c r="K396" s="38">
        <f>'Door Comparison'!M396</f>
        <v>1</v>
      </c>
      <c r="L396" s="38">
        <f>'Door Comparison'!N396</f>
        <v>1</v>
      </c>
      <c r="N396" s="40">
        <f t="shared" si="65"/>
        <v>0.52</v>
      </c>
      <c r="P396" s="40">
        <f t="shared" si="66"/>
        <v>4.59</v>
      </c>
      <c r="R396" s="1">
        <f>JMS!BL398</f>
        <v>384.28</v>
      </c>
      <c r="S396" s="399">
        <f>'Door Comparison'!AC396</f>
        <v>761.47</v>
      </c>
      <c r="T396" s="399">
        <f t="shared" si="67"/>
        <v>22.96</v>
      </c>
      <c r="U396" s="401">
        <v>839.73</v>
      </c>
      <c r="W396" s="41">
        <f t="shared" si="64"/>
        <v>2013.55</v>
      </c>
      <c r="X396" s="36"/>
      <c r="Y396" s="83"/>
    </row>
    <row r="397" spans="1:25" x14ac:dyDescent="0.25">
      <c r="A397" s="104" t="str">
        <f>'Door Comparison'!A397</f>
        <v>D07.02.02B</v>
      </c>
      <c r="B397" s="116" t="str">
        <f>'Door Comparison'!C397</f>
        <v>DRS-307</v>
      </c>
      <c r="C397" s="116" t="str">
        <f>'Door Comparison'!D397</f>
        <v>Metal</v>
      </c>
      <c r="D397" s="35">
        <f>'Door Comparison'!E397</f>
        <v>950</v>
      </c>
      <c r="E397" s="35">
        <f>'Door Comparison'!F397</f>
        <v>2300</v>
      </c>
      <c r="G397" s="38">
        <f>'Door Comparison'!I397</f>
        <v>0</v>
      </c>
      <c r="H397" s="38">
        <f>'Door Comparison'!J397</f>
        <v>1</v>
      </c>
      <c r="J397" s="38">
        <f>'Door Comparison'!L397</f>
        <v>0</v>
      </c>
      <c r="K397" s="38">
        <f>'Door Comparison'!M397</f>
        <v>1</v>
      </c>
      <c r="L397" s="38">
        <f>'Door Comparison'!N397</f>
        <v>1</v>
      </c>
      <c r="N397" s="40"/>
      <c r="P397" s="40"/>
      <c r="R397" s="1">
        <f>JMS!BL399</f>
        <v>0</v>
      </c>
      <c r="S397" s="40">
        <f>'Door Comparison'!AC397</f>
        <v>1404.55</v>
      </c>
      <c r="T397" s="40"/>
      <c r="U397" s="109">
        <v>0</v>
      </c>
      <c r="V397" s="39"/>
      <c r="W397" s="41">
        <f t="shared" si="64"/>
        <v>1404.55</v>
      </c>
      <c r="X397" s="36"/>
      <c r="Y397" s="83"/>
    </row>
    <row r="398" spans="1:25" x14ac:dyDescent="0.25">
      <c r="A398" s="104" t="str">
        <f>'Door Comparison'!A398</f>
        <v>D07.02.04A</v>
      </c>
      <c r="B398" s="116" t="str">
        <f>'Door Comparison'!C398</f>
        <v>DRS-501</v>
      </c>
      <c r="C398" s="116" t="str">
        <f>'Door Comparison'!D398</f>
        <v>Timber</v>
      </c>
      <c r="D398" s="35">
        <f>'Door Comparison'!E398</f>
        <v>1290</v>
      </c>
      <c r="E398" s="35">
        <f>'Door Comparison'!F398</f>
        <v>2360</v>
      </c>
      <c r="G398" s="38">
        <f>'Door Comparison'!I398</f>
        <v>0</v>
      </c>
      <c r="H398" s="38">
        <f>'Door Comparison'!J398</f>
        <v>1</v>
      </c>
      <c r="J398" s="38">
        <f>'Door Comparison'!L398</f>
        <v>0</v>
      </c>
      <c r="K398" s="38">
        <f>'Door Comparison'!M398</f>
        <v>1</v>
      </c>
      <c r="L398" s="38">
        <f>'Door Comparison'!N398</f>
        <v>1</v>
      </c>
      <c r="N398" s="40">
        <f t="shared" ref="N398:N457" si="68">(D398+2*E398)*((G398*0.04)+(H398*0.09))/1000</f>
        <v>0.54</v>
      </c>
      <c r="P398" s="40">
        <f t="shared" ref="P398:P457" si="69">((D398+2*E398)*0.8)/1000</f>
        <v>4.8099999999999996</v>
      </c>
      <c r="R398" s="1">
        <f>JMS!BL400</f>
        <v>391.31</v>
      </c>
      <c r="S398" s="399">
        <f>'Door Comparison'!AC398</f>
        <v>731.44</v>
      </c>
      <c r="T398" s="399">
        <f t="shared" ref="T398:T457" si="70">(J398+K398+L398)*(2*((D398+2*E398)*1/1000))</f>
        <v>24.04</v>
      </c>
      <c r="U398" s="401">
        <v>865.31</v>
      </c>
      <c r="W398" s="41">
        <f t="shared" si="64"/>
        <v>2017.45</v>
      </c>
      <c r="X398" s="36"/>
      <c r="Y398" s="83"/>
    </row>
    <row r="399" spans="1:25" x14ac:dyDescent="0.25">
      <c r="A399" s="104" t="str">
        <f>'Door Comparison'!A399</f>
        <v>D07.02.06A</v>
      </c>
      <c r="B399" s="116" t="str">
        <f>'Door Comparison'!C399</f>
        <v>DRS-501</v>
      </c>
      <c r="C399" s="116" t="str">
        <f>'Door Comparison'!D399</f>
        <v>Timber</v>
      </c>
      <c r="D399" s="35">
        <f>'Door Comparison'!E399</f>
        <v>1290</v>
      </c>
      <c r="E399" s="35">
        <f>'Door Comparison'!F399</f>
        <v>2360</v>
      </c>
      <c r="G399" s="38">
        <f>'Door Comparison'!I399</f>
        <v>0</v>
      </c>
      <c r="H399" s="38">
        <f>'Door Comparison'!J399</f>
        <v>1</v>
      </c>
      <c r="J399" s="38">
        <f>'Door Comparison'!L399</f>
        <v>0</v>
      </c>
      <c r="K399" s="38">
        <f>'Door Comparison'!M399</f>
        <v>1</v>
      </c>
      <c r="L399" s="38">
        <f>'Door Comparison'!N399</f>
        <v>1</v>
      </c>
      <c r="N399" s="40">
        <f t="shared" si="68"/>
        <v>0.54</v>
      </c>
      <c r="P399" s="40">
        <f t="shared" si="69"/>
        <v>4.8099999999999996</v>
      </c>
      <c r="R399" s="1">
        <f>JMS!BL401</f>
        <v>391.31</v>
      </c>
      <c r="S399" s="399">
        <f>'Door Comparison'!AC399</f>
        <v>761.47</v>
      </c>
      <c r="T399" s="399">
        <f t="shared" si="70"/>
        <v>24.04</v>
      </c>
      <c r="U399" s="401">
        <v>839.73</v>
      </c>
      <c r="W399" s="41">
        <f t="shared" si="64"/>
        <v>2021.9</v>
      </c>
      <c r="X399" s="36"/>
      <c r="Y399" s="83"/>
    </row>
    <row r="400" spans="1:25" x14ac:dyDescent="0.25">
      <c r="A400" s="104" t="str">
        <f>'Door Comparison'!A400</f>
        <v>D07.02.06B</v>
      </c>
      <c r="B400" s="116" t="str">
        <f>'Door Comparison'!C400</f>
        <v>DRS-307</v>
      </c>
      <c r="C400" s="116" t="str">
        <f>'Door Comparison'!D400</f>
        <v>Metal</v>
      </c>
      <c r="D400" s="35">
        <f>'Door Comparison'!E400</f>
        <v>950</v>
      </c>
      <c r="E400" s="35">
        <f>'Door Comparison'!F400</f>
        <v>2300</v>
      </c>
      <c r="G400" s="38">
        <f>'Door Comparison'!I400</f>
        <v>0</v>
      </c>
      <c r="H400" s="38">
        <f>'Door Comparison'!J400</f>
        <v>1</v>
      </c>
      <c r="J400" s="38">
        <f>'Door Comparison'!L400</f>
        <v>0</v>
      </c>
      <c r="K400" s="38">
        <f>'Door Comparison'!M400</f>
        <v>1</v>
      </c>
      <c r="L400" s="38">
        <f>'Door Comparison'!N400</f>
        <v>1</v>
      </c>
      <c r="N400" s="40"/>
      <c r="P400" s="40"/>
      <c r="R400" s="1">
        <f>JMS!BL402</f>
        <v>0</v>
      </c>
      <c r="S400" s="40">
        <f>'Door Comparison'!AC400</f>
        <v>1404.55</v>
      </c>
      <c r="T400" s="40"/>
      <c r="U400" s="109">
        <v>0</v>
      </c>
      <c r="V400" s="39"/>
      <c r="W400" s="41">
        <f t="shared" si="64"/>
        <v>1404.55</v>
      </c>
      <c r="X400" s="36"/>
      <c r="Y400" s="83"/>
    </row>
    <row r="401" spans="1:25" x14ac:dyDescent="0.25">
      <c r="A401" s="104" t="str">
        <f>'Door Comparison'!A401</f>
        <v>D07.02.07A</v>
      </c>
      <c r="B401" s="116" t="str">
        <f>'Door Comparison'!C401</f>
        <v>DRS-501</v>
      </c>
      <c r="C401" s="116" t="str">
        <f>'Door Comparison'!D401</f>
        <v>Timber</v>
      </c>
      <c r="D401" s="35">
        <f>'Door Comparison'!E401</f>
        <v>970</v>
      </c>
      <c r="E401" s="35">
        <f>'Door Comparison'!F401</f>
        <v>2360</v>
      </c>
      <c r="G401" s="38">
        <f>'Door Comparison'!I401</f>
        <v>0</v>
      </c>
      <c r="H401" s="38">
        <f>'Door Comparison'!J401</f>
        <v>1</v>
      </c>
      <c r="J401" s="38">
        <f>'Door Comparison'!L401</f>
        <v>0</v>
      </c>
      <c r="K401" s="38">
        <f>'Door Comparison'!M401</f>
        <v>1</v>
      </c>
      <c r="L401" s="38">
        <f>'Door Comparison'!N401</f>
        <v>1</v>
      </c>
      <c r="N401" s="40">
        <f t="shared" si="68"/>
        <v>0.51</v>
      </c>
      <c r="P401" s="40">
        <f t="shared" si="69"/>
        <v>4.55</v>
      </c>
      <c r="R401" s="1">
        <f>JMS!BL403</f>
        <v>382.98</v>
      </c>
      <c r="S401" s="399">
        <f>'Door Comparison'!AC401</f>
        <v>334.48</v>
      </c>
      <c r="T401" s="399">
        <f t="shared" si="70"/>
        <v>22.76</v>
      </c>
      <c r="U401" s="401">
        <v>405.15</v>
      </c>
      <c r="W401" s="41">
        <f t="shared" si="64"/>
        <v>1150.43</v>
      </c>
      <c r="X401" s="36"/>
      <c r="Y401" s="83"/>
    </row>
    <row r="402" spans="1:25" x14ac:dyDescent="0.25">
      <c r="A402" s="104" t="str">
        <f>'Door Comparison'!A402</f>
        <v>D07.02.07B</v>
      </c>
      <c r="B402" s="116" t="str">
        <f>'Door Comparison'!C402</f>
        <v>DRS-501</v>
      </c>
      <c r="C402" s="116" t="str">
        <f>'Door Comparison'!D402</f>
        <v>Timber</v>
      </c>
      <c r="D402" s="35">
        <f>'Door Comparison'!E402</f>
        <v>830</v>
      </c>
      <c r="E402" s="35">
        <f>'Door Comparison'!F402</f>
        <v>2360</v>
      </c>
      <c r="G402" s="38">
        <f>'Door Comparison'!I402</f>
        <v>0</v>
      </c>
      <c r="H402" s="38">
        <f>'Door Comparison'!J402</f>
        <v>1</v>
      </c>
      <c r="J402" s="38">
        <f>'Door Comparison'!L402</f>
        <v>1</v>
      </c>
      <c r="K402" s="38">
        <f>'Door Comparison'!M402</f>
        <v>0</v>
      </c>
      <c r="L402" s="38">
        <f>'Door Comparison'!N402</f>
        <v>1</v>
      </c>
      <c r="N402" s="40">
        <f t="shared" si="68"/>
        <v>0.5</v>
      </c>
      <c r="P402" s="40">
        <f t="shared" si="69"/>
        <v>4.4400000000000004</v>
      </c>
      <c r="R402" s="1">
        <f>JMS!BL404</f>
        <v>382.01</v>
      </c>
      <c r="S402" s="399">
        <f>'Door Comparison'!AC402</f>
        <v>230.42</v>
      </c>
      <c r="T402" s="399">
        <f t="shared" si="70"/>
        <v>22.2</v>
      </c>
      <c r="U402" s="401">
        <v>365.19</v>
      </c>
      <c r="W402" s="41">
        <f t="shared" si="64"/>
        <v>1004.76</v>
      </c>
      <c r="X402" s="36"/>
      <c r="Y402" s="83"/>
    </row>
    <row r="403" spans="1:25" x14ac:dyDescent="0.25">
      <c r="A403" s="104" t="str">
        <f>'Door Comparison'!A403</f>
        <v>D07.02.08A</v>
      </c>
      <c r="B403" s="116" t="str">
        <f>'Door Comparison'!C403</f>
        <v>DRS-501</v>
      </c>
      <c r="C403" s="116" t="str">
        <f>'Door Comparison'!D403</f>
        <v>Timber</v>
      </c>
      <c r="D403" s="35">
        <f>'Door Comparison'!E403</f>
        <v>970</v>
      </c>
      <c r="E403" s="35">
        <f>'Door Comparison'!F403</f>
        <v>2360</v>
      </c>
      <c r="G403" s="38">
        <f>'Door Comparison'!I403</f>
        <v>0</v>
      </c>
      <c r="H403" s="38">
        <f>'Door Comparison'!J403</f>
        <v>1</v>
      </c>
      <c r="J403" s="38">
        <f>'Door Comparison'!L403</f>
        <v>0</v>
      </c>
      <c r="K403" s="38">
        <f>'Door Comparison'!M403</f>
        <v>1</v>
      </c>
      <c r="L403" s="38">
        <f>'Door Comparison'!N403</f>
        <v>1</v>
      </c>
      <c r="N403" s="40">
        <f t="shared" si="68"/>
        <v>0.51</v>
      </c>
      <c r="P403" s="40">
        <f t="shared" si="69"/>
        <v>4.55</v>
      </c>
      <c r="R403" s="1">
        <f>JMS!BL405</f>
        <v>426.22</v>
      </c>
      <c r="S403" s="399">
        <f>'Door Comparison'!AC403</f>
        <v>334.48</v>
      </c>
      <c r="T403" s="399">
        <f t="shared" si="70"/>
        <v>22.76</v>
      </c>
      <c r="U403" s="401">
        <v>405.15</v>
      </c>
      <c r="W403" s="41">
        <f t="shared" si="64"/>
        <v>1193.67</v>
      </c>
      <c r="X403" s="36"/>
      <c r="Y403" s="83"/>
    </row>
    <row r="404" spans="1:25" x14ac:dyDescent="0.25">
      <c r="A404" s="104" t="str">
        <f>'Door Comparison'!A404</f>
        <v>D07.02.09A</v>
      </c>
      <c r="B404" s="116" t="str">
        <f>'Door Comparison'!C404</f>
        <v>DRS-501</v>
      </c>
      <c r="C404" s="116" t="str">
        <f>'Door Comparison'!D404</f>
        <v>Timber</v>
      </c>
      <c r="D404" s="35">
        <f>'Door Comparison'!E404</f>
        <v>850</v>
      </c>
      <c r="E404" s="35">
        <f>'Door Comparison'!F404</f>
        <v>2360</v>
      </c>
      <c r="G404" s="38">
        <f>'Door Comparison'!I404</f>
        <v>0</v>
      </c>
      <c r="H404" s="38">
        <f>'Door Comparison'!J404</f>
        <v>1</v>
      </c>
      <c r="J404" s="38">
        <f>'Door Comparison'!L404</f>
        <v>0</v>
      </c>
      <c r="K404" s="38">
        <f>'Door Comparison'!M404</f>
        <v>1</v>
      </c>
      <c r="L404" s="38">
        <f>'Door Comparison'!N404</f>
        <v>1</v>
      </c>
      <c r="N404" s="40">
        <f t="shared" si="68"/>
        <v>0.5</v>
      </c>
      <c r="P404" s="40">
        <f t="shared" si="69"/>
        <v>4.46</v>
      </c>
      <c r="R404" s="1">
        <f>JMS!BL406</f>
        <v>422.25</v>
      </c>
      <c r="S404" s="399">
        <f>'Door Comparison'!AC404</f>
        <v>329.15</v>
      </c>
      <c r="T404" s="399">
        <f t="shared" si="70"/>
        <v>22.28</v>
      </c>
      <c r="U404" s="401">
        <v>365.19</v>
      </c>
      <c r="W404" s="41">
        <f t="shared" si="64"/>
        <v>1143.83</v>
      </c>
      <c r="X404" s="36"/>
      <c r="Y404" s="83"/>
    </row>
    <row r="405" spans="1:25" x14ac:dyDescent="0.25">
      <c r="A405" s="104" t="str">
        <f>'Door Comparison'!A405</f>
        <v>D07.02.10A</v>
      </c>
      <c r="B405" s="116" t="str">
        <f>'Door Comparison'!C405</f>
        <v>DRS-501</v>
      </c>
      <c r="C405" s="116" t="str">
        <f>'Door Comparison'!D405</f>
        <v>Timber</v>
      </c>
      <c r="D405" s="35">
        <f>'Door Comparison'!E405</f>
        <v>1040</v>
      </c>
      <c r="E405" s="35">
        <f>'Door Comparison'!F405</f>
        <v>2360</v>
      </c>
      <c r="G405" s="38">
        <f>'Door Comparison'!I405</f>
        <v>0</v>
      </c>
      <c r="H405" s="38">
        <f>'Door Comparison'!J405</f>
        <v>1</v>
      </c>
      <c r="J405" s="38">
        <f>'Door Comparison'!L405</f>
        <v>0</v>
      </c>
      <c r="K405" s="38">
        <f>'Door Comparison'!M405</f>
        <v>1</v>
      </c>
      <c r="L405" s="38">
        <f>'Door Comparison'!N405</f>
        <v>1</v>
      </c>
      <c r="N405" s="40">
        <f t="shared" si="68"/>
        <v>0.52</v>
      </c>
      <c r="P405" s="40">
        <f t="shared" si="69"/>
        <v>4.6100000000000003</v>
      </c>
      <c r="R405" s="1">
        <f>JMS!BL407</f>
        <v>428.54</v>
      </c>
      <c r="S405" s="399">
        <f>'Door Comparison'!AC405</f>
        <v>337.58</v>
      </c>
      <c r="T405" s="399">
        <f t="shared" si="70"/>
        <v>23.04</v>
      </c>
      <c r="U405" s="401">
        <v>372.89</v>
      </c>
      <c r="W405" s="41">
        <f t="shared" si="64"/>
        <v>1167.18</v>
      </c>
      <c r="X405" s="36"/>
      <c r="Y405" s="83"/>
    </row>
    <row r="406" spans="1:25" x14ac:dyDescent="0.25">
      <c r="A406" s="104" t="str">
        <f>'Door Comparison'!A406</f>
        <v>D07.02.11A</v>
      </c>
      <c r="B406" s="116" t="str">
        <f>'Door Comparison'!C406</f>
        <v>DRS-501</v>
      </c>
      <c r="C406" s="116" t="str">
        <f>'Door Comparison'!D406</f>
        <v>Timber</v>
      </c>
      <c r="D406" s="35">
        <f>'Door Comparison'!E406</f>
        <v>1290</v>
      </c>
      <c r="E406" s="35">
        <f>'Door Comparison'!F406</f>
        <v>2360</v>
      </c>
      <c r="G406" s="38">
        <f>'Door Comparison'!I406</f>
        <v>0</v>
      </c>
      <c r="H406" s="38">
        <f>'Door Comparison'!J406</f>
        <v>1</v>
      </c>
      <c r="J406" s="38">
        <f>'Door Comparison'!L406</f>
        <v>0</v>
      </c>
      <c r="K406" s="38">
        <f>'Door Comparison'!M406</f>
        <v>1</v>
      </c>
      <c r="L406" s="38">
        <f>'Door Comparison'!N406</f>
        <v>1</v>
      </c>
      <c r="N406" s="40">
        <f t="shared" si="68"/>
        <v>0.54</v>
      </c>
      <c r="P406" s="40">
        <f t="shared" si="69"/>
        <v>4.8099999999999996</v>
      </c>
      <c r="R406" s="1">
        <f>JMS!BL408</f>
        <v>436.82</v>
      </c>
      <c r="S406" s="399">
        <f>'Door Comparison'!AC406</f>
        <v>744.94</v>
      </c>
      <c r="T406" s="399">
        <f t="shared" si="70"/>
        <v>24.04</v>
      </c>
      <c r="U406" s="401">
        <v>865.31</v>
      </c>
      <c r="W406" s="41">
        <f t="shared" si="64"/>
        <v>2076.46</v>
      </c>
      <c r="X406" s="36"/>
      <c r="Y406" s="83"/>
    </row>
    <row r="407" spans="1:25" x14ac:dyDescent="0.25">
      <c r="A407" s="104" t="str">
        <f>'Door Comparison'!A407</f>
        <v>D07.02.12A</v>
      </c>
      <c r="B407" s="116" t="str">
        <f>'Door Comparison'!C407</f>
        <v>DRS-501</v>
      </c>
      <c r="C407" s="116" t="str">
        <f>'Door Comparison'!D407</f>
        <v>Timber</v>
      </c>
      <c r="D407" s="35">
        <f>'Door Comparison'!E407</f>
        <v>1290</v>
      </c>
      <c r="E407" s="35">
        <f>'Door Comparison'!F407</f>
        <v>2360</v>
      </c>
      <c r="G407" s="38">
        <f>'Door Comparison'!I407</f>
        <v>0</v>
      </c>
      <c r="H407" s="38">
        <f>'Door Comparison'!J407</f>
        <v>1</v>
      </c>
      <c r="J407" s="38">
        <f>'Door Comparison'!L407</f>
        <v>0</v>
      </c>
      <c r="K407" s="38">
        <f>'Door Comparison'!M407</f>
        <v>1</v>
      </c>
      <c r="L407" s="38">
        <f>'Door Comparison'!N407</f>
        <v>1</v>
      </c>
      <c r="N407" s="40">
        <f t="shared" si="68"/>
        <v>0.54</v>
      </c>
      <c r="P407" s="40">
        <f t="shared" si="69"/>
        <v>4.8099999999999996</v>
      </c>
      <c r="R407" s="1">
        <f>JMS!BL409</f>
        <v>408.94</v>
      </c>
      <c r="S407" s="399">
        <f>'Door Comparison'!AC407</f>
        <v>731.44</v>
      </c>
      <c r="T407" s="399">
        <f t="shared" si="70"/>
        <v>24.04</v>
      </c>
      <c r="U407" s="401">
        <v>865.31</v>
      </c>
      <c r="W407" s="41">
        <f t="shared" si="64"/>
        <v>2035.08</v>
      </c>
      <c r="X407" s="36"/>
      <c r="Y407" s="83"/>
    </row>
    <row r="408" spans="1:25" x14ac:dyDescent="0.25">
      <c r="A408" s="104" t="str">
        <f>'Door Comparison'!A408</f>
        <v>D07.02.M1A</v>
      </c>
      <c r="B408" s="116" t="str">
        <f>'Door Comparison'!C408</f>
        <v>DRS-501</v>
      </c>
      <c r="C408" s="116" t="str">
        <f>'Door Comparison'!D408</f>
        <v>Timber</v>
      </c>
      <c r="D408" s="35">
        <f>'Door Comparison'!E408</f>
        <v>1040</v>
      </c>
      <c r="E408" s="35">
        <f>'Door Comparison'!F408</f>
        <v>2360</v>
      </c>
      <c r="G408" s="38">
        <f>'Door Comparison'!I408</f>
        <v>0</v>
      </c>
      <c r="H408" s="38">
        <f>'Door Comparison'!J408</f>
        <v>1</v>
      </c>
      <c r="J408" s="38">
        <f>'Door Comparison'!L408</f>
        <v>0</v>
      </c>
      <c r="K408" s="38">
        <f>'Door Comparison'!M408</f>
        <v>1</v>
      </c>
      <c r="L408" s="38">
        <f>'Door Comparison'!N408</f>
        <v>1</v>
      </c>
      <c r="N408" s="40">
        <f t="shared" si="68"/>
        <v>0.52</v>
      </c>
      <c r="P408" s="40">
        <f t="shared" si="69"/>
        <v>4.6100000000000003</v>
      </c>
      <c r="R408" s="1">
        <f>JMS!BL410</f>
        <v>384.8</v>
      </c>
      <c r="S408" s="399">
        <f>'Door Comparison'!AC408</f>
        <v>337.58</v>
      </c>
      <c r="T408" s="399">
        <f t="shared" si="70"/>
        <v>23.04</v>
      </c>
      <c r="U408" s="401">
        <v>363.37</v>
      </c>
      <c r="W408" s="41">
        <f t="shared" si="64"/>
        <v>1113.92</v>
      </c>
      <c r="X408" s="36"/>
      <c r="Y408" s="83"/>
    </row>
    <row r="409" spans="1:25" x14ac:dyDescent="0.25">
      <c r="A409" s="104" t="str">
        <f>'Door Comparison'!A409</f>
        <v>D07.04.01A</v>
      </c>
      <c r="B409" s="116" t="str">
        <f>'Door Comparison'!C409</f>
        <v>DRS-501</v>
      </c>
      <c r="C409" s="116" t="str">
        <f>'Door Comparison'!D409</f>
        <v>Timber</v>
      </c>
      <c r="D409" s="35">
        <f>'Door Comparison'!E409</f>
        <v>1290</v>
      </c>
      <c r="E409" s="35">
        <f>'Door Comparison'!F409</f>
        <v>2360</v>
      </c>
      <c r="G409" s="38">
        <f>'Door Comparison'!I409</f>
        <v>0</v>
      </c>
      <c r="H409" s="38">
        <f>'Door Comparison'!J409</f>
        <v>1</v>
      </c>
      <c r="J409" s="38">
        <f>'Door Comparison'!L409</f>
        <v>0</v>
      </c>
      <c r="K409" s="38">
        <f>'Door Comparison'!M409</f>
        <v>1</v>
      </c>
      <c r="L409" s="38">
        <f>'Door Comparison'!N409</f>
        <v>1</v>
      </c>
      <c r="N409" s="40">
        <f t="shared" si="68"/>
        <v>0.54</v>
      </c>
      <c r="P409" s="40">
        <f t="shared" si="69"/>
        <v>4.8099999999999996</v>
      </c>
      <c r="R409" s="1">
        <f>JMS!BL411</f>
        <v>436.82</v>
      </c>
      <c r="S409" s="399">
        <f>'Door Comparison'!AC409</f>
        <v>761.47</v>
      </c>
      <c r="T409" s="399">
        <f t="shared" si="70"/>
        <v>24.04</v>
      </c>
      <c r="U409" s="401">
        <v>839.73</v>
      </c>
      <c r="W409" s="41">
        <f t="shared" si="64"/>
        <v>2067.41</v>
      </c>
      <c r="X409" s="36"/>
      <c r="Y409" s="83"/>
    </row>
    <row r="410" spans="1:25" x14ac:dyDescent="0.25">
      <c r="A410" s="104" t="str">
        <f>'Door Comparison'!A410</f>
        <v>D07.04.02A</v>
      </c>
      <c r="B410" s="116" t="str">
        <f>'Door Comparison'!C410</f>
        <v>DRS-501</v>
      </c>
      <c r="C410" s="116" t="str">
        <f>'Door Comparison'!D410</f>
        <v>Timber</v>
      </c>
      <c r="D410" s="35">
        <f>'Door Comparison'!E410</f>
        <v>1290</v>
      </c>
      <c r="E410" s="35">
        <f>'Door Comparison'!F410</f>
        <v>2360</v>
      </c>
      <c r="G410" s="38">
        <f>'Door Comparison'!I410</f>
        <v>0</v>
      </c>
      <c r="H410" s="38">
        <f>'Door Comparison'!J410</f>
        <v>1</v>
      </c>
      <c r="J410" s="38">
        <f>'Door Comparison'!L410</f>
        <v>0</v>
      </c>
      <c r="K410" s="38">
        <f>'Door Comparison'!M410</f>
        <v>1</v>
      </c>
      <c r="L410" s="38">
        <f>'Door Comparison'!N410</f>
        <v>1</v>
      </c>
      <c r="N410" s="40">
        <f t="shared" si="68"/>
        <v>0.54</v>
      </c>
      <c r="P410" s="40">
        <f t="shared" si="69"/>
        <v>4.8099999999999996</v>
      </c>
      <c r="R410" s="1">
        <f>JMS!BL412</f>
        <v>436.82</v>
      </c>
      <c r="S410" s="399">
        <f>'Door Comparison'!AC410</f>
        <v>731.44</v>
      </c>
      <c r="T410" s="399">
        <f t="shared" si="70"/>
        <v>24.04</v>
      </c>
      <c r="U410" s="401">
        <v>865.31</v>
      </c>
      <c r="W410" s="41">
        <f t="shared" si="64"/>
        <v>2062.96</v>
      </c>
      <c r="X410" s="36"/>
      <c r="Y410" s="83"/>
    </row>
    <row r="411" spans="1:25" x14ac:dyDescent="0.25">
      <c r="A411" s="104" t="str">
        <f>'Door Comparison'!A411</f>
        <v>D07.04.03A</v>
      </c>
      <c r="B411" s="116" t="str">
        <f>'Door Comparison'!C411</f>
        <v>DRS-501</v>
      </c>
      <c r="C411" s="116" t="str">
        <f>'Door Comparison'!D411</f>
        <v>Timber</v>
      </c>
      <c r="D411" s="35">
        <f>'Door Comparison'!E411</f>
        <v>1040</v>
      </c>
      <c r="E411" s="35">
        <f>'Door Comparison'!F411</f>
        <v>2360</v>
      </c>
      <c r="G411" s="38">
        <f>'Door Comparison'!I411</f>
        <v>0</v>
      </c>
      <c r="H411" s="38">
        <f>'Door Comparison'!J411</f>
        <v>1</v>
      </c>
      <c r="J411" s="38">
        <f>'Door Comparison'!L411</f>
        <v>0</v>
      </c>
      <c r="K411" s="38">
        <f>'Door Comparison'!M411</f>
        <v>1</v>
      </c>
      <c r="L411" s="38">
        <f>'Door Comparison'!N411</f>
        <v>1</v>
      </c>
      <c r="N411" s="40">
        <f t="shared" si="68"/>
        <v>0.52</v>
      </c>
      <c r="P411" s="40">
        <f t="shared" si="69"/>
        <v>4.6100000000000003</v>
      </c>
      <c r="R411" s="1">
        <f>JMS!BL413</f>
        <v>401.74</v>
      </c>
      <c r="S411" s="399">
        <f>'Door Comparison'!AC411</f>
        <v>505</v>
      </c>
      <c r="T411" s="399">
        <f t="shared" si="70"/>
        <v>23.04</v>
      </c>
      <c r="U411" s="401">
        <v>287.37</v>
      </c>
      <c r="W411" s="41">
        <f t="shared" si="64"/>
        <v>1222.28</v>
      </c>
      <c r="X411" s="36"/>
      <c r="Y411" s="83"/>
    </row>
    <row r="412" spans="1:25" x14ac:dyDescent="0.25">
      <c r="A412" s="104" t="str">
        <f>'Door Comparison'!A412</f>
        <v>D07.04.04A</v>
      </c>
      <c r="B412" s="116" t="str">
        <f>'Door Comparison'!C412</f>
        <v>DRS-501</v>
      </c>
      <c r="C412" s="116" t="str">
        <f>'Door Comparison'!D412</f>
        <v>Timber</v>
      </c>
      <c r="D412" s="35">
        <f>'Door Comparison'!E412</f>
        <v>1640</v>
      </c>
      <c r="E412" s="35">
        <f>'Door Comparison'!F412</f>
        <v>2360</v>
      </c>
      <c r="G412" s="38">
        <f>'Door Comparison'!I412</f>
        <v>0</v>
      </c>
      <c r="H412" s="38">
        <f>'Door Comparison'!J412</f>
        <v>1</v>
      </c>
      <c r="J412" s="38">
        <f>'Door Comparison'!L412</f>
        <v>0</v>
      </c>
      <c r="K412" s="38">
        <f>'Door Comparison'!M412</f>
        <v>1</v>
      </c>
      <c r="L412" s="38">
        <f>'Door Comparison'!N412</f>
        <v>1</v>
      </c>
      <c r="N412" s="40">
        <f t="shared" si="68"/>
        <v>0.56999999999999995</v>
      </c>
      <c r="P412" s="40">
        <f t="shared" si="69"/>
        <v>5.09</v>
      </c>
      <c r="R412" s="1">
        <f>JMS!BL414</f>
        <v>419.01</v>
      </c>
      <c r="S412" s="399">
        <f>'Door Comparison'!AC412</f>
        <v>683.01</v>
      </c>
      <c r="T412" s="399">
        <f t="shared" si="70"/>
        <v>25.44</v>
      </c>
      <c r="U412" s="401">
        <v>412.57</v>
      </c>
      <c r="W412" s="41">
        <f t="shared" si="64"/>
        <v>1545.69</v>
      </c>
      <c r="X412" s="36"/>
      <c r="Y412" s="83"/>
    </row>
    <row r="413" spans="1:25" x14ac:dyDescent="0.25">
      <c r="A413" s="104" t="str">
        <f>'Door Comparison'!A413</f>
        <v>D07.04.05A</v>
      </c>
      <c r="B413" s="116" t="str">
        <f>'Door Comparison'!C413</f>
        <v>DRS-505</v>
      </c>
      <c r="C413" s="116" t="str">
        <f>'Door Comparison'!D413</f>
        <v>Selo</v>
      </c>
      <c r="D413" s="35">
        <f>'Door Comparison'!E413</f>
        <v>1903</v>
      </c>
      <c r="E413" s="35">
        <f>'Door Comparison'!F413</f>
        <v>2395</v>
      </c>
      <c r="G413" s="38">
        <f>'Door Comparison'!I413</f>
        <v>0</v>
      </c>
      <c r="H413" s="38">
        <f>'Door Comparison'!J413</f>
        <v>1</v>
      </c>
      <c r="J413" s="38">
        <f>'Door Comparison'!L413</f>
        <v>0</v>
      </c>
      <c r="K413" s="38">
        <f>'Door Comparison'!M413</f>
        <v>0</v>
      </c>
      <c r="L413" s="38">
        <f>'Door Comparison'!N413</f>
        <v>1</v>
      </c>
      <c r="N413" s="40">
        <f t="shared" si="68"/>
        <v>0.6</v>
      </c>
      <c r="P413" s="40">
        <f t="shared" si="69"/>
        <v>5.35</v>
      </c>
      <c r="R413" s="1">
        <f>JMS!BL415</f>
        <v>430.99</v>
      </c>
      <c r="S413" s="40">
        <f>'Door Comparison'!AC413</f>
        <v>910.66</v>
      </c>
      <c r="T413" s="40">
        <f t="shared" si="70"/>
        <v>13.39</v>
      </c>
      <c r="U413" s="401">
        <v>167.73</v>
      </c>
      <c r="V413" s="39"/>
      <c r="W413" s="41">
        <f t="shared" si="64"/>
        <v>1528.72</v>
      </c>
      <c r="X413" s="36"/>
      <c r="Y413" s="83"/>
    </row>
    <row r="414" spans="1:25" x14ac:dyDescent="0.25">
      <c r="A414" s="104" t="str">
        <f>'Door Comparison'!A414</f>
        <v>D07.04.06A</v>
      </c>
      <c r="B414" s="116" t="str">
        <f>'Door Comparison'!C414</f>
        <v>DRS-501</v>
      </c>
      <c r="C414" s="116" t="str">
        <f>'Door Comparison'!D414</f>
        <v>Timber</v>
      </c>
      <c r="D414" s="35">
        <f>'Door Comparison'!E414</f>
        <v>950</v>
      </c>
      <c r="E414" s="35">
        <f>'Door Comparison'!F414</f>
        <v>2360</v>
      </c>
      <c r="G414" s="38">
        <f>'Door Comparison'!I414</f>
        <v>0</v>
      </c>
      <c r="H414" s="38">
        <f>'Door Comparison'!J414</f>
        <v>1</v>
      </c>
      <c r="J414" s="38">
        <f>'Door Comparison'!L414</f>
        <v>0</v>
      </c>
      <c r="K414" s="38">
        <f>'Door Comparison'!M414</f>
        <v>0</v>
      </c>
      <c r="L414" s="38">
        <f>'Door Comparison'!N414</f>
        <v>1</v>
      </c>
      <c r="N414" s="40">
        <f t="shared" si="68"/>
        <v>0.51</v>
      </c>
      <c r="P414" s="40">
        <f t="shared" si="69"/>
        <v>4.54</v>
      </c>
      <c r="R414" s="1">
        <f>JMS!BL416</f>
        <v>385.31</v>
      </c>
      <c r="S414" s="399">
        <f>'Door Comparison'!AC414</f>
        <v>235.59</v>
      </c>
      <c r="T414" s="399">
        <f t="shared" si="70"/>
        <v>11.34</v>
      </c>
      <c r="U414" s="401">
        <v>363.81</v>
      </c>
      <c r="W414" s="41">
        <f t="shared" si="64"/>
        <v>1001.1</v>
      </c>
      <c r="X414" s="36"/>
      <c r="Y414" s="83"/>
    </row>
    <row r="415" spans="1:25" x14ac:dyDescent="0.25">
      <c r="A415" s="104" t="str">
        <f>'Door Comparison'!A415</f>
        <v>D07.04.08A</v>
      </c>
      <c r="B415" s="116" t="str">
        <f>'Door Comparison'!C415</f>
        <v>DRS-501</v>
      </c>
      <c r="C415" s="116" t="str">
        <f>'Door Comparison'!D415</f>
        <v>Timber</v>
      </c>
      <c r="D415" s="35">
        <f>'Door Comparison'!E415</f>
        <v>950</v>
      </c>
      <c r="E415" s="35">
        <f>'Door Comparison'!F415</f>
        <v>2360</v>
      </c>
      <c r="G415" s="38">
        <f>'Door Comparison'!I415</f>
        <v>0</v>
      </c>
      <c r="H415" s="38">
        <f>'Door Comparison'!J415</f>
        <v>1</v>
      </c>
      <c r="J415" s="38">
        <f>'Door Comparison'!L415</f>
        <v>0</v>
      </c>
      <c r="K415" s="38">
        <f>'Door Comparison'!M415</f>
        <v>0</v>
      </c>
      <c r="L415" s="38">
        <f>'Door Comparison'!N415</f>
        <v>1</v>
      </c>
      <c r="N415" s="40">
        <f t="shared" si="68"/>
        <v>0.51</v>
      </c>
      <c r="P415" s="40">
        <f t="shared" si="69"/>
        <v>4.54</v>
      </c>
      <c r="R415" s="1">
        <f>JMS!BL417</f>
        <v>385.31</v>
      </c>
      <c r="S415" s="399">
        <f>'Door Comparison'!AC415</f>
        <v>235.59</v>
      </c>
      <c r="T415" s="399">
        <f t="shared" si="70"/>
        <v>11.34</v>
      </c>
      <c r="U415" s="401">
        <v>363.81</v>
      </c>
      <c r="W415" s="41">
        <f t="shared" si="64"/>
        <v>1001.1</v>
      </c>
      <c r="X415" s="36"/>
      <c r="Y415" s="83"/>
    </row>
    <row r="416" spans="1:25" x14ac:dyDescent="0.25">
      <c r="A416" s="104" t="str">
        <f>'Door Comparison'!A416</f>
        <v>D07.06.01A</v>
      </c>
      <c r="B416" s="116" t="str">
        <f>'Door Comparison'!C416</f>
        <v>DRS-501</v>
      </c>
      <c r="C416" s="116" t="str">
        <f>'Door Comparison'!D416</f>
        <v>Timber</v>
      </c>
      <c r="D416" s="35">
        <f>'Door Comparison'!E416</f>
        <v>1290</v>
      </c>
      <c r="E416" s="35">
        <f>'Door Comparison'!F416</f>
        <v>2360</v>
      </c>
      <c r="G416" s="38">
        <f>'Door Comparison'!I416</f>
        <v>0</v>
      </c>
      <c r="H416" s="38">
        <f>'Door Comparison'!J416</f>
        <v>1</v>
      </c>
      <c r="J416" s="38">
        <f>'Door Comparison'!L416</f>
        <v>0</v>
      </c>
      <c r="K416" s="38">
        <f>'Door Comparison'!M416</f>
        <v>1</v>
      </c>
      <c r="L416" s="38">
        <f>'Door Comparison'!N416</f>
        <v>1</v>
      </c>
      <c r="N416" s="40">
        <f t="shared" si="68"/>
        <v>0.54</v>
      </c>
      <c r="P416" s="40">
        <f t="shared" si="69"/>
        <v>4.8099999999999996</v>
      </c>
      <c r="R416" s="1">
        <f>JMS!BL418</f>
        <v>391.31</v>
      </c>
      <c r="S416" s="399">
        <f>'Door Comparison'!AC416</f>
        <v>761.47</v>
      </c>
      <c r="T416" s="399">
        <f t="shared" si="70"/>
        <v>24.04</v>
      </c>
      <c r="U416" s="401">
        <v>839.73</v>
      </c>
      <c r="W416" s="41">
        <f t="shared" si="64"/>
        <v>2021.9</v>
      </c>
      <c r="X416" s="36"/>
      <c r="Y416" s="83"/>
    </row>
    <row r="417" spans="1:25" x14ac:dyDescent="0.25">
      <c r="A417" s="104" t="str">
        <f>'Door Comparison'!A417</f>
        <v>D07.06.02A</v>
      </c>
      <c r="B417" s="116" t="str">
        <f>'Door Comparison'!C417</f>
        <v>DRS-501</v>
      </c>
      <c r="C417" s="116" t="str">
        <f>'Door Comparison'!D417</f>
        <v>Timber</v>
      </c>
      <c r="D417" s="35">
        <f>'Door Comparison'!E417</f>
        <v>1640</v>
      </c>
      <c r="E417" s="35">
        <f>'Door Comparison'!F417</f>
        <v>2360</v>
      </c>
      <c r="G417" s="38">
        <f>'Door Comparison'!I417</f>
        <v>0</v>
      </c>
      <c r="H417" s="38">
        <f>'Door Comparison'!J417</f>
        <v>1</v>
      </c>
      <c r="J417" s="38">
        <f>'Door Comparison'!L417</f>
        <v>0</v>
      </c>
      <c r="K417" s="38">
        <f>'Door Comparison'!M417</f>
        <v>1</v>
      </c>
      <c r="L417" s="38">
        <f>'Door Comparison'!N417</f>
        <v>1</v>
      </c>
      <c r="N417" s="40">
        <f t="shared" si="68"/>
        <v>0.56999999999999995</v>
      </c>
      <c r="P417" s="40">
        <f t="shared" si="69"/>
        <v>5.09</v>
      </c>
      <c r="R417" s="1">
        <f>JMS!BL419</f>
        <v>448.41</v>
      </c>
      <c r="S417" s="399">
        <f>'Door Comparison'!AC417</f>
        <v>683.01</v>
      </c>
      <c r="T417" s="399">
        <f t="shared" si="70"/>
        <v>25.44</v>
      </c>
      <c r="U417" s="401">
        <v>412.57</v>
      </c>
      <c r="W417" s="41">
        <f t="shared" si="64"/>
        <v>1575.09</v>
      </c>
      <c r="X417" s="36"/>
      <c r="Y417" s="83"/>
    </row>
    <row r="418" spans="1:25" x14ac:dyDescent="0.25">
      <c r="A418" s="104" t="str">
        <f>'Door Comparison'!A418</f>
        <v>D07.06.03A</v>
      </c>
      <c r="B418" s="116" t="str">
        <f>'Door Comparison'!C418</f>
        <v>DRS-501</v>
      </c>
      <c r="C418" s="116" t="str">
        <f>'Door Comparison'!D418</f>
        <v>Timber</v>
      </c>
      <c r="D418" s="35">
        <f>'Door Comparison'!E418</f>
        <v>1290</v>
      </c>
      <c r="E418" s="35">
        <f>'Door Comparison'!F418</f>
        <v>2360</v>
      </c>
      <c r="G418" s="38">
        <f>'Door Comparison'!I418</f>
        <v>0</v>
      </c>
      <c r="H418" s="38">
        <f>'Door Comparison'!J418</f>
        <v>1</v>
      </c>
      <c r="J418" s="38">
        <f>'Door Comparison'!L418</f>
        <v>0</v>
      </c>
      <c r="K418" s="38">
        <f>'Door Comparison'!M418</f>
        <v>1</v>
      </c>
      <c r="L418" s="38">
        <f>'Door Comparison'!N418</f>
        <v>1</v>
      </c>
      <c r="N418" s="40">
        <f t="shared" si="68"/>
        <v>0.54</v>
      </c>
      <c r="P418" s="40">
        <f t="shared" si="69"/>
        <v>4.8099999999999996</v>
      </c>
      <c r="R418" s="1">
        <f>JMS!BL420</f>
        <v>391.31</v>
      </c>
      <c r="S418" s="399">
        <f>'Door Comparison'!AC418</f>
        <v>731.44</v>
      </c>
      <c r="T418" s="399">
        <f t="shared" si="70"/>
        <v>24.04</v>
      </c>
      <c r="U418" s="401">
        <v>865.31</v>
      </c>
      <c r="W418" s="41">
        <f t="shared" si="64"/>
        <v>2017.45</v>
      </c>
      <c r="X418" s="36"/>
      <c r="Y418" s="83"/>
    </row>
    <row r="419" spans="1:25" x14ac:dyDescent="0.25">
      <c r="A419" s="104" t="str">
        <f>'Door Comparison'!A419</f>
        <v>D07.06.04A</v>
      </c>
      <c r="B419" s="116" t="str">
        <f>'Door Comparison'!C419</f>
        <v>DRS-505</v>
      </c>
      <c r="C419" s="116" t="str">
        <f>'Door Comparison'!D419</f>
        <v>Selo</v>
      </c>
      <c r="D419" s="35">
        <f>'Door Comparison'!E419</f>
        <v>1955</v>
      </c>
      <c r="E419" s="35">
        <f>'Door Comparison'!F419</f>
        <v>2395</v>
      </c>
      <c r="G419" s="38">
        <f>'Door Comparison'!I419</f>
        <v>0</v>
      </c>
      <c r="H419" s="38">
        <f>'Door Comparison'!J419</f>
        <v>1</v>
      </c>
      <c r="J419" s="38">
        <f>'Door Comparison'!L419</f>
        <v>0</v>
      </c>
      <c r="K419" s="38">
        <f>'Door Comparison'!M419</f>
        <v>0</v>
      </c>
      <c r="L419" s="38">
        <f>'Door Comparison'!N419</f>
        <v>1</v>
      </c>
      <c r="N419" s="40">
        <f t="shared" si="68"/>
        <v>0.61</v>
      </c>
      <c r="P419" s="40">
        <f t="shared" si="69"/>
        <v>5.4</v>
      </c>
      <c r="R419" s="1">
        <f>JMS!BL421</f>
        <v>327.66000000000003</v>
      </c>
      <c r="S419" s="40">
        <f>'Door Comparison'!AC419</f>
        <v>910.66</v>
      </c>
      <c r="T419" s="40">
        <f t="shared" si="70"/>
        <v>13.49</v>
      </c>
      <c r="U419" s="401">
        <v>167.73</v>
      </c>
      <c r="V419" s="39"/>
      <c r="W419" s="41">
        <f t="shared" si="64"/>
        <v>1425.55</v>
      </c>
      <c r="X419" s="36"/>
      <c r="Y419" s="83"/>
    </row>
    <row r="420" spans="1:25" x14ac:dyDescent="0.25">
      <c r="A420" s="104" t="str">
        <f>'Door Comparison'!A420</f>
        <v>D07.06.05A</v>
      </c>
      <c r="B420" s="116" t="str">
        <f>'Door Comparison'!C420</f>
        <v>DRS-501</v>
      </c>
      <c r="C420" s="116" t="str">
        <f>'Door Comparison'!D420</f>
        <v>Timber</v>
      </c>
      <c r="D420" s="35">
        <f>'Door Comparison'!E420</f>
        <v>970</v>
      </c>
      <c r="E420" s="35">
        <f>'Door Comparison'!F420</f>
        <v>2360</v>
      </c>
      <c r="G420" s="38">
        <f>'Door Comparison'!I420</f>
        <v>0</v>
      </c>
      <c r="H420" s="38">
        <f>'Door Comparison'!J420</f>
        <v>1</v>
      </c>
      <c r="J420" s="38">
        <f>'Door Comparison'!L420</f>
        <v>0</v>
      </c>
      <c r="K420" s="38">
        <f>'Door Comparison'!M420</f>
        <v>1</v>
      </c>
      <c r="L420" s="38">
        <f>'Door Comparison'!N420</f>
        <v>1</v>
      </c>
      <c r="N420" s="40">
        <f t="shared" si="68"/>
        <v>0.51</v>
      </c>
      <c r="P420" s="40">
        <f t="shared" si="69"/>
        <v>4.55</v>
      </c>
      <c r="R420" s="1">
        <f>JMS!BL422</f>
        <v>426.22</v>
      </c>
      <c r="S420" s="399">
        <f>'Door Comparison'!AC420</f>
        <v>334.48</v>
      </c>
      <c r="T420" s="399">
        <f t="shared" si="70"/>
        <v>22.76</v>
      </c>
      <c r="U420" s="401">
        <v>405.15</v>
      </c>
      <c r="W420" s="41">
        <f t="shared" si="64"/>
        <v>1193.67</v>
      </c>
      <c r="X420" s="36"/>
      <c r="Y420" s="83"/>
    </row>
    <row r="421" spans="1:25" x14ac:dyDescent="0.25">
      <c r="A421" s="104" t="str">
        <f>'Door Comparison'!A421</f>
        <v>D07.06.06A</v>
      </c>
      <c r="B421" s="116" t="str">
        <f>'Door Comparison'!C421</f>
        <v>DRS-501</v>
      </c>
      <c r="C421" s="116" t="str">
        <f>'Door Comparison'!D421</f>
        <v>Timber</v>
      </c>
      <c r="D421" s="35">
        <f>'Door Comparison'!E421</f>
        <v>970</v>
      </c>
      <c r="E421" s="35">
        <f>'Door Comparison'!F421</f>
        <v>2360</v>
      </c>
      <c r="G421" s="38">
        <f>'Door Comparison'!I421</f>
        <v>0</v>
      </c>
      <c r="H421" s="38">
        <f>'Door Comparison'!J421</f>
        <v>1</v>
      </c>
      <c r="J421" s="38">
        <f>'Door Comparison'!L421</f>
        <v>0</v>
      </c>
      <c r="K421" s="38">
        <f>'Door Comparison'!M421</f>
        <v>1</v>
      </c>
      <c r="L421" s="38">
        <f>'Door Comparison'!N421</f>
        <v>1</v>
      </c>
      <c r="N421" s="40">
        <f t="shared" si="68"/>
        <v>0.51</v>
      </c>
      <c r="P421" s="40">
        <f t="shared" si="69"/>
        <v>4.55</v>
      </c>
      <c r="R421" s="1">
        <f>JMS!BL423</f>
        <v>426.22</v>
      </c>
      <c r="S421" s="399">
        <f>'Door Comparison'!AC421</f>
        <v>334.48</v>
      </c>
      <c r="T421" s="399">
        <f t="shared" si="70"/>
        <v>22.76</v>
      </c>
      <c r="U421" s="401">
        <v>405.15</v>
      </c>
      <c r="W421" s="41">
        <f t="shared" si="64"/>
        <v>1193.67</v>
      </c>
      <c r="X421" s="36"/>
      <c r="Y421" s="83"/>
    </row>
    <row r="422" spans="1:25" x14ac:dyDescent="0.25">
      <c r="A422" s="104" t="str">
        <f>'Door Comparison'!A422</f>
        <v>Level 08</v>
      </c>
      <c r="B422" s="116"/>
      <c r="C422" s="116"/>
      <c r="N422" s="40"/>
      <c r="P422" s="40"/>
      <c r="R422" s="1"/>
      <c r="S422" s="40"/>
      <c r="T422" s="40"/>
      <c r="U422" s="109"/>
      <c r="V422" s="39"/>
      <c r="X422" s="36"/>
      <c r="Y422" s="83"/>
    </row>
    <row r="423" spans="1:25" x14ac:dyDescent="0.25">
      <c r="A423" s="104" t="str">
        <f>'Door Comparison'!A423</f>
        <v>D08.01.01A</v>
      </c>
      <c r="B423" s="116" t="str">
        <f>'Door Comparison'!C423</f>
        <v>DRS-501</v>
      </c>
      <c r="C423" s="116" t="str">
        <f>'Door Comparison'!D423</f>
        <v>Timber</v>
      </c>
      <c r="D423" s="35">
        <f>'Door Comparison'!E423</f>
        <v>950</v>
      </c>
      <c r="E423" s="35">
        <f>'Door Comparison'!F423</f>
        <v>2360</v>
      </c>
      <c r="G423" s="38">
        <f>'Door Comparison'!I423</f>
        <v>0</v>
      </c>
      <c r="H423" s="38">
        <f>'Door Comparison'!J423</f>
        <v>1</v>
      </c>
      <c r="J423" s="38">
        <f>'Door Comparison'!L423</f>
        <v>0</v>
      </c>
      <c r="K423" s="38">
        <f>'Door Comparison'!M423</f>
        <v>0</v>
      </c>
      <c r="L423" s="38">
        <f>'Door Comparison'!N423</f>
        <v>1</v>
      </c>
      <c r="N423" s="40">
        <f t="shared" si="68"/>
        <v>0.51</v>
      </c>
      <c r="P423" s="40">
        <f t="shared" si="69"/>
        <v>4.54</v>
      </c>
      <c r="R423" s="1">
        <f>JMS!BL425</f>
        <v>385.31</v>
      </c>
      <c r="S423" s="399">
        <f>'Door Comparison'!AC423</f>
        <v>235.59</v>
      </c>
      <c r="T423" s="399">
        <f t="shared" si="70"/>
        <v>11.34</v>
      </c>
      <c r="U423" s="401">
        <v>363.81</v>
      </c>
      <c r="W423" s="41">
        <f t="shared" ref="W423:W457" si="71">SUM(N423:V423)</f>
        <v>1001.1</v>
      </c>
      <c r="X423" s="36"/>
      <c r="Y423" s="83"/>
    </row>
    <row r="424" spans="1:25" x14ac:dyDescent="0.25">
      <c r="A424" s="104" t="str">
        <f>'Door Comparison'!A424</f>
        <v>D08.01.02A</v>
      </c>
      <c r="B424" s="116" t="str">
        <f>'Door Comparison'!C424</f>
        <v>DRS-501</v>
      </c>
      <c r="C424" s="116" t="str">
        <f>'Door Comparison'!D424</f>
        <v>Timber</v>
      </c>
      <c r="D424" s="35">
        <f>'Door Comparison'!E424</f>
        <v>1290</v>
      </c>
      <c r="E424" s="35">
        <f>'Door Comparison'!F424</f>
        <v>2360</v>
      </c>
      <c r="G424" s="38">
        <f>'Door Comparison'!I424</f>
        <v>0</v>
      </c>
      <c r="H424" s="38">
        <f>'Door Comparison'!J424</f>
        <v>1</v>
      </c>
      <c r="J424" s="38">
        <f>'Door Comparison'!L424</f>
        <v>0</v>
      </c>
      <c r="K424" s="38">
        <f>'Door Comparison'!M424</f>
        <v>1</v>
      </c>
      <c r="L424" s="38">
        <f>'Door Comparison'!N424</f>
        <v>1</v>
      </c>
      <c r="N424" s="40">
        <f t="shared" si="68"/>
        <v>0.54</v>
      </c>
      <c r="P424" s="40">
        <f t="shared" si="69"/>
        <v>4.8099999999999996</v>
      </c>
      <c r="R424" s="1">
        <f>JMS!BL426</f>
        <v>436.82</v>
      </c>
      <c r="S424" s="399">
        <f>'Door Comparison'!AC424</f>
        <v>731.44</v>
      </c>
      <c r="T424" s="399">
        <f t="shared" si="70"/>
        <v>24.04</v>
      </c>
      <c r="U424" s="401">
        <v>412.57</v>
      </c>
      <c r="W424" s="41">
        <f t="shared" si="71"/>
        <v>1610.22</v>
      </c>
      <c r="X424" s="36"/>
      <c r="Y424" s="83"/>
    </row>
    <row r="425" spans="1:25" x14ac:dyDescent="0.25">
      <c r="A425" s="104" t="str">
        <f>'Door Comparison'!A425</f>
        <v>D08.01.03A</v>
      </c>
      <c r="B425" s="116" t="str">
        <f>'Door Comparison'!C425</f>
        <v>DRS-501</v>
      </c>
      <c r="C425" s="116" t="str">
        <f>'Door Comparison'!D425</f>
        <v>Timber</v>
      </c>
      <c r="D425" s="35">
        <f>'Door Comparison'!E425</f>
        <v>830</v>
      </c>
      <c r="E425" s="35">
        <f>'Door Comparison'!F425</f>
        <v>2360</v>
      </c>
      <c r="G425" s="38">
        <f>'Door Comparison'!I425</f>
        <v>0</v>
      </c>
      <c r="H425" s="38">
        <f>'Door Comparison'!J425</f>
        <v>1</v>
      </c>
      <c r="J425" s="38">
        <f>'Door Comparison'!L425</f>
        <v>1</v>
      </c>
      <c r="K425" s="38">
        <f>'Door Comparison'!M425</f>
        <v>0</v>
      </c>
      <c r="L425" s="38">
        <f>'Door Comparison'!N425</f>
        <v>1</v>
      </c>
      <c r="N425" s="40">
        <f t="shared" si="68"/>
        <v>0.5</v>
      </c>
      <c r="P425" s="40">
        <f t="shared" si="69"/>
        <v>4.4400000000000004</v>
      </c>
      <c r="R425" s="1">
        <f>JMS!BL427</f>
        <v>382.01</v>
      </c>
      <c r="S425" s="399">
        <f>'Door Comparison'!AC425</f>
        <v>230.51</v>
      </c>
      <c r="T425" s="399">
        <f t="shared" si="70"/>
        <v>22.2</v>
      </c>
      <c r="U425" s="401">
        <v>367.71</v>
      </c>
      <c r="W425" s="41">
        <f t="shared" si="71"/>
        <v>1007.37</v>
      </c>
      <c r="X425" s="36"/>
      <c r="Y425" s="83"/>
    </row>
    <row r="426" spans="1:25" x14ac:dyDescent="0.25">
      <c r="A426" s="104" t="str">
        <f>'Door Comparison'!A426</f>
        <v>D08.01.04A</v>
      </c>
      <c r="B426" s="116" t="str">
        <f>'Door Comparison'!C426</f>
        <v>DRS-501</v>
      </c>
      <c r="C426" s="116" t="str">
        <f>'Door Comparison'!D426</f>
        <v>Timber</v>
      </c>
      <c r="D426" s="35">
        <f>'Door Comparison'!E426</f>
        <v>1010</v>
      </c>
      <c r="E426" s="35">
        <f>'Door Comparison'!F426</f>
        <v>2360</v>
      </c>
      <c r="G426" s="38">
        <f>'Door Comparison'!I426</f>
        <v>0</v>
      </c>
      <c r="H426" s="38">
        <f>'Door Comparison'!J426</f>
        <v>1</v>
      </c>
      <c r="J426" s="38">
        <f>'Door Comparison'!L426</f>
        <v>0</v>
      </c>
      <c r="K426" s="38">
        <f>'Door Comparison'!M426</f>
        <v>0</v>
      </c>
      <c r="L426" s="38">
        <f>'Door Comparison'!N426</f>
        <v>1</v>
      </c>
      <c r="N426" s="40">
        <f t="shared" si="68"/>
        <v>0.52</v>
      </c>
      <c r="P426" s="40">
        <f t="shared" si="69"/>
        <v>4.58</v>
      </c>
      <c r="R426" s="1">
        <f>JMS!BL428</f>
        <v>386.99</v>
      </c>
      <c r="S426" s="399">
        <f>'Door Comparison'!AC426</f>
        <v>238.22</v>
      </c>
      <c r="T426" s="399">
        <f t="shared" si="70"/>
        <v>11.46</v>
      </c>
      <c r="U426" s="401">
        <v>331.55</v>
      </c>
      <c r="W426" s="41">
        <f t="shared" si="71"/>
        <v>973.32</v>
      </c>
      <c r="X426" s="36"/>
      <c r="Y426" s="83"/>
    </row>
    <row r="427" spans="1:25" x14ac:dyDescent="0.25">
      <c r="A427" s="104" t="str">
        <f>'Door Comparison'!A427</f>
        <v>D08.01.05A</v>
      </c>
      <c r="B427" s="116" t="str">
        <f>'Door Comparison'!C427</f>
        <v>DRS-501</v>
      </c>
      <c r="C427" s="116" t="str">
        <f>'Door Comparison'!D427</f>
        <v>Timber</v>
      </c>
      <c r="D427" s="35">
        <f>'Door Comparison'!E427</f>
        <v>970</v>
      </c>
      <c r="E427" s="35">
        <f>'Door Comparison'!F427</f>
        <v>2360</v>
      </c>
      <c r="G427" s="38">
        <f>'Door Comparison'!I427</f>
        <v>0</v>
      </c>
      <c r="H427" s="38">
        <f>'Door Comparison'!J427</f>
        <v>1</v>
      </c>
      <c r="J427" s="38">
        <f>'Door Comparison'!L427</f>
        <v>0</v>
      </c>
      <c r="K427" s="38">
        <f>'Door Comparison'!M427</f>
        <v>1</v>
      </c>
      <c r="L427" s="38">
        <f>'Door Comparison'!N427</f>
        <v>1</v>
      </c>
      <c r="N427" s="40">
        <f t="shared" si="68"/>
        <v>0.51</v>
      </c>
      <c r="P427" s="40">
        <f t="shared" si="69"/>
        <v>4.55</v>
      </c>
      <c r="R427" s="1">
        <f>JMS!BL429</f>
        <v>399.73</v>
      </c>
      <c r="S427" s="399">
        <f>'Door Comparison'!AC427</f>
        <v>334.48</v>
      </c>
      <c r="T427" s="399">
        <f t="shared" si="70"/>
        <v>22.76</v>
      </c>
      <c r="U427" s="401">
        <v>405.15</v>
      </c>
      <c r="W427" s="41">
        <f t="shared" si="71"/>
        <v>1167.18</v>
      </c>
      <c r="X427" s="36"/>
      <c r="Y427" s="83"/>
    </row>
    <row r="428" spans="1:25" x14ac:dyDescent="0.25">
      <c r="A428" s="104" t="str">
        <f>'Door Comparison'!A428</f>
        <v>D08.01.06A</v>
      </c>
      <c r="B428" s="116" t="str">
        <f>'Door Comparison'!C428</f>
        <v>DRS-501</v>
      </c>
      <c r="C428" s="116" t="str">
        <f>'Door Comparison'!D428</f>
        <v>Timber</v>
      </c>
      <c r="D428" s="35">
        <f>'Door Comparison'!E428</f>
        <v>1290</v>
      </c>
      <c r="E428" s="35">
        <f>'Door Comparison'!F428</f>
        <v>2360</v>
      </c>
      <c r="G428" s="38">
        <f>'Door Comparison'!I428</f>
        <v>0</v>
      </c>
      <c r="H428" s="38">
        <f>'Door Comparison'!J428</f>
        <v>1</v>
      </c>
      <c r="J428" s="38">
        <f>'Door Comparison'!L428</f>
        <v>0</v>
      </c>
      <c r="K428" s="38">
        <f>'Door Comparison'!M428</f>
        <v>1</v>
      </c>
      <c r="L428" s="38">
        <f>'Door Comparison'!N428</f>
        <v>1</v>
      </c>
      <c r="N428" s="40">
        <f t="shared" si="68"/>
        <v>0.54</v>
      </c>
      <c r="P428" s="40">
        <f t="shared" si="69"/>
        <v>4.8099999999999996</v>
      </c>
      <c r="R428" s="1">
        <f>JMS!BL430</f>
        <v>436.82</v>
      </c>
      <c r="S428" s="399">
        <f>'Door Comparison'!AC428</f>
        <v>761.47</v>
      </c>
      <c r="T428" s="399">
        <f t="shared" si="70"/>
        <v>24.04</v>
      </c>
      <c r="U428" s="401">
        <v>839.73</v>
      </c>
      <c r="W428" s="41">
        <f t="shared" si="71"/>
        <v>2067.41</v>
      </c>
      <c r="X428" s="36"/>
      <c r="Y428" s="83"/>
    </row>
    <row r="429" spans="1:25" x14ac:dyDescent="0.25">
      <c r="A429" s="104" t="str">
        <f>'Door Comparison'!A429</f>
        <v>D08.01.07A</v>
      </c>
      <c r="B429" s="116" t="str">
        <f>'Door Comparison'!C429</f>
        <v>DRS-501</v>
      </c>
      <c r="C429" s="116" t="str">
        <f>'Door Comparison'!D429</f>
        <v>Timber</v>
      </c>
      <c r="D429" s="35">
        <f>'Door Comparison'!E429</f>
        <v>1020</v>
      </c>
      <c r="E429" s="35">
        <f>'Door Comparison'!F429</f>
        <v>2360</v>
      </c>
      <c r="G429" s="38">
        <f>'Door Comparison'!I429</f>
        <v>0</v>
      </c>
      <c r="H429" s="38">
        <f>'Door Comparison'!J429</f>
        <v>1</v>
      </c>
      <c r="J429" s="38">
        <f>'Door Comparison'!L429</f>
        <v>0</v>
      </c>
      <c r="K429" s="38">
        <f>'Door Comparison'!M429</f>
        <v>1</v>
      </c>
      <c r="L429" s="38">
        <f>'Door Comparison'!N429</f>
        <v>1</v>
      </c>
      <c r="N429" s="40">
        <f t="shared" si="68"/>
        <v>0.52</v>
      </c>
      <c r="P429" s="40">
        <f t="shared" si="69"/>
        <v>4.59</v>
      </c>
      <c r="R429" s="1">
        <f>JMS!BL431</f>
        <v>401.17</v>
      </c>
      <c r="S429" s="399">
        <f>'Door Comparison'!AC429</f>
        <v>504.11</v>
      </c>
      <c r="T429" s="399">
        <f t="shared" si="70"/>
        <v>22.96</v>
      </c>
      <c r="U429" s="401">
        <v>287.37</v>
      </c>
      <c r="W429" s="41">
        <f t="shared" si="71"/>
        <v>1220.72</v>
      </c>
      <c r="X429" s="36"/>
      <c r="Y429" s="83"/>
    </row>
    <row r="430" spans="1:25" x14ac:dyDescent="0.25">
      <c r="A430" s="104" t="str">
        <f>'Door Comparison'!A430</f>
        <v>D08.02.01A</v>
      </c>
      <c r="B430" s="116" t="str">
        <f>'Door Comparison'!C430</f>
        <v>DRS-501</v>
      </c>
      <c r="C430" s="116" t="str">
        <f>'Door Comparison'!D430</f>
        <v>Timber</v>
      </c>
      <c r="D430" s="35">
        <f>'Door Comparison'!E430</f>
        <v>1815</v>
      </c>
      <c r="E430" s="35">
        <f>'Door Comparison'!F430</f>
        <v>2360</v>
      </c>
      <c r="G430" s="38">
        <f>'Door Comparison'!I430</f>
        <v>0</v>
      </c>
      <c r="H430" s="38">
        <f>'Door Comparison'!J430</f>
        <v>1</v>
      </c>
      <c r="J430" s="38">
        <f>'Door Comparison'!L430</f>
        <v>0</v>
      </c>
      <c r="K430" s="38">
        <f>'Door Comparison'!M430</f>
        <v>1</v>
      </c>
      <c r="L430" s="38">
        <f>'Door Comparison'!N430</f>
        <v>1</v>
      </c>
      <c r="N430" s="40">
        <f t="shared" si="68"/>
        <v>0.59</v>
      </c>
      <c r="P430" s="40">
        <f t="shared" si="69"/>
        <v>5.23</v>
      </c>
      <c r="R430" s="1">
        <f>JMS!BL432</f>
        <v>404.97</v>
      </c>
      <c r="S430" s="399">
        <f>'Door Comparison'!AC430</f>
        <v>697.02</v>
      </c>
      <c r="T430" s="399">
        <f t="shared" si="70"/>
        <v>26.14</v>
      </c>
      <c r="U430" s="401">
        <v>681.44</v>
      </c>
      <c r="W430" s="41">
        <f t="shared" si="71"/>
        <v>1815.39</v>
      </c>
      <c r="X430" s="36"/>
      <c r="Y430" s="83"/>
    </row>
    <row r="431" spans="1:25" x14ac:dyDescent="0.25">
      <c r="A431" s="104" t="str">
        <f>'Door Comparison'!A431</f>
        <v>D08.02.02A</v>
      </c>
      <c r="B431" s="116" t="str">
        <f>'Door Comparison'!C431</f>
        <v>DRS-501</v>
      </c>
      <c r="C431" s="116" t="str">
        <f>'Door Comparison'!D431</f>
        <v>Timber</v>
      </c>
      <c r="D431" s="35">
        <f>'Door Comparison'!E431</f>
        <v>1290</v>
      </c>
      <c r="E431" s="35">
        <f>'Door Comparison'!F431</f>
        <v>2360</v>
      </c>
      <c r="G431" s="38">
        <f>'Door Comparison'!I431</f>
        <v>0</v>
      </c>
      <c r="H431" s="38">
        <f>'Door Comparison'!J431</f>
        <v>1</v>
      </c>
      <c r="J431" s="38">
        <f>'Door Comparison'!L431</f>
        <v>0</v>
      </c>
      <c r="K431" s="38">
        <f>'Door Comparison'!M431</f>
        <v>1</v>
      </c>
      <c r="L431" s="38">
        <f>'Door Comparison'!N431</f>
        <v>1</v>
      </c>
      <c r="N431" s="40">
        <f t="shared" si="68"/>
        <v>0.54</v>
      </c>
      <c r="P431" s="40">
        <f t="shared" si="69"/>
        <v>4.8099999999999996</v>
      </c>
      <c r="R431" s="1">
        <f>JMS!BL433</f>
        <v>391.31</v>
      </c>
      <c r="S431" s="399">
        <f>'Door Comparison'!AC431</f>
        <v>761.47</v>
      </c>
      <c r="T431" s="399">
        <f t="shared" si="70"/>
        <v>24.04</v>
      </c>
      <c r="U431" s="401">
        <v>839.73</v>
      </c>
      <c r="W431" s="41">
        <f t="shared" si="71"/>
        <v>2021.9</v>
      </c>
      <c r="X431" s="36"/>
      <c r="Y431" s="83"/>
    </row>
    <row r="432" spans="1:25" x14ac:dyDescent="0.25">
      <c r="A432" s="104" t="str">
        <f>'Door Comparison'!A432</f>
        <v>D08.02.02B</v>
      </c>
      <c r="B432" s="116" t="str">
        <f>'Door Comparison'!C432</f>
        <v>DRS-307</v>
      </c>
      <c r="C432" s="116" t="str">
        <f>'Door Comparison'!D432</f>
        <v>Metal</v>
      </c>
      <c r="D432" s="35">
        <f>'Door Comparison'!E432</f>
        <v>950</v>
      </c>
      <c r="E432" s="35">
        <f>'Door Comparison'!F432</f>
        <v>2300</v>
      </c>
      <c r="G432" s="38">
        <f>'Door Comparison'!I432</f>
        <v>0</v>
      </c>
      <c r="H432" s="38">
        <f>'Door Comparison'!J432</f>
        <v>1</v>
      </c>
      <c r="J432" s="38">
        <f>'Door Comparison'!L432</f>
        <v>0</v>
      </c>
      <c r="K432" s="38">
        <f>'Door Comparison'!M432</f>
        <v>1</v>
      </c>
      <c r="L432" s="38">
        <f>'Door Comparison'!N432</f>
        <v>1</v>
      </c>
      <c r="N432" s="40"/>
      <c r="P432" s="40"/>
      <c r="R432" s="1">
        <f>JMS!BL434</f>
        <v>0</v>
      </c>
      <c r="S432" s="40">
        <f>'Door Comparison'!AC432</f>
        <v>1404.55</v>
      </c>
      <c r="T432" s="40"/>
      <c r="U432" s="109">
        <v>0</v>
      </c>
      <c r="V432" s="39"/>
      <c r="W432" s="41">
        <f t="shared" si="71"/>
        <v>1404.55</v>
      </c>
      <c r="X432" s="36"/>
      <c r="Y432" s="83"/>
    </row>
    <row r="433" spans="1:25" x14ac:dyDescent="0.25">
      <c r="A433" s="104" t="str">
        <f>'Door Comparison'!A433</f>
        <v>D08.02.04A</v>
      </c>
      <c r="B433" s="116" t="str">
        <f>'Door Comparison'!C433</f>
        <v>DRS-501</v>
      </c>
      <c r="C433" s="116" t="str">
        <f>'Door Comparison'!D433</f>
        <v>Timber</v>
      </c>
      <c r="D433" s="35">
        <f>'Door Comparison'!E433</f>
        <v>1290</v>
      </c>
      <c r="E433" s="35">
        <f>'Door Comparison'!F433</f>
        <v>2360</v>
      </c>
      <c r="G433" s="38">
        <f>'Door Comparison'!I433</f>
        <v>0</v>
      </c>
      <c r="H433" s="38">
        <f>'Door Comparison'!J433</f>
        <v>1</v>
      </c>
      <c r="J433" s="38">
        <f>'Door Comparison'!L433</f>
        <v>0</v>
      </c>
      <c r="K433" s="38">
        <f>'Door Comparison'!M433</f>
        <v>1</v>
      </c>
      <c r="L433" s="38">
        <f>'Door Comparison'!N433</f>
        <v>1</v>
      </c>
      <c r="N433" s="40">
        <f t="shared" ref="N433:N434" si="72">(D433+2*E433)*((G433*0.04)+(H433*0.09))/1000</f>
        <v>0.54</v>
      </c>
      <c r="P433" s="40">
        <f t="shared" ref="P433:P434" si="73">((D433+2*E433)*0.8)/1000</f>
        <v>4.8099999999999996</v>
      </c>
      <c r="R433" s="1">
        <f>JMS!BL435</f>
        <v>391.31</v>
      </c>
      <c r="S433" s="399">
        <f>'Door Comparison'!AC433</f>
        <v>731.44</v>
      </c>
      <c r="T433" s="399">
        <f t="shared" ref="T433:T434" si="74">(J433+K433+L433)*(2*((D433+2*E433)*1/1000))</f>
        <v>24.04</v>
      </c>
      <c r="U433" s="401">
        <v>865.31</v>
      </c>
      <c r="W433" s="41">
        <f t="shared" si="71"/>
        <v>2017.45</v>
      </c>
      <c r="X433" s="36"/>
      <c r="Y433" s="83"/>
    </row>
    <row r="434" spans="1:25" x14ac:dyDescent="0.25">
      <c r="A434" s="104" t="str">
        <f>'Door Comparison'!A434</f>
        <v>D08.02.06A</v>
      </c>
      <c r="B434" s="116" t="str">
        <f>'Door Comparison'!C434</f>
        <v>DRS-501</v>
      </c>
      <c r="C434" s="116" t="str">
        <f>'Door Comparison'!D434</f>
        <v>Timber</v>
      </c>
      <c r="D434" s="35">
        <f>'Door Comparison'!E434</f>
        <v>1290</v>
      </c>
      <c r="E434" s="35">
        <f>'Door Comparison'!F434</f>
        <v>2360</v>
      </c>
      <c r="G434" s="38">
        <f>'Door Comparison'!I434</f>
        <v>0</v>
      </c>
      <c r="H434" s="38">
        <f>'Door Comparison'!J434</f>
        <v>1</v>
      </c>
      <c r="J434" s="38">
        <f>'Door Comparison'!L434</f>
        <v>0</v>
      </c>
      <c r="K434" s="38">
        <f>'Door Comparison'!M434</f>
        <v>1</v>
      </c>
      <c r="L434" s="38">
        <f>'Door Comparison'!N434</f>
        <v>1</v>
      </c>
      <c r="N434" s="40">
        <f t="shared" si="72"/>
        <v>0.54</v>
      </c>
      <c r="P434" s="40">
        <f t="shared" si="73"/>
        <v>4.8099999999999996</v>
      </c>
      <c r="R434" s="1">
        <f>JMS!BL436</f>
        <v>391.31</v>
      </c>
      <c r="S434" s="399">
        <f>'Door Comparison'!AC434</f>
        <v>761.47</v>
      </c>
      <c r="T434" s="399">
        <f t="shared" si="74"/>
        <v>24.04</v>
      </c>
      <c r="U434" s="401">
        <v>839.73</v>
      </c>
      <c r="W434" s="41">
        <f t="shared" si="71"/>
        <v>2021.9</v>
      </c>
      <c r="X434" s="36"/>
      <c r="Y434" s="83"/>
    </row>
    <row r="435" spans="1:25" x14ac:dyDescent="0.25">
      <c r="A435" s="104" t="str">
        <f>'Door Comparison'!A435</f>
        <v>D08.02.06B</v>
      </c>
      <c r="B435" s="116" t="str">
        <f>'Door Comparison'!C435</f>
        <v>DRS-307</v>
      </c>
      <c r="C435" s="116" t="str">
        <f>'Door Comparison'!D435</f>
        <v>Metal</v>
      </c>
      <c r="D435" s="35">
        <f>'Door Comparison'!E435</f>
        <v>950</v>
      </c>
      <c r="E435" s="35">
        <f>'Door Comparison'!F435</f>
        <v>2300</v>
      </c>
      <c r="G435" s="38">
        <f>'Door Comparison'!I435</f>
        <v>0</v>
      </c>
      <c r="H435" s="38">
        <f>'Door Comparison'!J435</f>
        <v>1</v>
      </c>
      <c r="J435" s="38">
        <f>'Door Comparison'!L435</f>
        <v>0</v>
      </c>
      <c r="K435" s="38">
        <f>'Door Comparison'!M435</f>
        <v>1</v>
      </c>
      <c r="L435" s="38">
        <f>'Door Comparison'!N435</f>
        <v>1</v>
      </c>
      <c r="N435" s="40"/>
      <c r="P435" s="40"/>
      <c r="R435" s="1">
        <f>JMS!BL437</f>
        <v>0</v>
      </c>
      <c r="S435" s="40">
        <f>'Door Comparison'!AC435</f>
        <v>1404.55</v>
      </c>
      <c r="T435" s="40"/>
      <c r="U435" s="109">
        <v>0</v>
      </c>
      <c r="V435" s="39"/>
      <c r="W435" s="41">
        <f t="shared" si="71"/>
        <v>1404.55</v>
      </c>
      <c r="X435" s="36"/>
      <c r="Y435" s="83"/>
    </row>
    <row r="436" spans="1:25" x14ac:dyDescent="0.25">
      <c r="A436" s="104" t="str">
        <f>'Door Comparison'!A436</f>
        <v>D08.02.07A</v>
      </c>
      <c r="B436" s="116" t="str">
        <f>'Door Comparison'!C436</f>
        <v>DRS-501</v>
      </c>
      <c r="C436" s="116" t="str">
        <f>'Door Comparison'!D436</f>
        <v>Timber</v>
      </c>
      <c r="D436" s="35">
        <f>'Door Comparison'!E436</f>
        <v>970</v>
      </c>
      <c r="E436" s="35">
        <f>'Door Comparison'!F436</f>
        <v>2360</v>
      </c>
      <c r="G436" s="38">
        <f>'Door Comparison'!I436</f>
        <v>0</v>
      </c>
      <c r="H436" s="38">
        <f>'Door Comparison'!J436</f>
        <v>1</v>
      </c>
      <c r="J436" s="38">
        <f>'Door Comparison'!L436</f>
        <v>0</v>
      </c>
      <c r="K436" s="38">
        <f>'Door Comparison'!M436</f>
        <v>1</v>
      </c>
      <c r="L436" s="38">
        <f>'Door Comparison'!N436</f>
        <v>1</v>
      </c>
      <c r="N436" s="40">
        <f t="shared" si="68"/>
        <v>0.51</v>
      </c>
      <c r="P436" s="40">
        <f t="shared" si="69"/>
        <v>4.55</v>
      </c>
      <c r="R436" s="1">
        <f>JMS!BL438</f>
        <v>382.98</v>
      </c>
      <c r="S436" s="399">
        <f>'Door Comparison'!AC436</f>
        <v>334.48</v>
      </c>
      <c r="T436" s="399">
        <f t="shared" si="70"/>
        <v>22.76</v>
      </c>
      <c r="U436" s="401">
        <v>405.15</v>
      </c>
      <c r="W436" s="41">
        <f t="shared" si="71"/>
        <v>1150.43</v>
      </c>
      <c r="X436" s="36"/>
      <c r="Y436" s="83"/>
    </row>
    <row r="437" spans="1:25" x14ac:dyDescent="0.25">
      <c r="A437" s="104" t="str">
        <f>'Door Comparison'!A437</f>
        <v>D08.02.08A</v>
      </c>
      <c r="B437" s="116" t="str">
        <f>'Door Comparison'!C437</f>
        <v>DRS-501</v>
      </c>
      <c r="C437" s="116" t="str">
        <f>'Door Comparison'!D437</f>
        <v>Timber</v>
      </c>
      <c r="D437" s="35">
        <f>'Door Comparison'!E437</f>
        <v>970</v>
      </c>
      <c r="E437" s="35">
        <f>'Door Comparison'!F437</f>
        <v>2360</v>
      </c>
      <c r="G437" s="38">
        <f>'Door Comparison'!I437</f>
        <v>0</v>
      </c>
      <c r="H437" s="38">
        <f>'Door Comparison'!J437</f>
        <v>1</v>
      </c>
      <c r="J437" s="38">
        <f>'Door Comparison'!L437</f>
        <v>0</v>
      </c>
      <c r="K437" s="38">
        <f>'Door Comparison'!M437</f>
        <v>1</v>
      </c>
      <c r="L437" s="38">
        <f>'Door Comparison'!N437</f>
        <v>1</v>
      </c>
      <c r="N437" s="40">
        <f t="shared" si="68"/>
        <v>0.51</v>
      </c>
      <c r="P437" s="40">
        <f t="shared" si="69"/>
        <v>4.55</v>
      </c>
      <c r="R437" s="1">
        <f>JMS!BL439</f>
        <v>426.22</v>
      </c>
      <c r="S437" s="399">
        <f>'Door Comparison'!AC437</f>
        <v>334.48</v>
      </c>
      <c r="T437" s="399">
        <f t="shared" si="70"/>
        <v>22.76</v>
      </c>
      <c r="U437" s="401">
        <v>405.15</v>
      </c>
      <c r="W437" s="41">
        <f t="shared" si="71"/>
        <v>1193.67</v>
      </c>
      <c r="X437" s="36"/>
      <c r="Y437" s="83"/>
    </row>
    <row r="438" spans="1:25" x14ac:dyDescent="0.25">
      <c r="A438" s="104" t="str">
        <f>'Door Comparison'!A438</f>
        <v>D08.02.09A</v>
      </c>
      <c r="B438" s="116" t="str">
        <f>'Door Comparison'!C438</f>
        <v>DRS-501</v>
      </c>
      <c r="C438" s="116" t="str">
        <f>'Door Comparison'!D438</f>
        <v>Timber</v>
      </c>
      <c r="D438" s="35">
        <f>'Door Comparison'!E438</f>
        <v>850</v>
      </c>
      <c r="E438" s="35">
        <f>'Door Comparison'!F438</f>
        <v>2360</v>
      </c>
      <c r="G438" s="38">
        <f>'Door Comparison'!I438</f>
        <v>0</v>
      </c>
      <c r="H438" s="38">
        <f>'Door Comparison'!J438</f>
        <v>1</v>
      </c>
      <c r="J438" s="38">
        <f>'Door Comparison'!L438</f>
        <v>0</v>
      </c>
      <c r="K438" s="38">
        <f>'Door Comparison'!M438</f>
        <v>1</v>
      </c>
      <c r="L438" s="38">
        <f>'Door Comparison'!N438</f>
        <v>1</v>
      </c>
      <c r="N438" s="40">
        <f t="shared" si="68"/>
        <v>0.5</v>
      </c>
      <c r="P438" s="40">
        <f t="shared" si="69"/>
        <v>4.46</v>
      </c>
      <c r="R438" s="1">
        <f>JMS!BL440</f>
        <v>422.25</v>
      </c>
      <c r="S438" s="399">
        <f>'Door Comparison'!AC438</f>
        <v>329.15</v>
      </c>
      <c r="T438" s="399">
        <f t="shared" si="70"/>
        <v>22.28</v>
      </c>
      <c r="U438" s="401">
        <v>377.29</v>
      </c>
      <c r="W438" s="41">
        <f t="shared" si="71"/>
        <v>1155.93</v>
      </c>
      <c r="X438" s="36"/>
      <c r="Y438" s="83"/>
    </row>
    <row r="439" spans="1:25" x14ac:dyDescent="0.25">
      <c r="A439" s="104" t="str">
        <f>'Door Comparison'!A439</f>
        <v>D08.02.10A</v>
      </c>
      <c r="B439" s="116" t="str">
        <f>'Door Comparison'!C439</f>
        <v>DRS-501</v>
      </c>
      <c r="C439" s="116" t="str">
        <f>'Door Comparison'!D439</f>
        <v>Timber</v>
      </c>
      <c r="D439" s="35">
        <f>'Door Comparison'!E439</f>
        <v>1040</v>
      </c>
      <c r="E439" s="35">
        <f>'Door Comparison'!F439</f>
        <v>2360</v>
      </c>
      <c r="G439" s="38">
        <f>'Door Comparison'!I439</f>
        <v>0</v>
      </c>
      <c r="H439" s="38">
        <f>'Door Comparison'!J439</f>
        <v>1</v>
      </c>
      <c r="J439" s="38">
        <f>'Door Comparison'!L439</f>
        <v>0</v>
      </c>
      <c r="K439" s="38">
        <f>'Door Comparison'!M439</f>
        <v>1</v>
      </c>
      <c r="L439" s="38">
        <f>'Door Comparison'!N439</f>
        <v>1</v>
      </c>
      <c r="N439" s="40">
        <f t="shared" si="68"/>
        <v>0.52</v>
      </c>
      <c r="P439" s="40">
        <f t="shared" si="69"/>
        <v>4.6100000000000003</v>
      </c>
      <c r="R439" s="1">
        <f>JMS!BL441</f>
        <v>428.54</v>
      </c>
      <c r="S439" s="399">
        <f>'Door Comparison'!AC439</f>
        <v>337.58</v>
      </c>
      <c r="T439" s="399">
        <f t="shared" si="70"/>
        <v>23.04</v>
      </c>
      <c r="U439" s="401">
        <v>372.89</v>
      </c>
      <c r="W439" s="41">
        <f t="shared" si="71"/>
        <v>1167.18</v>
      </c>
      <c r="X439" s="36"/>
      <c r="Y439" s="83"/>
    </row>
    <row r="440" spans="1:25" x14ac:dyDescent="0.25">
      <c r="A440" s="104" t="str">
        <f>'Door Comparison'!A440</f>
        <v>D08.02.11A</v>
      </c>
      <c r="B440" s="116" t="str">
        <f>'Door Comparison'!C440</f>
        <v>DRS-501</v>
      </c>
      <c r="C440" s="116" t="str">
        <f>'Door Comparison'!D440</f>
        <v>Timber</v>
      </c>
      <c r="D440" s="35">
        <f>'Door Comparison'!E440</f>
        <v>1290</v>
      </c>
      <c r="E440" s="35">
        <f>'Door Comparison'!F440</f>
        <v>2360</v>
      </c>
      <c r="G440" s="38">
        <f>'Door Comparison'!I440</f>
        <v>0</v>
      </c>
      <c r="H440" s="38">
        <f>'Door Comparison'!J440</f>
        <v>1</v>
      </c>
      <c r="J440" s="38">
        <f>'Door Comparison'!L440</f>
        <v>0</v>
      </c>
      <c r="K440" s="38">
        <f>'Door Comparison'!M440</f>
        <v>1</v>
      </c>
      <c r="L440" s="38">
        <f>'Door Comparison'!N440</f>
        <v>1</v>
      </c>
      <c r="N440" s="40">
        <f t="shared" si="68"/>
        <v>0.54</v>
      </c>
      <c r="P440" s="40">
        <f t="shared" si="69"/>
        <v>4.8099999999999996</v>
      </c>
      <c r="R440" s="1">
        <f>JMS!BL442</f>
        <v>436.82</v>
      </c>
      <c r="S440" s="399">
        <f>'Door Comparison'!AC440</f>
        <v>744.94</v>
      </c>
      <c r="T440" s="399">
        <f t="shared" si="70"/>
        <v>24.04</v>
      </c>
      <c r="U440" s="401">
        <v>865.31</v>
      </c>
      <c r="W440" s="41">
        <f t="shared" si="71"/>
        <v>2076.46</v>
      </c>
      <c r="X440" s="36"/>
      <c r="Y440" s="83"/>
    </row>
    <row r="441" spans="1:25" x14ac:dyDescent="0.25">
      <c r="A441" s="104" t="str">
        <f>'Door Comparison'!A441</f>
        <v>D08.02.12A</v>
      </c>
      <c r="B441" s="116" t="str">
        <f>'Door Comparison'!C441</f>
        <v>DRS-501</v>
      </c>
      <c r="C441" s="116" t="str">
        <f>'Door Comparison'!D441</f>
        <v>Timber</v>
      </c>
      <c r="D441" s="35">
        <f>'Door Comparison'!E441</f>
        <v>1290</v>
      </c>
      <c r="E441" s="35">
        <f>'Door Comparison'!F441</f>
        <v>2360</v>
      </c>
      <c r="G441" s="38">
        <f>'Door Comparison'!I441</f>
        <v>0</v>
      </c>
      <c r="H441" s="38">
        <f>'Door Comparison'!J441</f>
        <v>1</v>
      </c>
      <c r="J441" s="38">
        <f>'Door Comparison'!L441</f>
        <v>0</v>
      </c>
      <c r="K441" s="38">
        <f>'Door Comparison'!M441</f>
        <v>1</v>
      </c>
      <c r="L441" s="38">
        <f>'Door Comparison'!N441</f>
        <v>1</v>
      </c>
      <c r="N441" s="40">
        <f t="shared" si="68"/>
        <v>0.54</v>
      </c>
      <c r="P441" s="40">
        <f t="shared" si="69"/>
        <v>4.8099999999999996</v>
      </c>
      <c r="R441" s="1">
        <f>JMS!BL443</f>
        <v>408.94</v>
      </c>
      <c r="S441" s="399">
        <f>'Door Comparison'!AC441</f>
        <v>731.44</v>
      </c>
      <c r="T441" s="399">
        <f t="shared" si="70"/>
        <v>24.04</v>
      </c>
      <c r="U441" s="401">
        <v>865.31</v>
      </c>
      <c r="W441" s="41">
        <f t="shared" si="71"/>
        <v>2035.08</v>
      </c>
      <c r="X441" s="36"/>
      <c r="Y441" s="83"/>
    </row>
    <row r="442" spans="1:25" x14ac:dyDescent="0.25">
      <c r="A442" s="104" t="str">
        <f>'Door Comparison'!A442</f>
        <v>D08.02.M1A</v>
      </c>
      <c r="B442" s="116" t="str">
        <f>'Door Comparison'!C442</f>
        <v>DRS-501</v>
      </c>
      <c r="C442" s="116" t="str">
        <f>'Door Comparison'!D442</f>
        <v>Timber</v>
      </c>
      <c r="D442" s="35">
        <f>'Door Comparison'!E442</f>
        <v>1040</v>
      </c>
      <c r="E442" s="35">
        <f>'Door Comparison'!F442</f>
        <v>2360</v>
      </c>
      <c r="G442" s="38">
        <f>'Door Comparison'!I442</f>
        <v>0</v>
      </c>
      <c r="H442" s="38">
        <f>'Door Comparison'!J442</f>
        <v>1</v>
      </c>
      <c r="J442" s="38">
        <f>'Door Comparison'!L442</f>
        <v>0</v>
      </c>
      <c r="K442" s="38">
        <f>'Door Comparison'!M442</f>
        <v>1</v>
      </c>
      <c r="L442" s="38">
        <f>'Door Comparison'!N442</f>
        <v>1</v>
      </c>
      <c r="N442" s="40">
        <f t="shared" si="68"/>
        <v>0.52</v>
      </c>
      <c r="P442" s="40">
        <f t="shared" si="69"/>
        <v>4.6100000000000003</v>
      </c>
      <c r="R442" s="1">
        <f>JMS!BL444</f>
        <v>384.8</v>
      </c>
      <c r="S442" s="399">
        <f>'Door Comparison'!AC442</f>
        <v>337.58</v>
      </c>
      <c r="T442" s="399">
        <f t="shared" si="70"/>
        <v>23.04</v>
      </c>
      <c r="U442" s="401">
        <v>363.37</v>
      </c>
      <c r="W442" s="41">
        <f t="shared" si="71"/>
        <v>1113.92</v>
      </c>
      <c r="X442" s="36"/>
      <c r="Y442" s="83"/>
    </row>
    <row r="443" spans="1:25" x14ac:dyDescent="0.25">
      <c r="A443" s="104" t="str">
        <f>'Door Comparison'!A443</f>
        <v>D08.04.01A</v>
      </c>
      <c r="B443" s="116" t="str">
        <f>'Door Comparison'!C443</f>
        <v>DRS-501</v>
      </c>
      <c r="C443" s="116" t="str">
        <f>'Door Comparison'!D443</f>
        <v>Timber</v>
      </c>
      <c r="D443" s="35">
        <f>'Door Comparison'!E443</f>
        <v>1290</v>
      </c>
      <c r="E443" s="35">
        <f>'Door Comparison'!F443</f>
        <v>2360</v>
      </c>
      <c r="G443" s="38">
        <f>'Door Comparison'!I443</f>
        <v>0</v>
      </c>
      <c r="H443" s="38">
        <f>'Door Comparison'!J443</f>
        <v>1</v>
      </c>
      <c r="J443" s="38">
        <f>'Door Comparison'!L443</f>
        <v>0</v>
      </c>
      <c r="K443" s="38">
        <f>'Door Comparison'!M443</f>
        <v>1</v>
      </c>
      <c r="L443" s="38">
        <f>'Door Comparison'!N443</f>
        <v>1</v>
      </c>
      <c r="N443" s="40">
        <f t="shared" si="68"/>
        <v>0.54</v>
      </c>
      <c r="P443" s="40">
        <f t="shared" si="69"/>
        <v>4.8099999999999996</v>
      </c>
      <c r="R443" s="1">
        <f>JMS!BL445</f>
        <v>436.82</v>
      </c>
      <c r="S443" s="399">
        <f>'Door Comparison'!AC443</f>
        <v>761.47</v>
      </c>
      <c r="T443" s="399">
        <f t="shared" si="70"/>
        <v>24.04</v>
      </c>
      <c r="U443" s="401">
        <v>839.73</v>
      </c>
      <c r="W443" s="41">
        <f t="shared" si="71"/>
        <v>2067.41</v>
      </c>
      <c r="X443" s="36"/>
      <c r="Y443" s="83"/>
    </row>
    <row r="444" spans="1:25" x14ac:dyDescent="0.25">
      <c r="A444" s="104" t="str">
        <f>'Door Comparison'!A444</f>
        <v>D08.04.02A</v>
      </c>
      <c r="B444" s="116" t="str">
        <f>'Door Comparison'!C444</f>
        <v>DRS-501</v>
      </c>
      <c r="C444" s="116" t="str">
        <f>'Door Comparison'!D444</f>
        <v>Timber</v>
      </c>
      <c r="D444" s="35">
        <f>'Door Comparison'!E444</f>
        <v>1290</v>
      </c>
      <c r="E444" s="35">
        <f>'Door Comparison'!F444</f>
        <v>2360</v>
      </c>
      <c r="G444" s="38">
        <f>'Door Comparison'!I444</f>
        <v>0</v>
      </c>
      <c r="H444" s="38">
        <f>'Door Comparison'!J444</f>
        <v>1</v>
      </c>
      <c r="J444" s="38">
        <f>'Door Comparison'!L444</f>
        <v>0</v>
      </c>
      <c r="K444" s="38">
        <f>'Door Comparison'!M444</f>
        <v>1</v>
      </c>
      <c r="L444" s="38">
        <f>'Door Comparison'!N444</f>
        <v>1</v>
      </c>
      <c r="N444" s="40">
        <f t="shared" si="68"/>
        <v>0.54</v>
      </c>
      <c r="P444" s="40">
        <f t="shared" si="69"/>
        <v>4.8099999999999996</v>
      </c>
      <c r="R444" s="1">
        <f>JMS!BL446</f>
        <v>436.82</v>
      </c>
      <c r="S444" s="399">
        <f>'Door Comparison'!AC444</f>
        <v>731.44</v>
      </c>
      <c r="T444" s="399">
        <f t="shared" si="70"/>
        <v>24.04</v>
      </c>
      <c r="U444" s="401">
        <v>876.86</v>
      </c>
      <c r="W444" s="41">
        <f t="shared" si="71"/>
        <v>2074.5100000000002</v>
      </c>
      <c r="X444" s="36"/>
      <c r="Y444" s="83"/>
    </row>
    <row r="445" spans="1:25" x14ac:dyDescent="0.25">
      <c r="A445" s="104" t="str">
        <f>'Door Comparison'!A445</f>
        <v>D08.04.03A</v>
      </c>
      <c r="B445" s="116" t="str">
        <f>'Door Comparison'!C445</f>
        <v>DRS-501</v>
      </c>
      <c r="C445" s="116" t="str">
        <f>'Door Comparison'!D445</f>
        <v>Timber</v>
      </c>
      <c r="D445" s="35">
        <f>'Door Comparison'!E445</f>
        <v>1040</v>
      </c>
      <c r="E445" s="35">
        <f>'Door Comparison'!F445</f>
        <v>2360</v>
      </c>
      <c r="G445" s="38">
        <f>'Door Comparison'!I445</f>
        <v>0</v>
      </c>
      <c r="H445" s="38">
        <f>'Door Comparison'!J445</f>
        <v>1</v>
      </c>
      <c r="J445" s="38">
        <f>'Door Comparison'!L445</f>
        <v>0</v>
      </c>
      <c r="K445" s="38">
        <f>'Door Comparison'!M445</f>
        <v>1</v>
      </c>
      <c r="L445" s="38">
        <f>'Door Comparison'!N445</f>
        <v>1</v>
      </c>
      <c r="N445" s="40">
        <f t="shared" si="68"/>
        <v>0.52</v>
      </c>
      <c r="P445" s="40">
        <f t="shared" si="69"/>
        <v>4.6100000000000003</v>
      </c>
      <c r="R445" s="1">
        <f>JMS!BL447</f>
        <v>401.74</v>
      </c>
      <c r="S445" s="399">
        <f>'Door Comparison'!AC445</f>
        <v>505</v>
      </c>
      <c r="T445" s="399">
        <f t="shared" si="70"/>
        <v>23.04</v>
      </c>
      <c r="U445" s="401">
        <v>284.85000000000002</v>
      </c>
      <c r="W445" s="41">
        <f t="shared" si="71"/>
        <v>1219.76</v>
      </c>
      <c r="X445" s="36"/>
      <c r="Y445" s="83"/>
    </row>
    <row r="446" spans="1:25" x14ac:dyDescent="0.25">
      <c r="A446" s="104" t="str">
        <f>'Door Comparison'!A446</f>
        <v>D08.04.04A</v>
      </c>
      <c r="B446" s="116" t="str">
        <f>'Door Comparison'!C446</f>
        <v>DRS-501</v>
      </c>
      <c r="C446" s="116" t="str">
        <f>'Door Comparison'!D446</f>
        <v>Timber</v>
      </c>
      <c r="D446" s="35">
        <f>'Door Comparison'!E446</f>
        <v>1640</v>
      </c>
      <c r="E446" s="35">
        <f>'Door Comparison'!F446</f>
        <v>2360</v>
      </c>
      <c r="G446" s="38">
        <f>'Door Comparison'!I446</f>
        <v>0</v>
      </c>
      <c r="H446" s="38">
        <f>'Door Comparison'!J446</f>
        <v>1</v>
      </c>
      <c r="J446" s="38">
        <f>'Door Comparison'!L446</f>
        <v>0</v>
      </c>
      <c r="K446" s="38">
        <f>'Door Comparison'!M446</f>
        <v>1</v>
      </c>
      <c r="L446" s="38">
        <f>'Door Comparison'!N446</f>
        <v>1</v>
      </c>
      <c r="N446" s="40">
        <f t="shared" si="68"/>
        <v>0.56999999999999995</v>
      </c>
      <c r="P446" s="40">
        <f t="shared" si="69"/>
        <v>5.09</v>
      </c>
      <c r="R446" s="1">
        <f>JMS!BL448</f>
        <v>419.01</v>
      </c>
      <c r="S446" s="399">
        <f>'Door Comparison'!AC446</f>
        <v>683.01</v>
      </c>
      <c r="T446" s="399">
        <f t="shared" si="70"/>
        <v>25.44</v>
      </c>
      <c r="U446" s="401">
        <v>412.57</v>
      </c>
      <c r="W446" s="41">
        <f t="shared" si="71"/>
        <v>1545.69</v>
      </c>
      <c r="X446" s="36"/>
      <c r="Y446" s="83"/>
    </row>
    <row r="447" spans="1:25" x14ac:dyDescent="0.25">
      <c r="A447" s="104" t="str">
        <f>'Door Comparison'!A447</f>
        <v>D08.04.05A</v>
      </c>
      <c r="B447" s="116" t="str">
        <f>'Door Comparison'!C447</f>
        <v>DRS-505</v>
      </c>
      <c r="C447" s="116" t="str">
        <f>'Door Comparison'!D447</f>
        <v>Selo</v>
      </c>
      <c r="D447" s="35">
        <f>'Door Comparison'!E447</f>
        <v>1903</v>
      </c>
      <c r="E447" s="35">
        <f>'Door Comparison'!F447</f>
        <v>2395</v>
      </c>
      <c r="G447" s="38">
        <f>'Door Comparison'!I447</f>
        <v>0</v>
      </c>
      <c r="H447" s="38">
        <f>'Door Comparison'!J447</f>
        <v>1</v>
      </c>
      <c r="J447" s="38">
        <f>'Door Comparison'!L447</f>
        <v>0</v>
      </c>
      <c r="K447" s="38">
        <f>'Door Comparison'!M447</f>
        <v>0</v>
      </c>
      <c r="L447" s="38">
        <f>'Door Comparison'!N447</f>
        <v>1</v>
      </c>
      <c r="N447" s="40">
        <f t="shared" si="68"/>
        <v>0.6</v>
      </c>
      <c r="P447" s="40">
        <f t="shared" si="69"/>
        <v>5.35</v>
      </c>
      <c r="R447" s="1">
        <f>JMS!BL449</f>
        <v>448.32</v>
      </c>
      <c r="S447" s="40">
        <f>'Door Comparison'!AC447</f>
        <v>910.66</v>
      </c>
      <c r="T447" s="40">
        <f t="shared" si="70"/>
        <v>13.39</v>
      </c>
      <c r="U447" s="401">
        <v>167.73</v>
      </c>
      <c r="V447" s="39"/>
      <c r="W447" s="41">
        <f t="shared" si="71"/>
        <v>1546.05</v>
      </c>
      <c r="X447" s="36"/>
      <c r="Y447" s="83"/>
    </row>
    <row r="448" spans="1:25" x14ac:dyDescent="0.25">
      <c r="A448" s="104" t="str">
        <f>'Door Comparison'!A448</f>
        <v>D08.04.06A</v>
      </c>
      <c r="B448" s="116" t="str">
        <f>'Door Comparison'!C448</f>
        <v>DRS-501</v>
      </c>
      <c r="C448" s="116" t="str">
        <f>'Door Comparison'!D448</f>
        <v>Timber</v>
      </c>
      <c r="D448" s="35">
        <f>'Door Comparison'!E448</f>
        <v>950</v>
      </c>
      <c r="E448" s="35">
        <f>'Door Comparison'!F448</f>
        <v>2360</v>
      </c>
      <c r="G448" s="38">
        <f>'Door Comparison'!I448</f>
        <v>0</v>
      </c>
      <c r="H448" s="38">
        <f>'Door Comparison'!J448</f>
        <v>1</v>
      </c>
      <c r="J448" s="38">
        <f>'Door Comparison'!L448</f>
        <v>0</v>
      </c>
      <c r="K448" s="38">
        <f>'Door Comparison'!M448</f>
        <v>0</v>
      </c>
      <c r="L448" s="38">
        <f>'Door Comparison'!N448</f>
        <v>1</v>
      </c>
      <c r="N448" s="40">
        <f t="shared" si="68"/>
        <v>0.51</v>
      </c>
      <c r="P448" s="40">
        <f t="shared" si="69"/>
        <v>4.54</v>
      </c>
      <c r="R448" s="1">
        <f>JMS!BL450</f>
        <v>385.31</v>
      </c>
      <c r="S448" s="399">
        <f>'Door Comparison'!AC448</f>
        <v>235.59</v>
      </c>
      <c r="T448" s="399">
        <f t="shared" si="70"/>
        <v>11.34</v>
      </c>
      <c r="U448" s="401">
        <v>363.81</v>
      </c>
      <c r="W448" s="41">
        <f t="shared" si="71"/>
        <v>1001.1</v>
      </c>
      <c r="X448" s="36"/>
      <c r="Y448" s="83"/>
    </row>
    <row r="449" spans="1:25" x14ac:dyDescent="0.25">
      <c r="A449" s="104" t="str">
        <f>'Door Comparison'!A449</f>
        <v>D08.04.07A</v>
      </c>
      <c r="B449" s="116" t="str">
        <f>'Door Comparison'!C449</f>
        <v>DRS-501</v>
      </c>
      <c r="C449" s="116" t="str">
        <f>'Door Comparison'!D449</f>
        <v>Timber</v>
      </c>
      <c r="D449" s="35">
        <f>'Door Comparison'!E449</f>
        <v>1010</v>
      </c>
      <c r="E449" s="35">
        <f>'Door Comparison'!F449</f>
        <v>2360</v>
      </c>
      <c r="G449" s="38">
        <f>'Door Comparison'!I449</f>
        <v>0</v>
      </c>
      <c r="H449" s="38">
        <f>'Door Comparison'!J449</f>
        <v>1</v>
      </c>
      <c r="J449" s="38">
        <f>'Door Comparison'!L449</f>
        <v>1</v>
      </c>
      <c r="K449" s="38">
        <f>'Door Comparison'!M449</f>
        <v>0</v>
      </c>
      <c r="L449" s="38">
        <f>'Door Comparison'!N449</f>
        <v>1</v>
      </c>
      <c r="N449" s="40">
        <f t="shared" si="68"/>
        <v>0.52</v>
      </c>
      <c r="P449" s="40">
        <f t="shared" si="69"/>
        <v>4.58</v>
      </c>
      <c r="R449" s="1">
        <f>JMS!BL451</f>
        <v>387.06</v>
      </c>
      <c r="S449" s="399">
        <f>'Door Comparison'!AC449</f>
        <v>238.42</v>
      </c>
      <c r="T449" s="399">
        <f t="shared" si="70"/>
        <v>22.92</v>
      </c>
      <c r="U449" s="401">
        <v>367.71</v>
      </c>
      <c r="W449" s="41">
        <f t="shared" si="71"/>
        <v>1021.21</v>
      </c>
      <c r="X449" s="36"/>
      <c r="Y449" s="83"/>
    </row>
    <row r="450" spans="1:25" x14ac:dyDescent="0.25">
      <c r="A450" s="104" t="str">
        <f>'Door Comparison'!A450</f>
        <v>D08.04.08A</v>
      </c>
      <c r="B450" s="116" t="str">
        <f>'Door Comparison'!C450</f>
        <v>DRS-501</v>
      </c>
      <c r="C450" s="116" t="str">
        <f>'Door Comparison'!D450</f>
        <v>Timber</v>
      </c>
      <c r="D450" s="35">
        <f>'Door Comparison'!E450</f>
        <v>950</v>
      </c>
      <c r="E450" s="35">
        <f>'Door Comparison'!F450</f>
        <v>2360</v>
      </c>
      <c r="G450" s="38">
        <f>'Door Comparison'!I450</f>
        <v>0</v>
      </c>
      <c r="H450" s="38">
        <f>'Door Comparison'!J450</f>
        <v>1</v>
      </c>
      <c r="J450" s="38">
        <f>'Door Comparison'!L450</f>
        <v>0</v>
      </c>
      <c r="K450" s="38">
        <f>'Door Comparison'!M450</f>
        <v>0</v>
      </c>
      <c r="L450" s="38">
        <f>'Door Comparison'!N450</f>
        <v>1</v>
      </c>
      <c r="N450" s="40">
        <f t="shared" si="68"/>
        <v>0.51</v>
      </c>
      <c r="P450" s="40">
        <f t="shared" si="69"/>
        <v>4.54</v>
      </c>
      <c r="R450" s="1">
        <f>JMS!BL452</f>
        <v>385.31</v>
      </c>
      <c r="S450" s="399">
        <f>'Door Comparison'!AC450</f>
        <v>235.59</v>
      </c>
      <c r="T450" s="399">
        <f t="shared" si="70"/>
        <v>11.34</v>
      </c>
      <c r="U450" s="401">
        <v>363.81</v>
      </c>
      <c r="W450" s="41">
        <f t="shared" si="71"/>
        <v>1001.1</v>
      </c>
      <c r="X450" s="36"/>
    </row>
    <row r="451" spans="1:25" x14ac:dyDescent="0.25">
      <c r="A451" s="104" t="str">
        <f>'Door Comparison'!A451</f>
        <v>D08.04.09A</v>
      </c>
      <c r="B451" s="116" t="str">
        <f>'Door Comparison'!C451</f>
        <v>DRS-501</v>
      </c>
      <c r="C451" s="116" t="str">
        <f>'Door Comparison'!D451</f>
        <v>Timber</v>
      </c>
      <c r="D451" s="35">
        <f>'Door Comparison'!E451</f>
        <v>830</v>
      </c>
      <c r="E451" s="35">
        <f>'Door Comparison'!F451</f>
        <v>2360</v>
      </c>
      <c r="G451" s="38">
        <f>'Door Comparison'!I451</f>
        <v>0</v>
      </c>
      <c r="H451" s="38">
        <f>'Door Comparison'!J451</f>
        <v>1</v>
      </c>
      <c r="J451" s="38">
        <f>'Door Comparison'!L451</f>
        <v>1</v>
      </c>
      <c r="K451" s="38">
        <f>'Door Comparison'!M451</f>
        <v>0</v>
      </c>
      <c r="L451" s="38">
        <f>'Door Comparison'!N451</f>
        <v>1</v>
      </c>
      <c r="N451" s="40">
        <f t="shared" si="68"/>
        <v>0.5</v>
      </c>
      <c r="P451" s="40">
        <f t="shared" si="69"/>
        <v>4.4400000000000004</v>
      </c>
      <c r="R451" s="1">
        <f>JMS!BL453</f>
        <v>382.01</v>
      </c>
      <c r="S451" s="399">
        <f>'Door Comparison'!AC451</f>
        <v>230.51</v>
      </c>
      <c r="T451" s="399">
        <f t="shared" si="70"/>
        <v>22.2</v>
      </c>
      <c r="U451" s="401">
        <v>365.19</v>
      </c>
      <c r="W451" s="41">
        <f t="shared" si="71"/>
        <v>1004.85</v>
      </c>
      <c r="X451" s="36"/>
    </row>
    <row r="452" spans="1:25" x14ac:dyDescent="0.25">
      <c r="A452" s="104" t="str">
        <f>'Door Comparison'!A452</f>
        <v>D08.06.01A</v>
      </c>
      <c r="B452" s="116" t="str">
        <f>'Door Comparison'!C452</f>
        <v>DRS-501</v>
      </c>
      <c r="C452" s="116" t="str">
        <f>'Door Comparison'!D452</f>
        <v>Timber</v>
      </c>
      <c r="D452" s="35">
        <f>'Door Comparison'!E452</f>
        <v>1290</v>
      </c>
      <c r="E452" s="35">
        <f>'Door Comparison'!F452</f>
        <v>2360</v>
      </c>
      <c r="G452" s="38">
        <f>'Door Comparison'!I452</f>
        <v>0</v>
      </c>
      <c r="H452" s="38">
        <f>'Door Comparison'!J452</f>
        <v>1</v>
      </c>
      <c r="J452" s="38">
        <f>'Door Comparison'!L452</f>
        <v>0</v>
      </c>
      <c r="K452" s="38">
        <f>'Door Comparison'!M452</f>
        <v>1</v>
      </c>
      <c r="L452" s="38">
        <f>'Door Comparison'!N452</f>
        <v>1</v>
      </c>
      <c r="N452" s="40">
        <f t="shared" si="68"/>
        <v>0.54</v>
      </c>
      <c r="P452" s="40">
        <f t="shared" si="69"/>
        <v>4.8099999999999996</v>
      </c>
      <c r="R452" s="1">
        <f>JMS!BL454</f>
        <v>391.31</v>
      </c>
      <c r="S452" s="399">
        <f>'Door Comparison'!AC452</f>
        <v>761.47</v>
      </c>
      <c r="T452" s="399">
        <f t="shared" si="70"/>
        <v>24.04</v>
      </c>
      <c r="U452" s="401">
        <v>865.31</v>
      </c>
      <c r="W452" s="41">
        <f t="shared" si="71"/>
        <v>2047.48</v>
      </c>
      <c r="X452" s="36"/>
    </row>
    <row r="453" spans="1:25" x14ac:dyDescent="0.25">
      <c r="A453" s="104" t="str">
        <f>'Door Comparison'!A453</f>
        <v>D08.06.02A</v>
      </c>
      <c r="B453" s="116" t="str">
        <f>'Door Comparison'!C453</f>
        <v>DRS-501</v>
      </c>
      <c r="C453" s="116" t="str">
        <f>'Door Comparison'!D453</f>
        <v>Timber</v>
      </c>
      <c r="D453" s="35">
        <f>'Door Comparison'!E453</f>
        <v>1640</v>
      </c>
      <c r="E453" s="35">
        <f>'Door Comparison'!F453</f>
        <v>2360</v>
      </c>
      <c r="G453" s="38">
        <f>'Door Comparison'!I453</f>
        <v>0</v>
      </c>
      <c r="H453" s="38">
        <f>'Door Comparison'!J453</f>
        <v>1</v>
      </c>
      <c r="J453" s="38">
        <f>'Door Comparison'!L453</f>
        <v>0</v>
      </c>
      <c r="K453" s="38">
        <f>'Door Comparison'!M453</f>
        <v>1</v>
      </c>
      <c r="L453" s="38">
        <f>'Door Comparison'!N453</f>
        <v>1</v>
      </c>
      <c r="N453" s="40">
        <f t="shared" si="68"/>
        <v>0.56999999999999995</v>
      </c>
      <c r="P453" s="40">
        <f t="shared" si="69"/>
        <v>5.09</v>
      </c>
      <c r="R453" s="1">
        <f>JMS!BL455</f>
        <v>448.41</v>
      </c>
      <c r="S453" s="399">
        <f>'Door Comparison'!AC453</f>
        <v>683.01</v>
      </c>
      <c r="T453" s="399">
        <f t="shared" si="70"/>
        <v>25.44</v>
      </c>
      <c r="U453" s="401">
        <v>412.57</v>
      </c>
      <c r="W453" s="41">
        <f t="shared" si="71"/>
        <v>1575.09</v>
      </c>
      <c r="X453" s="36"/>
    </row>
    <row r="454" spans="1:25" x14ac:dyDescent="0.25">
      <c r="A454" s="104" t="str">
        <f>'Door Comparison'!A454</f>
        <v>D08.06.03A</v>
      </c>
      <c r="B454" s="116" t="str">
        <f>'Door Comparison'!C454</f>
        <v>DRS-501</v>
      </c>
      <c r="C454" s="116" t="str">
        <f>'Door Comparison'!D454</f>
        <v>Timber</v>
      </c>
      <c r="D454" s="35">
        <f>'Door Comparison'!E454</f>
        <v>1290</v>
      </c>
      <c r="E454" s="35">
        <f>'Door Comparison'!F454</f>
        <v>2360</v>
      </c>
      <c r="G454" s="38">
        <f>'Door Comparison'!I454</f>
        <v>0</v>
      </c>
      <c r="H454" s="38">
        <f>'Door Comparison'!J454</f>
        <v>1</v>
      </c>
      <c r="J454" s="38">
        <f>'Door Comparison'!L454</f>
        <v>0</v>
      </c>
      <c r="K454" s="38">
        <f>'Door Comparison'!M454</f>
        <v>1</v>
      </c>
      <c r="L454" s="38">
        <f>'Door Comparison'!N454</f>
        <v>1</v>
      </c>
      <c r="N454" s="40">
        <f t="shared" si="68"/>
        <v>0.54</v>
      </c>
      <c r="P454" s="40">
        <f t="shared" si="69"/>
        <v>4.8099999999999996</v>
      </c>
      <c r="R454" s="1">
        <f>JMS!BL456</f>
        <v>391.31</v>
      </c>
      <c r="S454" s="399">
        <f>'Door Comparison'!AC454</f>
        <v>731.44</v>
      </c>
      <c r="T454" s="399">
        <f t="shared" si="70"/>
        <v>24.04</v>
      </c>
      <c r="U454" s="401">
        <v>876.86</v>
      </c>
      <c r="W454" s="41">
        <f t="shared" si="71"/>
        <v>2029</v>
      </c>
      <c r="X454" s="36"/>
    </row>
    <row r="455" spans="1:25" x14ac:dyDescent="0.25">
      <c r="A455" s="104" t="str">
        <f>'Door Comparison'!A455</f>
        <v>D08.06.04A</v>
      </c>
      <c r="B455" s="116" t="str">
        <f>'Door Comparison'!C455</f>
        <v>DRS-505</v>
      </c>
      <c r="C455" s="116" t="str">
        <f>'Door Comparison'!D455</f>
        <v>Selo</v>
      </c>
      <c r="D455" s="35">
        <f>'Door Comparison'!E455</f>
        <v>1955</v>
      </c>
      <c r="E455" s="35">
        <f>'Door Comparison'!F455</f>
        <v>2395</v>
      </c>
      <c r="G455" s="38">
        <f>'Door Comparison'!I455</f>
        <v>0</v>
      </c>
      <c r="H455" s="38">
        <f>'Door Comparison'!J455</f>
        <v>1</v>
      </c>
      <c r="J455" s="38">
        <f>'Door Comparison'!L455</f>
        <v>0</v>
      </c>
      <c r="K455" s="38">
        <f>'Door Comparison'!M455</f>
        <v>0</v>
      </c>
      <c r="L455" s="38">
        <f>'Door Comparison'!N455</f>
        <v>1</v>
      </c>
      <c r="N455" s="40">
        <f t="shared" si="68"/>
        <v>0.61</v>
      </c>
      <c r="P455" s="40">
        <f t="shared" si="69"/>
        <v>5.4</v>
      </c>
      <c r="R455" s="1">
        <f>JMS!BL457</f>
        <v>414.58</v>
      </c>
      <c r="S455" s="40">
        <f>'Door Comparison'!AC455</f>
        <v>910.66</v>
      </c>
      <c r="T455" s="40">
        <f t="shared" si="70"/>
        <v>13.49</v>
      </c>
      <c r="U455" s="401">
        <v>167.73</v>
      </c>
      <c r="V455" s="39"/>
      <c r="W455" s="41">
        <f t="shared" si="71"/>
        <v>1512.47</v>
      </c>
      <c r="X455" s="36"/>
    </row>
    <row r="456" spans="1:25" x14ac:dyDescent="0.25">
      <c r="A456" s="104" t="str">
        <f>'Door Comparison'!A456</f>
        <v>D08.06.05A</v>
      </c>
      <c r="B456" s="116" t="str">
        <f>'Door Comparison'!C456</f>
        <v>DRS-501</v>
      </c>
      <c r="C456" s="116" t="str">
        <f>'Door Comparison'!D456</f>
        <v>Timber</v>
      </c>
      <c r="D456" s="35">
        <f>'Door Comparison'!E456</f>
        <v>1040</v>
      </c>
      <c r="E456" s="35">
        <f>'Door Comparison'!F456</f>
        <v>2360</v>
      </c>
      <c r="G456" s="38">
        <f>'Door Comparison'!I456</f>
        <v>0</v>
      </c>
      <c r="H456" s="38">
        <f>'Door Comparison'!J456</f>
        <v>1</v>
      </c>
      <c r="J456" s="38">
        <f>'Door Comparison'!L456</f>
        <v>0</v>
      </c>
      <c r="K456" s="38">
        <f>'Door Comparison'!M456</f>
        <v>1</v>
      </c>
      <c r="L456" s="38">
        <f>'Door Comparison'!N456</f>
        <v>1</v>
      </c>
      <c r="N456" s="40">
        <f t="shared" si="68"/>
        <v>0.52</v>
      </c>
      <c r="P456" s="40">
        <f t="shared" si="69"/>
        <v>4.6100000000000003</v>
      </c>
      <c r="R456" s="1">
        <f>JMS!BL458</f>
        <v>428.54</v>
      </c>
      <c r="S456" s="399">
        <f>'Door Comparison'!AC456</f>
        <v>337.58</v>
      </c>
      <c r="T456" s="399">
        <f t="shared" si="70"/>
        <v>23.04</v>
      </c>
      <c r="U456" s="401">
        <v>405.15</v>
      </c>
      <c r="W456" s="41">
        <f t="shared" si="71"/>
        <v>1199.44</v>
      </c>
      <c r="X456" s="36"/>
    </row>
    <row r="457" spans="1:25" x14ac:dyDescent="0.25">
      <c r="A457" s="104" t="str">
        <f>'Door Comparison'!A457</f>
        <v>D08.06.06A</v>
      </c>
      <c r="B457" s="116" t="str">
        <f>'Door Comparison'!C457</f>
        <v>DRS-501</v>
      </c>
      <c r="C457" s="116" t="str">
        <f>'Door Comparison'!D457</f>
        <v>Timber</v>
      </c>
      <c r="D457" s="35">
        <f>'Door Comparison'!E457</f>
        <v>970</v>
      </c>
      <c r="E457" s="35">
        <f>'Door Comparison'!F457</f>
        <v>2360</v>
      </c>
      <c r="G457" s="38">
        <f>'Door Comparison'!I457</f>
        <v>0</v>
      </c>
      <c r="H457" s="38">
        <f>'Door Comparison'!J457</f>
        <v>1</v>
      </c>
      <c r="J457" s="38">
        <f>'Door Comparison'!L457</f>
        <v>0</v>
      </c>
      <c r="K457" s="38">
        <f>'Door Comparison'!M457</f>
        <v>1</v>
      </c>
      <c r="L457" s="38">
        <f>'Door Comparison'!N457</f>
        <v>1</v>
      </c>
      <c r="N457" s="40">
        <f t="shared" si="68"/>
        <v>0.51</v>
      </c>
      <c r="P457" s="40">
        <f t="shared" si="69"/>
        <v>4.55</v>
      </c>
      <c r="R457" s="1">
        <f>JMS!BL459</f>
        <v>426.22</v>
      </c>
      <c r="S457" s="399">
        <f>'Door Comparison'!AC457</f>
        <v>334.48</v>
      </c>
      <c r="T457" s="399">
        <f t="shared" si="70"/>
        <v>22.76</v>
      </c>
      <c r="U457" s="401">
        <v>405.15</v>
      </c>
      <c r="W457" s="41">
        <f t="shared" si="71"/>
        <v>1193.67</v>
      </c>
      <c r="X457" s="36"/>
    </row>
    <row r="458" spans="1:25" x14ac:dyDescent="0.25">
      <c r="A458" s="104" t="str">
        <f>'Door Comparison'!A458</f>
        <v>Level 09</v>
      </c>
      <c r="B458" s="116"/>
      <c r="C458" s="116"/>
      <c r="N458" s="40"/>
      <c r="P458" s="40"/>
      <c r="R458" s="1"/>
      <c r="S458" s="40"/>
      <c r="T458" s="40"/>
      <c r="U458" s="109"/>
      <c r="V458" s="39"/>
      <c r="X458" s="36"/>
    </row>
    <row r="459" spans="1:25" x14ac:dyDescent="0.25">
      <c r="A459" s="104" t="str">
        <f>'Door Comparison'!A459</f>
        <v>D09.01.01A</v>
      </c>
      <c r="B459" s="116" t="str">
        <f>'Door Comparison'!C459</f>
        <v>DRS-501</v>
      </c>
      <c r="C459" s="116" t="str">
        <f>'Door Comparison'!D459</f>
        <v>Timber</v>
      </c>
      <c r="D459" s="35">
        <f>'Door Comparison'!E459</f>
        <v>950</v>
      </c>
      <c r="E459" s="35">
        <f>'Door Comparison'!F459</f>
        <v>2360</v>
      </c>
      <c r="G459" s="38">
        <f>'Door Comparison'!I459</f>
        <v>0</v>
      </c>
      <c r="H459" s="38">
        <f>'Door Comparison'!J459</f>
        <v>1</v>
      </c>
      <c r="J459" s="38">
        <f>'Door Comparison'!L459</f>
        <v>0</v>
      </c>
      <c r="K459" s="38">
        <f>'Door Comparison'!M459</f>
        <v>0</v>
      </c>
      <c r="L459" s="38">
        <f>'Door Comparison'!N459</f>
        <v>1</v>
      </c>
      <c r="N459" s="40">
        <f t="shared" ref="N459:N521" si="75">(D459+2*E459)*((G459*0.04)+(H459*0.09))/1000</f>
        <v>0.51</v>
      </c>
      <c r="P459" s="40">
        <f t="shared" ref="P459:P521" si="76">((D459+2*E459)*0.8)/1000</f>
        <v>4.54</v>
      </c>
      <c r="R459" s="1">
        <f>JMS!BL461</f>
        <v>385.31</v>
      </c>
      <c r="S459" s="399">
        <f>'Door Comparison'!AC459</f>
        <v>235.59</v>
      </c>
      <c r="T459" s="399">
        <f t="shared" ref="T459:T521" si="77">(J459+K459+L459)*(2*((D459+2*E459)*1/1000))</f>
        <v>11.34</v>
      </c>
      <c r="U459" s="401">
        <v>363.81</v>
      </c>
      <c r="W459" s="41">
        <f t="shared" ref="W459:W493" si="78">SUM(N459:V459)</f>
        <v>1001.1</v>
      </c>
      <c r="X459" s="36"/>
    </row>
    <row r="460" spans="1:25" x14ac:dyDescent="0.25">
      <c r="A460" s="104" t="str">
        <f>'Door Comparison'!A460</f>
        <v>D09.01.02A</v>
      </c>
      <c r="B460" s="116" t="str">
        <f>'Door Comparison'!C460</f>
        <v>DRS-501</v>
      </c>
      <c r="C460" s="116" t="str">
        <f>'Door Comparison'!D460</f>
        <v>Timber</v>
      </c>
      <c r="D460" s="35">
        <f>'Door Comparison'!E460</f>
        <v>1290</v>
      </c>
      <c r="E460" s="35">
        <f>'Door Comparison'!F460</f>
        <v>2360</v>
      </c>
      <c r="G460" s="38">
        <f>'Door Comparison'!I460</f>
        <v>0</v>
      </c>
      <c r="H460" s="38">
        <f>'Door Comparison'!J460</f>
        <v>1</v>
      </c>
      <c r="J460" s="38">
        <f>'Door Comparison'!L460</f>
        <v>0</v>
      </c>
      <c r="K460" s="38">
        <f>'Door Comparison'!M460</f>
        <v>1</v>
      </c>
      <c r="L460" s="38">
        <f>'Door Comparison'!N460</f>
        <v>1</v>
      </c>
      <c r="N460" s="40">
        <f t="shared" si="75"/>
        <v>0.54</v>
      </c>
      <c r="P460" s="40">
        <f t="shared" si="76"/>
        <v>4.8099999999999996</v>
      </c>
      <c r="R460" s="1">
        <f>JMS!BL462</f>
        <v>436.82</v>
      </c>
      <c r="S460" s="399">
        <f>'Door Comparison'!AC460</f>
        <v>731.44</v>
      </c>
      <c r="T460" s="399">
        <f t="shared" si="77"/>
        <v>24.04</v>
      </c>
      <c r="U460" s="401">
        <v>412.57</v>
      </c>
      <c r="W460" s="41">
        <f t="shared" si="78"/>
        <v>1610.22</v>
      </c>
      <c r="X460" s="36"/>
    </row>
    <row r="461" spans="1:25" x14ac:dyDescent="0.25">
      <c r="A461" s="104" t="str">
        <f>'Door Comparison'!A461</f>
        <v>D09.01.03A</v>
      </c>
      <c r="B461" s="116" t="str">
        <f>'Door Comparison'!C461</f>
        <v>DRS-501</v>
      </c>
      <c r="C461" s="116" t="str">
        <f>'Door Comparison'!D461</f>
        <v>Timber</v>
      </c>
      <c r="D461" s="35">
        <f>'Door Comparison'!E461</f>
        <v>830</v>
      </c>
      <c r="E461" s="35">
        <f>'Door Comparison'!F461</f>
        <v>2360</v>
      </c>
      <c r="G461" s="38">
        <f>'Door Comparison'!I461</f>
        <v>0</v>
      </c>
      <c r="H461" s="38">
        <f>'Door Comparison'!J461</f>
        <v>1</v>
      </c>
      <c r="J461" s="38">
        <f>'Door Comparison'!L461</f>
        <v>1</v>
      </c>
      <c r="K461" s="38">
        <f>'Door Comparison'!M461</f>
        <v>0</v>
      </c>
      <c r="L461" s="38">
        <f>'Door Comparison'!N461</f>
        <v>1</v>
      </c>
      <c r="N461" s="40">
        <f t="shared" si="75"/>
        <v>0.5</v>
      </c>
      <c r="P461" s="40">
        <f t="shared" si="76"/>
        <v>4.4400000000000004</v>
      </c>
      <c r="R461" s="1">
        <f>JMS!BL463</f>
        <v>382.01</v>
      </c>
      <c r="S461" s="399">
        <f>'Door Comparison'!AC461</f>
        <v>230.51</v>
      </c>
      <c r="T461" s="399">
        <f t="shared" si="77"/>
        <v>22.2</v>
      </c>
      <c r="U461" s="401">
        <v>367.71</v>
      </c>
      <c r="W461" s="41">
        <f t="shared" si="78"/>
        <v>1007.37</v>
      </c>
      <c r="X461" s="36"/>
    </row>
    <row r="462" spans="1:25" x14ac:dyDescent="0.25">
      <c r="A462" s="104" t="str">
        <f>'Door Comparison'!A462</f>
        <v>D09.01.04A</v>
      </c>
      <c r="B462" s="116" t="str">
        <f>'Door Comparison'!C462</f>
        <v>DRS-501</v>
      </c>
      <c r="C462" s="116" t="str">
        <f>'Door Comparison'!D462</f>
        <v>Timber</v>
      </c>
      <c r="D462" s="35">
        <f>'Door Comparison'!E462</f>
        <v>1010</v>
      </c>
      <c r="E462" s="35">
        <f>'Door Comparison'!F462</f>
        <v>2360</v>
      </c>
      <c r="G462" s="38">
        <f>'Door Comparison'!I462</f>
        <v>0</v>
      </c>
      <c r="H462" s="38">
        <f>'Door Comparison'!J462</f>
        <v>1</v>
      </c>
      <c r="J462" s="38">
        <f>'Door Comparison'!L462</f>
        <v>0</v>
      </c>
      <c r="K462" s="38">
        <f>'Door Comparison'!M462</f>
        <v>0</v>
      </c>
      <c r="L462" s="38">
        <f>'Door Comparison'!N462</f>
        <v>1</v>
      </c>
      <c r="N462" s="40">
        <f t="shared" si="75"/>
        <v>0.52</v>
      </c>
      <c r="P462" s="40">
        <f t="shared" si="76"/>
        <v>4.58</v>
      </c>
      <c r="R462" s="1">
        <f>JMS!BL464</f>
        <v>386.99</v>
      </c>
      <c r="S462" s="399">
        <f>'Door Comparison'!AC462</f>
        <v>238.22</v>
      </c>
      <c r="T462" s="399">
        <f t="shared" si="77"/>
        <v>11.46</v>
      </c>
      <c r="U462" s="401">
        <v>331.55</v>
      </c>
      <c r="W462" s="41">
        <f t="shared" si="78"/>
        <v>973.32</v>
      </c>
      <c r="X462" s="36"/>
    </row>
    <row r="463" spans="1:25" x14ac:dyDescent="0.25">
      <c r="A463" s="104" t="str">
        <f>'Door Comparison'!A463</f>
        <v>D09.01.05A</v>
      </c>
      <c r="B463" s="116" t="str">
        <f>'Door Comparison'!C463</f>
        <v>DRS-501</v>
      </c>
      <c r="C463" s="116" t="str">
        <f>'Door Comparison'!D463</f>
        <v>Timber</v>
      </c>
      <c r="D463" s="35">
        <f>'Door Comparison'!E463</f>
        <v>970</v>
      </c>
      <c r="E463" s="35">
        <f>'Door Comparison'!F463</f>
        <v>2360</v>
      </c>
      <c r="G463" s="38">
        <f>'Door Comparison'!I463</f>
        <v>0</v>
      </c>
      <c r="H463" s="38">
        <f>'Door Comparison'!J463</f>
        <v>1</v>
      </c>
      <c r="J463" s="38">
        <f>'Door Comparison'!L463</f>
        <v>0</v>
      </c>
      <c r="K463" s="38">
        <f>'Door Comparison'!M463</f>
        <v>1</v>
      </c>
      <c r="L463" s="38">
        <f>'Door Comparison'!N463</f>
        <v>1</v>
      </c>
      <c r="N463" s="40">
        <f t="shared" si="75"/>
        <v>0.51</v>
      </c>
      <c r="P463" s="40">
        <f t="shared" si="76"/>
        <v>4.55</v>
      </c>
      <c r="R463" s="1">
        <f>JMS!BL465</f>
        <v>399.73</v>
      </c>
      <c r="S463" s="399">
        <f>'Door Comparison'!AC463</f>
        <v>334.48</v>
      </c>
      <c r="T463" s="399">
        <f t="shared" si="77"/>
        <v>22.76</v>
      </c>
      <c r="U463" s="401">
        <v>405.15</v>
      </c>
      <c r="W463" s="41">
        <f t="shared" si="78"/>
        <v>1167.18</v>
      </c>
      <c r="X463" s="36"/>
    </row>
    <row r="464" spans="1:25" x14ac:dyDescent="0.25">
      <c r="A464" s="104" t="str">
        <f>'Door Comparison'!A464</f>
        <v>D09.01.06A</v>
      </c>
      <c r="B464" s="116" t="str">
        <f>'Door Comparison'!C464</f>
        <v>DRS-501</v>
      </c>
      <c r="C464" s="116" t="str">
        <f>'Door Comparison'!D464</f>
        <v>Timber</v>
      </c>
      <c r="D464" s="35">
        <f>'Door Comparison'!E464</f>
        <v>1290</v>
      </c>
      <c r="E464" s="35">
        <f>'Door Comparison'!F464</f>
        <v>2360</v>
      </c>
      <c r="G464" s="38">
        <f>'Door Comparison'!I464</f>
        <v>0</v>
      </c>
      <c r="H464" s="38">
        <f>'Door Comparison'!J464</f>
        <v>1</v>
      </c>
      <c r="J464" s="38">
        <f>'Door Comparison'!L464</f>
        <v>0</v>
      </c>
      <c r="K464" s="38">
        <f>'Door Comparison'!M464</f>
        <v>1</v>
      </c>
      <c r="L464" s="38">
        <f>'Door Comparison'!N464</f>
        <v>1</v>
      </c>
      <c r="N464" s="40">
        <f t="shared" si="75"/>
        <v>0.54</v>
      </c>
      <c r="P464" s="40">
        <f t="shared" si="76"/>
        <v>4.8099999999999996</v>
      </c>
      <c r="R464" s="1">
        <f>JMS!BL466</f>
        <v>436.82</v>
      </c>
      <c r="S464" s="399">
        <f>'Door Comparison'!AC464</f>
        <v>761.47</v>
      </c>
      <c r="T464" s="399">
        <f t="shared" si="77"/>
        <v>24.04</v>
      </c>
      <c r="U464" s="401">
        <v>839.73</v>
      </c>
      <c r="W464" s="41">
        <f t="shared" si="78"/>
        <v>2067.41</v>
      </c>
      <c r="X464" s="36"/>
    </row>
    <row r="465" spans="1:24" x14ac:dyDescent="0.25">
      <c r="A465" s="104" t="str">
        <f>'Door Comparison'!A465</f>
        <v>D09.01.07A</v>
      </c>
      <c r="B465" s="116" t="str">
        <f>'Door Comparison'!C465</f>
        <v>DRS-501</v>
      </c>
      <c r="C465" s="116" t="str">
        <f>'Door Comparison'!D465</f>
        <v>Timber</v>
      </c>
      <c r="D465" s="35">
        <f>'Door Comparison'!E465</f>
        <v>1020</v>
      </c>
      <c r="E465" s="35">
        <f>'Door Comparison'!F465</f>
        <v>2360</v>
      </c>
      <c r="G465" s="38">
        <f>'Door Comparison'!I465</f>
        <v>0</v>
      </c>
      <c r="H465" s="38">
        <f>'Door Comparison'!J465</f>
        <v>1</v>
      </c>
      <c r="J465" s="38">
        <f>'Door Comparison'!L465</f>
        <v>0</v>
      </c>
      <c r="K465" s="38">
        <f>'Door Comparison'!M465</f>
        <v>1</v>
      </c>
      <c r="L465" s="38">
        <f>'Door Comparison'!N465</f>
        <v>1</v>
      </c>
      <c r="N465" s="40">
        <f t="shared" si="75"/>
        <v>0.52</v>
      </c>
      <c r="P465" s="40">
        <f t="shared" si="76"/>
        <v>4.59</v>
      </c>
      <c r="R465" s="1">
        <f>JMS!BL467</f>
        <v>401.17</v>
      </c>
      <c r="S465" s="399">
        <f>'Door Comparison'!AC465</f>
        <v>504.11</v>
      </c>
      <c r="T465" s="399">
        <f t="shared" si="77"/>
        <v>22.96</v>
      </c>
      <c r="U465" s="401">
        <v>287.37</v>
      </c>
      <c r="W465" s="41">
        <f t="shared" si="78"/>
        <v>1220.72</v>
      </c>
      <c r="X465" s="36"/>
    </row>
    <row r="466" spans="1:24" x14ac:dyDescent="0.25">
      <c r="A466" s="104" t="str">
        <f>'Door Comparison'!A466</f>
        <v>D09.02.01A</v>
      </c>
      <c r="B466" s="116" t="str">
        <f>'Door Comparison'!C466</f>
        <v>DRS-501</v>
      </c>
      <c r="C466" s="116" t="str">
        <f>'Door Comparison'!D466</f>
        <v>Timber</v>
      </c>
      <c r="D466" s="35">
        <f>'Door Comparison'!E466</f>
        <v>1815</v>
      </c>
      <c r="E466" s="35">
        <f>'Door Comparison'!F466</f>
        <v>2360</v>
      </c>
      <c r="G466" s="38">
        <f>'Door Comparison'!I466</f>
        <v>0</v>
      </c>
      <c r="H466" s="38">
        <f>'Door Comparison'!J466</f>
        <v>1</v>
      </c>
      <c r="J466" s="38">
        <f>'Door Comparison'!L466</f>
        <v>0</v>
      </c>
      <c r="K466" s="38">
        <f>'Door Comparison'!M466</f>
        <v>1</v>
      </c>
      <c r="L466" s="38">
        <f>'Door Comparison'!N466</f>
        <v>1</v>
      </c>
      <c r="N466" s="40">
        <f t="shared" si="75"/>
        <v>0.59</v>
      </c>
      <c r="P466" s="40">
        <f t="shared" si="76"/>
        <v>5.23</v>
      </c>
      <c r="R466" s="1">
        <f>JMS!BL468</f>
        <v>404.97</v>
      </c>
      <c r="S466" s="399">
        <f>'Door Comparison'!AC466</f>
        <v>697.02</v>
      </c>
      <c r="T466" s="399">
        <f t="shared" si="77"/>
        <v>26.14</v>
      </c>
      <c r="U466" s="401">
        <v>681.44</v>
      </c>
      <c r="W466" s="41">
        <f t="shared" si="78"/>
        <v>1815.39</v>
      </c>
      <c r="X466" s="36"/>
    </row>
    <row r="467" spans="1:24" x14ac:dyDescent="0.25">
      <c r="A467" s="104" t="str">
        <f>'Door Comparison'!A467</f>
        <v>D09.02.02A</v>
      </c>
      <c r="B467" s="116" t="str">
        <f>'Door Comparison'!C467</f>
        <v>DRS-501</v>
      </c>
      <c r="C467" s="116" t="str">
        <f>'Door Comparison'!D467</f>
        <v>Timber</v>
      </c>
      <c r="D467" s="35">
        <f>'Door Comparison'!E467</f>
        <v>1290</v>
      </c>
      <c r="E467" s="35">
        <f>'Door Comparison'!F467</f>
        <v>2360</v>
      </c>
      <c r="G467" s="38">
        <f>'Door Comparison'!I467</f>
        <v>0</v>
      </c>
      <c r="H467" s="38">
        <f>'Door Comparison'!J467</f>
        <v>1</v>
      </c>
      <c r="J467" s="38">
        <f>'Door Comparison'!L467</f>
        <v>0</v>
      </c>
      <c r="K467" s="38">
        <f>'Door Comparison'!M467</f>
        <v>1</v>
      </c>
      <c r="L467" s="38">
        <f>'Door Comparison'!N467</f>
        <v>1</v>
      </c>
      <c r="N467" s="40">
        <f t="shared" si="75"/>
        <v>0.54</v>
      </c>
      <c r="P467" s="40">
        <f t="shared" si="76"/>
        <v>4.8099999999999996</v>
      </c>
      <c r="R467" s="1">
        <f>JMS!BL469</f>
        <v>391.31</v>
      </c>
      <c r="S467" s="399">
        <f>'Door Comparison'!AC467</f>
        <v>761.47</v>
      </c>
      <c r="T467" s="399">
        <f t="shared" si="77"/>
        <v>24.04</v>
      </c>
      <c r="U467" s="401">
        <v>865.31</v>
      </c>
      <c r="W467" s="41">
        <f t="shared" si="78"/>
        <v>2047.48</v>
      </c>
      <c r="X467" s="36"/>
    </row>
    <row r="468" spans="1:24" x14ac:dyDescent="0.25">
      <c r="A468" s="104" t="str">
        <f>'Door Comparison'!A468</f>
        <v>D09.02.02B</v>
      </c>
      <c r="B468" s="116" t="str">
        <f>'Door Comparison'!C468</f>
        <v>DRS-307</v>
      </c>
      <c r="C468" s="116" t="str">
        <f>'Door Comparison'!D468</f>
        <v>Metal</v>
      </c>
      <c r="D468" s="35">
        <f>'Door Comparison'!E468</f>
        <v>950</v>
      </c>
      <c r="E468" s="35">
        <f>'Door Comparison'!F468</f>
        <v>2300</v>
      </c>
      <c r="G468" s="38">
        <f>'Door Comparison'!I468</f>
        <v>0</v>
      </c>
      <c r="H468" s="38">
        <f>'Door Comparison'!J468</f>
        <v>1</v>
      </c>
      <c r="J468" s="38">
        <f>'Door Comparison'!L468</f>
        <v>0</v>
      </c>
      <c r="K468" s="38">
        <f>'Door Comparison'!M468</f>
        <v>1</v>
      </c>
      <c r="L468" s="38">
        <f>'Door Comparison'!N468</f>
        <v>1</v>
      </c>
      <c r="N468" s="40"/>
      <c r="P468" s="40"/>
      <c r="R468" s="1">
        <f>JMS!BL470</f>
        <v>0</v>
      </c>
      <c r="S468" s="40">
        <f>'Door Comparison'!AC468</f>
        <v>1404.55</v>
      </c>
      <c r="T468" s="40"/>
      <c r="U468" s="109">
        <v>0</v>
      </c>
      <c r="V468" s="39"/>
      <c r="W468" s="41">
        <f t="shared" si="78"/>
        <v>1404.55</v>
      </c>
      <c r="X468" s="36"/>
    </row>
    <row r="469" spans="1:24" x14ac:dyDescent="0.25">
      <c r="A469" s="104" t="str">
        <f>'Door Comparison'!A469</f>
        <v>D09.02.04A</v>
      </c>
      <c r="B469" s="116" t="str">
        <f>'Door Comparison'!C469</f>
        <v>DRS-501</v>
      </c>
      <c r="C469" s="116" t="str">
        <f>'Door Comparison'!D469</f>
        <v>Timber</v>
      </c>
      <c r="D469" s="35">
        <f>'Door Comparison'!E469</f>
        <v>1290</v>
      </c>
      <c r="E469" s="35">
        <f>'Door Comparison'!F469</f>
        <v>2360</v>
      </c>
      <c r="G469" s="38">
        <f>'Door Comparison'!I469</f>
        <v>0</v>
      </c>
      <c r="H469" s="38">
        <f>'Door Comparison'!J469</f>
        <v>1</v>
      </c>
      <c r="J469" s="38">
        <f>'Door Comparison'!L469</f>
        <v>0</v>
      </c>
      <c r="K469" s="38">
        <f>'Door Comparison'!M469</f>
        <v>1</v>
      </c>
      <c r="L469" s="38">
        <f>'Door Comparison'!N469</f>
        <v>1</v>
      </c>
      <c r="N469" s="40">
        <f t="shared" si="75"/>
        <v>0.54</v>
      </c>
      <c r="P469" s="40">
        <f t="shared" si="76"/>
        <v>4.8099999999999996</v>
      </c>
      <c r="R469" s="1">
        <f>JMS!BL471</f>
        <v>391.31</v>
      </c>
      <c r="S469" s="399">
        <f>'Door Comparison'!AC469</f>
        <v>731.44</v>
      </c>
      <c r="T469" s="399">
        <f t="shared" si="77"/>
        <v>24.04</v>
      </c>
      <c r="U469" s="401">
        <v>865.31</v>
      </c>
      <c r="W469" s="41">
        <f t="shared" si="78"/>
        <v>2017.45</v>
      </c>
      <c r="X469" s="36"/>
    </row>
    <row r="470" spans="1:24" x14ac:dyDescent="0.25">
      <c r="A470" s="104" t="str">
        <f>'Door Comparison'!A470</f>
        <v>D09.02.06A</v>
      </c>
      <c r="B470" s="116" t="str">
        <f>'Door Comparison'!C470</f>
        <v>DRS-501</v>
      </c>
      <c r="C470" s="116" t="str">
        <f>'Door Comparison'!D470</f>
        <v>Timber</v>
      </c>
      <c r="D470" s="35">
        <f>'Door Comparison'!E470</f>
        <v>1290</v>
      </c>
      <c r="E470" s="35">
        <f>'Door Comparison'!F470</f>
        <v>2360</v>
      </c>
      <c r="G470" s="38">
        <f>'Door Comparison'!I470</f>
        <v>0</v>
      </c>
      <c r="H470" s="38">
        <f>'Door Comparison'!J470</f>
        <v>1</v>
      </c>
      <c r="J470" s="38">
        <f>'Door Comparison'!L470</f>
        <v>0</v>
      </c>
      <c r="K470" s="38">
        <f>'Door Comparison'!M470</f>
        <v>1</v>
      </c>
      <c r="L470" s="38">
        <f>'Door Comparison'!N470</f>
        <v>1</v>
      </c>
      <c r="N470" s="40">
        <f t="shared" si="75"/>
        <v>0.54</v>
      </c>
      <c r="P470" s="40">
        <f t="shared" si="76"/>
        <v>4.8099999999999996</v>
      </c>
      <c r="R470" s="1">
        <f>JMS!BL472</f>
        <v>391.31</v>
      </c>
      <c r="S470" s="399">
        <f>'Door Comparison'!AC470</f>
        <v>761.47</v>
      </c>
      <c r="T470" s="399">
        <f t="shared" si="77"/>
        <v>24.04</v>
      </c>
      <c r="U470" s="401">
        <v>839.73</v>
      </c>
      <c r="W470" s="41">
        <f t="shared" si="78"/>
        <v>2021.9</v>
      </c>
      <c r="X470" s="36"/>
    </row>
    <row r="471" spans="1:24" x14ac:dyDescent="0.25">
      <c r="A471" s="104" t="str">
        <f>'Door Comparison'!A471</f>
        <v>D09.02.06B</v>
      </c>
      <c r="B471" s="116" t="str">
        <f>'Door Comparison'!C471</f>
        <v>DRS-307</v>
      </c>
      <c r="C471" s="116" t="str">
        <f>'Door Comparison'!D471</f>
        <v>Metal</v>
      </c>
      <c r="D471" s="35">
        <f>'Door Comparison'!E471</f>
        <v>950</v>
      </c>
      <c r="E471" s="35">
        <f>'Door Comparison'!F471</f>
        <v>2300</v>
      </c>
      <c r="G471" s="38">
        <f>'Door Comparison'!I471</f>
        <v>0</v>
      </c>
      <c r="H471" s="38">
        <f>'Door Comparison'!J471</f>
        <v>1</v>
      </c>
      <c r="J471" s="38">
        <f>'Door Comparison'!L471</f>
        <v>0</v>
      </c>
      <c r="K471" s="38">
        <f>'Door Comparison'!M471</f>
        <v>1</v>
      </c>
      <c r="L471" s="38">
        <f>'Door Comparison'!N471</f>
        <v>1</v>
      </c>
      <c r="N471" s="40"/>
      <c r="P471" s="40"/>
      <c r="R471" s="1">
        <f>JMS!BL473</f>
        <v>0</v>
      </c>
      <c r="S471" s="40">
        <f>'Door Comparison'!AC471</f>
        <v>1404.55</v>
      </c>
      <c r="T471" s="40"/>
      <c r="U471" s="109">
        <v>0</v>
      </c>
      <c r="V471" s="39"/>
      <c r="W471" s="41">
        <f t="shared" si="78"/>
        <v>1404.55</v>
      </c>
      <c r="X471" s="36"/>
    </row>
    <row r="472" spans="1:24" x14ac:dyDescent="0.25">
      <c r="A472" s="104" t="str">
        <f>'Door Comparison'!A472</f>
        <v>D09.02.07A</v>
      </c>
      <c r="B472" s="116" t="str">
        <f>'Door Comparison'!C472</f>
        <v>DRS-501</v>
      </c>
      <c r="C472" s="116" t="str">
        <f>'Door Comparison'!D472</f>
        <v>Timber</v>
      </c>
      <c r="D472" s="35">
        <f>'Door Comparison'!E472</f>
        <v>970</v>
      </c>
      <c r="E472" s="35">
        <f>'Door Comparison'!F472</f>
        <v>2360</v>
      </c>
      <c r="G472" s="38">
        <f>'Door Comparison'!I472</f>
        <v>0</v>
      </c>
      <c r="H472" s="38">
        <f>'Door Comparison'!J472</f>
        <v>1</v>
      </c>
      <c r="J472" s="38">
        <f>'Door Comparison'!L472</f>
        <v>0</v>
      </c>
      <c r="K472" s="38">
        <f>'Door Comparison'!M472</f>
        <v>1</v>
      </c>
      <c r="L472" s="38">
        <f>'Door Comparison'!N472</f>
        <v>1</v>
      </c>
      <c r="N472" s="40">
        <f t="shared" si="75"/>
        <v>0.51</v>
      </c>
      <c r="P472" s="40">
        <f t="shared" si="76"/>
        <v>4.55</v>
      </c>
      <c r="R472" s="1">
        <f>JMS!BL474</f>
        <v>382.98</v>
      </c>
      <c r="S472" s="399">
        <f>'Door Comparison'!AC472</f>
        <v>334.48</v>
      </c>
      <c r="T472" s="399">
        <f t="shared" si="77"/>
        <v>22.76</v>
      </c>
      <c r="U472" s="401">
        <v>405.15</v>
      </c>
      <c r="W472" s="41">
        <f t="shared" si="78"/>
        <v>1150.43</v>
      </c>
      <c r="X472" s="36"/>
    </row>
    <row r="473" spans="1:24" x14ac:dyDescent="0.25">
      <c r="A473" s="104" t="str">
        <f>'Door Comparison'!A473</f>
        <v>D09.02.08A</v>
      </c>
      <c r="B473" s="116" t="str">
        <f>'Door Comparison'!C473</f>
        <v>DRS-501</v>
      </c>
      <c r="C473" s="116" t="str">
        <f>'Door Comparison'!D473</f>
        <v>Timber</v>
      </c>
      <c r="D473" s="35">
        <f>'Door Comparison'!E473</f>
        <v>970</v>
      </c>
      <c r="E473" s="35">
        <f>'Door Comparison'!F473</f>
        <v>2360</v>
      </c>
      <c r="G473" s="38">
        <f>'Door Comparison'!I473</f>
        <v>0</v>
      </c>
      <c r="H473" s="38">
        <f>'Door Comparison'!J473</f>
        <v>1</v>
      </c>
      <c r="J473" s="38">
        <f>'Door Comparison'!L473</f>
        <v>0</v>
      </c>
      <c r="K473" s="38">
        <f>'Door Comparison'!M473</f>
        <v>1</v>
      </c>
      <c r="L473" s="38">
        <f>'Door Comparison'!N473</f>
        <v>1</v>
      </c>
      <c r="N473" s="40">
        <f t="shared" si="75"/>
        <v>0.51</v>
      </c>
      <c r="P473" s="40">
        <f t="shared" si="76"/>
        <v>4.55</v>
      </c>
      <c r="R473" s="1">
        <f>JMS!BL475</f>
        <v>426.22</v>
      </c>
      <c r="S473" s="399">
        <f>'Door Comparison'!AC473</f>
        <v>334.48</v>
      </c>
      <c r="T473" s="399">
        <f t="shared" si="77"/>
        <v>22.76</v>
      </c>
      <c r="U473" s="401">
        <v>405.15</v>
      </c>
      <c r="W473" s="41">
        <f t="shared" si="78"/>
        <v>1193.67</v>
      </c>
      <c r="X473" s="36"/>
    </row>
    <row r="474" spans="1:24" x14ac:dyDescent="0.25">
      <c r="A474" s="104" t="str">
        <f>'Door Comparison'!A474</f>
        <v>D09.02.09A</v>
      </c>
      <c r="B474" s="116" t="str">
        <f>'Door Comparison'!C474</f>
        <v>DRS-501</v>
      </c>
      <c r="C474" s="116" t="str">
        <f>'Door Comparison'!D474</f>
        <v>Timber</v>
      </c>
      <c r="D474" s="35">
        <f>'Door Comparison'!E474</f>
        <v>850</v>
      </c>
      <c r="E474" s="35">
        <f>'Door Comparison'!F474</f>
        <v>2360</v>
      </c>
      <c r="G474" s="38">
        <f>'Door Comparison'!I474</f>
        <v>0</v>
      </c>
      <c r="H474" s="38">
        <f>'Door Comparison'!J474</f>
        <v>1</v>
      </c>
      <c r="J474" s="38">
        <f>'Door Comparison'!L474</f>
        <v>0</v>
      </c>
      <c r="K474" s="38">
        <f>'Door Comparison'!M474</f>
        <v>1</v>
      </c>
      <c r="L474" s="38">
        <f>'Door Comparison'!N474</f>
        <v>1</v>
      </c>
      <c r="N474" s="40">
        <f t="shared" si="75"/>
        <v>0.5</v>
      </c>
      <c r="P474" s="40">
        <f t="shared" si="76"/>
        <v>4.46</v>
      </c>
      <c r="R474" s="1">
        <f>JMS!BL476</f>
        <v>422.25</v>
      </c>
      <c r="S474" s="399">
        <f>'Door Comparison'!AC474</f>
        <v>329.15</v>
      </c>
      <c r="T474" s="399">
        <f t="shared" si="77"/>
        <v>22.28</v>
      </c>
      <c r="U474" s="401">
        <v>377.29</v>
      </c>
      <c r="W474" s="41">
        <f t="shared" si="78"/>
        <v>1155.93</v>
      </c>
      <c r="X474" s="36"/>
    </row>
    <row r="475" spans="1:24" x14ac:dyDescent="0.25">
      <c r="A475" s="104" t="str">
        <f>'Door Comparison'!A475</f>
        <v>D09.02.10A</v>
      </c>
      <c r="B475" s="116" t="str">
        <f>'Door Comparison'!C475</f>
        <v>DRS-501</v>
      </c>
      <c r="C475" s="116" t="str">
        <f>'Door Comparison'!D475</f>
        <v>Timber</v>
      </c>
      <c r="D475" s="35">
        <f>'Door Comparison'!E475</f>
        <v>1040</v>
      </c>
      <c r="E475" s="35">
        <f>'Door Comparison'!F475</f>
        <v>2360</v>
      </c>
      <c r="G475" s="38">
        <f>'Door Comparison'!I475</f>
        <v>0</v>
      </c>
      <c r="H475" s="38">
        <f>'Door Comparison'!J475</f>
        <v>1</v>
      </c>
      <c r="J475" s="38">
        <f>'Door Comparison'!L475</f>
        <v>0</v>
      </c>
      <c r="K475" s="38">
        <f>'Door Comparison'!M475</f>
        <v>1</v>
      </c>
      <c r="L475" s="38">
        <f>'Door Comparison'!N475</f>
        <v>1</v>
      </c>
      <c r="N475" s="40">
        <f t="shared" si="75"/>
        <v>0.52</v>
      </c>
      <c r="P475" s="40">
        <f t="shared" si="76"/>
        <v>4.6100000000000003</v>
      </c>
      <c r="R475" s="1">
        <f>JMS!BL477</f>
        <v>428.54</v>
      </c>
      <c r="S475" s="399">
        <f>'Door Comparison'!AC475</f>
        <v>337.58</v>
      </c>
      <c r="T475" s="399">
        <f t="shared" si="77"/>
        <v>23.04</v>
      </c>
      <c r="U475" s="401">
        <v>372.89</v>
      </c>
      <c r="W475" s="41">
        <f t="shared" si="78"/>
        <v>1167.18</v>
      </c>
      <c r="X475" s="36"/>
    </row>
    <row r="476" spans="1:24" x14ac:dyDescent="0.25">
      <c r="A476" s="104" t="str">
        <f>'Door Comparison'!A476</f>
        <v>D09.02.11A</v>
      </c>
      <c r="B476" s="116" t="str">
        <f>'Door Comparison'!C476</f>
        <v>DRS-501</v>
      </c>
      <c r="C476" s="116" t="str">
        <f>'Door Comparison'!D476</f>
        <v>Timber</v>
      </c>
      <c r="D476" s="35">
        <f>'Door Comparison'!E476</f>
        <v>1290</v>
      </c>
      <c r="E476" s="35">
        <f>'Door Comparison'!F476</f>
        <v>2360</v>
      </c>
      <c r="G476" s="38">
        <f>'Door Comparison'!I476</f>
        <v>0</v>
      </c>
      <c r="H476" s="38">
        <f>'Door Comparison'!J476</f>
        <v>1</v>
      </c>
      <c r="J476" s="38">
        <f>'Door Comparison'!L476</f>
        <v>0</v>
      </c>
      <c r="K476" s="38">
        <f>'Door Comparison'!M476</f>
        <v>1</v>
      </c>
      <c r="L476" s="38">
        <f>'Door Comparison'!N476</f>
        <v>1</v>
      </c>
      <c r="N476" s="40">
        <f t="shared" si="75"/>
        <v>0.54</v>
      </c>
      <c r="P476" s="40">
        <f t="shared" si="76"/>
        <v>4.8099999999999996</v>
      </c>
      <c r="R476" s="1">
        <f>JMS!BL478</f>
        <v>436.82</v>
      </c>
      <c r="S476" s="399">
        <f>'Door Comparison'!AC476</f>
        <v>744.94</v>
      </c>
      <c r="T476" s="399">
        <f t="shared" si="77"/>
        <v>24.04</v>
      </c>
      <c r="U476" s="401">
        <v>839.73</v>
      </c>
      <c r="W476" s="41">
        <f t="shared" si="78"/>
        <v>2050.88</v>
      </c>
      <c r="X476" s="36"/>
    </row>
    <row r="477" spans="1:24" x14ac:dyDescent="0.25">
      <c r="A477" s="104" t="str">
        <f>'Door Comparison'!A477</f>
        <v>D09.02.12A</v>
      </c>
      <c r="B477" s="116" t="str">
        <f>'Door Comparison'!C477</f>
        <v>DRS-501</v>
      </c>
      <c r="C477" s="116" t="str">
        <f>'Door Comparison'!D477</f>
        <v>Timber</v>
      </c>
      <c r="D477" s="35">
        <f>'Door Comparison'!E477</f>
        <v>1290</v>
      </c>
      <c r="E477" s="35">
        <f>'Door Comparison'!F477</f>
        <v>2360</v>
      </c>
      <c r="G477" s="38">
        <f>'Door Comparison'!I477</f>
        <v>0</v>
      </c>
      <c r="H477" s="38">
        <f>'Door Comparison'!J477</f>
        <v>1</v>
      </c>
      <c r="J477" s="38">
        <f>'Door Comparison'!L477</f>
        <v>0</v>
      </c>
      <c r="K477" s="38">
        <f>'Door Comparison'!M477</f>
        <v>1</v>
      </c>
      <c r="L477" s="38">
        <f>'Door Comparison'!N477</f>
        <v>1</v>
      </c>
      <c r="N477" s="40">
        <f t="shared" si="75"/>
        <v>0.54</v>
      </c>
      <c r="P477" s="40">
        <f t="shared" si="76"/>
        <v>4.8099999999999996</v>
      </c>
      <c r="R477" s="1">
        <f>JMS!BL479</f>
        <v>408.94</v>
      </c>
      <c r="S477" s="399">
        <f>'Door Comparison'!AC477</f>
        <v>731.44</v>
      </c>
      <c r="T477" s="399">
        <f t="shared" si="77"/>
        <v>24.04</v>
      </c>
      <c r="U477" s="401">
        <v>865.31</v>
      </c>
      <c r="W477" s="41">
        <f t="shared" si="78"/>
        <v>2035.08</v>
      </c>
      <c r="X477" s="36"/>
    </row>
    <row r="478" spans="1:24" x14ac:dyDescent="0.25">
      <c r="A478" s="104" t="str">
        <f>'Door Comparison'!A478</f>
        <v>D09.02.M1A</v>
      </c>
      <c r="B478" s="116" t="str">
        <f>'Door Comparison'!C478</f>
        <v>DRS-501</v>
      </c>
      <c r="C478" s="116" t="str">
        <f>'Door Comparison'!D478</f>
        <v>Timber</v>
      </c>
      <c r="D478" s="35">
        <f>'Door Comparison'!E478</f>
        <v>1040</v>
      </c>
      <c r="E478" s="35">
        <f>'Door Comparison'!F478</f>
        <v>2360</v>
      </c>
      <c r="G478" s="38">
        <f>'Door Comparison'!I478</f>
        <v>0</v>
      </c>
      <c r="H478" s="38">
        <f>'Door Comparison'!J478</f>
        <v>1</v>
      </c>
      <c r="J478" s="38">
        <f>'Door Comparison'!L478</f>
        <v>0</v>
      </c>
      <c r="K478" s="38">
        <f>'Door Comparison'!M478</f>
        <v>1</v>
      </c>
      <c r="L478" s="38">
        <f>'Door Comparison'!N478</f>
        <v>1</v>
      </c>
      <c r="N478" s="40">
        <f t="shared" si="75"/>
        <v>0.52</v>
      </c>
      <c r="P478" s="40">
        <f t="shared" si="76"/>
        <v>4.6100000000000003</v>
      </c>
      <c r="R478" s="1">
        <f>JMS!BL480</f>
        <v>384.8</v>
      </c>
      <c r="S478" s="399">
        <f>'Door Comparison'!AC478</f>
        <v>337.58</v>
      </c>
      <c r="T478" s="399">
        <f t="shared" si="77"/>
        <v>23.04</v>
      </c>
      <c r="U478" s="401">
        <v>363.37</v>
      </c>
      <c r="W478" s="41">
        <f t="shared" si="78"/>
        <v>1113.92</v>
      </c>
      <c r="X478" s="36"/>
    </row>
    <row r="479" spans="1:24" x14ac:dyDescent="0.25">
      <c r="A479" s="104" t="str">
        <f>'Door Comparison'!A479</f>
        <v>D09.04.01A</v>
      </c>
      <c r="B479" s="116" t="str">
        <f>'Door Comparison'!C479</f>
        <v>DRS-501</v>
      </c>
      <c r="C479" s="116" t="str">
        <f>'Door Comparison'!D479</f>
        <v>Timber</v>
      </c>
      <c r="D479" s="35">
        <f>'Door Comparison'!E479</f>
        <v>1290</v>
      </c>
      <c r="E479" s="35">
        <f>'Door Comparison'!F479</f>
        <v>2360</v>
      </c>
      <c r="G479" s="38">
        <f>'Door Comparison'!I479</f>
        <v>0</v>
      </c>
      <c r="H479" s="38">
        <f>'Door Comparison'!J479</f>
        <v>1</v>
      </c>
      <c r="J479" s="38">
        <f>'Door Comparison'!L479</f>
        <v>0</v>
      </c>
      <c r="K479" s="38">
        <f>'Door Comparison'!M479</f>
        <v>1</v>
      </c>
      <c r="L479" s="38">
        <f>'Door Comparison'!N479</f>
        <v>1</v>
      </c>
      <c r="N479" s="40">
        <f t="shared" si="75"/>
        <v>0.54</v>
      </c>
      <c r="P479" s="40">
        <f t="shared" si="76"/>
        <v>4.8099999999999996</v>
      </c>
      <c r="R479" s="1">
        <f>JMS!BL481</f>
        <v>436.82</v>
      </c>
      <c r="S479" s="399">
        <f>'Door Comparison'!AC479</f>
        <v>761.47</v>
      </c>
      <c r="T479" s="399">
        <f t="shared" si="77"/>
        <v>24.04</v>
      </c>
      <c r="U479" s="401">
        <v>839.73</v>
      </c>
      <c r="W479" s="41">
        <f t="shared" si="78"/>
        <v>2067.41</v>
      </c>
      <c r="X479" s="36"/>
    </row>
    <row r="480" spans="1:24" x14ac:dyDescent="0.25">
      <c r="A480" s="104" t="str">
        <f>'Door Comparison'!A480</f>
        <v>D09.04.02A</v>
      </c>
      <c r="B480" s="116" t="str">
        <f>'Door Comparison'!C480</f>
        <v>DRS-501</v>
      </c>
      <c r="C480" s="116" t="str">
        <f>'Door Comparison'!D480</f>
        <v>Timber</v>
      </c>
      <c r="D480" s="35">
        <f>'Door Comparison'!E480</f>
        <v>1290</v>
      </c>
      <c r="E480" s="35">
        <f>'Door Comparison'!F480</f>
        <v>2360</v>
      </c>
      <c r="G480" s="38">
        <f>'Door Comparison'!I480</f>
        <v>0</v>
      </c>
      <c r="H480" s="38">
        <f>'Door Comparison'!J480</f>
        <v>1</v>
      </c>
      <c r="J480" s="38">
        <f>'Door Comparison'!L480</f>
        <v>0</v>
      </c>
      <c r="K480" s="38">
        <f>'Door Comparison'!M480</f>
        <v>1</v>
      </c>
      <c r="L480" s="38">
        <f>'Door Comparison'!N480</f>
        <v>1</v>
      </c>
      <c r="N480" s="40">
        <f t="shared" si="75"/>
        <v>0.54</v>
      </c>
      <c r="P480" s="40">
        <f t="shared" si="76"/>
        <v>4.8099999999999996</v>
      </c>
      <c r="R480" s="1">
        <f>JMS!BL482</f>
        <v>436.82</v>
      </c>
      <c r="S480" s="399">
        <f>'Door Comparison'!AC480</f>
        <v>731.44</v>
      </c>
      <c r="T480" s="399">
        <f t="shared" si="77"/>
        <v>24.04</v>
      </c>
      <c r="U480" s="401">
        <v>865.31</v>
      </c>
      <c r="W480" s="41">
        <f t="shared" si="78"/>
        <v>2062.96</v>
      </c>
      <c r="X480" s="36"/>
    </row>
    <row r="481" spans="1:24" x14ac:dyDescent="0.25">
      <c r="A481" s="104" t="str">
        <f>'Door Comparison'!A481</f>
        <v>D09.04.03A</v>
      </c>
      <c r="B481" s="116" t="str">
        <f>'Door Comparison'!C481</f>
        <v>DRS-501</v>
      </c>
      <c r="C481" s="116" t="str">
        <f>'Door Comparison'!D481</f>
        <v>Timber</v>
      </c>
      <c r="D481" s="35">
        <f>'Door Comparison'!E481</f>
        <v>1040</v>
      </c>
      <c r="E481" s="35">
        <f>'Door Comparison'!F481</f>
        <v>2360</v>
      </c>
      <c r="G481" s="38">
        <f>'Door Comparison'!I481</f>
        <v>0</v>
      </c>
      <c r="H481" s="38">
        <f>'Door Comparison'!J481</f>
        <v>1</v>
      </c>
      <c r="J481" s="38">
        <f>'Door Comparison'!L481</f>
        <v>0</v>
      </c>
      <c r="K481" s="38">
        <f>'Door Comparison'!M481</f>
        <v>1</v>
      </c>
      <c r="L481" s="38">
        <f>'Door Comparison'!N481</f>
        <v>1</v>
      </c>
      <c r="N481" s="40">
        <f t="shared" si="75"/>
        <v>0.52</v>
      </c>
      <c r="P481" s="40">
        <f t="shared" si="76"/>
        <v>4.6100000000000003</v>
      </c>
      <c r="R481" s="1">
        <f>JMS!BL483</f>
        <v>401.74</v>
      </c>
      <c r="S481" s="399">
        <f>'Door Comparison'!AC481</f>
        <v>505</v>
      </c>
      <c r="T481" s="399">
        <f t="shared" si="77"/>
        <v>23.04</v>
      </c>
      <c r="U481" s="401">
        <v>284.85000000000002</v>
      </c>
      <c r="W481" s="41">
        <f t="shared" si="78"/>
        <v>1219.76</v>
      </c>
      <c r="X481" s="36"/>
    </row>
    <row r="482" spans="1:24" x14ac:dyDescent="0.25">
      <c r="A482" s="104" t="str">
        <f>'Door Comparison'!A482</f>
        <v>D09.04.04A</v>
      </c>
      <c r="B482" s="116" t="str">
        <f>'Door Comparison'!C482</f>
        <v>DRS-501</v>
      </c>
      <c r="C482" s="116" t="str">
        <f>'Door Comparison'!D482</f>
        <v>Timber</v>
      </c>
      <c r="D482" s="35">
        <f>'Door Comparison'!E482</f>
        <v>1640</v>
      </c>
      <c r="E482" s="35">
        <f>'Door Comparison'!F482</f>
        <v>2360</v>
      </c>
      <c r="G482" s="38">
        <f>'Door Comparison'!I482</f>
        <v>0</v>
      </c>
      <c r="H482" s="38">
        <f>'Door Comparison'!J482</f>
        <v>1</v>
      </c>
      <c r="J482" s="38">
        <f>'Door Comparison'!L482</f>
        <v>0</v>
      </c>
      <c r="K482" s="38">
        <f>'Door Comparison'!M482</f>
        <v>1</v>
      </c>
      <c r="L482" s="38">
        <f>'Door Comparison'!N482</f>
        <v>1</v>
      </c>
      <c r="N482" s="40">
        <f t="shared" si="75"/>
        <v>0.56999999999999995</v>
      </c>
      <c r="P482" s="40">
        <f t="shared" si="76"/>
        <v>5.09</v>
      </c>
      <c r="R482" s="1">
        <f>JMS!BL484</f>
        <v>419.01</v>
      </c>
      <c r="S482" s="399">
        <f>'Door Comparison'!AC482</f>
        <v>683.01</v>
      </c>
      <c r="T482" s="399">
        <f t="shared" si="77"/>
        <v>25.44</v>
      </c>
      <c r="U482" s="401">
        <v>412.57</v>
      </c>
      <c r="W482" s="41">
        <f t="shared" si="78"/>
        <v>1545.69</v>
      </c>
      <c r="X482" s="36"/>
    </row>
    <row r="483" spans="1:24" x14ac:dyDescent="0.25">
      <c r="A483" s="104" t="str">
        <f>'Door Comparison'!A483</f>
        <v>D09.04.05A</v>
      </c>
      <c r="B483" s="116" t="str">
        <f>'Door Comparison'!C483</f>
        <v>DRS-505</v>
      </c>
      <c r="C483" s="116" t="str">
        <f>'Door Comparison'!D483</f>
        <v>Selo</v>
      </c>
      <c r="D483" s="35">
        <f>'Door Comparison'!E483</f>
        <v>1903</v>
      </c>
      <c r="E483" s="35">
        <f>'Door Comparison'!F483</f>
        <v>2395</v>
      </c>
      <c r="G483" s="38">
        <f>'Door Comparison'!I483</f>
        <v>0</v>
      </c>
      <c r="H483" s="38">
        <f>'Door Comparison'!J483</f>
        <v>1</v>
      </c>
      <c r="J483" s="38">
        <f>'Door Comparison'!L483</f>
        <v>0</v>
      </c>
      <c r="K483" s="38">
        <f>'Door Comparison'!M483</f>
        <v>0</v>
      </c>
      <c r="L483" s="38">
        <f>'Door Comparison'!N483</f>
        <v>1</v>
      </c>
      <c r="N483" s="40">
        <f t="shared" si="75"/>
        <v>0.6</v>
      </c>
      <c r="P483" s="40">
        <f t="shared" si="76"/>
        <v>5.35</v>
      </c>
      <c r="R483" s="1">
        <f>JMS!BL485</f>
        <v>430.99</v>
      </c>
      <c r="S483" s="40">
        <f>'Door Comparison'!AC483</f>
        <v>910.66</v>
      </c>
      <c r="T483" s="40">
        <f t="shared" si="77"/>
        <v>13.39</v>
      </c>
      <c r="U483" s="409">
        <v>184.17</v>
      </c>
      <c r="V483" s="39"/>
      <c r="W483" s="41">
        <f t="shared" si="78"/>
        <v>1545.16</v>
      </c>
      <c r="X483" s="36"/>
    </row>
    <row r="484" spans="1:24" x14ac:dyDescent="0.25">
      <c r="A484" s="104" t="str">
        <f>'Door Comparison'!A484</f>
        <v>D09.04.06A</v>
      </c>
      <c r="B484" s="116" t="str">
        <f>'Door Comparison'!C484</f>
        <v>DRS-501</v>
      </c>
      <c r="C484" s="116" t="str">
        <f>'Door Comparison'!D484</f>
        <v>Timber</v>
      </c>
      <c r="D484" s="35">
        <f>'Door Comparison'!E484</f>
        <v>950</v>
      </c>
      <c r="E484" s="35">
        <f>'Door Comparison'!F484</f>
        <v>2360</v>
      </c>
      <c r="G484" s="38">
        <f>'Door Comparison'!I484</f>
        <v>0</v>
      </c>
      <c r="H484" s="38">
        <f>'Door Comparison'!J484</f>
        <v>1</v>
      </c>
      <c r="J484" s="38">
        <f>'Door Comparison'!L484</f>
        <v>0</v>
      </c>
      <c r="K484" s="38">
        <f>'Door Comparison'!M484</f>
        <v>0</v>
      </c>
      <c r="L484" s="38">
        <f>'Door Comparison'!N484</f>
        <v>1</v>
      </c>
      <c r="N484" s="40">
        <f t="shared" si="75"/>
        <v>0.51</v>
      </c>
      <c r="P484" s="40">
        <f t="shared" si="76"/>
        <v>4.54</v>
      </c>
      <c r="R484" s="1">
        <f>JMS!BL486</f>
        <v>385.31</v>
      </c>
      <c r="S484" s="399">
        <f>'Door Comparison'!AC484</f>
        <v>235.59</v>
      </c>
      <c r="T484" s="399">
        <f t="shared" si="77"/>
        <v>11.34</v>
      </c>
      <c r="U484" s="401">
        <v>363.81</v>
      </c>
      <c r="W484" s="41">
        <f t="shared" si="78"/>
        <v>1001.1</v>
      </c>
      <c r="X484" s="36"/>
    </row>
    <row r="485" spans="1:24" x14ac:dyDescent="0.25">
      <c r="A485" s="104" t="str">
        <f>'Door Comparison'!A485</f>
        <v>D09.04.07A</v>
      </c>
      <c r="B485" s="116" t="str">
        <f>'Door Comparison'!C485</f>
        <v>DRS-501</v>
      </c>
      <c r="C485" s="116" t="str">
        <f>'Door Comparison'!D485</f>
        <v>Timber</v>
      </c>
      <c r="D485" s="35">
        <f>'Door Comparison'!E485</f>
        <v>830</v>
      </c>
      <c r="E485" s="35">
        <f>'Door Comparison'!F485</f>
        <v>2360</v>
      </c>
      <c r="G485" s="38">
        <f>'Door Comparison'!I485</f>
        <v>0</v>
      </c>
      <c r="H485" s="38">
        <f>'Door Comparison'!J485</f>
        <v>1</v>
      </c>
      <c r="J485" s="38">
        <f>'Door Comparison'!L485</f>
        <v>1</v>
      </c>
      <c r="K485" s="38">
        <f>'Door Comparison'!M485</f>
        <v>0</v>
      </c>
      <c r="L485" s="38">
        <f>'Door Comparison'!N485</f>
        <v>1</v>
      </c>
      <c r="N485" s="40">
        <f t="shared" si="75"/>
        <v>0.5</v>
      </c>
      <c r="P485" s="40">
        <f t="shared" si="76"/>
        <v>4.4400000000000004</v>
      </c>
      <c r="R485" s="1">
        <f>JMS!BL487</f>
        <v>382.01</v>
      </c>
      <c r="S485" s="399">
        <f>'Door Comparison'!AC485</f>
        <v>230.51</v>
      </c>
      <c r="T485" s="399">
        <f t="shared" si="77"/>
        <v>22.2</v>
      </c>
      <c r="U485" s="401">
        <v>365.19</v>
      </c>
      <c r="W485" s="41">
        <f t="shared" si="78"/>
        <v>1004.85</v>
      </c>
      <c r="X485" s="36"/>
    </row>
    <row r="486" spans="1:24" x14ac:dyDescent="0.25">
      <c r="A486" s="104" t="str">
        <f>'Door Comparison'!A486</f>
        <v>D09.04.08A</v>
      </c>
      <c r="B486" s="116" t="str">
        <f>'Door Comparison'!C486</f>
        <v>DRS-501</v>
      </c>
      <c r="C486" s="116" t="str">
        <f>'Door Comparison'!D486</f>
        <v>Timber</v>
      </c>
      <c r="D486" s="35">
        <f>'Door Comparison'!E486</f>
        <v>950</v>
      </c>
      <c r="E486" s="35">
        <f>'Door Comparison'!F486</f>
        <v>2360</v>
      </c>
      <c r="G486" s="38">
        <f>'Door Comparison'!I486</f>
        <v>0</v>
      </c>
      <c r="H486" s="38">
        <f>'Door Comparison'!J486</f>
        <v>1</v>
      </c>
      <c r="J486" s="38">
        <f>'Door Comparison'!L486</f>
        <v>0</v>
      </c>
      <c r="K486" s="38">
        <f>'Door Comparison'!M486</f>
        <v>0</v>
      </c>
      <c r="L486" s="38">
        <f>'Door Comparison'!N486</f>
        <v>1</v>
      </c>
      <c r="N486" s="40">
        <f t="shared" si="75"/>
        <v>0.51</v>
      </c>
      <c r="P486" s="40">
        <f t="shared" si="76"/>
        <v>4.54</v>
      </c>
      <c r="R486" s="1">
        <f>JMS!BL488</f>
        <v>385.31</v>
      </c>
      <c r="S486" s="399">
        <f>'Door Comparison'!AC486</f>
        <v>235.59</v>
      </c>
      <c r="T486" s="399">
        <f t="shared" si="77"/>
        <v>11.34</v>
      </c>
      <c r="U486" s="401">
        <v>363.81</v>
      </c>
      <c r="W486" s="41">
        <f t="shared" si="78"/>
        <v>1001.1</v>
      </c>
      <c r="X486" s="36"/>
    </row>
    <row r="487" spans="1:24" x14ac:dyDescent="0.25">
      <c r="A487" s="104" t="str">
        <f>'Door Comparison'!A487</f>
        <v>D09.04.09A</v>
      </c>
      <c r="B487" s="116" t="str">
        <f>'Door Comparison'!C487</f>
        <v>DRS-501</v>
      </c>
      <c r="C487" s="116" t="str">
        <f>'Door Comparison'!D487</f>
        <v>Timber</v>
      </c>
      <c r="D487" s="35">
        <f>'Door Comparison'!E487</f>
        <v>1010</v>
      </c>
      <c r="E487" s="35">
        <f>'Door Comparison'!F487</f>
        <v>2360</v>
      </c>
      <c r="G487" s="38">
        <f>'Door Comparison'!I487</f>
        <v>0</v>
      </c>
      <c r="H487" s="38">
        <f>'Door Comparison'!J487</f>
        <v>1</v>
      </c>
      <c r="J487" s="38">
        <f>'Door Comparison'!L487</f>
        <v>1</v>
      </c>
      <c r="K487" s="38">
        <f>'Door Comparison'!M487</f>
        <v>0</v>
      </c>
      <c r="L487" s="38">
        <f>'Door Comparison'!N487</f>
        <v>1</v>
      </c>
      <c r="N487" s="40">
        <f t="shared" si="75"/>
        <v>0.52</v>
      </c>
      <c r="P487" s="40">
        <f t="shared" si="76"/>
        <v>4.58</v>
      </c>
      <c r="R487" s="1">
        <f>JMS!BL489</f>
        <v>387.06</v>
      </c>
      <c r="S487" s="399">
        <f>'Door Comparison'!AC487</f>
        <v>254.51</v>
      </c>
      <c r="T487" s="399">
        <f t="shared" si="77"/>
        <v>22.92</v>
      </c>
      <c r="U487" s="401">
        <v>367.71</v>
      </c>
      <c r="W487" s="41">
        <f t="shared" si="78"/>
        <v>1037.3</v>
      </c>
      <c r="X487" s="36"/>
    </row>
    <row r="488" spans="1:24" x14ac:dyDescent="0.25">
      <c r="A488" s="104" t="str">
        <f>'Door Comparison'!A488</f>
        <v>D09.06.01A</v>
      </c>
      <c r="B488" s="116" t="str">
        <f>'Door Comparison'!C488</f>
        <v>DRS-501</v>
      </c>
      <c r="C488" s="116" t="str">
        <f>'Door Comparison'!D488</f>
        <v>Timber</v>
      </c>
      <c r="D488" s="35">
        <f>'Door Comparison'!E488</f>
        <v>1290</v>
      </c>
      <c r="E488" s="35">
        <f>'Door Comparison'!F488</f>
        <v>2360</v>
      </c>
      <c r="G488" s="38">
        <f>'Door Comparison'!I488</f>
        <v>0</v>
      </c>
      <c r="H488" s="38">
        <f>'Door Comparison'!J488</f>
        <v>1</v>
      </c>
      <c r="J488" s="38">
        <f>'Door Comparison'!L488</f>
        <v>0</v>
      </c>
      <c r="K488" s="38">
        <f>'Door Comparison'!M488</f>
        <v>1</v>
      </c>
      <c r="L488" s="38">
        <f>'Door Comparison'!N488</f>
        <v>1</v>
      </c>
      <c r="N488" s="40">
        <f t="shared" si="75"/>
        <v>0.54</v>
      </c>
      <c r="P488" s="40">
        <f t="shared" si="76"/>
        <v>4.8099999999999996</v>
      </c>
      <c r="R488" s="1">
        <f>JMS!BL490</f>
        <v>391.31</v>
      </c>
      <c r="S488" s="399">
        <f>'Door Comparison'!AC488</f>
        <v>761.47</v>
      </c>
      <c r="T488" s="399">
        <f t="shared" si="77"/>
        <v>24.04</v>
      </c>
      <c r="U488" s="401">
        <v>839.73</v>
      </c>
      <c r="W488" s="41">
        <f t="shared" si="78"/>
        <v>2021.9</v>
      </c>
      <c r="X488" s="36"/>
    </row>
    <row r="489" spans="1:24" x14ac:dyDescent="0.25">
      <c r="A489" s="104" t="str">
        <f>'Door Comparison'!A489</f>
        <v>D09.06.02A</v>
      </c>
      <c r="B489" s="116" t="str">
        <f>'Door Comparison'!C489</f>
        <v>DRS-501</v>
      </c>
      <c r="C489" s="116" t="str">
        <f>'Door Comparison'!D489</f>
        <v>Timber</v>
      </c>
      <c r="D489" s="35">
        <f>'Door Comparison'!E489</f>
        <v>1640</v>
      </c>
      <c r="E489" s="35">
        <f>'Door Comparison'!F489</f>
        <v>2360</v>
      </c>
      <c r="G489" s="38">
        <f>'Door Comparison'!I489</f>
        <v>0</v>
      </c>
      <c r="H489" s="38">
        <f>'Door Comparison'!J489</f>
        <v>1</v>
      </c>
      <c r="J489" s="38">
        <f>'Door Comparison'!L489</f>
        <v>0</v>
      </c>
      <c r="K489" s="38">
        <f>'Door Comparison'!M489</f>
        <v>1</v>
      </c>
      <c r="L489" s="38">
        <f>'Door Comparison'!N489</f>
        <v>1</v>
      </c>
      <c r="N489" s="40">
        <f t="shared" si="75"/>
        <v>0.56999999999999995</v>
      </c>
      <c r="P489" s="40">
        <f t="shared" si="76"/>
        <v>5.09</v>
      </c>
      <c r="R489" s="1">
        <f>JMS!BL491</f>
        <v>448.41</v>
      </c>
      <c r="S489" s="399">
        <f>'Door Comparison'!AC489</f>
        <v>683.01</v>
      </c>
      <c r="T489" s="399">
        <f t="shared" si="77"/>
        <v>25.44</v>
      </c>
      <c r="U489" s="401">
        <v>412.57</v>
      </c>
      <c r="W489" s="41">
        <f t="shared" si="78"/>
        <v>1575.09</v>
      </c>
      <c r="X489" s="36"/>
    </row>
    <row r="490" spans="1:24" x14ac:dyDescent="0.25">
      <c r="A490" s="104" t="str">
        <f>'Door Comparison'!A490</f>
        <v>D09.06.03A</v>
      </c>
      <c r="B490" s="116" t="str">
        <f>'Door Comparison'!C490</f>
        <v>DRS-501</v>
      </c>
      <c r="C490" s="116" t="str">
        <f>'Door Comparison'!D490</f>
        <v>Timber</v>
      </c>
      <c r="D490" s="35">
        <f>'Door Comparison'!E490</f>
        <v>1290</v>
      </c>
      <c r="E490" s="35">
        <f>'Door Comparison'!F490</f>
        <v>2360</v>
      </c>
      <c r="G490" s="38">
        <f>'Door Comparison'!I490</f>
        <v>0</v>
      </c>
      <c r="H490" s="38">
        <f>'Door Comparison'!J490</f>
        <v>1</v>
      </c>
      <c r="J490" s="38">
        <f>'Door Comparison'!L490</f>
        <v>0</v>
      </c>
      <c r="K490" s="38">
        <f>'Door Comparison'!M490</f>
        <v>1</v>
      </c>
      <c r="L490" s="38">
        <f>'Door Comparison'!N490</f>
        <v>1</v>
      </c>
      <c r="N490" s="40">
        <f t="shared" si="75"/>
        <v>0.54</v>
      </c>
      <c r="P490" s="40">
        <f t="shared" si="76"/>
        <v>4.8099999999999996</v>
      </c>
      <c r="R490" s="1">
        <f>JMS!BL492</f>
        <v>391.31</v>
      </c>
      <c r="S490" s="399">
        <f>'Door Comparison'!AC490</f>
        <v>731.44</v>
      </c>
      <c r="T490" s="399">
        <f t="shared" si="77"/>
        <v>24.04</v>
      </c>
      <c r="U490" s="401">
        <v>865.31</v>
      </c>
      <c r="W490" s="41">
        <f t="shared" si="78"/>
        <v>2017.45</v>
      </c>
      <c r="X490" s="36"/>
    </row>
    <row r="491" spans="1:24" x14ac:dyDescent="0.25">
      <c r="A491" s="104" t="str">
        <f>'Door Comparison'!A491</f>
        <v>D09.06.04A</v>
      </c>
      <c r="B491" s="116" t="str">
        <f>'Door Comparison'!C491</f>
        <v>DRS-505</v>
      </c>
      <c r="C491" s="116" t="str">
        <f>'Door Comparison'!D491</f>
        <v>Selo</v>
      </c>
      <c r="D491" s="35">
        <f>'Door Comparison'!E491</f>
        <v>1955</v>
      </c>
      <c r="E491" s="35">
        <f>'Door Comparison'!F491</f>
        <v>2395</v>
      </c>
      <c r="G491" s="38">
        <f>'Door Comparison'!I491</f>
        <v>0</v>
      </c>
      <c r="H491" s="38">
        <f>'Door Comparison'!J491</f>
        <v>1</v>
      </c>
      <c r="J491" s="38">
        <f>'Door Comparison'!L491</f>
        <v>0</v>
      </c>
      <c r="K491" s="38">
        <f>'Door Comparison'!M491</f>
        <v>0</v>
      </c>
      <c r="L491" s="38">
        <f>'Door Comparison'!N491</f>
        <v>1</v>
      </c>
      <c r="N491" s="40">
        <f t="shared" si="75"/>
        <v>0.61</v>
      </c>
      <c r="P491" s="40">
        <f t="shared" si="76"/>
        <v>5.4</v>
      </c>
      <c r="R491" s="1">
        <f>JMS!BL493</f>
        <v>414.58</v>
      </c>
      <c r="S491" s="40">
        <f>'Door Comparison'!AC491</f>
        <v>910.66</v>
      </c>
      <c r="T491" s="40">
        <f t="shared" si="77"/>
        <v>13.49</v>
      </c>
      <c r="U491" s="409">
        <v>184.17</v>
      </c>
      <c r="V491" s="39"/>
      <c r="W491" s="41">
        <f t="shared" si="78"/>
        <v>1528.91</v>
      </c>
      <c r="X491" s="36"/>
    </row>
    <row r="492" spans="1:24" x14ac:dyDescent="0.25">
      <c r="A492" s="104" t="str">
        <f>'Door Comparison'!A492</f>
        <v>D09.06.05A</v>
      </c>
      <c r="B492" s="116" t="str">
        <f>'Door Comparison'!C492</f>
        <v>DRS-501</v>
      </c>
      <c r="C492" s="116" t="str">
        <f>'Door Comparison'!D492</f>
        <v>Timber</v>
      </c>
      <c r="D492" s="35">
        <f>'Door Comparison'!E492</f>
        <v>1040</v>
      </c>
      <c r="E492" s="35">
        <f>'Door Comparison'!F492</f>
        <v>2360</v>
      </c>
      <c r="G492" s="38">
        <f>'Door Comparison'!I492</f>
        <v>0</v>
      </c>
      <c r="H492" s="38">
        <f>'Door Comparison'!J492</f>
        <v>1</v>
      </c>
      <c r="J492" s="38">
        <f>'Door Comparison'!L492</f>
        <v>0</v>
      </c>
      <c r="K492" s="38">
        <f>'Door Comparison'!M492</f>
        <v>1</v>
      </c>
      <c r="L492" s="38">
        <f>'Door Comparison'!N492</f>
        <v>1</v>
      </c>
      <c r="N492" s="40">
        <f t="shared" si="75"/>
        <v>0.52</v>
      </c>
      <c r="P492" s="40">
        <f t="shared" si="76"/>
        <v>4.6100000000000003</v>
      </c>
      <c r="R492" s="1">
        <f>JMS!BL494</f>
        <v>428.54</v>
      </c>
      <c r="S492" s="399">
        <f>'Door Comparison'!AC492</f>
        <v>337.58</v>
      </c>
      <c r="T492" s="399">
        <f t="shared" si="77"/>
        <v>23.04</v>
      </c>
      <c r="U492" s="401">
        <v>405.15</v>
      </c>
      <c r="W492" s="41">
        <f t="shared" si="78"/>
        <v>1199.44</v>
      </c>
      <c r="X492" s="36"/>
    </row>
    <row r="493" spans="1:24" x14ac:dyDescent="0.25">
      <c r="A493" s="104" t="str">
        <f>'Door Comparison'!A493</f>
        <v>D09.06.06A</v>
      </c>
      <c r="B493" s="116" t="str">
        <f>'Door Comparison'!C493</f>
        <v>DRS-501</v>
      </c>
      <c r="C493" s="116" t="str">
        <f>'Door Comparison'!D493</f>
        <v>Timber</v>
      </c>
      <c r="D493" s="35">
        <f>'Door Comparison'!E493</f>
        <v>970</v>
      </c>
      <c r="E493" s="35">
        <f>'Door Comparison'!F493</f>
        <v>2360</v>
      </c>
      <c r="G493" s="38">
        <f>'Door Comparison'!I493</f>
        <v>0</v>
      </c>
      <c r="H493" s="38">
        <f>'Door Comparison'!J493</f>
        <v>1</v>
      </c>
      <c r="J493" s="38">
        <f>'Door Comparison'!L493</f>
        <v>0</v>
      </c>
      <c r="K493" s="38">
        <f>'Door Comparison'!M493</f>
        <v>1</v>
      </c>
      <c r="L493" s="38">
        <f>'Door Comparison'!N493</f>
        <v>1</v>
      </c>
      <c r="N493" s="40">
        <f t="shared" si="75"/>
        <v>0.51</v>
      </c>
      <c r="P493" s="40">
        <f t="shared" si="76"/>
        <v>4.55</v>
      </c>
      <c r="R493" s="1">
        <f>JMS!BL495</f>
        <v>426.22</v>
      </c>
      <c r="S493" s="399">
        <f>'Door Comparison'!AC493</f>
        <v>334.48</v>
      </c>
      <c r="T493" s="399">
        <f t="shared" si="77"/>
        <v>22.76</v>
      </c>
      <c r="U493" s="401">
        <v>405.15</v>
      </c>
      <c r="W493" s="41">
        <f t="shared" si="78"/>
        <v>1193.67</v>
      </c>
      <c r="X493" s="36"/>
    </row>
    <row r="494" spans="1:24" x14ac:dyDescent="0.25">
      <c r="A494" s="104" t="str">
        <f>'Door Comparison'!A494</f>
        <v>Level 10</v>
      </c>
      <c r="B494" s="116"/>
      <c r="C494" s="116"/>
      <c r="N494" s="40"/>
      <c r="P494" s="40"/>
      <c r="R494" s="1"/>
      <c r="S494" s="40"/>
      <c r="T494" s="40"/>
      <c r="U494" s="109"/>
      <c r="V494" s="39"/>
      <c r="X494" s="36"/>
    </row>
    <row r="495" spans="1:24" x14ac:dyDescent="0.25">
      <c r="A495" s="104" t="str">
        <f>'Door Comparison'!A495</f>
        <v>D10.01.03A</v>
      </c>
      <c r="B495" s="116" t="str">
        <f>'Door Comparison'!C495</f>
        <v>DRS-506</v>
      </c>
      <c r="C495" s="116" t="str">
        <f>'Door Comparison'!D495</f>
        <v>Timber</v>
      </c>
      <c r="D495" s="35">
        <f>'Door Comparison'!E495</f>
        <v>875</v>
      </c>
      <c r="E495" s="35">
        <f>'Door Comparison'!F495</f>
        <v>2355</v>
      </c>
      <c r="G495" s="38">
        <f>'Door Comparison'!I495</f>
        <v>0</v>
      </c>
      <c r="H495" s="38">
        <f>'Door Comparison'!J495</f>
        <v>1</v>
      </c>
      <c r="J495" s="38">
        <f>'Door Comparison'!L495</f>
        <v>0</v>
      </c>
      <c r="K495" s="38">
        <f>'Door Comparison'!M495</f>
        <v>0</v>
      </c>
      <c r="L495" s="38">
        <f>'Door Comparison'!N495</f>
        <v>0</v>
      </c>
      <c r="N495" s="40">
        <f t="shared" si="75"/>
        <v>0.5</v>
      </c>
      <c r="P495" s="40">
        <f t="shared" si="76"/>
        <v>4.47</v>
      </c>
      <c r="R495" s="1">
        <f>JMS!BL497</f>
        <v>296.07</v>
      </c>
      <c r="S495" s="399">
        <f>'Door Comparison'!AC495</f>
        <v>226.05</v>
      </c>
      <c r="T495" s="399">
        <f t="shared" si="77"/>
        <v>0</v>
      </c>
      <c r="U495" s="401">
        <v>683.58</v>
      </c>
      <c r="W495" s="41">
        <f t="shared" ref="W495:W529" si="79">SUM(N495:V495)</f>
        <v>1210.67</v>
      </c>
      <c r="X495" s="36"/>
    </row>
    <row r="496" spans="1:24" x14ac:dyDescent="0.25">
      <c r="A496" s="104" t="str">
        <f>'Door Comparison'!A496</f>
        <v>D10.01.04A</v>
      </c>
      <c r="B496" s="116" t="str">
        <f>'Door Comparison'!C496</f>
        <v>DRS-506</v>
      </c>
      <c r="C496" s="116" t="str">
        <f>'Door Comparison'!D496</f>
        <v>Timber</v>
      </c>
      <c r="D496" s="35">
        <f>'Door Comparison'!E496</f>
        <v>875</v>
      </c>
      <c r="E496" s="35">
        <f>'Door Comparison'!F496</f>
        <v>2355</v>
      </c>
      <c r="G496" s="38">
        <f>'Door Comparison'!I496</f>
        <v>0</v>
      </c>
      <c r="H496" s="38">
        <f>'Door Comparison'!J496</f>
        <v>1</v>
      </c>
      <c r="J496" s="38">
        <f>'Door Comparison'!L496</f>
        <v>0</v>
      </c>
      <c r="K496" s="38">
        <f>'Door Comparison'!M496</f>
        <v>0</v>
      </c>
      <c r="L496" s="38">
        <f>'Door Comparison'!N496</f>
        <v>0</v>
      </c>
      <c r="N496" s="40">
        <f t="shared" si="75"/>
        <v>0.5</v>
      </c>
      <c r="P496" s="40">
        <f t="shared" si="76"/>
        <v>4.47</v>
      </c>
      <c r="R496" s="1">
        <f>JMS!BL498</f>
        <v>296.07</v>
      </c>
      <c r="S496" s="399">
        <f>'Door Comparison'!AC496</f>
        <v>226.05</v>
      </c>
      <c r="T496" s="399">
        <f t="shared" si="77"/>
        <v>0</v>
      </c>
      <c r="U496" s="401">
        <v>683.58</v>
      </c>
      <c r="W496" s="41">
        <f t="shared" si="79"/>
        <v>1210.67</v>
      </c>
      <c r="X496" s="36"/>
    </row>
    <row r="497" spans="1:24" x14ac:dyDescent="0.25">
      <c r="A497" s="104" t="str">
        <f>'Door Comparison'!A497</f>
        <v>D10.01.05A</v>
      </c>
      <c r="B497" s="116" t="str">
        <f>'Door Comparison'!C497</f>
        <v>DRS-505</v>
      </c>
      <c r="C497" s="116" t="str">
        <f>'Door Comparison'!D497</f>
        <v>Selo</v>
      </c>
      <c r="D497" s="35">
        <f>'Door Comparison'!E497</f>
        <v>1903</v>
      </c>
      <c r="E497" s="35">
        <f>'Door Comparison'!F497</f>
        <v>2395</v>
      </c>
      <c r="G497" s="38">
        <f>'Door Comparison'!I497</f>
        <v>0</v>
      </c>
      <c r="H497" s="38">
        <f>'Door Comparison'!J497</f>
        <v>1</v>
      </c>
      <c r="J497" s="38">
        <f>'Door Comparison'!L497</f>
        <v>0</v>
      </c>
      <c r="K497" s="38">
        <f>'Door Comparison'!M497</f>
        <v>0</v>
      </c>
      <c r="L497" s="38">
        <f>'Door Comparison'!N497</f>
        <v>1</v>
      </c>
      <c r="N497" s="40">
        <f t="shared" si="75"/>
        <v>0.6</v>
      </c>
      <c r="P497" s="40">
        <f t="shared" si="76"/>
        <v>5.35</v>
      </c>
      <c r="R497" s="1">
        <f>JMS!BL499</f>
        <v>410.18</v>
      </c>
      <c r="S497" s="40">
        <f>'Door Comparison'!AC497</f>
        <v>1285.8699999999999</v>
      </c>
      <c r="T497" s="40">
        <f t="shared" si="77"/>
        <v>13.39</v>
      </c>
      <c r="U497" s="400">
        <v>167.73</v>
      </c>
      <c r="V497" s="39"/>
      <c r="W497" s="41">
        <f t="shared" si="79"/>
        <v>1883.12</v>
      </c>
      <c r="X497" s="36"/>
    </row>
    <row r="498" spans="1:24" x14ac:dyDescent="0.25">
      <c r="A498" s="104" t="str">
        <f>'Door Comparison'!A498</f>
        <v>D10.01.06A</v>
      </c>
      <c r="B498" s="116" t="str">
        <f>'Door Comparison'!C498</f>
        <v>DRS-501</v>
      </c>
      <c r="C498" s="116" t="str">
        <f>'Door Comparison'!D498</f>
        <v>Timber</v>
      </c>
      <c r="D498" s="35">
        <f>'Door Comparison'!E498</f>
        <v>1290</v>
      </c>
      <c r="E498" s="35">
        <f>'Door Comparison'!F498</f>
        <v>2360</v>
      </c>
      <c r="G498" s="38">
        <f>'Door Comparison'!I498</f>
        <v>0</v>
      </c>
      <c r="H498" s="38">
        <f>'Door Comparison'!J498</f>
        <v>1</v>
      </c>
      <c r="J498" s="38">
        <f>'Door Comparison'!L498</f>
        <v>0</v>
      </c>
      <c r="K498" s="38">
        <f>'Door Comparison'!M498</f>
        <v>1</v>
      </c>
      <c r="L498" s="38">
        <f>'Door Comparison'!N498</f>
        <v>1</v>
      </c>
      <c r="N498" s="40">
        <f t="shared" si="75"/>
        <v>0.54</v>
      </c>
      <c r="P498" s="40">
        <f t="shared" si="76"/>
        <v>4.8099999999999996</v>
      </c>
      <c r="R498" s="1">
        <f>JMS!BL500</f>
        <v>408.94</v>
      </c>
      <c r="S498" s="399">
        <f>'Door Comparison'!AC498</f>
        <v>761.47</v>
      </c>
      <c r="T498" s="399">
        <f t="shared" si="77"/>
        <v>24.04</v>
      </c>
      <c r="U498" s="401">
        <v>839.73</v>
      </c>
      <c r="W498" s="41">
        <f t="shared" si="79"/>
        <v>2039.53</v>
      </c>
      <c r="X498" s="36"/>
    </row>
    <row r="499" spans="1:24" x14ac:dyDescent="0.25">
      <c r="A499" s="104" t="str">
        <f>'Door Comparison'!A499</f>
        <v>D10.01.06B</v>
      </c>
      <c r="B499" s="116" t="str">
        <f>'Door Comparison'!C499</f>
        <v>DRS-501</v>
      </c>
      <c r="C499" s="116" t="str">
        <f>'Door Comparison'!D499</f>
        <v>Timber</v>
      </c>
      <c r="D499" s="35">
        <f>'Door Comparison'!E499</f>
        <v>1040</v>
      </c>
      <c r="E499" s="35">
        <f>'Door Comparison'!F499</f>
        <v>2360</v>
      </c>
      <c r="G499" s="38">
        <f>'Door Comparison'!I499</f>
        <v>0</v>
      </c>
      <c r="H499" s="38">
        <f>'Door Comparison'!J499</f>
        <v>1</v>
      </c>
      <c r="J499" s="38">
        <f>'Door Comparison'!L499</f>
        <v>0</v>
      </c>
      <c r="K499" s="38">
        <f>'Door Comparison'!M499</f>
        <v>1</v>
      </c>
      <c r="L499" s="38">
        <f>'Door Comparison'!N499</f>
        <v>1</v>
      </c>
      <c r="N499" s="40">
        <f t="shared" si="75"/>
        <v>0.52</v>
      </c>
      <c r="P499" s="40">
        <f t="shared" si="76"/>
        <v>4.6100000000000003</v>
      </c>
      <c r="R499" s="1">
        <f>JMS!BL501</f>
        <v>401.74</v>
      </c>
      <c r="S499" s="399">
        <f>'Door Comparison'!AC499</f>
        <v>505</v>
      </c>
      <c r="T499" s="399">
        <f t="shared" si="77"/>
        <v>23.04</v>
      </c>
      <c r="U499" s="401">
        <v>284.85000000000002</v>
      </c>
      <c r="W499" s="41">
        <f t="shared" si="79"/>
        <v>1219.76</v>
      </c>
      <c r="X499" s="36"/>
    </row>
    <row r="500" spans="1:24" x14ac:dyDescent="0.25">
      <c r="A500" s="104" t="str">
        <f>'Door Comparison'!A500</f>
        <v>D10.01.07A</v>
      </c>
      <c r="B500" s="116" t="str">
        <f>'Door Comparison'!C500</f>
        <v>DRS-501</v>
      </c>
      <c r="C500" s="116" t="str">
        <f>'Door Comparison'!D500</f>
        <v>Timber</v>
      </c>
      <c r="D500" s="35">
        <f>'Door Comparison'!E500</f>
        <v>1020</v>
      </c>
      <c r="E500" s="35">
        <f>'Door Comparison'!F500</f>
        <v>2360</v>
      </c>
      <c r="G500" s="38">
        <f>'Door Comparison'!I500</f>
        <v>0</v>
      </c>
      <c r="H500" s="38">
        <f>'Door Comparison'!J500</f>
        <v>1</v>
      </c>
      <c r="J500" s="38">
        <f>'Door Comparison'!L500</f>
        <v>0</v>
      </c>
      <c r="K500" s="38">
        <f>'Door Comparison'!M500</f>
        <v>1</v>
      </c>
      <c r="L500" s="38">
        <f>'Door Comparison'!N500</f>
        <v>1</v>
      </c>
      <c r="N500" s="40">
        <f t="shared" si="75"/>
        <v>0.52</v>
      </c>
      <c r="P500" s="40">
        <f t="shared" si="76"/>
        <v>4.59</v>
      </c>
      <c r="R500" s="1">
        <f>JMS!BL502</f>
        <v>401.17</v>
      </c>
      <c r="S500" s="399">
        <f>'Door Comparison'!AC500</f>
        <v>504.14</v>
      </c>
      <c r="T500" s="399">
        <f t="shared" si="77"/>
        <v>22.96</v>
      </c>
      <c r="U500" s="401">
        <v>287.37</v>
      </c>
      <c r="W500" s="41">
        <f t="shared" si="79"/>
        <v>1220.75</v>
      </c>
      <c r="X500" s="36"/>
    </row>
    <row r="501" spans="1:24" x14ac:dyDescent="0.25">
      <c r="A501" s="104" t="str">
        <f>'Door Comparison'!A501</f>
        <v>D10.02.01B</v>
      </c>
      <c r="B501" s="116" t="str">
        <f>'Door Comparison'!C501</f>
        <v>DRS-501</v>
      </c>
      <c r="C501" s="116" t="str">
        <f>'Door Comparison'!D501</f>
        <v>Timber</v>
      </c>
      <c r="D501" s="35">
        <f>'Door Comparison'!E501</f>
        <v>1815</v>
      </c>
      <c r="E501" s="35">
        <f>'Door Comparison'!F501</f>
        <v>2360</v>
      </c>
      <c r="G501" s="38">
        <f>'Door Comparison'!I501</f>
        <v>0</v>
      </c>
      <c r="H501" s="38">
        <f>'Door Comparison'!J501</f>
        <v>1</v>
      </c>
      <c r="J501" s="38">
        <f>'Door Comparison'!L501</f>
        <v>0</v>
      </c>
      <c r="K501" s="38">
        <f>'Door Comparison'!M501</f>
        <v>1</v>
      </c>
      <c r="L501" s="38">
        <f>'Door Comparison'!N501</f>
        <v>1</v>
      </c>
      <c r="N501" s="40">
        <f t="shared" si="75"/>
        <v>0.59</v>
      </c>
      <c r="P501" s="40">
        <f t="shared" si="76"/>
        <v>5.23</v>
      </c>
      <c r="R501" s="1">
        <f>JMS!BL503</f>
        <v>404.97</v>
      </c>
      <c r="S501" s="399">
        <f>'Door Comparison'!AC501</f>
        <v>697.02</v>
      </c>
      <c r="T501" s="399">
        <f t="shared" si="77"/>
        <v>26.14</v>
      </c>
      <c r="U501" s="401">
        <v>681.44</v>
      </c>
      <c r="W501" s="41">
        <f t="shared" si="79"/>
        <v>1815.39</v>
      </c>
      <c r="X501" s="36"/>
    </row>
    <row r="502" spans="1:24" x14ac:dyDescent="0.25">
      <c r="A502" s="104" t="str">
        <f>'Door Comparison'!A502</f>
        <v>D10.02.02A</v>
      </c>
      <c r="B502" s="116" t="str">
        <f>'Door Comparison'!C502</f>
        <v>DRS-501</v>
      </c>
      <c r="C502" s="116" t="str">
        <f>'Door Comparison'!D502</f>
        <v>Timber</v>
      </c>
      <c r="D502" s="35">
        <f>'Door Comparison'!E502</f>
        <v>1290</v>
      </c>
      <c r="E502" s="35">
        <f>'Door Comparison'!F502</f>
        <v>2360</v>
      </c>
      <c r="G502" s="38">
        <f>'Door Comparison'!I502</f>
        <v>0</v>
      </c>
      <c r="H502" s="38">
        <f>'Door Comparison'!J502</f>
        <v>1</v>
      </c>
      <c r="J502" s="38">
        <f>'Door Comparison'!L502</f>
        <v>0</v>
      </c>
      <c r="K502" s="38">
        <f>'Door Comparison'!M502</f>
        <v>1</v>
      </c>
      <c r="L502" s="38">
        <f>'Door Comparison'!N502</f>
        <v>1</v>
      </c>
      <c r="N502" s="40">
        <f t="shared" si="75"/>
        <v>0.54</v>
      </c>
      <c r="P502" s="40">
        <f t="shared" si="76"/>
        <v>4.8099999999999996</v>
      </c>
      <c r="R502" s="1">
        <f>JMS!BL504</f>
        <v>391.31</v>
      </c>
      <c r="S502" s="399">
        <f>'Door Comparison'!AC502</f>
        <v>761.47</v>
      </c>
      <c r="T502" s="399">
        <f t="shared" si="77"/>
        <v>24.04</v>
      </c>
      <c r="U502" s="401">
        <v>839.73</v>
      </c>
      <c r="W502" s="41">
        <f t="shared" si="79"/>
        <v>2021.9</v>
      </c>
      <c r="X502" s="36"/>
    </row>
    <row r="503" spans="1:24" x14ac:dyDescent="0.25">
      <c r="A503" s="104" t="str">
        <f>'Door Comparison'!A503</f>
        <v>D10.02.03A</v>
      </c>
      <c r="B503" s="116" t="str">
        <f>'Door Comparison'!C503</f>
        <v>DRS-307</v>
      </c>
      <c r="C503" s="116" t="str">
        <f>'Door Comparison'!D503</f>
        <v>Metal</v>
      </c>
      <c r="D503" s="35">
        <f>'Door Comparison'!E503</f>
        <v>950</v>
      </c>
      <c r="E503" s="35">
        <f>'Door Comparison'!F503</f>
        <v>2300</v>
      </c>
      <c r="G503" s="38">
        <f>'Door Comparison'!I503</f>
        <v>0</v>
      </c>
      <c r="H503" s="38">
        <f>'Door Comparison'!J503</f>
        <v>1</v>
      </c>
      <c r="J503" s="38">
        <f>'Door Comparison'!L503</f>
        <v>0</v>
      </c>
      <c r="K503" s="38">
        <f>'Door Comparison'!M503</f>
        <v>1</v>
      </c>
      <c r="L503" s="38">
        <f>'Door Comparison'!N503</f>
        <v>1</v>
      </c>
      <c r="N503" s="40"/>
      <c r="P503" s="40"/>
      <c r="R503" s="1">
        <f>JMS!BL505</f>
        <v>0</v>
      </c>
      <c r="S503" s="40">
        <f>'Door Comparison'!AC503</f>
        <v>1404.55</v>
      </c>
      <c r="T503" s="40"/>
      <c r="U503" s="109">
        <v>0</v>
      </c>
      <c r="V503" s="39"/>
      <c r="W503" s="41">
        <f t="shared" si="79"/>
        <v>1404.55</v>
      </c>
      <c r="X503" s="36"/>
    </row>
    <row r="504" spans="1:24" x14ac:dyDescent="0.25">
      <c r="A504" s="104" t="str">
        <f>'Door Comparison'!A504</f>
        <v>D10.02.04A</v>
      </c>
      <c r="B504" s="116" t="str">
        <f>'Door Comparison'!C504</f>
        <v>DRS-501</v>
      </c>
      <c r="C504" s="116" t="str">
        <f>'Door Comparison'!D504</f>
        <v>Timber</v>
      </c>
      <c r="D504" s="35">
        <f>'Door Comparison'!E504</f>
        <v>1290</v>
      </c>
      <c r="E504" s="35">
        <f>'Door Comparison'!F504</f>
        <v>2360</v>
      </c>
      <c r="G504" s="38">
        <f>'Door Comparison'!I504</f>
        <v>0</v>
      </c>
      <c r="H504" s="38">
        <f>'Door Comparison'!J504</f>
        <v>1</v>
      </c>
      <c r="J504" s="38">
        <f>'Door Comparison'!L504</f>
        <v>0</v>
      </c>
      <c r="K504" s="38">
        <f>'Door Comparison'!M504</f>
        <v>1</v>
      </c>
      <c r="L504" s="38">
        <f>'Door Comparison'!N504</f>
        <v>1</v>
      </c>
      <c r="N504" s="40">
        <f t="shared" si="75"/>
        <v>0.54</v>
      </c>
      <c r="P504" s="40">
        <f t="shared" si="76"/>
        <v>4.8099999999999996</v>
      </c>
      <c r="R504" s="1">
        <f>JMS!BL506</f>
        <v>391.31</v>
      </c>
      <c r="S504" s="399">
        <f>'Door Comparison'!AC504</f>
        <v>731.44</v>
      </c>
      <c r="T504" s="399">
        <f t="shared" si="77"/>
        <v>24.04</v>
      </c>
      <c r="U504" s="401">
        <v>865.31</v>
      </c>
      <c r="W504" s="41">
        <f t="shared" si="79"/>
        <v>2017.45</v>
      </c>
      <c r="X504" s="36"/>
    </row>
    <row r="505" spans="1:24" x14ac:dyDescent="0.25">
      <c r="A505" s="104" t="str">
        <f>'Door Comparison'!A505</f>
        <v>D10.02.06A</v>
      </c>
      <c r="B505" s="116" t="str">
        <f>'Door Comparison'!C505</f>
        <v>DRS-501</v>
      </c>
      <c r="C505" s="116" t="str">
        <f>'Door Comparison'!D505</f>
        <v>Timber</v>
      </c>
      <c r="D505" s="35">
        <f>'Door Comparison'!E505</f>
        <v>1290</v>
      </c>
      <c r="E505" s="35">
        <f>'Door Comparison'!F505</f>
        <v>2360</v>
      </c>
      <c r="G505" s="38">
        <f>'Door Comparison'!I505</f>
        <v>0</v>
      </c>
      <c r="H505" s="38">
        <f>'Door Comparison'!J505</f>
        <v>1</v>
      </c>
      <c r="J505" s="38">
        <f>'Door Comparison'!L505</f>
        <v>0</v>
      </c>
      <c r="K505" s="38">
        <f>'Door Comparison'!M505</f>
        <v>1</v>
      </c>
      <c r="L505" s="38">
        <f>'Door Comparison'!N505</f>
        <v>1</v>
      </c>
      <c r="N505" s="40">
        <f t="shared" si="75"/>
        <v>0.54</v>
      </c>
      <c r="P505" s="40">
        <f t="shared" si="76"/>
        <v>4.8099999999999996</v>
      </c>
      <c r="R505" s="1">
        <f>JMS!BL507</f>
        <v>391.31</v>
      </c>
      <c r="S505" s="399">
        <f>'Door Comparison'!AC505</f>
        <v>761.47</v>
      </c>
      <c r="T505" s="399">
        <f t="shared" si="77"/>
        <v>24.04</v>
      </c>
      <c r="U505" s="401">
        <v>839.73</v>
      </c>
      <c r="W505" s="41">
        <f t="shared" si="79"/>
        <v>2021.9</v>
      </c>
      <c r="X505" s="36"/>
    </row>
    <row r="506" spans="1:24" x14ac:dyDescent="0.25">
      <c r="A506" s="104" t="str">
        <f>'Door Comparison'!A506</f>
        <v>D10.02.06B</v>
      </c>
      <c r="B506" s="116" t="str">
        <f>'Door Comparison'!C506</f>
        <v>DRS-307</v>
      </c>
      <c r="C506" s="116" t="str">
        <f>'Door Comparison'!D506</f>
        <v>Metal</v>
      </c>
      <c r="D506" s="35">
        <f>'Door Comparison'!E506</f>
        <v>950</v>
      </c>
      <c r="E506" s="35">
        <f>'Door Comparison'!F506</f>
        <v>2300</v>
      </c>
      <c r="G506" s="38">
        <f>'Door Comparison'!I506</f>
        <v>0</v>
      </c>
      <c r="H506" s="38">
        <f>'Door Comparison'!J506</f>
        <v>1</v>
      </c>
      <c r="J506" s="38">
        <f>'Door Comparison'!L506</f>
        <v>0</v>
      </c>
      <c r="K506" s="38">
        <f>'Door Comparison'!M506</f>
        <v>1</v>
      </c>
      <c r="L506" s="38">
        <f>'Door Comparison'!N506</f>
        <v>1</v>
      </c>
      <c r="N506" s="40"/>
      <c r="P506" s="40"/>
      <c r="R506" s="1">
        <f>JMS!BL508</f>
        <v>0</v>
      </c>
      <c r="S506" s="40">
        <f>'Door Comparison'!AC506</f>
        <v>1404.55</v>
      </c>
      <c r="T506" s="40"/>
      <c r="U506" s="109">
        <v>0</v>
      </c>
      <c r="V506" s="39"/>
      <c r="W506" s="41">
        <f t="shared" si="79"/>
        <v>1404.55</v>
      </c>
      <c r="X506" s="36"/>
    </row>
    <row r="507" spans="1:24" x14ac:dyDescent="0.25">
      <c r="A507" s="104" t="str">
        <f>'Door Comparison'!A507</f>
        <v>D10.02.07A</v>
      </c>
      <c r="B507" s="116" t="str">
        <f>'Door Comparison'!C507</f>
        <v>DRS-501</v>
      </c>
      <c r="C507" s="116" t="str">
        <f>'Door Comparison'!D507</f>
        <v>Timber</v>
      </c>
      <c r="D507" s="35">
        <f>'Door Comparison'!E507</f>
        <v>970</v>
      </c>
      <c r="E507" s="35">
        <f>'Door Comparison'!F507</f>
        <v>2360</v>
      </c>
      <c r="G507" s="38">
        <f>'Door Comparison'!I507</f>
        <v>0</v>
      </c>
      <c r="H507" s="38">
        <f>'Door Comparison'!J507</f>
        <v>1</v>
      </c>
      <c r="J507" s="38">
        <f>'Door Comparison'!L507</f>
        <v>0</v>
      </c>
      <c r="K507" s="38">
        <f>'Door Comparison'!M507</f>
        <v>1</v>
      </c>
      <c r="L507" s="38">
        <f>'Door Comparison'!N507</f>
        <v>1</v>
      </c>
      <c r="N507" s="40">
        <f t="shared" si="75"/>
        <v>0.51</v>
      </c>
      <c r="P507" s="40">
        <f t="shared" si="76"/>
        <v>4.55</v>
      </c>
      <c r="R507" s="1">
        <f>JMS!BL509</f>
        <v>382.98</v>
      </c>
      <c r="S507" s="399">
        <f>'Door Comparison'!AC507</f>
        <v>334.48</v>
      </c>
      <c r="T507" s="399">
        <f t="shared" si="77"/>
        <v>22.76</v>
      </c>
      <c r="U507" s="401">
        <v>405.15</v>
      </c>
      <c r="W507" s="41">
        <f t="shared" si="79"/>
        <v>1150.43</v>
      </c>
      <c r="X507" s="36"/>
    </row>
    <row r="508" spans="1:24" x14ac:dyDescent="0.25">
      <c r="A508" s="104" t="str">
        <f>'Door Comparison'!A508</f>
        <v>D10.02.07B</v>
      </c>
      <c r="B508" s="116" t="str">
        <f>'Door Comparison'!C508</f>
        <v>DRS-501</v>
      </c>
      <c r="C508" s="116" t="str">
        <f>'Door Comparison'!D508</f>
        <v>Timber</v>
      </c>
      <c r="D508" s="35">
        <f>'Door Comparison'!E508</f>
        <v>830</v>
      </c>
      <c r="E508" s="35">
        <f>'Door Comparison'!F508</f>
        <v>2360</v>
      </c>
      <c r="G508" s="38">
        <f>'Door Comparison'!I508</f>
        <v>0</v>
      </c>
      <c r="H508" s="38">
        <f>'Door Comparison'!J508</f>
        <v>1</v>
      </c>
      <c r="J508" s="38">
        <f>'Door Comparison'!L508</f>
        <v>1</v>
      </c>
      <c r="K508" s="38">
        <f>'Door Comparison'!M508</f>
        <v>0</v>
      </c>
      <c r="L508" s="38">
        <f>'Door Comparison'!N508</f>
        <v>1</v>
      </c>
      <c r="N508" s="40">
        <f t="shared" si="75"/>
        <v>0.5</v>
      </c>
      <c r="P508" s="40">
        <f t="shared" si="76"/>
        <v>4.4400000000000004</v>
      </c>
      <c r="R508" s="1">
        <f>JMS!BL510</f>
        <v>382.01</v>
      </c>
      <c r="S508" s="399">
        <f>'Door Comparison'!AC508</f>
        <v>230.42</v>
      </c>
      <c r="T508" s="399">
        <f t="shared" si="77"/>
        <v>22.2</v>
      </c>
      <c r="U508" s="401">
        <v>365.19</v>
      </c>
      <c r="W508" s="41">
        <f t="shared" si="79"/>
        <v>1004.76</v>
      </c>
      <c r="X508" s="36"/>
    </row>
    <row r="509" spans="1:24" x14ac:dyDescent="0.25">
      <c r="A509" s="104" t="str">
        <f>'Door Comparison'!A509</f>
        <v>D10.02.08A</v>
      </c>
      <c r="B509" s="116" t="str">
        <f>'Door Comparison'!C509</f>
        <v>DRS-501</v>
      </c>
      <c r="C509" s="116" t="str">
        <f>'Door Comparison'!D509</f>
        <v>Timber</v>
      </c>
      <c r="D509" s="35">
        <f>'Door Comparison'!E509</f>
        <v>970</v>
      </c>
      <c r="E509" s="35">
        <f>'Door Comparison'!F509</f>
        <v>2360</v>
      </c>
      <c r="G509" s="38">
        <f>'Door Comparison'!I509</f>
        <v>0</v>
      </c>
      <c r="H509" s="38">
        <f>'Door Comparison'!J509</f>
        <v>1</v>
      </c>
      <c r="J509" s="38">
        <f>'Door Comparison'!L509</f>
        <v>0</v>
      </c>
      <c r="K509" s="38">
        <f>'Door Comparison'!M509</f>
        <v>1</v>
      </c>
      <c r="L509" s="38">
        <f>'Door Comparison'!N509</f>
        <v>1</v>
      </c>
      <c r="N509" s="40">
        <f t="shared" si="75"/>
        <v>0.51</v>
      </c>
      <c r="P509" s="40">
        <f t="shared" si="76"/>
        <v>4.55</v>
      </c>
      <c r="R509" s="1">
        <f>JMS!BL511</f>
        <v>426.22</v>
      </c>
      <c r="S509" s="399">
        <f>'Door Comparison'!AC509</f>
        <v>334.48</v>
      </c>
      <c r="T509" s="399">
        <f t="shared" si="77"/>
        <v>22.76</v>
      </c>
      <c r="U509" s="401">
        <v>405.15</v>
      </c>
      <c r="W509" s="41">
        <f t="shared" si="79"/>
        <v>1193.67</v>
      </c>
      <c r="X509" s="36"/>
    </row>
    <row r="510" spans="1:24" x14ac:dyDescent="0.25">
      <c r="A510" s="104" t="str">
        <f>'Door Comparison'!A510</f>
        <v>D10.02.09A</v>
      </c>
      <c r="B510" s="116" t="str">
        <f>'Door Comparison'!C510</f>
        <v>DRS-501</v>
      </c>
      <c r="C510" s="116" t="str">
        <f>'Door Comparison'!D510</f>
        <v>Timber</v>
      </c>
      <c r="D510" s="35">
        <f>'Door Comparison'!E510</f>
        <v>850</v>
      </c>
      <c r="E510" s="35">
        <f>'Door Comparison'!F510</f>
        <v>2360</v>
      </c>
      <c r="G510" s="38">
        <f>'Door Comparison'!I510</f>
        <v>0</v>
      </c>
      <c r="H510" s="38">
        <f>'Door Comparison'!J510</f>
        <v>1</v>
      </c>
      <c r="J510" s="38">
        <f>'Door Comparison'!L510</f>
        <v>0</v>
      </c>
      <c r="K510" s="38">
        <f>'Door Comparison'!M510</f>
        <v>1</v>
      </c>
      <c r="L510" s="38">
        <f>'Door Comparison'!N510</f>
        <v>1</v>
      </c>
      <c r="N510" s="40">
        <f t="shared" si="75"/>
        <v>0.5</v>
      </c>
      <c r="P510" s="40">
        <f t="shared" si="76"/>
        <v>4.46</v>
      </c>
      <c r="R510" s="1">
        <f>JMS!BL512</f>
        <v>422.25</v>
      </c>
      <c r="S510" s="399">
        <f>'Door Comparison'!AC510</f>
        <v>329.15</v>
      </c>
      <c r="T510" s="399">
        <f t="shared" si="77"/>
        <v>22.28</v>
      </c>
      <c r="U510" s="401">
        <v>377.29</v>
      </c>
      <c r="W510" s="41">
        <f t="shared" si="79"/>
        <v>1155.93</v>
      </c>
      <c r="X510" s="36"/>
    </row>
    <row r="511" spans="1:24" x14ac:dyDescent="0.25">
      <c r="A511" s="104" t="str">
        <f>'Door Comparison'!A511</f>
        <v>D10.02.10A</v>
      </c>
      <c r="B511" s="116" t="str">
        <f>'Door Comparison'!C511</f>
        <v>DRS-501</v>
      </c>
      <c r="C511" s="116" t="str">
        <f>'Door Comparison'!D511</f>
        <v>Timber</v>
      </c>
      <c r="D511" s="35">
        <f>'Door Comparison'!E511</f>
        <v>1040</v>
      </c>
      <c r="E511" s="35">
        <f>'Door Comparison'!F511</f>
        <v>2360</v>
      </c>
      <c r="G511" s="38">
        <f>'Door Comparison'!I511</f>
        <v>0</v>
      </c>
      <c r="H511" s="38">
        <f>'Door Comparison'!J511</f>
        <v>1</v>
      </c>
      <c r="J511" s="38">
        <f>'Door Comparison'!L511</f>
        <v>0</v>
      </c>
      <c r="K511" s="38">
        <f>'Door Comparison'!M511</f>
        <v>1</v>
      </c>
      <c r="L511" s="38">
        <f>'Door Comparison'!N511</f>
        <v>1</v>
      </c>
      <c r="N511" s="40">
        <f t="shared" si="75"/>
        <v>0.52</v>
      </c>
      <c r="P511" s="40">
        <f t="shared" si="76"/>
        <v>4.6100000000000003</v>
      </c>
      <c r="R511" s="1">
        <f>JMS!BL513</f>
        <v>428.54</v>
      </c>
      <c r="S511" s="399">
        <f>'Door Comparison'!AC511</f>
        <v>337.58</v>
      </c>
      <c r="T511" s="399">
        <f t="shared" si="77"/>
        <v>23.04</v>
      </c>
      <c r="U511" s="401">
        <v>372.89</v>
      </c>
      <c r="W511" s="41">
        <f t="shared" si="79"/>
        <v>1167.18</v>
      </c>
      <c r="X511" s="36"/>
    </row>
    <row r="512" spans="1:24" x14ac:dyDescent="0.25">
      <c r="A512" s="104" t="str">
        <f>'Door Comparison'!A512</f>
        <v>D10.02.11A</v>
      </c>
      <c r="B512" s="116" t="str">
        <f>'Door Comparison'!C512</f>
        <v>DRS-501</v>
      </c>
      <c r="C512" s="116" t="str">
        <f>'Door Comparison'!D512</f>
        <v>Timber</v>
      </c>
      <c r="D512" s="35">
        <f>'Door Comparison'!E512</f>
        <v>1290</v>
      </c>
      <c r="E512" s="35">
        <f>'Door Comparison'!F512</f>
        <v>2360</v>
      </c>
      <c r="G512" s="38">
        <f>'Door Comparison'!I512</f>
        <v>0</v>
      </c>
      <c r="H512" s="38">
        <f>'Door Comparison'!J512</f>
        <v>1</v>
      </c>
      <c r="J512" s="38">
        <f>'Door Comparison'!L512</f>
        <v>0</v>
      </c>
      <c r="K512" s="38">
        <f>'Door Comparison'!M512</f>
        <v>1</v>
      </c>
      <c r="L512" s="38">
        <f>'Door Comparison'!N512</f>
        <v>1</v>
      </c>
      <c r="N512" s="40">
        <f t="shared" si="75"/>
        <v>0.54</v>
      </c>
      <c r="P512" s="40">
        <f t="shared" si="76"/>
        <v>4.8099999999999996</v>
      </c>
      <c r="R512" s="1">
        <f>JMS!BL514</f>
        <v>436.82</v>
      </c>
      <c r="S512" s="399">
        <f>'Door Comparison'!AC512</f>
        <v>744.94</v>
      </c>
      <c r="T512" s="399">
        <f t="shared" si="77"/>
        <v>24.04</v>
      </c>
      <c r="U512" s="401">
        <v>865.31</v>
      </c>
      <c r="W512" s="41">
        <f t="shared" si="79"/>
        <v>2076.46</v>
      </c>
      <c r="X512" s="36"/>
    </row>
    <row r="513" spans="1:24" x14ac:dyDescent="0.25">
      <c r="A513" s="104" t="str">
        <f>'Door Comparison'!A513</f>
        <v>D10.02.12A</v>
      </c>
      <c r="B513" s="116" t="str">
        <f>'Door Comparison'!C513</f>
        <v>DRS-501</v>
      </c>
      <c r="C513" s="116" t="str">
        <f>'Door Comparison'!D513</f>
        <v>Timber</v>
      </c>
      <c r="D513" s="35">
        <f>'Door Comparison'!E513</f>
        <v>1290</v>
      </c>
      <c r="E513" s="35">
        <f>'Door Comparison'!F513</f>
        <v>2360</v>
      </c>
      <c r="G513" s="38">
        <f>'Door Comparison'!I513</f>
        <v>0</v>
      </c>
      <c r="H513" s="38">
        <f>'Door Comparison'!J513</f>
        <v>1</v>
      </c>
      <c r="J513" s="38">
        <f>'Door Comparison'!L513</f>
        <v>0</v>
      </c>
      <c r="K513" s="38">
        <f>'Door Comparison'!M513</f>
        <v>1</v>
      </c>
      <c r="L513" s="38">
        <f>'Door Comparison'!N513</f>
        <v>1</v>
      </c>
      <c r="N513" s="40">
        <f t="shared" si="75"/>
        <v>0.54</v>
      </c>
      <c r="P513" s="40">
        <f t="shared" si="76"/>
        <v>4.8099999999999996</v>
      </c>
      <c r="R513" s="1">
        <f>JMS!BL515</f>
        <v>408.94</v>
      </c>
      <c r="S513" s="399">
        <f>'Door Comparison'!AC513</f>
        <v>731.44</v>
      </c>
      <c r="T513" s="399">
        <f t="shared" si="77"/>
        <v>24.04</v>
      </c>
      <c r="U513" s="401">
        <v>865.31</v>
      </c>
      <c r="W513" s="41">
        <f t="shared" si="79"/>
        <v>2035.08</v>
      </c>
      <c r="X513" s="36"/>
    </row>
    <row r="514" spans="1:24" x14ac:dyDescent="0.25">
      <c r="A514" s="104" t="str">
        <f>'Door Comparison'!A514</f>
        <v>D10.02.M1A</v>
      </c>
      <c r="B514" s="116" t="str">
        <f>'Door Comparison'!C514</f>
        <v>DRS-501</v>
      </c>
      <c r="C514" s="116" t="str">
        <f>'Door Comparison'!D514</f>
        <v>Timber</v>
      </c>
      <c r="D514" s="35">
        <f>'Door Comparison'!E514</f>
        <v>1040</v>
      </c>
      <c r="E514" s="35">
        <f>'Door Comparison'!F514</f>
        <v>2360</v>
      </c>
      <c r="G514" s="38">
        <f>'Door Comparison'!I514</f>
        <v>0</v>
      </c>
      <c r="H514" s="38">
        <f>'Door Comparison'!J514</f>
        <v>1</v>
      </c>
      <c r="J514" s="38">
        <f>'Door Comparison'!L514</f>
        <v>0</v>
      </c>
      <c r="K514" s="38">
        <f>'Door Comparison'!M514</f>
        <v>1</v>
      </c>
      <c r="L514" s="38">
        <f>'Door Comparison'!N514</f>
        <v>1</v>
      </c>
      <c r="N514" s="40">
        <f t="shared" si="75"/>
        <v>0.52</v>
      </c>
      <c r="P514" s="40">
        <f t="shared" si="76"/>
        <v>4.6100000000000003</v>
      </c>
      <c r="R514" s="1">
        <f>JMS!BL516</f>
        <v>384.8</v>
      </c>
      <c r="S514" s="399">
        <f>'Door Comparison'!AC514</f>
        <v>337.58</v>
      </c>
      <c r="T514" s="399">
        <f t="shared" si="77"/>
        <v>23.04</v>
      </c>
      <c r="U514" s="401">
        <v>351.82</v>
      </c>
      <c r="W514" s="41">
        <f t="shared" si="79"/>
        <v>1102.3699999999999</v>
      </c>
      <c r="X514" s="36"/>
    </row>
    <row r="515" spans="1:24" x14ac:dyDescent="0.25">
      <c r="A515" s="104" t="str">
        <f>'Door Comparison'!A515</f>
        <v>D10.04.01A</v>
      </c>
      <c r="B515" s="116" t="str">
        <f>'Door Comparison'!C515</f>
        <v>DRS-501</v>
      </c>
      <c r="C515" s="116" t="str">
        <f>'Door Comparison'!D515</f>
        <v>Timber</v>
      </c>
      <c r="D515" s="35">
        <f>'Door Comparison'!E515</f>
        <v>1290</v>
      </c>
      <c r="E515" s="35">
        <f>'Door Comparison'!F515</f>
        <v>2360</v>
      </c>
      <c r="G515" s="38">
        <f>'Door Comparison'!I515</f>
        <v>0</v>
      </c>
      <c r="H515" s="38">
        <f>'Door Comparison'!J515</f>
        <v>1</v>
      </c>
      <c r="J515" s="38">
        <f>'Door Comparison'!L515</f>
        <v>0</v>
      </c>
      <c r="K515" s="38">
        <f>'Door Comparison'!M515</f>
        <v>1</v>
      </c>
      <c r="L515" s="38">
        <f>'Door Comparison'!N515</f>
        <v>1</v>
      </c>
      <c r="N515" s="40">
        <f t="shared" si="75"/>
        <v>0.54</v>
      </c>
      <c r="P515" s="40">
        <f t="shared" si="76"/>
        <v>4.8099999999999996</v>
      </c>
      <c r="R515" s="1">
        <f>JMS!BL517</f>
        <v>436.82</v>
      </c>
      <c r="S515" s="399">
        <f>'Door Comparison'!AC515</f>
        <v>761.47</v>
      </c>
      <c r="T515" s="399">
        <f t="shared" si="77"/>
        <v>24.04</v>
      </c>
      <c r="U515" s="401">
        <v>839.73</v>
      </c>
      <c r="W515" s="41">
        <f t="shared" si="79"/>
        <v>2067.41</v>
      </c>
      <c r="X515" s="36"/>
    </row>
    <row r="516" spans="1:24" x14ac:dyDescent="0.25">
      <c r="A516" s="104" t="str">
        <f>'Door Comparison'!A516</f>
        <v>D10.04.02A</v>
      </c>
      <c r="B516" s="116" t="str">
        <f>'Door Comparison'!C516</f>
        <v>DRS-501</v>
      </c>
      <c r="C516" s="116" t="str">
        <f>'Door Comparison'!D516</f>
        <v>Timber</v>
      </c>
      <c r="D516" s="35">
        <f>'Door Comparison'!E516</f>
        <v>1290</v>
      </c>
      <c r="E516" s="35">
        <f>'Door Comparison'!F516</f>
        <v>2360</v>
      </c>
      <c r="G516" s="38">
        <f>'Door Comparison'!I516</f>
        <v>0</v>
      </c>
      <c r="H516" s="38">
        <f>'Door Comparison'!J516</f>
        <v>1</v>
      </c>
      <c r="J516" s="38">
        <f>'Door Comparison'!L516</f>
        <v>0</v>
      </c>
      <c r="K516" s="38">
        <f>'Door Comparison'!M516</f>
        <v>1</v>
      </c>
      <c r="L516" s="38">
        <f>'Door Comparison'!N516</f>
        <v>1</v>
      </c>
      <c r="N516" s="40">
        <f t="shared" si="75"/>
        <v>0.54</v>
      </c>
      <c r="P516" s="40">
        <f t="shared" si="76"/>
        <v>4.8099999999999996</v>
      </c>
      <c r="R516" s="1">
        <f>JMS!BL518</f>
        <v>436.82</v>
      </c>
      <c r="S516" s="399">
        <f>'Door Comparison'!AC516</f>
        <v>731.44</v>
      </c>
      <c r="T516" s="399">
        <f t="shared" si="77"/>
        <v>24.04</v>
      </c>
      <c r="U516" s="401">
        <v>865.31</v>
      </c>
      <c r="W516" s="41">
        <f t="shared" si="79"/>
        <v>2062.96</v>
      </c>
      <c r="X516" s="36"/>
    </row>
    <row r="517" spans="1:24" x14ac:dyDescent="0.25">
      <c r="A517" s="104" t="str">
        <f>'Door Comparison'!A517</f>
        <v>D10.04.03A</v>
      </c>
      <c r="B517" s="116" t="str">
        <f>'Door Comparison'!C517</f>
        <v>DRS-501</v>
      </c>
      <c r="C517" s="116" t="str">
        <f>'Door Comparison'!D517</f>
        <v>Timber</v>
      </c>
      <c r="D517" s="35">
        <f>'Door Comparison'!E517</f>
        <v>1040</v>
      </c>
      <c r="E517" s="35">
        <f>'Door Comparison'!F517</f>
        <v>2360</v>
      </c>
      <c r="G517" s="38">
        <f>'Door Comparison'!I517</f>
        <v>0</v>
      </c>
      <c r="H517" s="38">
        <f>'Door Comparison'!J517</f>
        <v>1</v>
      </c>
      <c r="J517" s="38">
        <f>'Door Comparison'!L517</f>
        <v>0</v>
      </c>
      <c r="K517" s="38">
        <f>'Door Comparison'!M517</f>
        <v>1</v>
      </c>
      <c r="L517" s="38">
        <f>'Door Comparison'!N517</f>
        <v>1</v>
      </c>
      <c r="N517" s="40">
        <f t="shared" si="75"/>
        <v>0.52</v>
      </c>
      <c r="P517" s="40">
        <f t="shared" si="76"/>
        <v>4.6100000000000003</v>
      </c>
      <c r="R517" s="1">
        <f>JMS!BL519</f>
        <v>401.74</v>
      </c>
      <c r="S517" s="399">
        <f>'Door Comparison'!AC517</f>
        <v>505</v>
      </c>
      <c r="T517" s="399">
        <f t="shared" si="77"/>
        <v>23.04</v>
      </c>
      <c r="U517" s="401">
        <v>268.41000000000003</v>
      </c>
      <c r="W517" s="41">
        <f t="shared" si="79"/>
        <v>1203.32</v>
      </c>
      <c r="X517" s="36"/>
    </row>
    <row r="518" spans="1:24" x14ac:dyDescent="0.25">
      <c r="A518" s="104" t="str">
        <f>'Door Comparison'!A518</f>
        <v>D10.04.04A</v>
      </c>
      <c r="B518" s="116" t="str">
        <f>'Door Comparison'!C518</f>
        <v>DRS-501</v>
      </c>
      <c r="C518" s="116" t="str">
        <f>'Door Comparison'!D518</f>
        <v>Timber</v>
      </c>
      <c r="D518" s="35">
        <f>'Door Comparison'!E518</f>
        <v>1640</v>
      </c>
      <c r="E518" s="35">
        <f>'Door Comparison'!F518</f>
        <v>2360</v>
      </c>
      <c r="G518" s="38">
        <f>'Door Comparison'!I518</f>
        <v>0</v>
      </c>
      <c r="H518" s="38">
        <f>'Door Comparison'!J518</f>
        <v>1</v>
      </c>
      <c r="J518" s="38">
        <f>'Door Comparison'!L518</f>
        <v>0</v>
      </c>
      <c r="K518" s="38">
        <f>'Door Comparison'!M518</f>
        <v>1</v>
      </c>
      <c r="L518" s="38">
        <f>'Door Comparison'!N518</f>
        <v>1</v>
      </c>
      <c r="N518" s="40">
        <f t="shared" si="75"/>
        <v>0.56999999999999995</v>
      </c>
      <c r="P518" s="40">
        <f t="shared" si="76"/>
        <v>5.09</v>
      </c>
      <c r="R518" s="1">
        <f>JMS!BL520</f>
        <v>419.01</v>
      </c>
      <c r="S518" s="399">
        <f>'Door Comparison'!AC518</f>
        <v>683.01</v>
      </c>
      <c r="T518" s="399">
        <f t="shared" si="77"/>
        <v>25.44</v>
      </c>
      <c r="U518" s="401">
        <v>412.57</v>
      </c>
      <c r="W518" s="41">
        <f t="shared" si="79"/>
        <v>1545.69</v>
      </c>
      <c r="X518" s="36"/>
    </row>
    <row r="519" spans="1:24" x14ac:dyDescent="0.25">
      <c r="A519" s="104" t="str">
        <f>'Door Comparison'!A519</f>
        <v>D10.04.05A</v>
      </c>
      <c r="B519" s="116" t="str">
        <f>'Door Comparison'!C519</f>
        <v>DRS-505</v>
      </c>
      <c r="C519" s="116" t="str">
        <f>'Door Comparison'!D519</f>
        <v>Selo</v>
      </c>
      <c r="D519" s="35">
        <f>'Door Comparison'!E519</f>
        <v>1903</v>
      </c>
      <c r="E519" s="35">
        <f>'Door Comparison'!F519</f>
        <v>2395</v>
      </c>
      <c r="G519" s="38">
        <f>'Door Comparison'!I519</f>
        <v>0</v>
      </c>
      <c r="H519" s="38">
        <f>'Door Comparison'!J519</f>
        <v>1</v>
      </c>
      <c r="J519" s="38">
        <f>'Door Comparison'!L519</f>
        <v>0</v>
      </c>
      <c r="K519" s="38">
        <f>'Door Comparison'!M519</f>
        <v>0</v>
      </c>
      <c r="L519" s="38">
        <f>'Door Comparison'!N519</f>
        <v>1</v>
      </c>
      <c r="N519" s="40">
        <f t="shared" si="75"/>
        <v>0.6</v>
      </c>
      <c r="P519" s="40">
        <f t="shared" si="76"/>
        <v>5.35</v>
      </c>
      <c r="R519" s="1">
        <f>JMS!BL521</f>
        <v>430.99</v>
      </c>
      <c r="S519" s="40">
        <f>'Door Comparison'!AC519</f>
        <v>910.66</v>
      </c>
      <c r="T519" s="40">
        <f t="shared" si="77"/>
        <v>13.39</v>
      </c>
      <c r="U519" s="400">
        <v>184.17</v>
      </c>
      <c r="V519" s="39"/>
      <c r="W519" s="41">
        <f t="shared" si="79"/>
        <v>1545.16</v>
      </c>
      <c r="X519" s="36"/>
    </row>
    <row r="520" spans="1:24" x14ac:dyDescent="0.25">
      <c r="A520" s="104" t="str">
        <f>'Door Comparison'!A520</f>
        <v>D10.04.06A</v>
      </c>
      <c r="B520" s="116" t="str">
        <f>'Door Comparison'!C520</f>
        <v>DRS-501</v>
      </c>
      <c r="C520" s="116" t="str">
        <f>'Door Comparison'!D520</f>
        <v>Timber</v>
      </c>
      <c r="D520" s="35">
        <f>'Door Comparison'!E520</f>
        <v>950</v>
      </c>
      <c r="E520" s="35">
        <f>'Door Comparison'!F520</f>
        <v>2360</v>
      </c>
      <c r="G520" s="38">
        <f>'Door Comparison'!I520</f>
        <v>0</v>
      </c>
      <c r="H520" s="38">
        <f>'Door Comparison'!J520</f>
        <v>1</v>
      </c>
      <c r="J520" s="38">
        <f>'Door Comparison'!L520</f>
        <v>0</v>
      </c>
      <c r="K520" s="38">
        <f>'Door Comparison'!M520</f>
        <v>0</v>
      </c>
      <c r="L520" s="38">
        <f>'Door Comparison'!N520</f>
        <v>1</v>
      </c>
      <c r="N520" s="40">
        <f t="shared" si="75"/>
        <v>0.51</v>
      </c>
      <c r="P520" s="40">
        <f t="shared" si="76"/>
        <v>4.54</v>
      </c>
      <c r="R520" s="1">
        <f>JMS!BL522</f>
        <v>385.31</v>
      </c>
      <c r="S520" s="399">
        <f>'Door Comparison'!AC520</f>
        <v>235.59</v>
      </c>
      <c r="T520" s="399">
        <f t="shared" si="77"/>
        <v>11.34</v>
      </c>
      <c r="U520" s="401">
        <v>363.81</v>
      </c>
      <c r="W520" s="41">
        <f t="shared" si="79"/>
        <v>1001.1</v>
      </c>
      <c r="X520" s="36"/>
    </row>
    <row r="521" spans="1:24" x14ac:dyDescent="0.25">
      <c r="A521" s="104" t="str">
        <f>'Door Comparison'!A521</f>
        <v>D10.04.07A</v>
      </c>
      <c r="B521" s="116" t="str">
        <f>'Door Comparison'!C521</f>
        <v>DRS-501</v>
      </c>
      <c r="C521" s="116" t="str">
        <f>'Door Comparison'!D521</f>
        <v>Timber</v>
      </c>
      <c r="D521" s="35">
        <f>'Door Comparison'!E521</f>
        <v>1010</v>
      </c>
      <c r="E521" s="35">
        <f>'Door Comparison'!F521</f>
        <v>2360</v>
      </c>
      <c r="G521" s="38">
        <f>'Door Comparison'!I521</f>
        <v>0</v>
      </c>
      <c r="H521" s="38">
        <f>'Door Comparison'!J521</f>
        <v>1</v>
      </c>
      <c r="J521" s="38">
        <f>'Door Comparison'!L521</f>
        <v>1</v>
      </c>
      <c r="K521" s="38">
        <f>'Door Comparison'!M521</f>
        <v>0</v>
      </c>
      <c r="L521" s="38">
        <f>'Door Comparison'!N521</f>
        <v>1</v>
      </c>
      <c r="N521" s="40">
        <f t="shared" si="75"/>
        <v>0.52</v>
      </c>
      <c r="P521" s="40">
        <f t="shared" si="76"/>
        <v>4.58</v>
      </c>
      <c r="R521" s="1">
        <f>JMS!BL523</f>
        <v>387.06</v>
      </c>
      <c r="S521" s="399">
        <f>'Door Comparison'!AC521</f>
        <v>238.42</v>
      </c>
      <c r="T521" s="399">
        <f t="shared" si="77"/>
        <v>22.92</v>
      </c>
      <c r="U521" s="401">
        <v>367.71</v>
      </c>
      <c r="W521" s="41">
        <f t="shared" si="79"/>
        <v>1021.21</v>
      </c>
      <c r="X521" s="36"/>
    </row>
    <row r="522" spans="1:24" x14ac:dyDescent="0.25">
      <c r="A522" s="104" t="str">
        <f>'Door Comparison'!A522</f>
        <v>D10.04.08A</v>
      </c>
      <c r="B522" s="116" t="str">
        <f>'Door Comparison'!C522</f>
        <v>DRS-501</v>
      </c>
      <c r="C522" s="116" t="str">
        <f>'Door Comparison'!D522</f>
        <v>Timber</v>
      </c>
      <c r="D522" s="35">
        <f>'Door Comparison'!E522</f>
        <v>950</v>
      </c>
      <c r="E522" s="35">
        <f>'Door Comparison'!F522</f>
        <v>2360</v>
      </c>
      <c r="G522" s="38">
        <f>'Door Comparison'!I522</f>
        <v>0</v>
      </c>
      <c r="H522" s="38">
        <f>'Door Comparison'!J522</f>
        <v>1</v>
      </c>
      <c r="J522" s="38">
        <f>'Door Comparison'!L522</f>
        <v>0</v>
      </c>
      <c r="K522" s="38">
        <f>'Door Comparison'!M522</f>
        <v>0</v>
      </c>
      <c r="L522" s="38">
        <f>'Door Comparison'!N522</f>
        <v>1</v>
      </c>
      <c r="N522" s="40">
        <f t="shared" ref="N522:N529" si="80">(D522+2*E522)*((G522*0.04)+(H522*0.09))/1000</f>
        <v>0.51</v>
      </c>
      <c r="P522" s="40">
        <f t="shared" ref="P522:P529" si="81">((D522+2*E522)*0.8)/1000</f>
        <v>4.54</v>
      </c>
      <c r="R522" s="1">
        <f>JMS!BL524</f>
        <v>385.31</v>
      </c>
      <c r="S522" s="399">
        <f>'Door Comparison'!AC522</f>
        <v>235.59</v>
      </c>
      <c r="T522" s="399">
        <f t="shared" ref="T522:T529" si="82">(J522+K522+L522)*(2*((D522+2*E522)*1/1000))</f>
        <v>11.34</v>
      </c>
      <c r="U522" s="401">
        <v>363.81</v>
      </c>
      <c r="W522" s="41">
        <f t="shared" si="79"/>
        <v>1001.1</v>
      </c>
      <c r="X522" s="36"/>
    </row>
    <row r="523" spans="1:24" x14ac:dyDescent="0.25">
      <c r="A523" s="104" t="str">
        <f>'Door Comparison'!A523</f>
        <v>D10.06.01A</v>
      </c>
      <c r="B523" s="116" t="str">
        <f>'Door Comparison'!C523</f>
        <v>DRS-501</v>
      </c>
      <c r="C523" s="116" t="str">
        <f>'Door Comparison'!D523</f>
        <v>Timber</v>
      </c>
      <c r="D523" s="35">
        <f>'Door Comparison'!E523</f>
        <v>1290</v>
      </c>
      <c r="E523" s="35">
        <f>'Door Comparison'!F523</f>
        <v>2360</v>
      </c>
      <c r="G523" s="38">
        <f>'Door Comparison'!I523</f>
        <v>0</v>
      </c>
      <c r="H523" s="38">
        <f>'Door Comparison'!J523</f>
        <v>1</v>
      </c>
      <c r="J523" s="38">
        <f>'Door Comparison'!L523</f>
        <v>0</v>
      </c>
      <c r="K523" s="38">
        <f>'Door Comparison'!M523</f>
        <v>1</v>
      </c>
      <c r="L523" s="38">
        <f>'Door Comparison'!N523</f>
        <v>1</v>
      </c>
      <c r="N523" s="40">
        <f t="shared" si="80"/>
        <v>0.54</v>
      </c>
      <c r="P523" s="40">
        <f t="shared" si="81"/>
        <v>4.8099999999999996</v>
      </c>
      <c r="R523" s="1">
        <f>JMS!BL525</f>
        <v>391.31</v>
      </c>
      <c r="S523" s="399">
        <f>'Door Comparison'!AC523</f>
        <v>761.47</v>
      </c>
      <c r="T523" s="399">
        <f t="shared" si="82"/>
        <v>24.04</v>
      </c>
      <c r="U523" s="401">
        <v>839.73</v>
      </c>
      <c r="W523" s="41">
        <f t="shared" si="79"/>
        <v>2021.9</v>
      </c>
      <c r="X523" s="36"/>
    </row>
    <row r="524" spans="1:24" x14ac:dyDescent="0.25">
      <c r="A524" s="104" t="str">
        <f>'Door Comparison'!A524</f>
        <v>D10.06.02A</v>
      </c>
      <c r="B524" s="116" t="str">
        <f>'Door Comparison'!C524</f>
        <v>DRS-501</v>
      </c>
      <c r="C524" s="116" t="str">
        <f>'Door Comparison'!D524</f>
        <v>Timber</v>
      </c>
      <c r="D524" s="35">
        <f>'Door Comparison'!E524</f>
        <v>1640</v>
      </c>
      <c r="E524" s="35">
        <f>'Door Comparison'!F524</f>
        <v>2360</v>
      </c>
      <c r="G524" s="38">
        <f>'Door Comparison'!I524</f>
        <v>0</v>
      </c>
      <c r="H524" s="38">
        <f>'Door Comparison'!J524</f>
        <v>1</v>
      </c>
      <c r="J524" s="38">
        <f>'Door Comparison'!L524</f>
        <v>0</v>
      </c>
      <c r="K524" s="38">
        <f>'Door Comparison'!M524</f>
        <v>1</v>
      </c>
      <c r="L524" s="38">
        <f>'Door Comparison'!N524</f>
        <v>1</v>
      </c>
      <c r="N524" s="40">
        <f t="shared" si="80"/>
        <v>0.56999999999999995</v>
      </c>
      <c r="P524" s="40">
        <f t="shared" si="81"/>
        <v>5.09</v>
      </c>
      <c r="R524" s="1">
        <f>JMS!BL526</f>
        <v>448.41</v>
      </c>
      <c r="S524" s="399">
        <f>'Door Comparison'!AC524</f>
        <v>683.01</v>
      </c>
      <c r="T524" s="399">
        <f t="shared" si="82"/>
        <v>25.44</v>
      </c>
      <c r="U524" s="401">
        <v>412.57</v>
      </c>
      <c r="W524" s="41">
        <f t="shared" si="79"/>
        <v>1575.09</v>
      </c>
      <c r="X524" s="36"/>
    </row>
    <row r="525" spans="1:24" x14ac:dyDescent="0.25">
      <c r="A525" s="104" t="str">
        <f>'Door Comparison'!A525</f>
        <v>D10.06.03A</v>
      </c>
      <c r="B525" s="116" t="str">
        <f>'Door Comparison'!C525</f>
        <v>DRS-501</v>
      </c>
      <c r="C525" s="116" t="str">
        <f>'Door Comparison'!D525</f>
        <v>Timber</v>
      </c>
      <c r="D525" s="35">
        <f>'Door Comparison'!E525</f>
        <v>1290</v>
      </c>
      <c r="E525" s="35">
        <f>'Door Comparison'!F525</f>
        <v>2360</v>
      </c>
      <c r="G525" s="38">
        <f>'Door Comparison'!I525</f>
        <v>0</v>
      </c>
      <c r="H525" s="38">
        <f>'Door Comparison'!J525</f>
        <v>1</v>
      </c>
      <c r="J525" s="38">
        <f>'Door Comparison'!L525</f>
        <v>0</v>
      </c>
      <c r="K525" s="38">
        <f>'Door Comparison'!M525</f>
        <v>1</v>
      </c>
      <c r="L525" s="38">
        <f>'Door Comparison'!N525</f>
        <v>1</v>
      </c>
      <c r="N525" s="40">
        <f t="shared" si="80"/>
        <v>0.54</v>
      </c>
      <c r="P525" s="40">
        <f t="shared" si="81"/>
        <v>4.8099999999999996</v>
      </c>
      <c r="R525" s="1">
        <f>JMS!BL527</f>
        <v>391.31</v>
      </c>
      <c r="S525" s="399">
        <f>'Door Comparison'!AC525</f>
        <v>731.44</v>
      </c>
      <c r="T525" s="399">
        <f t="shared" si="82"/>
        <v>24.04</v>
      </c>
      <c r="U525" s="401">
        <v>865.31</v>
      </c>
      <c r="W525" s="41">
        <f t="shared" si="79"/>
        <v>2017.45</v>
      </c>
      <c r="X525" s="36"/>
    </row>
    <row r="526" spans="1:24" x14ac:dyDescent="0.25">
      <c r="A526" s="104" t="str">
        <f>'Door Comparison'!A526</f>
        <v>D10.06.04A</v>
      </c>
      <c r="B526" s="116" t="str">
        <f>'Door Comparison'!C526</f>
        <v>DRS-505</v>
      </c>
      <c r="C526" s="116" t="str">
        <f>'Door Comparison'!D526</f>
        <v>Selo</v>
      </c>
      <c r="D526" s="35">
        <f>'Door Comparison'!E526</f>
        <v>1955</v>
      </c>
      <c r="E526" s="35">
        <f>'Door Comparison'!F526</f>
        <v>2395</v>
      </c>
      <c r="G526" s="38">
        <f>'Door Comparison'!I526</f>
        <v>0</v>
      </c>
      <c r="H526" s="38">
        <f>'Door Comparison'!J526</f>
        <v>1</v>
      </c>
      <c r="J526" s="38">
        <f>'Door Comparison'!L526</f>
        <v>0</v>
      </c>
      <c r="K526" s="38">
        <f>'Door Comparison'!M526</f>
        <v>0</v>
      </c>
      <c r="L526" s="38">
        <f>'Door Comparison'!N526</f>
        <v>1</v>
      </c>
      <c r="N526" s="40">
        <f t="shared" si="80"/>
        <v>0.61</v>
      </c>
      <c r="P526" s="40">
        <f t="shared" si="81"/>
        <v>5.4</v>
      </c>
      <c r="R526" s="1">
        <f>JMS!BL528</f>
        <v>414.58</v>
      </c>
      <c r="S526" s="40">
        <f>'Door Comparison'!AC526</f>
        <v>910.66</v>
      </c>
      <c r="T526" s="40">
        <f t="shared" si="82"/>
        <v>13.49</v>
      </c>
      <c r="U526" s="400">
        <v>167.73</v>
      </c>
      <c r="V526" s="39"/>
      <c r="W526" s="41">
        <f t="shared" si="79"/>
        <v>1512.47</v>
      </c>
      <c r="X526" s="36"/>
    </row>
    <row r="527" spans="1:24" x14ac:dyDescent="0.25">
      <c r="A527" s="104" t="str">
        <f>'Door Comparison'!A527</f>
        <v>D10.06.05A</v>
      </c>
      <c r="B527" s="116" t="str">
        <f>'Door Comparison'!C527</f>
        <v>DRS-501</v>
      </c>
      <c r="C527" s="116" t="str">
        <f>'Door Comparison'!D527</f>
        <v>Timber</v>
      </c>
      <c r="D527" s="35">
        <f>'Door Comparison'!E527</f>
        <v>970</v>
      </c>
      <c r="E527" s="35">
        <f>'Door Comparison'!F527</f>
        <v>2360</v>
      </c>
      <c r="G527" s="38">
        <f>'Door Comparison'!I527</f>
        <v>0</v>
      </c>
      <c r="H527" s="38">
        <f>'Door Comparison'!J527</f>
        <v>1</v>
      </c>
      <c r="J527" s="38">
        <f>'Door Comparison'!L527</f>
        <v>0</v>
      </c>
      <c r="K527" s="38">
        <f>'Door Comparison'!M527</f>
        <v>1</v>
      </c>
      <c r="L527" s="38">
        <f>'Door Comparison'!N527</f>
        <v>1</v>
      </c>
      <c r="N527" s="40">
        <f t="shared" si="80"/>
        <v>0.51</v>
      </c>
      <c r="P527" s="40">
        <f t="shared" si="81"/>
        <v>4.55</v>
      </c>
      <c r="R527" s="1">
        <f>JMS!BL529</f>
        <v>426.22</v>
      </c>
      <c r="S527" s="399">
        <f>'Door Comparison'!AC527</f>
        <v>334.48</v>
      </c>
      <c r="T527" s="399">
        <f t="shared" si="82"/>
        <v>22.76</v>
      </c>
      <c r="U527" s="401">
        <v>405.15</v>
      </c>
      <c r="W527" s="41">
        <f t="shared" si="79"/>
        <v>1193.67</v>
      </c>
      <c r="X527" s="36"/>
    </row>
    <row r="528" spans="1:24" x14ac:dyDescent="0.25">
      <c r="A528" s="104" t="str">
        <f>'Door Comparison'!A528</f>
        <v>D10.06.06A</v>
      </c>
      <c r="B528" s="116" t="str">
        <f>'Door Comparison'!C528</f>
        <v>DRS-501</v>
      </c>
      <c r="C528" s="116" t="str">
        <f>'Door Comparison'!D528</f>
        <v>Timber</v>
      </c>
      <c r="D528" s="35">
        <f>'Door Comparison'!E528</f>
        <v>1040</v>
      </c>
      <c r="E528" s="35">
        <f>'Door Comparison'!F528</f>
        <v>2360</v>
      </c>
      <c r="G528" s="38">
        <f>'Door Comparison'!I528</f>
        <v>0</v>
      </c>
      <c r="H528" s="38">
        <f>'Door Comparison'!J528</f>
        <v>1</v>
      </c>
      <c r="J528" s="38">
        <f>'Door Comparison'!L528</f>
        <v>0</v>
      </c>
      <c r="K528" s="38">
        <f>'Door Comparison'!M528</f>
        <v>1</v>
      </c>
      <c r="L528" s="38">
        <f>'Door Comparison'!N528</f>
        <v>1</v>
      </c>
      <c r="N528" s="40">
        <f t="shared" si="80"/>
        <v>0.52</v>
      </c>
      <c r="P528" s="40">
        <f t="shared" si="81"/>
        <v>4.6100000000000003</v>
      </c>
      <c r="R528" s="1">
        <f>JMS!BL530</f>
        <v>384.8</v>
      </c>
      <c r="S528" s="399">
        <f>'Door Comparison'!AC528</f>
        <v>337.58</v>
      </c>
      <c r="T528" s="399">
        <f t="shared" si="82"/>
        <v>23.04</v>
      </c>
      <c r="U528" s="401">
        <v>405.15</v>
      </c>
      <c r="W528" s="41">
        <f t="shared" si="79"/>
        <v>1155.7</v>
      </c>
      <c r="X528" s="36"/>
    </row>
    <row r="529" spans="1:24" x14ac:dyDescent="0.25">
      <c r="A529" s="104" t="str">
        <f>'Door Comparison'!A529</f>
        <v>D10.06.07A</v>
      </c>
      <c r="B529" s="116" t="str">
        <f>'Door Comparison'!C529</f>
        <v>DRS-501</v>
      </c>
      <c r="C529" s="116" t="str">
        <f>'Door Comparison'!D529</f>
        <v>Timber</v>
      </c>
      <c r="D529" s="35">
        <f>'Door Comparison'!E529</f>
        <v>1040</v>
      </c>
      <c r="E529" s="35">
        <f>'Door Comparison'!F529</f>
        <v>2360</v>
      </c>
      <c r="G529" s="38">
        <f>'Door Comparison'!I529</f>
        <v>0</v>
      </c>
      <c r="H529" s="38">
        <f>'Door Comparison'!J529</f>
        <v>1</v>
      </c>
      <c r="J529" s="38">
        <f>'Door Comparison'!L529</f>
        <v>0</v>
      </c>
      <c r="K529" s="38">
        <f>'Door Comparison'!M529</f>
        <v>1</v>
      </c>
      <c r="L529" s="38">
        <f>'Door Comparison'!N529</f>
        <v>1</v>
      </c>
      <c r="N529" s="40">
        <f t="shared" si="80"/>
        <v>0.52</v>
      </c>
      <c r="P529" s="40">
        <f t="shared" si="81"/>
        <v>4.6100000000000003</v>
      </c>
      <c r="R529" s="1">
        <f>JMS!BL531</f>
        <v>428.54</v>
      </c>
      <c r="S529" s="399">
        <f>'Door Comparison'!AC529</f>
        <v>505.03</v>
      </c>
      <c r="T529" s="399">
        <f t="shared" si="82"/>
        <v>23.04</v>
      </c>
      <c r="U529" s="401">
        <v>284.85000000000002</v>
      </c>
      <c r="W529" s="41">
        <f t="shared" si="79"/>
        <v>1246.5899999999999</v>
      </c>
      <c r="X529" s="36"/>
    </row>
    <row r="530" spans="1:24" x14ac:dyDescent="0.25">
      <c r="A530" s="104" t="str">
        <f>'Door Comparison'!A530</f>
        <v>Level 11</v>
      </c>
      <c r="B530" s="116"/>
      <c r="C530" s="116"/>
      <c r="N530" s="40"/>
      <c r="P530" s="40"/>
      <c r="R530" s="1"/>
      <c r="S530" s="40"/>
      <c r="T530" s="40"/>
      <c r="U530" s="109"/>
      <c r="V530" s="39"/>
      <c r="X530" s="36"/>
    </row>
    <row r="531" spans="1:24" x14ac:dyDescent="0.25">
      <c r="A531" s="104" t="str">
        <f>'Door Comparison'!A531</f>
        <v>D11.01.02A</v>
      </c>
      <c r="B531" s="116" t="str">
        <f>'Door Comparison'!C531</f>
        <v>DRS-501</v>
      </c>
      <c r="C531" s="116" t="str">
        <f>'Door Comparison'!D531</f>
        <v>Timber</v>
      </c>
      <c r="D531" s="35">
        <f>'Door Comparison'!E531</f>
        <v>1040</v>
      </c>
      <c r="E531" s="35">
        <f>'Door Comparison'!F531</f>
        <v>2060</v>
      </c>
      <c r="G531" s="38">
        <f>'Door Comparison'!I531</f>
        <v>0</v>
      </c>
      <c r="H531" s="38">
        <f>'Door Comparison'!J531</f>
        <v>1</v>
      </c>
      <c r="J531" s="38">
        <f>'Door Comparison'!L531</f>
        <v>0</v>
      </c>
      <c r="K531" s="38">
        <f>'Door Comparison'!M531</f>
        <v>1</v>
      </c>
      <c r="L531" s="38">
        <f>'Door Comparison'!N531</f>
        <v>1</v>
      </c>
      <c r="N531" s="40">
        <f t="shared" ref="N531:N538" si="83">(D531+2*E531)*((G531*0.04)+(H531*0.09))/1000</f>
        <v>0.46</v>
      </c>
      <c r="P531" s="40">
        <f t="shared" ref="P531:P538" si="84">((D531+2*E531)*0.8)/1000</f>
        <v>4.13</v>
      </c>
      <c r="R531" s="1">
        <f>JMS!BL533</f>
        <v>384.48</v>
      </c>
      <c r="S531" s="399">
        <f>'Door Comparison'!AC531</f>
        <v>509.99</v>
      </c>
      <c r="T531" s="399">
        <f t="shared" ref="T531:T538" si="85">(J531+K531+L531)*(2*((D531+2*E531)*1/1000))</f>
        <v>20.64</v>
      </c>
      <c r="U531" s="401">
        <v>275.13</v>
      </c>
      <c r="W531" s="41">
        <f t="shared" ref="W531:W566" si="86">SUM(N531:V531)</f>
        <v>1194.83</v>
      </c>
      <c r="X531" s="36"/>
    </row>
    <row r="532" spans="1:24" x14ac:dyDescent="0.25">
      <c r="A532" s="104" t="str">
        <f>'Door Comparison'!A532</f>
        <v>D11.01.03A</v>
      </c>
      <c r="B532" s="116" t="str">
        <f>'Door Comparison'!C532</f>
        <v>DRS-506</v>
      </c>
      <c r="C532" s="116" t="str">
        <f>'Door Comparison'!D532</f>
        <v>Timber</v>
      </c>
      <c r="D532" s="35">
        <f>'Door Comparison'!E532</f>
        <v>875</v>
      </c>
      <c r="E532" s="35">
        <f>'Door Comparison'!F532</f>
        <v>2355</v>
      </c>
      <c r="G532" s="38">
        <f>'Door Comparison'!I532</f>
        <v>0</v>
      </c>
      <c r="H532" s="38">
        <f>'Door Comparison'!J532</f>
        <v>1</v>
      </c>
      <c r="J532" s="38">
        <f>'Door Comparison'!L532</f>
        <v>0</v>
      </c>
      <c r="K532" s="38">
        <f>'Door Comparison'!M532</f>
        <v>0</v>
      </c>
      <c r="L532" s="38">
        <f>'Door Comparison'!N532</f>
        <v>0</v>
      </c>
      <c r="N532" s="40">
        <f t="shared" si="83"/>
        <v>0.5</v>
      </c>
      <c r="P532" s="40">
        <f t="shared" si="84"/>
        <v>4.47</v>
      </c>
      <c r="R532" s="1">
        <f>JMS!BL534</f>
        <v>296.07</v>
      </c>
      <c r="S532" s="399">
        <f>'Door Comparison'!AC532</f>
        <v>203.37</v>
      </c>
      <c r="T532" s="399">
        <f t="shared" si="85"/>
        <v>0</v>
      </c>
      <c r="U532" s="401">
        <v>683.58</v>
      </c>
      <c r="W532" s="41">
        <f t="shared" si="86"/>
        <v>1187.99</v>
      </c>
      <c r="X532" s="36"/>
    </row>
    <row r="533" spans="1:24" x14ac:dyDescent="0.25">
      <c r="A533" s="104" t="str">
        <f>'Door Comparison'!A533</f>
        <v>D11.01.04A</v>
      </c>
      <c r="B533" s="116" t="str">
        <f>'Door Comparison'!C533</f>
        <v>DRS-506</v>
      </c>
      <c r="C533" s="116" t="str">
        <f>'Door Comparison'!D533</f>
        <v>Timber</v>
      </c>
      <c r="D533" s="35">
        <f>'Door Comparison'!E533</f>
        <v>875</v>
      </c>
      <c r="E533" s="35">
        <f>'Door Comparison'!F533</f>
        <v>2355</v>
      </c>
      <c r="G533" s="38">
        <f>'Door Comparison'!I533</f>
        <v>0</v>
      </c>
      <c r="H533" s="38">
        <f>'Door Comparison'!J533</f>
        <v>1</v>
      </c>
      <c r="J533" s="38">
        <f>'Door Comparison'!L533</f>
        <v>0</v>
      </c>
      <c r="K533" s="38">
        <f>'Door Comparison'!M533</f>
        <v>0</v>
      </c>
      <c r="L533" s="38">
        <f>'Door Comparison'!N533</f>
        <v>0</v>
      </c>
      <c r="N533" s="40">
        <f t="shared" si="83"/>
        <v>0.5</v>
      </c>
      <c r="P533" s="40">
        <f t="shared" si="84"/>
        <v>4.47</v>
      </c>
      <c r="R533" s="1">
        <f>JMS!BL535</f>
        <v>296.07</v>
      </c>
      <c r="S533" s="399">
        <f>'Door Comparison'!AC533</f>
        <v>203.37</v>
      </c>
      <c r="T533" s="399">
        <f t="shared" si="85"/>
        <v>0</v>
      </c>
      <c r="U533" s="401">
        <v>683.58</v>
      </c>
      <c r="W533" s="41">
        <f t="shared" si="86"/>
        <v>1187.99</v>
      </c>
      <c r="X533" s="36"/>
    </row>
    <row r="534" spans="1:24" x14ac:dyDescent="0.25">
      <c r="A534" s="104" t="str">
        <f>'Door Comparison'!A534</f>
        <v>D11.01.06A</v>
      </c>
      <c r="B534" s="116" t="str">
        <f>'Door Comparison'!C534</f>
        <v>DRS-501</v>
      </c>
      <c r="C534" s="116" t="str">
        <f>'Door Comparison'!D534</f>
        <v>Timber</v>
      </c>
      <c r="D534" s="35">
        <f>'Door Comparison'!E534</f>
        <v>1290</v>
      </c>
      <c r="E534" s="35">
        <f>'Door Comparison'!F534</f>
        <v>2060</v>
      </c>
      <c r="G534" s="38">
        <f>'Door Comparison'!I534</f>
        <v>0</v>
      </c>
      <c r="H534" s="38">
        <f>'Door Comparison'!J534</f>
        <v>1</v>
      </c>
      <c r="J534" s="38">
        <f>'Door Comparison'!L534</f>
        <v>0</v>
      </c>
      <c r="K534" s="38">
        <f>'Door Comparison'!M534</f>
        <v>1</v>
      </c>
      <c r="L534" s="38">
        <f>'Door Comparison'!N534</f>
        <v>1</v>
      </c>
      <c r="N534" s="40">
        <f t="shared" si="83"/>
        <v>0.49</v>
      </c>
      <c r="P534" s="40">
        <f t="shared" si="84"/>
        <v>4.33</v>
      </c>
      <c r="R534" s="1">
        <f>JMS!BL536</f>
        <v>391.67</v>
      </c>
      <c r="S534" s="399">
        <f>'Door Comparison'!AC534</f>
        <v>761.47</v>
      </c>
      <c r="T534" s="399">
        <f t="shared" si="85"/>
        <v>21.64</v>
      </c>
      <c r="U534" s="401">
        <v>815.25</v>
      </c>
      <c r="W534" s="41">
        <f t="shared" si="86"/>
        <v>1994.85</v>
      </c>
      <c r="X534" s="36"/>
    </row>
    <row r="535" spans="1:24" x14ac:dyDescent="0.25">
      <c r="A535" s="104" t="str">
        <f>'Door Comparison'!A535</f>
        <v>D11.01.07A</v>
      </c>
      <c r="B535" s="116" t="str">
        <f>'Door Comparison'!C535</f>
        <v>DRS-501</v>
      </c>
      <c r="C535" s="116" t="str">
        <f>'Door Comparison'!D535</f>
        <v>Timber</v>
      </c>
      <c r="D535" s="35">
        <f>'Door Comparison'!E535</f>
        <v>1020</v>
      </c>
      <c r="E535" s="35">
        <f>'Door Comparison'!F535</f>
        <v>2060</v>
      </c>
      <c r="G535" s="38">
        <f>'Door Comparison'!I535</f>
        <v>0</v>
      </c>
      <c r="H535" s="38">
        <f>'Door Comparison'!J535</f>
        <v>1</v>
      </c>
      <c r="J535" s="38">
        <f>'Door Comparison'!L535</f>
        <v>0</v>
      </c>
      <c r="K535" s="38">
        <f>'Door Comparison'!M535</f>
        <v>1</v>
      </c>
      <c r="L535" s="38">
        <f>'Door Comparison'!N535</f>
        <v>1</v>
      </c>
      <c r="N535" s="40">
        <f t="shared" si="83"/>
        <v>0.46</v>
      </c>
      <c r="P535" s="40">
        <f t="shared" si="84"/>
        <v>4.1100000000000003</v>
      </c>
      <c r="R535" s="1">
        <f>JMS!BL537</f>
        <v>383.91</v>
      </c>
      <c r="S535" s="399">
        <f>'Door Comparison'!AC535</f>
        <v>504.11</v>
      </c>
      <c r="T535" s="399">
        <f t="shared" si="85"/>
        <v>20.56</v>
      </c>
      <c r="U535" s="401">
        <v>275.13</v>
      </c>
      <c r="W535" s="41">
        <f t="shared" si="86"/>
        <v>1188.28</v>
      </c>
      <c r="X535" s="36"/>
    </row>
    <row r="536" spans="1:24" x14ac:dyDescent="0.25">
      <c r="A536" s="104" t="str">
        <f>'Door Comparison'!A536</f>
        <v>D11.01.08A</v>
      </c>
      <c r="B536" s="116" t="str">
        <f>'Door Comparison'!C536</f>
        <v>DRS-501</v>
      </c>
      <c r="C536" s="116" t="str">
        <f>'Door Comparison'!D536</f>
        <v>Timber</v>
      </c>
      <c r="D536" s="35">
        <f>'Door Comparison'!E536</f>
        <v>1040</v>
      </c>
      <c r="E536" s="35">
        <f>'Door Comparison'!F536</f>
        <v>2060</v>
      </c>
      <c r="G536" s="38">
        <f>'Door Comparison'!I536</f>
        <v>0</v>
      </c>
      <c r="H536" s="38">
        <f>'Door Comparison'!J536</f>
        <v>1</v>
      </c>
      <c r="J536" s="38">
        <f>'Door Comparison'!L536</f>
        <v>0</v>
      </c>
      <c r="K536" s="38">
        <f>'Door Comparison'!M536</f>
        <v>1</v>
      </c>
      <c r="L536" s="38">
        <f>'Door Comparison'!N536</f>
        <v>1</v>
      </c>
      <c r="N536" s="40">
        <f t="shared" si="83"/>
        <v>0.46</v>
      </c>
      <c r="P536" s="40">
        <f t="shared" si="84"/>
        <v>4.13</v>
      </c>
      <c r="R536" s="1">
        <f>JMS!BL538</f>
        <v>369.19</v>
      </c>
      <c r="S536" s="399">
        <f>'Door Comparison'!AC536</f>
        <v>339.85</v>
      </c>
      <c r="T536" s="399">
        <f t="shared" si="85"/>
        <v>20.64</v>
      </c>
      <c r="U536" s="401">
        <v>351.82</v>
      </c>
      <c r="W536" s="41">
        <f t="shared" si="86"/>
        <v>1086.0899999999999</v>
      </c>
      <c r="X536" s="36"/>
    </row>
    <row r="537" spans="1:24" x14ac:dyDescent="0.25">
      <c r="A537" s="104" t="str">
        <f>'Door Comparison'!A537</f>
        <v>D11.02.01A</v>
      </c>
      <c r="B537" s="116" t="str">
        <f>'Door Comparison'!C537</f>
        <v>DRS-501</v>
      </c>
      <c r="C537" s="116" t="str">
        <f>'Door Comparison'!D537</f>
        <v>Timber</v>
      </c>
      <c r="D537" s="35">
        <f>'Door Comparison'!E537</f>
        <v>1815</v>
      </c>
      <c r="E537" s="35">
        <f>'Door Comparison'!F537</f>
        <v>2360</v>
      </c>
      <c r="G537" s="38">
        <f>'Door Comparison'!I537</f>
        <v>0</v>
      </c>
      <c r="H537" s="38">
        <f>'Door Comparison'!J537</f>
        <v>1</v>
      </c>
      <c r="J537" s="38">
        <f>'Door Comparison'!L537</f>
        <v>0</v>
      </c>
      <c r="K537" s="38">
        <f>'Door Comparison'!M537</f>
        <v>1</v>
      </c>
      <c r="L537" s="38">
        <f>'Door Comparison'!N537</f>
        <v>1</v>
      </c>
      <c r="N537" s="40">
        <f t="shared" si="83"/>
        <v>0.59</v>
      </c>
      <c r="P537" s="40">
        <f t="shared" si="84"/>
        <v>5.23</v>
      </c>
      <c r="R537" s="1">
        <f>JMS!BL539</f>
        <v>404.97</v>
      </c>
      <c r="S537" s="399">
        <f>'Door Comparison'!AC537</f>
        <v>697.02</v>
      </c>
      <c r="T537" s="399">
        <f t="shared" si="85"/>
        <v>26.14</v>
      </c>
      <c r="U537" s="401">
        <v>681.44</v>
      </c>
      <c r="W537" s="41">
        <f t="shared" si="86"/>
        <v>1815.39</v>
      </c>
      <c r="X537" s="36"/>
    </row>
    <row r="538" spans="1:24" x14ac:dyDescent="0.25">
      <c r="A538" s="104" t="str">
        <f>'Door Comparison'!A538</f>
        <v>D11.02.02A</v>
      </c>
      <c r="B538" s="116" t="str">
        <f>'Door Comparison'!C538</f>
        <v>DRS-501</v>
      </c>
      <c r="C538" s="116" t="str">
        <f>'Door Comparison'!D538</f>
        <v>Timber</v>
      </c>
      <c r="D538" s="35">
        <f>'Door Comparison'!E538</f>
        <v>1290</v>
      </c>
      <c r="E538" s="35">
        <f>'Door Comparison'!F538</f>
        <v>2360</v>
      </c>
      <c r="G538" s="38">
        <f>'Door Comparison'!I538</f>
        <v>0</v>
      </c>
      <c r="H538" s="38">
        <f>'Door Comparison'!J538</f>
        <v>1</v>
      </c>
      <c r="J538" s="38">
        <f>'Door Comparison'!L538</f>
        <v>0</v>
      </c>
      <c r="K538" s="38">
        <f>'Door Comparison'!M538</f>
        <v>1</v>
      </c>
      <c r="L538" s="38">
        <f>'Door Comparison'!N538</f>
        <v>1</v>
      </c>
      <c r="N538" s="40">
        <f t="shared" si="83"/>
        <v>0.54</v>
      </c>
      <c r="P538" s="40">
        <f t="shared" si="84"/>
        <v>4.8099999999999996</v>
      </c>
      <c r="R538" s="1">
        <f>JMS!BL540</f>
        <v>391.31</v>
      </c>
      <c r="S538" s="399">
        <f>'Door Comparison'!AC538</f>
        <v>761.47</v>
      </c>
      <c r="T538" s="399">
        <f t="shared" si="85"/>
        <v>24.04</v>
      </c>
      <c r="U538" s="401">
        <v>839.73</v>
      </c>
      <c r="W538" s="41">
        <f t="shared" si="86"/>
        <v>2021.9</v>
      </c>
      <c r="X538" s="36"/>
    </row>
    <row r="539" spans="1:24" x14ac:dyDescent="0.25">
      <c r="A539" s="104" t="str">
        <f>'Door Comparison'!A539</f>
        <v>D11.02.02B</v>
      </c>
      <c r="B539" s="116" t="str">
        <f>'Door Comparison'!C539</f>
        <v>DRS-307</v>
      </c>
      <c r="C539" s="116" t="str">
        <f>'Door Comparison'!D539</f>
        <v>Metal</v>
      </c>
      <c r="D539" s="35">
        <f>'Door Comparison'!E539</f>
        <v>950</v>
      </c>
      <c r="E539" s="35">
        <f>'Door Comparison'!F539</f>
        <v>2300</v>
      </c>
      <c r="G539" s="38">
        <f>'Door Comparison'!I539</f>
        <v>0</v>
      </c>
      <c r="H539" s="38">
        <f>'Door Comparison'!J539</f>
        <v>1</v>
      </c>
      <c r="J539" s="38">
        <f>'Door Comparison'!L539</f>
        <v>0</v>
      </c>
      <c r="K539" s="38">
        <f>'Door Comparison'!M539</f>
        <v>1</v>
      </c>
      <c r="L539" s="38">
        <f>'Door Comparison'!N539</f>
        <v>1</v>
      </c>
      <c r="N539" s="40"/>
      <c r="P539" s="40"/>
      <c r="R539" s="1">
        <f>JMS!BL541</f>
        <v>0</v>
      </c>
      <c r="S539" s="40">
        <f>'Door Comparison'!AC539</f>
        <v>1404.55</v>
      </c>
      <c r="T539" s="40"/>
      <c r="U539" s="109">
        <v>0</v>
      </c>
      <c r="V539" s="39"/>
      <c r="W539" s="41">
        <f t="shared" si="86"/>
        <v>1404.55</v>
      </c>
      <c r="X539" s="36"/>
    </row>
    <row r="540" spans="1:24" x14ac:dyDescent="0.25">
      <c r="A540" s="104" t="str">
        <f>'Door Comparison'!A540</f>
        <v>D11.02.04A</v>
      </c>
      <c r="B540" s="116" t="str">
        <f>'Door Comparison'!C540</f>
        <v>DRS-501</v>
      </c>
      <c r="C540" s="116" t="str">
        <f>'Door Comparison'!D540</f>
        <v>Timber</v>
      </c>
      <c r="D540" s="35">
        <f>'Door Comparison'!E540</f>
        <v>1290</v>
      </c>
      <c r="E540" s="35">
        <f>'Door Comparison'!F540</f>
        <v>2360</v>
      </c>
      <c r="G540" s="38">
        <f>'Door Comparison'!I540</f>
        <v>0</v>
      </c>
      <c r="H540" s="38">
        <f>'Door Comparison'!J540</f>
        <v>1</v>
      </c>
      <c r="J540" s="38">
        <f>'Door Comparison'!L540</f>
        <v>0</v>
      </c>
      <c r="K540" s="38">
        <f>'Door Comparison'!M540</f>
        <v>1</v>
      </c>
      <c r="L540" s="38">
        <f>'Door Comparison'!N540</f>
        <v>1</v>
      </c>
      <c r="N540" s="40">
        <f t="shared" ref="N540:N587" si="87">(D540+2*E540)*((G540*0.04)+(H540*0.09))/1000</f>
        <v>0.54</v>
      </c>
      <c r="P540" s="40">
        <f t="shared" ref="P540:P587" si="88">((D540+2*E540)*0.8)/1000</f>
        <v>4.8099999999999996</v>
      </c>
      <c r="R540" s="1">
        <f>JMS!BL542</f>
        <v>391.31</v>
      </c>
      <c r="S540" s="399">
        <f>'Door Comparison'!AC540</f>
        <v>731.44</v>
      </c>
      <c r="T540" s="399">
        <f t="shared" ref="T540:T587" si="89">(J540+K540+L540)*(2*((D540+2*E540)*1/1000))</f>
        <v>24.04</v>
      </c>
      <c r="U540" s="401">
        <v>865.31</v>
      </c>
      <c r="W540" s="41">
        <f t="shared" si="86"/>
        <v>2017.45</v>
      </c>
      <c r="X540" s="36"/>
    </row>
    <row r="541" spans="1:24" x14ac:dyDescent="0.25">
      <c r="A541" s="104" t="str">
        <f>'Door Comparison'!A541</f>
        <v>D11.02.06A</v>
      </c>
      <c r="B541" s="116" t="str">
        <f>'Door Comparison'!C541</f>
        <v>DRS-501</v>
      </c>
      <c r="C541" s="116" t="str">
        <f>'Door Comparison'!D541</f>
        <v>Timber</v>
      </c>
      <c r="D541" s="35">
        <f>'Door Comparison'!E541</f>
        <v>1290</v>
      </c>
      <c r="E541" s="35">
        <f>'Door Comparison'!F541</f>
        <v>2360</v>
      </c>
      <c r="G541" s="38">
        <f>'Door Comparison'!I541</f>
        <v>0</v>
      </c>
      <c r="H541" s="38">
        <f>'Door Comparison'!J541</f>
        <v>1</v>
      </c>
      <c r="J541" s="38">
        <f>'Door Comparison'!L541</f>
        <v>0</v>
      </c>
      <c r="K541" s="38">
        <f>'Door Comparison'!M541</f>
        <v>1</v>
      </c>
      <c r="L541" s="38">
        <f>'Door Comparison'!N541</f>
        <v>1</v>
      </c>
      <c r="N541" s="40">
        <f t="shared" si="87"/>
        <v>0.54</v>
      </c>
      <c r="P541" s="40">
        <f t="shared" si="88"/>
        <v>4.8099999999999996</v>
      </c>
      <c r="R541" s="1">
        <f>JMS!BL543</f>
        <v>391.31</v>
      </c>
      <c r="S541" s="399">
        <f>'Door Comparison'!AC541</f>
        <v>761.47</v>
      </c>
      <c r="T541" s="399">
        <f t="shared" si="89"/>
        <v>24.04</v>
      </c>
      <c r="U541" s="401">
        <v>839.73</v>
      </c>
      <c r="W541" s="41">
        <f t="shared" si="86"/>
        <v>2021.9</v>
      </c>
      <c r="X541" s="36"/>
    </row>
    <row r="542" spans="1:24" x14ac:dyDescent="0.25">
      <c r="A542" s="104" t="str">
        <f>'Door Comparison'!A542</f>
        <v>D11.02.06B</v>
      </c>
      <c r="B542" s="116" t="str">
        <f>'Door Comparison'!C542</f>
        <v>DRS-307</v>
      </c>
      <c r="C542" s="116" t="str">
        <f>'Door Comparison'!D542</f>
        <v>Metal</v>
      </c>
      <c r="D542" s="35">
        <f>'Door Comparison'!E542</f>
        <v>950</v>
      </c>
      <c r="E542" s="35">
        <f>'Door Comparison'!F542</f>
        <v>2300</v>
      </c>
      <c r="G542" s="38">
        <f>'Door Comparison'!I542</f>
        <v>0</v>
      </c>
      <c r="H542" s="38">
        <f>'Door Comparison'!J542</f>
        <v>1</v>
      </c>
      <c r="J542" s="38">
        <f>'Door Comparison'!L542</f>
        <v>0</v>
      </c>
      <c r="K542" s="38">
        <f>'Door Comparison'!M542</f>
        <v>1</v>
      </c>
      <c r="L542" s="38">
        <f>'Door Comparison'!N542</f>
        <v>1</v>
      </c>
      <c r="N542" s="40"/>
      <c r="P542" s="40"/>
      <c r="R542" s="1">
        <f>JMS!BL544</f>
        <v>0</v>
      </c>
      <c r="S542" s="40">
        <f>'Door Comparison'!AC542</f>
        <v>1404.55</v>
      </c>
      <c r="T542" s="40"/>
      <c r="U542" s="109">
        <v>0</v>
      </c>
      <c r="V542" s="39"/>
      <c r="W542" s="41">
        <f t="shared" si="86"/>
        <v>1404.55</v>
      </c>
      <c r="X542" s="36"/>
    </row>
    <row r="543" spans="1:24" x14ac:dyDescent="0.25">
      <c r="A543" s="104" t="str">
        <f>'Door Comparison'!A543</f>
        <v>D11.02.07A</v>
      </c>
      <c r="B543" s="116" t="str">
        <f>'Door Comparison'!C543</f>
        <v>DRS-501</v>
      </c>
      <c r="C543" s="116" t="str">
        <f>'Door Comparison'!D543</f>
        <v>Timber</v>
      </c>
      <c r="D543" s="35">
        <f>'Door Comparison'!E543</f>
        <v>970</v>
      </c>
      <c r="E543" s="35">
        <f>'Door Comparison'!F543</f>
        <v>2360</v>
      </c>
      <c r="G543" s="38">
        <f>'Door Comparison'!I543</f>
        <v>0</v>
      </c>
      <c r="H543" s="38">
        <f>'Door Comparison'!J543</f>
        <v>1</v>
      </c>
      <c r="J543" s="38">
        <f>'Door Comparison'!L543</f>
        <v>0</v>
      </c>
      <c r="K543" s="38">
        <f>'Door Comparison'!M543</f>
        <v>1</v>
      </c>
      <c r="L543" s="38">
        <f>'Door Comparison'!N543</f>
        <v>1</v>
      </c>
      <c r="N543" s="40">
        <f t="shared" si="87"/>
        <v>0.51</v>
      </c>
      <c r="P543" s="40">
        <f t="shared" si="88"/>
        <v>4.55</v>
      </c>
      <c r="R543" s="1">
        <f>JMS!BL545</f>
        <v>382.98</v>
      </c>
      <c r="S543" s="399">
        <f>'Door Comparison'!AC543</f>
        <v>334.48</v>
      </c>
      <c r="T543" s="399">
        <f t="shared" si="89"/>
        <v>22.76</v>
      </c>
      <c r="U543" s="401">
        <v>405.15</v>
      </c>
      <c r="W543" s="41">
        <f t="shared" si="86"/>
        <v>1150.43</v>
      </c>
      <c r="X543" s="36"/>
    </row>
    <row r="544" spans="1:24" x14ac:dyDescent="0.25">
      <c r="A544" s="104" t="str">
        <f>'Door Comparison'!A544</f>
        <v>D11.02.08A</v>
      </c>
      <c r="B544" s="116" t="str">
        <f>'Door Comparison'!C544</f>
        <v>DRS-501</v>
      </c>
      <c r="C544" s="116" t="str">
        <f>'Door Comparison'!D544</f>
        <v>Timber</v>
      </c>
      <c r="D544" s="35">
        <f>'Door Comparison'!E544</f>
        <v>970</v>
      </c>
      <c r="E544" s="35">
        <f>'Door Comparison'!F544</f>
        <v>2360</v>
      </c>
      <c r="G544" s="38">
        <f>'Door Comparison'!I544</f>
        <v>0</v>
      </c>
      <c r="H544" s="38">
        <f>'Door Comparison'!J544</f>
        <v>1</v>
      </c>
      <c r="J544" s="38">
        <f>'Door Comparison'!L544</f>
        <v>0</v>
      </c>
      <c r="K544" s="38">
        <f>'Door Comparison'!M544</f>
        <v>1</v>
      </c>
      <c r="L544" s="38">
        <f>'Door Comparison'!N544</f>
        <v>1</v>
      </c>
      <c r="N544" s="40">
        <f t="shared" si="87"/>
        <v>0.51</v>
      </c>
      <c r="P544" s="40">
        <f t="shared" si="88"/>
        <v>4.55</v>
      </c>
      <c r="R544" s="1">
        <f>JMS!BL546</f>
        <v>426.22</v>
      </c>
      <c r="S544" s="399">
        <f>'Door Comparison'!AC544</f>
        <v>334.48</v>
      </c>
      <c r="T544" s="399">
        <f t="shared" si="89"/>
        <v>22.76</v>
      </c>
      <c r="U544" s="401">
        <v>405.15</v>
      </c>
      <c r="W544" s="41">
        <f t="shared" si="86"/>
        <v>1193.67</v>
      </c>
      <c r="X544" s="36"/>
    </row>
    <row r="545" spans="1:24" x14ac:dyDescent="0.25">
      <c r="A545" s="104" t="str">
        <f>'Door Comparison'!A545</f>
        <v>D11.02.09A</v>
      </c>
      <c r="B545" s="116" t="str">
        <f>'Door Comparison'!C545</f>
        <v>DRS-501</v>
      </c>
      <c r="C545" s="116" t="str">
        <f>'Door Comparison'!D545</f>
        <v>Timber</v>
      </c>
      <c r="D545" s="35">
        <f>'Door Comparison'!E545</f>
        <v>850</v>
      </c>
      <c r="E545" s="35">
        <f>'Door Comparison'!F545</f>
        <v>2360</v>
      </c>
      <c r="G545" s="38">
        <f>'Door Comparison'!I545</f>
        <v>0</v>
      </c>
      <c r="H545" s="38">
        <f>'Door Comparison'!J545</f>
        <v>1</v>
      </c>
      <c r="J545" s="38">
        <f>'Door Comparison'!L545</f>
        <v>0</v>
      </c>
      <c r="K545" s="38">
        <f>'Door Comparison'!M545</f>
        <v>1</v>
      </c>
      <c r="L545" s="38">
        <f>'Door Comparison'!N545</f>
        <v>1</v>
      </c>
      <c r="N545" s="40">
        <f t="shared" si="87"/>
        <v>0.5</v>
      </c>
      <c r="P545" s="40">
        <f t="shared" si="88"/>
        <v>4.46</v>
      </c>
      <c r="R545" s="1">
        <f>JMS!BL547</f>
        <v>422.25</v>
      </c>
      <c r="S545" s="399">
        <f>'Door Comparison'!AC545</f>
        <v>329.15</v>
      </c>
      <c r="T545" s="399">
        <f t="shared" si="89"/>
        <v>22.28</v>
      </c>
      <c r="U545" s="401">
        <v>377.29</v>
      </c>
      <c r="W545" s="41">
        <f t="shared" si="86"/>
        <v>1155.93</v>
      </c>
      <c r="X545" s="36"/>
    </row>
    <row r="546" spans="1:24" x14ac:dyDescent="0.25">
      <c r="A546" s="104" t="str">
        <f>'Door Comparison'!A546</f>
        <v>D11.02.10A</v>
      </c>
      <c r="B546" s="116" t="str">
        <f>'Door Comparison'!C546</f>
        <v>DRS-501</v>
      </c>
      <c r="C546" s="116" t="str">
        <f>'Door Comparison'!D546</f>
        <v>Timber</v>
      </c>
      <c r="D546" s="35">
        <f>'Door Comparison'!E546</f>
        <v>1040</v>
      </c>
      <c r="E546" s="35">
        <f>'Door Comparison'!F546</f>
        <v>2360</v>
      </c>
      <c r="G546" s="38">
        <f>'Door Comparison'!I546</f>
        <v>0</v>
      </c>
      <c r="H546" s="38">
        <f>'Door Comparison'!J546</f>
        <v>1</v>
      </c>
      <c r="J546" s="38">
        <f>'Door Comparison'!L546</f>
        <v>0</v>
      </c>
      <c r="K546" s="38">
        <f>'Door Comparison'!M546</f>
        <v>1</v>
      </c>
      <c r="L546" s="38">
        <f>'Door Comparison'!N546</f>
        <v>1</v>
      </c>
      <c r="N546" s="40">
        <f t="shared" si="87"/>
        <v>0.52</v>
      </c>
      <c r="P546" s="40">
        <f t="shared" si="88"/>
        <v>4.6100000000000003</v>
      </c>
      <c r="R546" s="1">
        <f>JMS!BL548</f>
        <v>428.54</v>
      </c>
      <c r="S546" s="399">
        <f>'Door Comparison'!AC546</f>
        <v>337.58</v>
      </c>
      <c r="T546" s="399">
        <f t="shared" si="89"/>
        <v>23.04</v>
      </c>
      <c r="U546" s="401">
        <v>372.89</v>
      </c>
      <c r="W546" s="41">
        <f t="shared" si="86"/>
        <v>1167.18</v>
      </c>
      <c r="X546" s="36"/>
    </row>
    <row r="547" spans="1:24" x14ac:dyDescent="0.25">
      <c r="A547" s="104" t="str">
        <f>'Door Comparison'!A547</f>
        <v>D11.02.11A</v>
      </c>
      <c r="B547" s="116" t="str">
        <f>'Door Comparison'!C547</f>
        <v>DRS-501</v>
      </c>
      <c r="C547" s="116" t="str">
        <f>'Door Comparison'!D547</f>
        <v>Timber</v>
      </c>
      <c r="D547" s="35">
        <f>'Door Comparison'!E547</f>
        <v>1290</v>
      </c>
      <c r="E547" s="35">
        <f>'Door Comparison'!F547</f>
        <v>2360</v>
      </c>
      <c r="G547" s="38">
        <f>'Door Comparison'!I547</f>
        <v>0</v>
      </c>
      <c r="H547" s="38">
        <f>'Door Comparison'!J547</f>
        <v>1</v>
      </c>
      <c r="J547" s="38">
        <f>'Door Comparison'!L547</f>
        <v>0</v>
      </c>
      <c r="K547" s="38">
        <f>'Door Comparison'!M547</f>
        <v>1</v>
      </c>
      <c r="L547" s="38">
        <f>'Door Comparison'!N547</f>
        <v>1</v>
      </c>
      <c r="N547" s="40">
        <f t="shared" si="87"/>
        <v>0.54</v>
      </c>
      <c r="P547" s="40">
        <f t="shared" si="88"/>
        <v>4.8099999999999996</v>
      </c>
      <c r="R547" s="1">
        <f>JMS!BL549</f>
        <v>436.82</v>
      </c>
      <c r="S547" s="399">
        <f>'Door Comparison'!AC547</f>
        <v>744.94</v>
      </c>
      <c r="T547" s="399">
        <f t="shared" si="89"/>
        <v>24.04</v>
      </c>
      <c r="U547" s="401">
        <v>865.31</v>
      </c>
      <c r="W547" s="41">
        <f t="shared" si="86"/>
        <v>2076.46</v>
      </c>
      <c r="X547" s="36"/>
    </row>
    <row r="548" spans="1:24" x14ac:dyDescent="0.25">
      <c r="A548" s="104" t="str">
        <f>'Door Comparison'!A548</f>
        <v>D11.02.12A</v>
      </c>
      <c r="B548" s="116" t="str">
        <f>'Door Comparison'!C548</f>
        <v>DRS-501</v>
      </c>
      <c r="C548" s="116" t="str">
        <f>'Door Comparison'!D548</f>
        <v>Timber</v>
      </c>
      <c r="D548" s="35">
        <f>'Door Comparison'!E548</f>
        <v>1290</v>
      </c>
      <c r="E548" s="35">
        <f>'Door Comparison'!F548</f>
        <v>2360</v>
      </c>
      <c r="G548" s="38">
        <f>'Door Comparison'!I548</f>
        <v>0</v>
      </c>
      <c r="H548" s="38">
        <f>'Door Comparison'!J548</f>
        <v>1</v>
      </c>
      <c r="J548" s="38">
        <f>'Door Comparison'!L548</f>
        <v>0</v>
      </c>
      <c r="K548" s="38">
        <f>'Door Comparison'!M548</f>
        <v>1</v>
      </c>
      <c r="L548" s="38">
        <f>'Door Comparison'!N548</f>
        <v>1</v>
      </c>
      <c r="N548" s="40">
        <f t="shared" si="87"/>
        <v>0.54</v>
      </c>
      <c r="P548" s="40">
        <f t="shared" si="88"/>
        <v>4.8099999999999996</v>
      </c>
      <c r="R548" s="1">
        <f>JMS!BL550</f>
        <v>408.94</v>
      </c>
      <c r="S548" s="399">
        <f>'Door Comparison'!AC548</f>
        <v>731.44</v>
      </c>
      <c r="T548" s="399">
        <f t="shared" si="89"/>
        <v>24.04</v>
      </c>
      <c r="U548" s="401">
        <v>865.31</v>
      </c>
      <c r="W548" s="41">
        <f t="shared" si="86"/>
        <v>2035.08</v>
      </c>
      <c r="X548" s="36"/>
    </row>
    <row r="549" spans="1:24" x14ac:dyDescent="0.25">
      <c r="A549" s="104" t="str">
        <f>'Door Comparison'!A549</f>
        <v>D11.02.M1A</v>
      </c>
      <c r="B549" s="116" t="str">
        <f>'Door Comparison'!C549</f>
        <v>DRS-501</v>
      </c>
      <c r="C549" s="116" t="str">
        <f>'Door Comparison'!D549</f>
        <v>Timber</v>
      </c>
      <c r="D549" s="35">
        <f>'Door Comparison'!E549</f>
        <v>1040</v>
      </c>
      <c r="E549" s="35">
        <f>'Door Comparison'!F549</f>
        <v>2360</v>
      </c>
      <c r="G549" s="38">
        <f>'Door Comparison'!I549</f>
        <v>0</v>
      </c>
      <c r="H549" s="38">
        <f>'Door Comparison'!J549</f>
        <v>1</v>
      </c>
      <c r="J549" s="38">
        <f>'Door Comparison'!L549</f>
        <v>0</v>
      </c>
      <c r="K549" s="38">
        <f>'Door Comparison'!M549</f>
        <v>1</v>
      </c>
      <c r="L549" s="38">
        <f>'Door Comparison'!N549</f>
        <v>1</v>
      </c>
      <c r="N549" s="40">
        <f t="shared" si="87"/>
        <v>0.52</v>
      </c>
      <c r="P549" s="40">
        <f t="shared" si="88"/>
        <v>4.6100000000000003</v>
      </c>
      <c r="R549" s="1">
        <f>JMS!BL551</f>
        <v>384.8</v>
      </c>
      <c r="S549" s="399">
        <f>'Door Comparison'!AC549</f>
        <v>337.58</v>
      </c>
      <c r="T549" s="399">
        <f t="shared" si="89"/>
        <v>23.04</v>
      </c>
      <c r="U549" s="401">
        <v>363.37</v>
      </c>
      <c r="W549" s="41">
        <f t="shared" si="86"/>
        <v>1113.92</v>
      </c>
      <c r="X549" s="36"/>
    </row>
    <row r="550" spans="1:24" x14ac:dyDescent="0.25">
      <c r="A550" s="104" t="str">
        <f>'Door Comparison'!A550</f>
        <v>D11.04.01A</v>
      </c>
      <c r="B550" s="116" t="str">
        <f>'Door Comparison'!C550</f>
        <v>DRS-501</v>
      </c>
      <c r="C550" s="116" t="str">
        <f>'Door Comparison'!D550</f>
        <v>Timber</v>
      </c>
      <c r="D550" s="35">
        <f>'Door Comparison'!E550</f>
        <v>1290</v>
      </c>
      <c r="E550" s="35">
        <f>'Door Comparison'!F550</f>
        <v>2360</v>
      </c>
      <c r="G550" s="38">
        <f>'Door Comparison'!I550</f>
        <v>0</v>
      </c>
      <c r="H550" s="38">
        <f>'Door Comparison'!J550</f>
        <v>1</v>
      </c>
      <c r="J550" s="38">
        <f>'Door Comparison'!L550</f>
        <v>0</v>
      </c>
      <c r="K550" s="38">
        <f>'Door Comparison'!M550</f>
        <v>1</v>
      </c>
      <c r="L550" s="38">
        <f>'Door Comparison'!N550</f>
        <v>1</v>
      </c>
      <c r="N550" s="40">
        <f t="shared" si="87"/>
        <v>0.54</v>
      </c>
      <c r="P550" s="40">
        <f t="shared" si="88"/>
        <v>4.8099999999999996</v>
      </c>
      <c r="R550" s="1">
        <f>JMS!BL552</f>
        <v>436.82</v>
      </c>
      <c r="S550" s="399">
        <f>'Door Comparison'!AC550</f>
        <v>731.44</v>
      </c>
      <c r="T550" s="399">
        <f t="shared" si="89"/>
        <v>24.04</v>
      </c>
      <c r="U550" s="401">
        <v>839.73</v>
      </c>
      <c r="W550" s="41">
        <f t="shared" si="86"/>
        <v>2037.38</v>
      </c>
      <c r="X550" s="36"/>
    </row>
    <row r="551" spans="1:24" x14ac:dyDescent="0.25">
      <c r="A551" s="104" t="str">
        <f>'Door Comparison'!A551</f>
        <v>D11.04.02A</v>
      </c>
      <c r="B551" s="116" t="str">
        <f>'Door Comparison'!C551</f>
        <v>DRS-501</v>
      </c>
      <c r="C551" s="116" t="str">
        <f>'Door Comparison'!D551</f>
        <v>Timber</v>
      </c>
      <c r="D551" s="35">
        <f>'Door Comparison'!E551</f>
        <v>1290</v>
      </c>
      <c r="E551" s="35">
        <f>'Door Comparison'!F551</f>
        <v>2360</v>
      </c>
      <c r="G551" s="38">
        <f>'Door Comparison'!I551</f>
        <v>0</v>
      </c>
      <c r="H551" s="38">
        <f>'Door Comparison'!J551</f>
        <v>1</v>
      </c>
      <c r="J551" s="38">
        <f>'Door Comparison'!L551</f>
        <v>0</v>
      </c>
      <c r="K551" s="38">
        <f>'Door Comparison'!M551</f>
        <v>1</v>
      </c>
      <c r="L551" s="38">
        <f>'Door Comparison'!N551</f>
        <v>1</v>
      </c>
      <c r="N551" s="40">
        <f t="shared" si="87"/>
        <v>0.54</v>
      </c>
      <c r="P551" s="40">
        <f t="shared" si="88"/>
        <v>4.8099999999999996</v>
      </c>
      <c r="R551" s="1">
        <f>JMS!BL553</f>
        <v>436.82</v>
      </c>
      <c r="S551" s="399">
        <f>'Door Comparison'!AC551</f>
        <v>731.44</v>
      </c>
      <c r="T551" s="399">
        <f t="shared" si="89"/>
        <v>24.04</v>
      </c>
      <c r="U551" s="401">
        <v>865.31</v>
      </c>
      <c r="W551" s="41">
        <f t="shared" si="86"/>
        <v>2062.96</v>
      </c>
      <c r="X551" s="36"/>
    </row>
    <row r="552" spans="1:24" x14ac:dyDescent="0.25">
      <c r="A552" s="104" t="str">
        <f>'Door Comparison'!A552</f>
        <v>D11.04.03A</v>
      </c>
      <c r="B552" s="116" t="str">
        <f>'Door Comparison'!C552</f>
        <v>DRS-501</v>
      </c>
      <c r="C552" s="116" t="str">
        <f>'Door Comparison'!D552</f>
        <v>Timber</v>
      </c>
      <c r="D552" s="35">
        <f>'Door Comparison'!E552</f>
        <v>1040</v>
      </c>
      <c r="E552" s="35">
        <f>'Door Comparison'!F552</f>
        <v>2360</v>
      </c>
      <c r="G552" s="38">
        <f>'Door Comparison'!I552</f>
        <v>0</v>
      </c>
      <c r="H552" s="38">
        <f>'Door Comparison'!J552</f>
        <v>1</v>
      </c>
      <c r="J552" s="38">
        <f>'Door Comparison'!L552</f>
        <v>0</v>
      </c>
      <c r="K552" s="38">
        <f>'Door Comparison'!M552</f>
        <v>1</v>
      </c>
      <c r="L552" s="38">
        <f>'Door Comparison'!N552</f>
        <v>1</v>
      </c>
      <c r="N552" s="40">
        <f t="shared" si="87"/>
        <v>0.52</v>
      </c>
      <c r="P552" s="40">
        <f t="shared" si="88"/>
        <v>4.6100000000000003</v>
      </c>
      <c r="R552" s="1">
        <f>JMS!BL554</f>
        <v>401.74</v>
      </c>
      <c r="S552" s="399">
        <f>'Door Comparison'!AC552</f>
        <v>505</v>
      </c>
      <c r="T552" s="399">
        <f t="shared" si="89"/>
        <v>23.04</v>
      </c>
      <c r="U552" s="401">
        <v>284.85000000000002</v>
      </c>
      <c r="W552" s="41">
        <f t="shared" si="86"/>
        <v>1219.76</v>
      </c>
      <c r="X552" s="36"/>
    </row>
    <row r="553" spans="1:24" x14ac:dyDescent="0.25">
      <c r="A553" s="104" t="str">
        <f>'Door Comparison'!A553</f>
        <v>D11.04.04A</v>
      </c>
      <c r="B553" s="116" t="str">
        <f>'Door Comparison'!C553</f>
        <v>DRS-501</v>
      </c>
      <c r="C553" s="116" t="str">
        <f>'Door Comparison'!D553</f>
        <v>Timber</v>
      </c>
      <c r="D553" s="35">
        <f>'Door Comparison'!E553</f>
        <v>1640</v>
      </c>
      <c r="E553" s="35">
        <f>'Door Comparison'!F553</f>
        <v>2360</v>
      </c>
      <c r="G553" s="38">
        <f>'Door Comparison'!I553</f>
        <v>0</v>
      </c>
      <c r="H553" s="38">
        <f>'Door Comparison'!J553</f>
        <v>1</v>
      </c>
      <c r="J553" s="38">
        <f>'Door Comparison'!L553</f>
        <v>0</v>
      </c>
      <c r="K553" s="38">
        <f>'Door Comparison'!M553</f>
        <v>1</v>
      </c>
      <c r="L553" s="38">
        <f>'Door Comparison'!N553</f>
        <v>1</v>
      </c>
      <c r="N553" s="40">
        <f t="shared" si="87"/>
        <v>0.56999999999999995</v>
      </c>
      <c r="P553" s="40">
        <f t="shared" si="88"/>
        <v>5.09</v>
      </c>
      <c r="R553" s="1">
        <f>JMS!BL555</f>
        <v>419.01</v>
      </c>
      <c r="S553" s="399">
        <f>'Door Comparison'!AC553</f>
        <v>683.01</v>
      </c>
      <c r="T553" s="399">
        <f t="shared" si="89"/>
        <v>25.44</v>
      </c>
      <c r="U553" s="401">
        <v>412.57</v>
      </c>
      <c r="W553" s="41">
        <f t="shared" si="86"/>
        <v>1545.69</v>
      </c>
      <c r="X553" s="36"/>
    </row>
    <row r="554" spans="1:24" x14ac:dyDescent="0.25">
      <c r="A554" s="104" t="str">
        <f>'Door Comparison'!A554</f>
        <v>D11.04.05A</v>
      </c>
      <c r="B554" s="116" t="str">
        <f>'Door Comparison'!C554</f>
        <v>DRS-505</v>
      </c>
      <c r="C554" s="116" t="str">
        <f>'Door Comparison'!D554</f>
        <v>Selo</v>
      </c>
      <c r="D554" s="35">
        <f>'Door Comparison'!E554</f>
        <v>1903</v>
      </c>
      <c r="E554" s="35">
        <f>'Door Comparison'!F554</f>
        <v>2395</v>
      </c>
      <c r="G554" s="38">
        <f>'Door Comparison'!I554</f>
        <v>0</v>
      </c>
      <c r="H554" s="38">
        <f>'Door Comparison'!J554</f>
        <v>1</v>
      </c>
      <c r="J554" s="38">
        <f>'Door Comparison'!L554</f>
        <v>0</v>
      </c>
      <c r="K554" s="38">
        <f>'Door Comparison'!M554</f>
        <v>0</v>
      </c>
      <c r="L554" s="38">
        <f>'Door Comparison'!N554</f>
        <v>1</v>
      </c>
      <c r="N554" s="40">
        <f t="shared" si="87"/>
        <v>0.6</v>
      </c>
      <c r="P554" s="40">
        <f t="shared" si="88"/>
        <v>5.35</v>
      </c>
      <c r="R554" s="1">
        <f>JMS!BL556</f>
        <v>430.99</v>
      </c>
      <c r="S554" s="40">
        <f>'Door Comparison'!AC554</f>
        <v>910.65</v>
      </c>
      <c r="T554" s="40">
        <f t="shared" si="89"/>
        <v>13.39</v>
      </c>
      <c r="U554" s="400">
        <v>167.73</v>
      </c>
      <c r="V554" s="39"/>
      <c r="W554" s="41">
        <f t="shared" si="86"/>
        <v>1528.71</v>
      </c>
      <c r="X554" s="36"/>
    </row>
    <row r="555" spans="1:24" x14ac:dyDescent="0.25">
      <c r="A555" s="104" t="str">
        <f>'Door Comparison'!A555</f>
        <v>D11.04.06A</v>
      </c>
      <c r="B555" s="116" t="str">
        <f>'Door Comparison'!C555</f>
        <v>DRS-501</v>
      </c>
      <c r="C555" s="116" t="str">
        <f>'Door Comparison'!D555</f>
        <v>Timber</v>
      </c>
      <c r="D555" s="35">
        <f>'Door Comparison'!E555</f>
        <v>950</v>
      </c>
      <c r="E555" s="35">
        <f>'Door Comparison'!F555</f>
        <v>2360</v>
      </c>
      <c r="G555" s="38">
        <f>'Door Comparison'!I555</f>
        <v>0</v>
      </c>
      <c r="H555" s="38">
        <f>'Door Comparison'!J555</f>
        <v>1</v>
      </c>
      <c r="J555" s="38">
        <f>'Door Comparison'!L555</f>
        <v>0</v>
      </c>
      <c r="K555" s="38">
        <f>'Door Comparison'!M555</f>
        <v>0</v>
      </c>
      <c r="L555" s="38">
        <f>'Door Comparison'!N555</f>
        <v>1</v>
      </c>
      <c r="N555" s="40">
        <f t="shared" si="87"/>
        <v>0.51</v>
      </c>
      <c r="P555" s="40">
        <f t="shared" si="88"/>
        <v>4.54</v>
      </c>
      <c r="R555" s="1">
        <f>JMS!BL557</f>
        <v>385.31</v>
      </c>
      <c r="S555" s="399">
        <f>'Door Comparison'!AC555</f>
        <v>235.59</v>
      </c>
      <c r="T555" s="399">
        <f t="shared" si="89"/>
        <v>11.34</v>
      </c>
      <c r="U555" s="401">
        <v>363.81</v>
      </c>
      <c r="W555" s="41">
        <f t="shared" si="86"/>
        <v>1001.1</v>
      </c>
      <c r="X555" s="36"/>
    </row>
    <row r="556" spans="1:24" x14ac:dyDescent="0.25">
      <c r="A556" s="104" t="str">
        <f>'Door Comparison'!A556</f>
        <v>D11.04.07A</v>
      </c>
      <c r="B556" s="116" t="str">
        <f>'Door Comparison'!C556</f>
        <v>DRS-501</v>
      </c>
      <c r="C556" s="116" t="str">
        <f>'Door Comparison'!D556</f>
        <v>Timber</v>
      </c>
      <c r="D556" s="35">
        <f>'Door Comparison'!E556</f>
        <v>830</v>
      </c>
      <c r="E556" s="35">
        <f>'Door Comparison'!F556</f>
        <v>2360</v>
      </c>
      <c r="G556" s="38">
        <f>'Door Comparison'!I556</f>
        <v>0</v>
      </c>
      <c r="H556" s="38">
        <f>'Door Comparison'!J556</f>
        <v>1</v>
      </c>
      <c r="J556" s="38">
        <f>'Door Comparison'!L556</f>
        <v>1</v>
      </c>
      <c r="K556" s="38">
        <f>'Door Comparison'!M556</f>
        <v>0</v>
      </c>
      <c r="L556" s="38">
        <f>'Door Comparison'!N556</f>
        <v>1</v>
      </c>
      <c r="N556" s="40">
        <f t="shared" si="87"/>
        <v>0.5</v>
      </c>
      <c r="P556" s="40">
        <f t="shared" si="88"/>
        <v>4.4400000000000004</v>
      </c>
      <c r="R556" s="1">
        <f>JMS!BL558</f>
        <v>382.01</v>
      </c>
      <c r="S556" s="399">
        <f>'Door Comparison'!AC556</f>
        <v>230.51</v>
      </c>
      <c r="T556" s="399">
        <f t="shared" si="89"/>
        <v>22.2</v>
      </c>
      <c r="U556" s="401">
        <v>365.19</v>
      </c>
      <c r="W556" s="41">
        <f t="shared" si="86"/>
        <v>1004.85</v>
      </c>
      <c r="X556" s="36"/>
    </row>
    <row r="557" spans="1:24" x14ac:dyDescent="0.25">
      <c r="A557" s="104" t="str">
        <f>'Door Comparison'!A557</f>
        <v>D11.04.08A</v>
      </c>
      <c r="B557" s="116" t="str">
        <f>'Door Comparison'!C557</f>
        <v>DRS-501</v>
      </c>
      <c r="C557" s="116" t="str">
        <f>'Door Comparison'!D557</f>
        <v>Timber</v>
      </c>
      <c r="D557" s="35">
        <f>'Door Comparison'!E557</f>
        <v>950</v>
      </c>
      <c r="E557" s="35">
        <f>'Door Comparison'!F557</f>
        <v>2360</v>
      </c>
      <c r="G557" s="38">
        <f>'Door Comparison'!I557</f>
        <v>0</v>
      </c>
      <c r="H557" s="38">
        <f>'Door Comparison'!J557</f>
        <v>1</v>
      </c>
      <c r="J557" s="38">
        <f>'Door Comparison'!L557</f>
        <v>0</v>
      </c>
      <c r="K557" s="38">
        <f>'Door Comparison'!M557</f>
        <v>0</v>
      </c>
      <c r="L557" s="38">
        <f>'Door Comparison'!N557</f>
        <v>1</v>
      </c>
      <c r="N557" s="40">
        <f t="shared" si="87"/>
        <v>0.51</v>
      </c>
      <c r="P557" s="40">
        <f t="shared" si="88"/>
        <v>4.54</v>
      </c>
      <c r="R557" s="1">
        <f>JMS!BL559</f>
        <v>385.31</v>
      </c>
      <c r="S557" s="399">
        <f>'Door Comparison'!AC557</f>
        <v>235.59</v>
      </c>
      <c r="T557" s="399">
        <f t="shared" si="89"/>
        <v>11.34</v>
      </c>
      <c r="U557" s="401">
        <v>363.81</v>
      </c>
      <c r="W557" s="41">
        <f t="shared" si="86"/>
        <v>1001.1</v>
      </c>
      <c r="X557" s="36"/>
    </row>
    <row r="558" spans="1:24" x14ac:dyDescent="0.25">
      <c r="A558" s="104" t="str">
        <f>'Door Comparison'!A558</f>
        <v>D11.04.09A</v>
      </c>
      <c r="B558" s="116" t="str">
        <f>'Door Comparison'!C558</f>
        <v>DRS-501</v>
      </c>
      <c r="C558" s="116" t="str">
        <f>'Door Comparison'!D558</f>
        <v>Timber</v>
      </c>
      <c r="D558" s="35">
        <f>'Door Comparison'!E558</f>
        <v>1010</v>
      </c>
      <c r="E558" s="35">
        <f>'Door Comparison'!F558</f>
        <v>2360</v>
      </c>
      <c r="G558" s="38">
        <f>'Door Comparison'!I558</f>
        <v>0</v>
      </c>
      <c r="H558" s="38">
        <f>'Door Comparison'!J558</f>
        <v>1</v>
      </c>
      <c r="J558" s="38">
        <f>'Door Comparison'!L558</f>
        <v>1</v>
      </c>
      <c r="K558" s="38">
        <f>'Door Comparison'!M558</f>
        <v>0</v>
      </c>
      <c r="L558" s="38">
        <f>'Door Comparison'!N558</f>
        <v>1</v>
      </c>
      <c r="N558" s="40">
        <f t="shared" si="87"/>
        <v>0.52</v>
      </c>
      <c r="P558" s="40">
        <f t="shared" si="88"/>
        <v>4.58</v>
      </c>
      <c r="R558" s="1">
        <f>JMS!BL560</f>
        <v>387.06</v>
      </c>
      <c r="S558" s="399">
        <f>'Door Comparison'!AC558</f>
        <v>238.42</v>
      </c>
      <c r="T558" s="399">
        <f t="shared" si="89"/>
        <v>22.92</v>
      </c>
      <c r="U558" s="401">
        <v>367.71</v>
      </c>
      <c r="W558" s="41">
        <f t="shared" si="86"/>
        <v>1021.21</v>
      </c>
      <c r="X558" s="36"/>
    </row>
    <row r="559" spans="1:24" x14ac:dyDescent="0.25">
      <c r="A559" s="104" t="str">
        <f>'Door Comparison'!A559</f>
        <v>D11.06.01A</v>
      </c>
      <c r="B559" s="116" t="str">
        <f>'Door Comparison'!C559</f>
        <v>DRS-501</v>
      </c>
      <c r="C559" s="116" t="str">
        <f>'Door Comparison'!D559</f>
        <v>Timber</v>
      </c>
      <c r="D559" s="35">
        <f>'Door Comparison'!E559</f>
        <v>1290</v>
      </c>
      <c r="E559" s="35">
        <f>'Door Comparison'!F559</f>
        <v>2360</v>
      </c>
      <c r="G559" s="38">
        <f>'Door Comparison'!I559</f>
        <v>0</v>
      </c>
      <c r="H559" s="38">
        <f>'Door Comparison'!J559</f>
        <v>1</v>
      </c>
      <c r="J559" s="38">
        <f>'Door Comparison'!L559</f>
        <v>0</v>
      </c>
      <c r="K559" s="38">
        <f>'Door Comparison'!M559</f>
        <v>1</v>
      </c>
      <c r="L559" s="38">
        <f>'Door Comparison'!N559</f>
        <v>1</v>
      </c>
      <c r="N559" s="40">
        <f t="shared" si="87"/>
        <v>0.54</v>
      </c>
      <c r="P559" s="40">
        <f t="shared" si="88"/>
        <v>4.8099999999999996</v>
      </c>
      <c r="R559" s="1">
        <f>JMS!BL561</f>
        <v>391.31</v>
      </c>
      <c r="S559" s="399">
        <f>'Door Comparison'!AC559</f>
        <v>761.47</v>
      </c>
      <c r="T559" s="399">
        <f t="shared" si="89"/>
        <v>24.04</v>
      </c>
      <c r="U559" s="401">
        <v>839.73</v>
      </c>
      <c r="W559" s="41">
        <f t="shared" si="86"/>
        <v>2021.9</v>
      </c>
      <c r="X559" s="36"/>
    </row>
    <row r="560" spans="1:24" x14ac:dyDescent="0.25">
      <c r="A560" s="104" t="str">
        <f>'Door Comparison'!A560</f>
        <v>D11.06.02A</v>
      </c>
      <c r="B560" s="116" t="str">
        <f>'Door Comparison'!C560</f>
        <v>DRS-501</v>
      </c>
      <c r="C560" s="116" t="str">
        <f>'Door Comparison'!D560</f>
        <v>Timber</v>
      </c>
      <c r="D560" s="35">
        <f>'Door Comparison'!E560</f>
        <v>1640</v>
      </c>
      <c r="E560" s="35">
        <f>'Door Comparison'!F560</f>
        <v>2360</v>
      </c>
      <c r="G560" s="38">
        <f>'Door Comparison'!I560</f>
        <v>0</v>
      </c>
      <c r="H560" s="38">
        <f>'Door Comparison'!J560</f>
        <v>1</v>
      </c>
      <c r="J560" s="38">
        <f>'Door Comparison'!L560</f>
        <v>0</v>
      </c>
      <c r="K560" s="38">
        <f>'Door Comparison'!M560</f>
        <v>1</v>
      </c>
      <c r="L560" s="38">
        <f>'Door Comparison'!N560</f>
        <v>1</v>
      </c>
      <c r="N560" s="40">
        <f t="shared" si="87"/>
        <v>0.56999999999999995</v>
      </c>
      <c r="P560" s="40">
        <f t="shared" si="88"/>
        <v>5.09</v>
      </c>
      <c r="R560" s="1">
        <f>JMS!BL562</f>
        <v>448.41</v>
      </c>
      <c r="S560" s="399">
        <f>'Door Comparison'!AC560</f>
        <v>683.01</v>
      </c>
      <c r="T560" s="399">
        <f t="shared" si="89"/>
        <v>25.44</v>
      </c>
      <c r="U560" s="401">
        <v>412.57</v>
      </c>
      <c r="W560" s="41">
        <f t="shared" si="86"/>
        <v>1575.09</v>
      </c>
      <c r="X560" s="36"/>
    </row>
    <row r="561" spans="1:24" x14ac:dyDescent="0.25">
      <c r="A561" s="104" t="str">
        <f>'Door Comparison'!A561</f>
        <v>D11.06.03A</v>
      </c>
      <c r="B561" s="116" t="str">
        <f>'Door Comparison'!C561</f>
        <v>DRS-501</v>
      </c>
      <c r="C561" s="116" t="str">
        <f>'Door Comparison'!D561</f>
        <v>Timber</v>
      </c>
      <c r="D561" s="35">
        <f>'Door Comparison'!E561</f>
        <v>1290</v>
      </c>
      <c r="E561" s="35">
        <f>'Door Comparison'!F561</f>
        <v>2360</v>
      </c>
      <c r="G561" s="38">
        <f>'Door Comparison'!I561</f>
        <v>0</v>
      </c>
      <c r="H561" s="38">
        <f>'Door Comparison'!J561</f>
        <v>1</v>
      </c>
      <c r="J561" s="38">
        <f>'Door Comparison'!L561</f>
        <v>0</v>
      </c>
      <c r="K561" s="38">
        <f>'Door Comparison'!M561</f>
        <v>1</v>
      </c>
      <c r="L561" s="38">
        <f>'Door Comparison'!N561</f>
        <v>1</v>
      </c>
      <c r="N561" s="40">
        <f t="shared" si="87"/>
        <v>0.54</v>
      </c>
      <c r="P561" s="40">
        <f t="shared" si="88"/>
        <v>4.8099999999999996</v>
      </c>
      <c r="R561" s="1">
        <f>JMS!BL563</f>
        <v>391.31</v>
      </c>
      <c r="S561" s="399">
        <f>'Door Comparison'!AC561</f>
        <v>731.44</v>
      </c>
      <c r="T561" s="399">
        <f t="shared" si="89"/>
        <v>24.04</v>
      </c>
      <c r="U561" s="401">
        <v>865.31</v>
      </c>
      <c r="W561" s="41">
        <f t="shared" si="86"/>
        <v>2017.45</v>
      </c>
      <c r="X561" s="36"/>
    </row>
    <row r="562" spans="1:24" x14ac:dyDescent="0.25">
      <c r="A562" s="104" t="str">
        <f>'Door Comparison'!A562</f>
        <v>D11.06.04A</v>
      </c>
      <c r="B562" s="116" t="str">
        <f>'Door Comparison'!C562</f>
        <v>DRS-505</v>
      </c>
      <c r="C562" s="116" t="str">
        <f>'Door Comparison'!D562</f>
        <v>Selo</v>
      </c>
      <c r="D562" s="35">
        <f>'Door Comparison'!E562</f>
        <v>1955</v>
      </c>
      <c r="E562" s="35">
        <f>'Door Comparison'!F562</f>
        <v>2395</v>
      </c>
      <c r="G562" s="38">
        <f>'Door Comparison'!I562</f>
        <v>0</v>
      </c>
      <c r="H562" s="38">
        <f>'Door Comparison'!J562</f>
        <v>1</v>
      </c>
      <c r="J562" s="38">
        <f>'Door Comparison'!L562</f>
        <v>0</v>
      </c>
      <c r="K562" s="38">
        <f>'Door Comparison'!M562</f>
        <v>0</v>
      </c>
      <c r="L562" s="38">
        <f>'Door Comparison'!N562</f>
        <v>1</v>
      </c>
      <c r="N562" s="40">
        <f t="shared" si="87"/>
        <v>0.61</v>
      </c>
      <c r="P562" s="40">
        <f t="shared" si="88"/>
        <v>5.4</v>
      </c>
      <c r="R562" s="1">
        <f>JMS!BL564</f>
        <v>414.58</v>
      </c>
      <c r="S562" s="40">
        <f>'Door Comparison'!AC562</f>
        <v>910.45</v>
      </c>
      <c r="T562" s="40">
        <f t="shared" si="89"/>
        <v>13.49</v>
      </c>
      <c r="U562" s="400">
        <v>167.73</v>
      </c>
      <c r="V562" s="39"/>
      <c r="W562" s="41">
        <f t="shared" si="86"/>
        <v>1512.26</v>
      </c>
      <c r="X562" s="36"/>
    </row>
    <row r="563" spans="1:24" x14ac:dyDescent="0.25">
      <c r="A563" s="104" t="str">
        <f>'Door Comparison'!A563</f>
        <v>D11.06.05A</v>
      </c>
      <c r="B563" s="116" t="str">
        <f>'Door Comparison'!C563</f>
        <v>DRS-501</v>
      </c>
      <c r="C563" s="116" t="str">
        <f>'Door Comparison'!D563</f>
        <v>Timber</v>
      </c>
      <c r="D563" s="35">
        <f>'Door Comparison'!E563</f>
        <v>970</v>
      </c>
      <c r="E563" s="35">
        <f>'Door Comparison'!F563</f>
        <v>2360</v>
      </c>
      <c r="G563" s="38">
        <f>'Door Comparison'!I563</f>
        <v>0</v>
      </c>
      <c r="H563" s="38">
        <f>'Door Comparison'!J563</f>
        <v>1</v>
      </c>
      <c r="J563" s="38">
        <f>'Door Comparison'!L563</f>
        <v>0</v>
      </c>
      <c r="K563" s="38">
        <f>'Door Comparison'!M563</f>
        <v>1</v>
      </c>
      <c r="L563" s="38">
        <f>'Door Comparison'!N563</f>
        <v>1</v>
      </c>
      <c r="N563" s="40">
        <f t="shared" si="87"/>
        <v>0.51</v>
      </c>
      <c r="P563" s="40">
        <f t="shared" si="88"/>
        <v>4.55</v>
      </c>
      <c r="R563" s="1">
        <f>JMS!BL565</f>
        <v>426.22</v>
      </c>
      <c r="S563" s="399">
        <f>'Door Comparison'!AC563</f>
        <v>334.48</v>
      </c>
      <c r="T563" s="399">
        <f t="shared" si="89"/>
        <v>22.76</v>
      </c>
      <c r="U563" s="401">
        <v>405.15</v>
      </c>
      <c r="W563" s="41">
        <f t="shared" si="86"/>
        <v>1193.67</v>
      </c>
      <c r="X563" s="36"/>
    </row>
    <row r="564" spans="1:24" x14ac:dyDescent="0.25">
      <c r="A564" s="104" t="str">
        <f>'Door Comparison'!A564</f>
        <v>D11.06.06A</v>
      </c>
      <c r="B564" s="116" t="str">
        <f>'Door Comparison'!C564</f>
        <v>DRS-501</v>
      </c>
      <c r="C564" s="116" t="str">
        <f>'Door Comparison'!D564</f>
        <v>Timber</v>
      </c>
      <c r="D564" s="35">
        <f>'Door Comparison'!E564</f>
        <v>1040</v>
      </c>
      <c r="E564" s="35">
        <f>'Door Comparison'!F564</f>
        <v>2360</v>
      </c>
      <c r="G564" s="38">
        <f>'Door Comparison'!I564</f>
        <v>0</v>
      </c>
      <c r="H564" s="38">
        <f>'Door Comparison'!J564</f>
        <v>1</v>
      </c>
      <c r="J564" s="38">
        <f>'Door Comparison'!L564</f>
        <v>0</v>
      </c>
      <c r="K564" s="38">
        <f>'Door Comparison'!M564</f>
        <v>1</v>
      </c>
      <c r="L564" s="38">
        <f>'Door Comparison'!N564</f>
        <v>1</v>
      </c>
      <c r="N564" s="40">
        <f t="shared" si="87"/>
        <v>0.52</v>
      </c>
      <c r="P564" s="40">
        <f t="shared" si="88"/>
        <v>4.6100000000000003</v>
      </c>
      <c r="R564" s="1">
        <f>JMS!BL566</f>
        <v>384.8</v>
      </c>
      <c r="S564" s="399">
        <f>'Door Comparison'!AC564</f>
        <v>337.58</v>
      </c>
      <c r="T564" s="399">
        <f t="shared" si="89"/>
        <v>23.04</v>
      </c>
      <c r="U564" s="401">
        <v>405.15</v>
      </c>
      <c r="W564" s="41">
        <f t="shared" si="86"/>
        <v>1155.7</v>
      </c>
      <c r="X564" s="36"/>
    </row>
    <row r="565" spans="1:24" x14ac:dyDescent="0.25">
      <c r="A565" s="104" t="str">
        <f>'Door Comparison'!A565</f>
        <v>D11.06.07A</v>
      </c>
      <c r="B565" s="116" t="str">
        <f>'Door Comparison'!C565</f>
        <v>DRS-501</v>
      </c>
      <c r="C565" s="116" t="str">
        <f>'Door Comparison'!D565</f>
        <v>Timber</v>
      </c>
      <c r="D565" s="35">
        <f>'Door Comparison'!E565</f>
        <v>1040</v>
      </c>
      <c r="E565" s="35">
        <f>'Door Comparison'!F565</f>
        <v>2360</v>
      </c>
      <c r="G565" s="38">
        <f>'Door Comparison'!I565</f>
        <v>0</v>
      </c>
      <c r="H565" s="38">
        <f>'Door Comparison'!J565</f>
        <v>1</v>
      </c>
      <c r="J565" s="38">
        <f>'Door Comparison'!L565</f>
        <v>0</v>
      </c>
      <c r="K565" s="38">
        <f>'Door Comparison'!M565</f>
        <v>1</v>
      </c>
      <c r="L565" s="38">
        <f>'Door Comparison'!N565</f>
        <v>1</v>
      </c>
      <c r="N565" s="40">
        <f t="shared" si="87"/>
        <v>0.52</v>
      </c>
      <c r="P565" s="40">
        <f t="shared" si="88"/>
        <v>4.6100000000000003</v>
      </c>
      <c r="R565" s="1">
        <f>JMS!BL567</f>
        <v>428.54</v>
      </c>
      <c r="S565" s="399">
        <f>'Door Comparison'!AC565</f>
        <v>505.03</v>
      </c>
      <c r="T565" s="399">
        <f t="shared" si="89"/>
        <v>23.04</v>
      </c>
      <c r="U565" s="401">
        <v>287.37</v>
      </c>
      <c r="W565" s="41">
        <f t="shared" si="86"/>
        <v>1249.1099999999999</v>
      </c>
      <c r="X565" s="36"/>
    </row>
    <row r="566" spans="1:24" x14ac:dyDescent="0.25">
      <c r="A566" s="104" t="str">
        <f>'Door Comparison'!A566</f>
        <v>R11.01.05A</v>
      </c>
      <c r="B566" s="116" t="str">
        <f>'Door Comparison'!C566</f>
        <v>DRS-505</v>
      </c>
      <c r="C566" s="116" t="str">
        <f>'Door Comparison'!D566</f>
        <v>Selo</v>
      </c>
      <c r="D566" s="35">
        <f>'Door Comparison'!E566</f>
        <v>1903</v>
      </c>
      <c r="E566" s="35">
        <f>'Door Comparison'!F566</f>
        <v>2095</v>
      </c>
      <c r="G566" s="38">
        <f>'Door Comparison'!I566</f>
        <v>0</v>
      </c>
      <c r="H566" s="38">
        <f>'Door Comparison'!J566</f>
        <v>1</v>
      </c>
      <c r="J566" s="38">
        <f>'Door Comparison'!L566</f>
        <v>0</v>
      </c>
      <c r="K566" s="38">
        <f>'Door Comparison'!M566</f>
        <v>0</v>
      </c>
      <c r="L566" s="38">
        <f>'Door Comparison'!N566</f>
        <v>1</v>
      </c>
      <c r="N566" s="40">
        <f t="shared" si="87"/>
        <v>0.55000000000000004</v>
      </c>
      <c r="P566" s="40">
        <f t="shared" si="88"/>
        <v>4.87</v>
      </c>
      <c r="R566" s="1">
        <f>JMS!BL568</f>
        <v>430.99</v>
      </c>
      <c r="S566" s="40">
        <f>'Door Comparison'!AC566</f>
        <v>1197.5899999999999</v>
      </c>
      <c r="T566" s="40">
        <f t="shared" si="89"/>
        <v>12.19</v>
      </c>
      <c r="U566" s="400">
        <v>167.73</v>
      </c>
      <c r="V566" s="39"/>
      <c r="W566" s="41">
        <f t="shared" si="86"/>
        <v>1813.92</v>
      </c>
      <c r="X566" s="36"/>
    </row>
    <row r="567" spans="1:24" x14ac:dyDescent="0.25">
      <c r="A567" s="104" t="str">
        <f>'Door Comparison'!A567</f>
        <v>Level 12</v>
      </c>
      <c r="B567" s="116"/>
      <c r="C567" s="116"/>
      <c r="N567" s="40"/>
      <c r="P567" s="40"/>
      <c r="R567" s="1"/>
      <c r="S567" s="40"/>
      <c r="T567" s="40"/>
      <c r="U567" s="109"/>
      <c r="V567" s="39"/>
      <c r="X567" s="36"/>
    </row>
    <row r="568" spans="1:24" x14ac:dyDescent="0.25">
      <c r="A568" s="104" t="str">
        <f>'Door Comparison'!A568</f>
        <v>D12.02.01A</v>
      </c>
      <c r="B568" s="116" t="str">
        <f>'Door Comparison'!C568</f>
        <v>DRS-501</v>
      </c>
      <c r="C568" s="116" t="str">
        <f>'Door Comparison'!D568</f>
        <v>Timber</v>
      </c>
      <c r="D568" s="35">
        <f>'Door Comparison'!E568</f>
        <v>1815</v>
      </c>
      <c r="E568" s="35">
        <f>'Door Comparison'!F568</f>
        <v>2360</v>
      </c>
      <c r="G568" s="38">
        <f>'Door Comparison'!I568</f>
        <v>0</v>
      </c>
      <c r="H568" s="38">
        <f>'Door Comparison'!J568</f>
        <v>1</v>
      </c>
      <c r="J568" s="38">
        <f>'Door Comparison'!L568</f>
        <v>0</v>
      </c>
      <c r="K568" s="38">
        <f>'Door Comparison'!M568</f>
        <v>1</v>
      </c>
      <c r="L568" s="38">
        <f>'Door Comparison'!N568</f>
        <v>1</v>
      </c>
      <c r="N568" s="40">
        <f t="shared" si="87"/>
        <v>0.59</v>
      </c>
      <c r="P568" s="40">
        <f t="shared" si="88"/>
        <v>5.23</v>
      </c>
      <c r="R568" s="1">
        <f>JMS!BL570</f>
        <v>404.97</v>
      </c>
      <c r="S568" s="399">
        <f>'Door Comparison'!AC568</f>
        <v>697.02</v>
      </c>
      <c r="T568" s="399">
        <f t="shared" si="89"/>
        <v>26.14</v>
      </c>
      <c r="U568" s="401">
        <v>681.44</v>
      </c>
      <c r="W568" s="41">
        <f t="shared" ref="W568:W590" si="90">SUM(N568:V568)</f>
        <v>1815.39</v>
      </c>
      <c r="X568" s="36"/>
    </row>
    <row r="569" spans="1:24" x14ac:dyDescent="0.25">
      <c r="A569" s="104" t="str">
        <f>'Door Comparison'!A569</f>
        <v>D12.02.02A</v>
      </c>
      <c r="B569" s="116" t="str">
        <f>'Door Comparison'!C569</f>
        <v>DRS-501</v>
      </c>
      <c r="C569" s="116" t="str">
        <f>'Door Comparison'!D569</f>
        <v>Timber</v>
      </c>
      <c r="D569" s="35">
        <f>'Door Comparison'!E569</f>
        <v>1290</v>
      </c>
      <c r="E569" s="35">
        <f>'Door Comparison'!F569</f>
        <v>2360</v>
      </c>
      <c r="G569" s="38">
        <f>'Door Comparison'!I569</f>
        <v>0</v>
      </c>
      <c r="H569" s="38">
        <f>'Door Comparison'!J569</f>
        <v>1</v>
      </c>
      <c r="J569" s="38">
        <f>'Door Comparison'!L569</f>
        <v>0</v>
      </c>
      <c r="K569" s="38">
        <f>'Door Comparison'!M569</f>
        <v>1</v>
      </c>
      <c r="L569" s="38">
        <f>'Door Comparison'!N569</f>
        <v>1</v>
      </c>
      <c r="N569" s="40">
        <f t="shared" si="87"/>
        <v>0.54</v>
      </c>
      <c r="P569" s="40">
        <f t="shared" si="88"/>
        <v>4.8099999999999996</v>
      </c>
      <c r="R569" s="1">
        <f>JMS!BL571</f>
        <v>391.31</v>
      </c>
      <c r="S569" s="399">
        <f>'Door Comparison'!AC569</f>
        <v>761.47</v>
      </c>
      <c r="T569" s="399">
        <f t="shared" si="89"/>
        <v>24.04</v>
      </c>
      <c r="U569" s="401">
        <v>839.73</v>
      </c>
      <c r="W569" s="41">
        <f t="shared" si="90"/>
        <v>2021.9</v>
      </c>
      <c r="X569" s="36"/>
    </row>
    <row r="570" spans="1:24" x14ac:dyDescent="0.25">
      <c r="A570" s="104" t="str">
        <f>'Door Comparison'!A570</f>
        <v>D12.02.02B</v>
      </c>
      <c r="B570" s="116" t="str">
        <f>'Door Comparison'!C570</f>
        <v>DRS-307</v>
      </c>
      <c r="C570" s="116" t="str">
        <f>'Door Comparison'!D570</f>
        <v>Metal</v>
      </c>
      <c r="D570" s="35">
        <f>'Door Comparison'!E570</f>
        <v>950</v>
      </c>
      <c r="E570" s="35">
        <f>'Door Comparison'!F570</f>
        <v>2300</v>
      </c>
      <c r="G570" s="38">
        <f>'Door Comparison'!I570</f>
        <v>0</v>
      </c>
      <c r="H570" s="38">
        <f>'Door Comparison'!J570</f>
        <v>1</v>
      </c>
      <c r="J570" s="38">
        <f>'Door Comparison'!L570</f>
        <v>0</v>
      </c>
      <c r="K570" s="38">
        <f>'Door Comparison'!M570</f>
        <v>1</v>
      </c>
      <c r="L570" s="38">
        <f>'Door Comparison'!N570</f>
        <v>1</v>
      </c>
      <c r="N570" s="40"/>
      <c r="P570" s="40"/>
      <c r="R570" s="1">
        <f>JMS!BL572</f>
        <v>0</v>
      </c>
      <c r="S570" s="40">
        <f>'Door Comparison'!AC570</f>
        <v>1404.55</v>
      </c>
      <c r="T570" s="40"/>
      <c r="U570" s="109">
        <v>0</v>
      </c>
      <c r="V570" s="39"/>
      <c r="W570" s="41">
        <f t="shared" si="90"/>
        <v>1404.55</v>
      </c>
      <c r="X570" s="36"/>
    </row>
    <row r="571" spans="1:24" x14ac:dyDescent="0.25">
      <c r="A571" s="104" t="str">
        <f>'Door Comparison'!A571</f>
        <v>D12.02.04A</v>
      </c>
      <c r="B571" s="116" t="str">
        <f>'Door Comparison'!C571</f>
        <v>DRS-501</v>
      </c>
      <c r="C571" s="116" t="str">
        <f>'Door Comparison'!D571</f>
        <v>Timber</v>
      </c>
      <c r="D571" s="35">
        <f>'Door Comparison'!E571</f>
        <v>1290</v>
      </c>
      <c r="E571" s="35">
        <f>'Door Comparison'!F571</f>
        <v>2360</v>
      </c>
      <c r="G571" s="38">
        <f>'Door Comparison'!I571</f>
        <v>0</v>
      </c>
      <c r="H571" s="38">
        <f>'Door Comparison'!J571</f>
        <v>1</v>
      </c>
      <c r="J571" s="38">
        <f>'Door Comparison'!L571</f>
        <v>0</v>
      </c>
      <c r="K571" s="38">
        <f>'Door Comparison'!M571</f>
        <v>1</v>
      </c>
      <c r="L571" s="38">
        <f>'Door Comparison'!N571</f>
        <v>1</v>
      </c>
      <c r="N571" s="40">
        <f t="shared" si="87"/>
        <v>0.54</v>
      </c>
      <c r="P571" s="40">
        <f t="shared" si="88"/>
        <v>4.8099999999999996</v>
      </c>
      <c r="R571" s="1">
        <f>JMS!BL573</f>
        <v>391.31</v>
      </c>
      <c r="S571" s="399">
        <f>'Door Comparison'!AC571</f>
        <v>731.44</v>
      </c>
      <c r="T571" s="399">
        <f t="shared" si="89"/>
        <v>24.04</v>
      </c>
      <c r="U571" s="401">
        <v>865.31</v>
      </c>
      <c r="W571" s="41">
        <f t="shared" si="90"/>
        <v>2017.45</v>
      </c>
      <c r="X571" s="36"/>
    </row>
    <row r="572" spans="1:24" x14ac:dyDescent="0.25">
      <c r="A572" s="104" t="str">
        <f>'Door Comparison'!A572</f>
        <v>D12.02.06A</v>
      </c>
      <c r="B572" s="116" t="str">
        <f>'Door Comparison'!C572</f>
        <v>DRS-501</v>
      </c>
      <c r="C572" s="116" t="str">
        <f>'Door Comparison'!D572</f>
        <v>Timber</v>
      </c>
      <c r="D572" s="35">
        <f>'Door Comparison'!E572</f>
        <v>1290</v>
      </c>
      <c r="E572" s="35">
        <f>'Door Comparison'!F572</f>
        <v>2360</v>
      </c>
      <c r="G572" s="38">
        <f>'Door Comparison'!I572</f>
        <v>0</v>
      </c>
      <c r="H572" s="38">
        <f>'Door Comparison'!J572</f>
        <v>1</v>
      </c>
      <c r="J572" s="38">
        <f>'Door Comparison'!L572</f>
        <v>0</v>
      </c>
      <c r="K572" s="38">
        <f>'Door Comparison'!M572</f>
        <v>1</v>
      </c>
      <c r="L572" s="38">
        <f>'Door Comparison'!N572</f>
        <v>1</v>
      </c>
      <c r="N572" s="40">
        <f t="shared" si="87"/>
        <v>0.54</v>
      </c>
      <c r="P572" s="40">
        <f t="shared" si="88"/>
        <v>4.8099999999999996</v>
      </c>
      <c r="R572" s="1">
        <f>JMS!BL574</f>
        <v>391.31</v>
      </c>
      <c r="S572" s="399">
        <f>'Door Comparison'!AC572</f>
        <v>761.47</v>
      </c>
      <c r="T572" s="399">
        <f t="shared" si="89"/>
        <v>24.04</v>
      </c>
      <c r="U572" s="401">
        <v>839.73</v>
      </c>
      <c r="W572" s="41">
        <f t="shared" si="90"/>
        <v>2021.9</v>
      </c>
      <c r="X572" s="36"/>
    </row>
    <row r="573" spans="1:24" x14ac:dyDescent="0.25">
      <c r="A573" s="104" t="str">
        <f>'Door Comparison'!A573</f>
        <v>D12.02.06B</v>
      </c>
      <c r="B573" s="116" t="str">
        <f>'Door Comparison'!C573</f>
        <v>DRS-307</v>
      </c>
      <c r="C573" s="116" t="str">
        <f>'Door Comparison'!D573</f>
        <v>Metal</v>
      </c>
      <c r="D573" s="35">
        <f>'Door Comparison'!E573</f>
        <v>950</v>
      </c>
      <c r="E573" s="35">
        <f>'Door Comparison'!F573</f>
        <v>2300</v>
      </c>
      <c r="G573" s="38">
        <f>'Door Comparison'!I573</f>
        <v>0</v>
      </c>
      <c r="H573" s="38">
        <f>'Door Comparison'!J573</f>
        <v>1</v>
      </c>
      <c r="J573" s="38">
        <f>'Door Comparison'!L573</f>
        <v>0</v>
      </c>
      <c r="K573" s="38">
        <f>'Door Comparison'!M573</f>
        <v>1</v>
      </c>
      <c r="L573" s="38">
        <f>'Door Comparison'!N573</f>
        <v>1</v>
      </c>
      <c r="N573" s="40"/>
      <c r="P573" s="40"/>
      <c r="R573" s="1">
        <f>JMS!BL575</f>
        <v>0</v>
      </c>
      <c r="S573" s="40">
        <f>'Door Comparison'!AC573</f>
        <v>1404.55</v>
      </c>
      <c r="T573" s="40"/>
      <c r="U573" s="109">
        <v>0</v>
      </c>
      <c r="V573" s="39"/>
      <c r="W573" s="41">
        <f t="shared" si="90"/>
        <v>1404.55</v>
      </c>
      <c r="X573" s="36"/>
    </row>
    <row r="574" spans="1:24" x14ac:dyDescent="0.25">
      <c r="A574" s="104" t="str">
        <f>'Door Comparison'!A574</f>
        <v>D12.02.07A</v>
      </c>
      <c r="B574" s="116" t="str">
        <f>'Door Comparison'!C574</f>
        <v>DRS-501</v>
      </c>
      <c r="C574" s="116" t="str">
        <f>'Door Comparison'!D574</f>
        <v>Timber</v>
      </c>
      <c r="D574" s="35">
        <f>'Door Comparison'!E574</f>
        <v>970</v>
      </c>
      <c r="E574" s="35">
        <f>'Door Comparison'!F574</f>
        <v>2360</v>
      </c>
      <c r="G574" s="38">
        <f>'Door Comparison'!I574</f>
        <v>0</v>
      </c>
      <c r="H574" s="38">
        <f>'Door Comparison'!J574</f>
        <v>1</v>
      </c>
      <c r="J574" s="38">
        <f>'Door Comparison'!L574</f>
        <v>0</v>
      </c>
      <c r="K574" s="38">
        <f>'Door Comparison'!M574</f>
        <v>1</v>
      </c>
      <c r="L574" s="38">
        <f>'Door Comparison'!N574</f>
        <v>1</v>
      </c>
      <c r="N574" s="40">
        <f t="shared" si="87"/>
        <v>0.51</v>
      </c>
      <c r="P574" s="40">
        <f t="shared" si="88"/>
        <v>4.55</v>
      </c>
      <c r="R574" s="1">
        <f>JMS!BL576</f>
        <v>382.98</v>
      </c>
      <c r="S574" s="399">
        <f>'Door Comparison'!AC574</f>
        <v>334.48</v>
      </c>
      <c r="T574" s="399">
        <f t="shared" si="89"/>
        <v>22.76</v>
      </c>
      <c r="U574" s="401">
        <v>405.15</v>
      </c>
      <c r="W574" s="41">
        <f t="shared" si="90"/>
        <v>1150.43</v>
      </c>
      <c r="X574" s="36"/>
    </row>
    <row r="575" spans="1:24" x14ac:dyDescent="0.25">
      <c r="A575" s="104" t="str">
        <f>'Door Comparison'!A575</f>
        <v>D12.02.07B</v>
      </c>
      <c r="B575" s="116" t="str">
        <f>'Door Comparison'!C575</f>
        <v>DRS-501</v>
      </c>
      <c r="C575" s="116" t="str">
        <f>'Door Comparison'!D575</f>
        <v>Timber</v>
      </c>
      <c r="D575" s="35">
        <f>'Door Comparison'!E575</f>
        <v>830</v>
      </c>
      <c r="E575" s="35">
        <f>'Door Comparison'!F575</f>
        <v>2360</v>
      </c>
      <c r="G575" s="38">
        <f>'Door Comparison'!I575</f>
        <v>0</v>
      </c>
      <c r="H575" s="38">
        <f>'Door Comparison'!J575</f>
        <v>1</v>
      </c>
      <c r="J575" s="38">
        <f>'Door Comparison'!L575</f>
        <v>1</v>
      </c>
      <c r="K575" s="38">
        <f>'Door Comparison'!M575</f>
        <v>0</v>
      </c>
      <c r="L575" s="38">
        <f>'Door Comparison'!N575</f>
        <v>1</v>
      </c>
      <c r="N575" s="40">
        <f t="shared" si="87"/>
        <v>0.5</v>
      </c>
      <c r="P575" s="40">
        <f t="shared" si="88"/>
        <v>4.4400000000000004</v>
      </c>
      <c r="R575" s="1">
        <f>JMS!BL577</f>
        <v>382.01</v>
      </c>
      <c r="S575" s="399">
        <f>'Door Comparison'!AC575</f>
        <v>230.42</v>
      </c>
      <c r="T575" s="399">
        <f t="shared" si="89"/>
        <v>22.2</v>
      </c>
      <c r="U575" s="401">
        <v>365.19</v>
      </c>
      <c r="W575" s="41">
        <f t="shared" si="90"/>
        <v>1004.76</v>
      </c>
      <c r="X575" s="36"/>
    </row>
    <row r="576" spans="1:24" x14ac:dyDescent="0.25">
      <c r="A576" s="104" t="str">
        <f>'Door Comparison'!A576</f>
        <v>D12.02.08A</v>
      </c>
      <c r="B576" s="116" t="str">
        <f>'Door Comparison'!C576</f>
        <v>DRS-501</v>
      </c>
      <c r="C576" s="116" t="str">
        <f>'Door Comparison'!D576</f>
        <v>Timber</v>
      </c>
      <c r="D576" s="35">
        <f>'Door Comparison'!E576</f>
        <v>970</v>
      </c>
      <c r="E576" s="35">
        <f>'Door Comparison'!F576</f>
        <v>2360</v>
      </c>
      <c r="G576" s="38">
        <f>'Door Comparison'!I576</f>
        <v>0</v>
      </c>
      <c r="H576" s="38">
        <f>'Door Comparison'!J576</f>
        <v>1</v>
      </c>
      <c r="J576" s="38">
        <f>'Door Comparison'!L576</f>
        <v>0</v>
      </c>
      <c r="K576" s="38">
        <f>'Door Comparison'!M576</f>
        <v>1</v>
      </c>
      <c r="L576" s="38">
        <f>'Door Comparison'!N576</f>
        <v>1</v>
      </c>
      <c r="N576" s="40">
        <f t="shared" si="87"/>
        <v>0.51</v>
      </c>
      <c r="P576" s="40">
        <f t="shared" si="88"/>
        <v>4.55</v>
      </c>
      <c r="R576" s="1">
        <f>JMS!BL578</f>
        <v>426.22</v>
      </c>
      <c r="S576" s="399">
        <f>'Door Comparison'!AC576</f>
        <v>334.48</v>
      </c>
      <c r="T576" s="399">
        <f t="shared" si="89"/>
        <v>22.76</v>
      </c>
      <c r="U576" s="401">
        <v>405.15</v>
      </c>
      <c r="W576" s="41">
        <f t="shared" si="90"/>
        <v>1193.67</v>
      </c>
      <c r="X576" s="36"/>
    </row>
    <row r="577" spans="1:24" x14ac:dyDescent="0.25">
      <c r="A577" s="104" t="str">
        <f>'Door Comparison'!A577</f>
        <v>D12.02.09A</v>
      </c>
      <c r="B577" s="116" t="str">
        <f>'Door Comparison'!C577</f>
        <v>DRS-501</v>
      </c>
      <c r="C577" s="116" t="str">
        <f>'Door Comparison'!D577</f>
        <v>Timber</v>
      </c>
      <c r="D577" s="35">
        <f>'Door Comparison'!E577</f>
        <v>850</v>
      </c>
      <c r="E577" s="35">
        <f>'Door Comparison'!F577</f>
        <v>2360</v>
      </c>
      <c r="G577" s="38">
        <f>'Door Comparison'!I577</f>
        <v>0</v>
      </c>
      <c r="H577" s="38">
        <f>'Door Comparison'!J577</f>
        <v>1</v>
      </c>
      <c r="J577" s="38">
        <f>'Door Comparison'!L577</f>
        <v>0</v>
      </c>
      <c r="K577" s="38">
        <f>'Door Comparison'!M577</f>
        <v>1</v>
      </c>
      <c r="L577" s="38">
        <f>'Door Comparison'!N577</f>
        <v>1</v>
      </c>
      <c r="N577" s="40">
        <f t="shared" si="87"/>
        <v>0.5</v>
      </c>
      <c r="P577" s="40">
        <f t="shared" si="88"/>
        <v>4.46</v>
      </c>
      <c r="R577" s="1">
        <f>JMS!BL579</f>
        <v>422.25</v>
      </c>
      <c r="S577" s="399">
        <f>'Door Comparison'!AC577</f>
        <v>329.15</v>
      </c>
      <c r="T577" s="399">
        <f t="shared" si="89"/>
        <v>22.28</v>
      </c>
      <c r="U577" s="401">
        <v>377.29</v>
      </c>
      <c r="W577" s="41">
        <f t="shared" si="90"/>
        <v>1155.93</v>
      </c>
      <c r="X577" s="36"/>
    </row>
    <row r="578" spans="1:24" x14ac:dyDescent="0.25">
      <c r="A578" s="104" t="str">
        <f>'Door Comparison'!A578</f>
        <v>D12.02.10A</v>
      </c>
      <c r="B578" s="116" t="str">
        <f>'Door Comparison'!C578</f>
        <v>DRS-501</v>
      </c>
      <c r="C578" s="116" t="str">
        <f>'Door Comparison'!D578</f>
        <v>Timber</v>
      </c>
      <c r="D578" s="35">
        <f>'Door Comparison'!E578</f>
        <v>1040</v>
      </c>
      <c r="E578" s="35">
        <f>'Door Comparison'!F578</f>
        <v>2360</v>
      </c>
      <c r="G578" s="38">
        <f>'Door Comparison'!I578</f>
        <v>0</v>
      </c>
      <c r="H578" s="38">
        <f>'Door Comparison'!J578</f>
        <v>1</v>
      </c>
      <c r="J578" s="38">
        <f>'Door Comparison'!L578</f>
        <v>0</v>
      </c>
      <c r="K578" s="38">
        <f>'Door Comparison'!M578</f>
        <v>1</v>
      </c>
      <c r="L578" s="38">
        <f>'Door Comparison'!N578</f>
        <v>1</v>
      </c>
      <c r="N578" s="40">
        <f t="shared" si="87"/>
        <v>0.52</v>
      </c>
      <c r="P578" s="40">
        <f t="shared" si="88"/>
        <v>4.6100000000000003</v>
      </c>
      <c r="R578" s="1">
        <f>JMS!BL580</f>
        <v>428.54</v>
      </c>
      <c r="S578" s="399">
        <f>'Door Comparison'!AC578</f>
        <v>337.58</v>
      </c>
      <c r="T578" s="399">
        <f t="shared" si="89"/>
        <v>23.04</v>
      </c>
      <c r="U578" s="401">
        <v>372.89</v>
      </c>
      <c r="W578" s="41">
        <f t="shared" si="90"/>
        <v>1167.18</v>
      </c>
      <c r="X578" s="36"/>
    </row>
    <row r="579" spans="1:24" x14ac:dyDescent="0.25">
      <c r="A579" s="104" t="str">
        <f>'Door Comparison'!A579</f>
        <v>D12.02.11A</v>
      </c>
      <c r="B579" s="116" t="str">
        <f>'Door Comparison'!C579</f>
        <v>DRS-501</v>
      </c>
      <c r="C579" s="116" t="str">
        <f>'Door Comparison'!D579</f>
        <v>Timber</v>
      </c>
      <c r="D579" s="35">
        <f>'Door Comparison'!E579</f>
        <v>1290</v>
      </c>
      <c r="E579" s="35">
        <f>'Door Comparison'!F579</f>
        <v>2360</v>
      </c>
      <c r="G579" s="38">
        <f>'Door Comparison'!I579</f>
        <v>0</v>
      </c>
      <c r="H579" s="38">
        <f>'Door Comparison'!J579</f>
        <v>1</v>
      </c>
      <c r="J579" s="38">
        <f>'Door Comparison'!L579</f>
        <v>0</v>
      </c>
      <c r="K579" s="38">
        <f>'Door Comparison'!M579</f>
        <v>1</v>
      </c>
      <c r="L579" s="38">
        <f>'Door Comparison'!N579</f>
        <v>1</v>
      </c>
      <c r="N579" s="40">
        <f t="shared" si="87"/>
        <v>0.54</v>
      </c>
      <c r="P579" s="40">
        <f t="shared" si="88"/>
        <v>4.8099999999999996</v>
      </c>
      <c r="R579" s="1">
        <f>JMS!BL581</f>
        <v>436.82</v>
      </c>
      <c r="S579" s="399">
        <f>'Door Comparison'!AC579</f>
        <v>744.94</v>
      </c>
      <c r="T579" s="399">
        <f t="shared" si="89"/>
        <v>24.04</v>
      </c>
      <c r="U579" s="401">
        <v>865.31</v>
      </c>
      <c r="W579" s="41">
        <f t="shared" si="90"/>
        <v>2076.46</v>
      </c>
      <c r="X579" s="36"/>
    </row>
    <row r="580" spans="1:24" x14ac:dyDescent="0.25">
      <c r="A580" s="104" t="str">
        <f>'Door Comparison'!A580</f>
        <v>D12.02.12A</v>
      </c>
      <c r="B580" s="116" t="str">
        <f>'Door Comparison'!C580</f>
        <v>DRS-501</v>
      </c>
      <c r="C580" s="116" t="str">
        <f>'Door Comparison'!D580</f>
        <v>Timber</v>
      </c>
      <c r="D580" s="35">
        <f>'Door Comparison'!E580</f>
        <v>1290</v>
      </c>
      <c r="E580" s="35">
        <f>'Door Comparison'!F580</f>
        <v>2360</v>
      </c>
      <c r="G580" s="38">
        <f>'Door Comparison'!I580</f>
        <v>0</v>
      </c>
      <c r="H580" s="38">
        <f>'Door Comparison'!J580</f>
        <v>1</v>
      </c>
      <c r="J580" s="38">
        <f>'Door Comparison'!L580</f>
        <v>0</v>
      </c>
      <c r="K580" s="38">
        <f>'Door Comparison'!M580</f>
        <v>1</v>
      </c>
      <c r="L580" s="38">
        <f>'Door Comparison'!N580</f>
        <v>1</v>
      </c>
      <c r="N580" s="40">
        <f t="shared" si="87"/>
        <v>0.54</v>
      </c>
      <c r="P580" s="40">
        <f t="shared" si="88"/>
        <v>4.8099999999999996</v>
      </c>
      <c r="R580" s="1">
        <f>JMS!BL582</f>
        <v>408.94</v>
      </c>
      <c r="S580" s="399">
        <f>'Door Comparison'!AC580</f>
        <v>731.44</v>
      </c>
      <c r="T580" s="399">
        <f t="shared" si="89"/>
        <v>24.04</v>
      </c>
      <c r="U580" s="401">
        <v>865.31</v>
      </c>
      <c r="W580" s="41">
        <f t="shared" si="90"/>
        <v>2035.08</v>
      </c>
      <c r="X580" s="36"/>
    </row>
    <row r="581" spans="1:24" x14ac:dyDescent="0.25">
      <c r="A581" s="104" t="str">
        <f>'Door Comparison'!A581</f>
        <v>D12.02.M1A</v>
      </c>
      <c r="B581" s="116" t="str">
        <f>'Door Comparison'!C581</f>
        <v>DRS-501</v>
      </c>
      <c r="C581" s="116" t="str">
        <f>'Door Comparison'!D581</f>
        <v>Timber</v>
      </c>
      <c r="D581" s="35">
        <f>'Door Comparison'!E581</f>
        <v>1040</v>
      </c>
      <c r="E581" s="35">
        <f>'Door Comparison'!F581</f>
        <v>2360</v>
      </c>
      <c r="G581" s="38">
        <f>'Door Comparison'!I581</f>
        <v>0</v>
      </c>
      <c r="H581" s="38">
        <f>'Door Comparison'!J581</f>
        <v>1</v>
      </c>
      <c r="J581" s="38">
        <f>'Door Comparison'!L581</f>
        <v>0</v>
      </c>
      <c r="K581" s="38">
        <f>'Door Comparison'!M581</f>
        <v>1</v>
      </c>
      <c r="L581" s="38">
        <f>'Door Comparison'!N581</f>
        <v>1</v>
      </c>
      <c r="N581" s="40">
        <f t="shared" si="87"/>
        <v>0.52</v>
      </c>
      <c r="P581" s="40">
        <f t="shared" si="88"/>
        <v>4.6100000000000003</v>
      </c>
      <c r="R581" s="1">
        <f>JMS!BL583</f>
        <v>384.8</v>
      </c>
      <c r="S581" s="399">
        <f>'Door Comparison'!AC581</f>
        <v>337.58</v>
      </c>
      <c r="T581" s="399">
        <f t="shared" si="89"/>
        <v>23.04</v>
      </c>
      <c r="U581" s="401">
        <v>363.37</v>
      </c>
      <c r="W581" s="41">
        <f t="shared" si="90"/>
        <v>1113.92</v>
      </c>
      <c r="X581" s="36"/>
    </row>
    <row r="582" spans="1:24" x14ac:dyDescent="0.25">
      <c r="A582" s="104" t="str">
        <f>'Door Comparison'!A582</f>
        <v>D12.04.01A</v>
      </c>
      <c r="B582" s="116" t="str">
        <f>'Door Comparison'!C582</f>
        <v>DRS-501</v>
      </c>
      <c r="C582" s="116" t="str">
        <f>'Door Comparison'!D582</f>
        <v>Timber</v>
      </c>
      <c r="D582" s="35">
        <f>'Door Comparison'!E582</f>
        <v>1290</v>
      </c>
      <c r="E582" s="35">
        <f>'Door Comparison'!F582</f>
        <v>2360</v>
      </c>
      <c r="G582" s="38">
        <f>'Door Comparison'!I582</f>
        <v>0</v>
      </c>
      <c r="H582" s="38">
        <f>'Door Comparison'!J582</f>
        <v>1</v>
      </c>
      <c r="J582" s="38">
        <f>'Door Comparison'!L582</f>
        <v>0</v>
      </c>
      <c r="K582" s="38">
        <f>'Door Comparison'!M582</f>
        <v>1</v>
      </c>
      <c r="L582" s="38">
        <f>'Door Comparison'!N582</f>
        <v>1</v>
      </c>
      <c r="N582" s="40">
        <f t="shared" si="87"/>
        <v>0.54</v>
      </c>
      <c r="P582" s="40">
        <f t="shared" si="88"/>
        <v>4.8099999999999996</v>
      </c>
      <c r="R582" s="1">
        <f>JMS!BL584</f>
        <v>436.82</v>
      </c>
      <c r="S582" s="399">
        <f>'Door Comparison'!AC582</f>
        <v>731.44</v>
      </c>
      <c r="T582" s="399">
        <f t="shared" si="89"/>
        <v>24.04</v>
      </c>
      <c r="U582" s="401">
        <v>865.31</v>
      </c>
      <c r="W582" s="41">
        <f t="shared" si="90"/>
        <v>2062.96</v>
      </c>
      <c r="X582" s="36"/>
    </row>
    <row r="583" spans="1:24" x14ac:dyDescent="0.25">
      <c r="A583" s="104" t="str">
        <f>'Door Comparison'!A583</f>
        <v>D12.04.02A</v>
      </c>
      <c r="B583" s="116" t="str">
        <f>'Door Comparison'!C583</f>
        <v>DRS-501</v>
      </c>
      <c r="C583" s="116" t="str">
        <f>'Door Comparison'!D583</f>
        <v>Timber</v>
      </c>
      <c r="D583" s="35">
        <f>'Door Comparison'!E583</f>
        <v>1290</v>
      </c>
      <c r="E583" s="35">
        <f>'Door Comparison'!F583</f>
        <v>2360</v>
      </c>
      <c r="G583" s="38">
        <f>'Door Comparison'!I583</f>
        <v>0</v>
      </c>
      <c r="H583" s="38">
        <f>'Door Comparison'!J583</f>
        <v>1</v>
      </c>
      <c r="J583" s="38">
        <f>'Door Comparison'!L583</f>
        <v>0</v>
      </c>
      <c r="K583" s="38">
        <f>'Door Comparison'!M583</f>
        <v>1</v>
      </c>
      <c r="L583" s="38">
        <f>'Door Comparison'!N583</f>
        <v>1</v>
      </c>
      <c r="N583" s="40">
        <f t="shared" si="87"/>
        <v>0.54</v>
      </c>
      <c r="P583" s="40">
        <f t="shared" si="88"/>
        <v>4.8099999999999996</v>
      </c>
      <c r="R583" s="1">
        <f>JMS!BL585</f>
        <v>436.82</v>
      </c>
      <c r="S583" s="399">
        <f>'Door Comparison'!AC583</f>
        <v>731.44</v>
      </c>
      <c r="T583" s="399">
        <f t="shared" si="89"/>
        <v>24.04</v>
      </c>
      <c r="U583" s="401">
        <v>865.31</v>
      </c>
      <c r="W583" s="41">
        <f t="shared" si="90"/>
        <v>2062.96</v>
      </c>
      <c r="X583" s="36"/>
    </row>
    <row r="584" spans="1:24" x14ac:dyDescent="0.25">
      <c r="A584" s="104" t="str">
        <f>'Door Comparison'!A584</f>
        <v>D12.04.03A</v>
      </c>
      <c r="B584" s="116" t="str">
        <f>'Door Comparison'!C584</f>
        <v>DRS-501</v>
      </c>
      <c r="C584" s="116" t="str">
        <f>'Door Comparison'!D584</f>
        <v>Timber</v>
      </c>
      <c r="D584" s="35">
        <f>'Door Comparison'!E584</f>
        <v>1040</v>
      </c>
      <c r="E584" s="35">
        <f>'Door Comparison'!F584</f>
        <v>2360</v>
      </c>
      <c r="G584" s="38">
        <f>'Door Comparison'!I584</f>
        <v>0</v>
      </c>
      <c r="H584" s="38">
        <f>'Door Comparison'!J584</f>
        <v>1</v>
      </c>
      <c r="J584" s="38">
        <f>'Door Comparison'!L584</f>
        <v>0</v>
      </c>
      <c r="K584" s="38">
        <f>'Door Comparison'!M584</f>
        <v>1</v>
      </c>
      <c r="L584" s="38">
        <f>'Door Comparison'!N584</f>
        <v>1</v>
      </c>
      <c r="N584" s="40">
        <f t="shared" si="87"/>
        <v>0.52</v>
      </c>
      <c r="P584" s="40">
        <f t="shared" si="88"/>
        <v>4.6100000000000003</v>
      </c>
      <c r="R584" s="1">
        <f>JMS!BL586</f>
        <v>401.74</v>
      </c>
      <c r="S584" s="399">
        <f>'Door Comparison'!AC584</f>
        <v>505</v>
      </c>
      <c r="T584" s="399">
        <f t="shared" si="89"/>
        <v>23.04</v>
      </c>
      <c r="U584" s="401">
        <v>284.85000000000002</v>
      </c>
      <c r="W584" s="41">
        <f t="shared" si="90"/>
        <v>1219.76</v>
      </c>
      <c r="X584" s="36"/>
    </row>
    <row r="585" spans="1:24" x14ac:dyDescent="0.25">
      <c r="A585" s="104" t="str">
        <f>'Door Comparison'!A585</f>
        <v>D12.04.04A</v>
      </c>
      <c r="B585" s="116" t="str">
        <f>'Door Comparison'!C585</f>
        <v>DRS-501</v>
      </c>
      <c r="C585" s="116" t="str">
        <f>'Door Comparison'!D585</f>
        <v>Timber</v>
      </c>
      <c r="D585" s="35">
        <f>'Door Comparison'!E585</f>
        <v>1640</v>
      </c>
      <c r="E585" s="35">
        <f>'Door Comparison'!F585</f>
        <v>2360</v>
      </c>
      <c r="G585" s="38">
        <f>'Door Comparison'!I585</f>
        <v>0</v>
      </c>
      <c r="H585" s="38">
        <f>'Door Comparison'!J585</f>
        <v>1</v>
      </c>
      <c r="J585" s="38">
        <f>'Door Comparison'!L585</f>
        <v>0</v>
      </c>
      <c r="K585" s="38">
        <f>'Door Comparison'!M585</f>
        <v>1</v>
      </c>
      <c r="L585" s="38">
        <f>'Door Comparison'!N585</f>
        <v>1</v>
      </c>
      <c r="N585" s="40">
        <f t="shared" si="87"/>
        <v>0.56999999999999995</v>
      </c>
      <c r="P585" s="40">
        <f t="shared" si="88"/>
        <v>5.09</v>
      </c>
      <c r="R585" s="1">
        <f>JMS!BL587</f>
        <v>419.01</v>
      </c>
      <c r="S585" s="399">
        <f>'Door Comparison'!AC585</f>
        <v>683.01</v>
      </c>
      <c r="T585" s="399">
        <f t="shared" si="89"/>
        <v>25.44</v>
      </c>
      <c r="U585" s="401">
        <v>412.57</v>
      </c>
      <c r="W585" s="41">
        <f t="shared" si="90"/>
        <v>1545.69</v>
      </c>
      <c r="X585" s="36"/>
    </row>
    <row r="586" spans="1:24" x14ac:dyDescent="0.25">
      <c r="A586" s="104" t="str">
        <f>'Door Comparison'!A586</f>
        <v>D12.04.05A</v>
      </c>
      <c r="B586" s="116" t="str">
        <f>'Door Comparison'!C586</f>
        <v>DRS-505</v>
      </c>
      <c r="C586" s="116" t="str">
        <f>'Door Comparison'!D586</f>
        <v>Selo</v>
      </c>
      <c r="D586" s="35">
        <f>'Door Comparison'!E586</f>
        <v>1903</v>
      </c>
      <c r="E586" s="35">
        <f>'Door Comparison'!F586</f>
        <v>2395</v>
      </c>
      <c r="G586" s="38">
        <f>'Door Comparison'!I586</f>
        <v>0</v>
      </c>
      <c r="H586" s="38">
        <f>'Door Comparison'!J586</f>
        <v>1</v>
      </c>
      <c r="J586" s="38">
        <f>'Door Comparison'!L586</f>
        <v>0</v>
      </c>
      <c r="K586" s="38">
        <f>'Door Comparison'!M586</f>
        <v>0</v>
      </c>
      <c r="L586" s="38">
        <f>'Door Comparison'!N586</f>
        <v>1</v>
      </c>
      <c r="N586" s="40">
        <f t="shared" si="87"/>
        <v>0.6</v>
      </c>
      <c r="P586" s="40">
        <f t="shared" si="88"/>
        <v>5.35</v>
      </c>
      <c r="R586" s="1">
        <f>JMS!BL588</f>
        <v>430.99</v>
      </c>
      <c r="S586" s="40">
        <f>'Door Comparison'!AC586</f>
        <v>910.66</v>
      </c>
      <c r="T586" s="40">
        <f t="shared" si="89"/>
        <v>13.39</v>
      </c>
      <c r="U586" s="400">
        <v>167.73</v>
      </c>
      <c r="V586" s="39"/>
      <c r="W586" s="41">
        <f t="shared" si="90"/>
        <v>1528.72</v>
      </c>
      <c r="X586" s="36"/>
    </row>
    <row r="587" spans="1:24" x14ac:dyDescent="0.25">
      <c r="A587" s="104" t="str">
        <f>'Door Comparison'!A587</f>
        <v>D12.04.06A</v>
      </c>
      <c r="B587" s="116" t="str">
        <f>'Door Comparison'!C587</f>
        <v>DRS-501</v>
      </c>
      <c r="C587" s="116" t="str">
        <f>'Door Comparison'!D587</f>
        <v>Timber</v>
      </c>
      <c r="D587" s="35">
        <f>'Door Comparison'!E587</f>
        <v>970</v>
      </c>
      <c r="E587" s="35">
        <f>'Door Comparison'!F587</f>
        <v>2360</v>
      </c>
      <c r="G587" s="38">
        <f>'Door Comparison'!I587</f>
        <v>0</v>
      </c>
      <c r="H587" s="38">
        <f>'Door Comparison'!J587</f>
        <v>1</v>
      </c>
      <c r="J587" s="38">
        <f>'Door Comparison'!L587</f>
        <v>0</v>
      </c>
      <c r="K587" s="38">
        <f>'Door Comparison'!M587</f>
        <v>0</v>
      </c>
      <c r="L587" s="38">
        <f>'Door Comparison'!N587</f>
        <v>1</v>
      </c>
      <c r="N587" s="40">
        <f t="shared" si="87"/>
        <v>0.51</v>
      </c>
      <c r="P587" s="40">
        <f t="shared" si="88"/>
        <v>4.55</v>
      </c>
      <c r="R587" s="1">
        <f>JMS!BL589</f>
        <v>385.87</v>
      </c>
      <c r="S587" s="399">
        <f>'Door Comparison'!AC587</f>
        <v>236.46</v>
      </c>
      <c r="T587" s="399">
        <f t="shared" si="89"/>
        <v>11.38</v>
      </c>
      <c r="U587" s="401">
        <v>363.81</v>
      </c>
      <c r="W587" s="41">
        <f t="shared" si="90"/>
        <v>1002.58</v>
      </c>
      <c r="X587" s="36"/>
    </row>
    <row r="588" spans="1:24" x14ac:dyDescent="0.25">
      <c r="A588" s="104" t="str">
        <f>'Door Comparison'!A588</f>
        <v>D12.04.08A</v>
      </c>
      <c r="B588" s="116" t="str">
        <f>'Door Comparison'!C588</f>
        <v>DRS-501</v>
      </c>
      <c r="C588" s="116" t="str">
        <f>'Door Comparison'!D588</f>
        <v>Timber</v>
      </c>
      <c r="D588" s="35">
        <f>'Door Comparison'!E588</f>
        <v>950</v>
      </c>
      <c r="E588" s="35">
        <f>'Door Comparison'!F588</f>
        <v>2360</v>
      </c>
      <c r="G588" s="38">
        <f>'Door Comparison'!I588</f>
        <v>0</v>
      </c>
      <c r="H588" s="38">
        <f>'Door Comparison'!J588</f>
        <v>1</v>
      </c>
      <c r="J588" s="38">
        <f>'Door Comparison'!L588</f>
        <v>0</v>
      </c>
      <c r="K588" s="38">
        <f>'Door Comparison'!M588</f>
        <v>0</v>
      </c>
      <c r="L588" s="38">
        <f>'Door Comparison'!N588</f>
        <v>1</v>
      </c>
      <c r="N588" s="40">
        <f t="shared" ref="N588:N590" si="91">(D588+2*E588)*((G588*0.04)+(H588*0.09))/1000</f>
        <v>0.51</v>
      </c>
      <c r="P588" s="40">
        <f t="shared" ref="P588:P590" si="92">((D588+2*E588)*0.8)/1000</f>
        <v>4.54</v>
      </c>
      <c r="R588" s="1">
        <f>JMS!BL590</f>
        <v>385.31</v>
      </c>
      <c r="S588" s="399">
        <f>'Door Comparison'!AC588</f>
        <v>235.59</v>
      </c>
      <c r="T588" s="399">
        <f t="shared" ref="T588:T590" si="93">(J588+K588+L588)*(2*((D588+2*E588)*1/1000))</f>
        <v>11.34</v>
      </c>
      <c r="U588" s="401">
        <v>363.81</v>
      </c>
      <c r="W588" s="41">
        <f t="shared" si="90"/>
        <v>1001.1</v>
      </c>
      <c r="X588" s="36"/>
    </row>
    <row r="589" spans="1:24" x14ac:dyDescent="0.25">
      <c r="A589" s="104" t="str">
        <f>'Door Comparison'!A589</f>
        <v>D12.04.09A</v>
      </c>
      <c r="B589" s="116" t="str">
        <f>'Door Comparison'!C589</f>
        <v>DRS-501</v>
      </c>
      <c r="C589" s="116" t="str">
        <f>'Door Comparison'!D589</f>
        <v>Timber</v>
      </c>
      <c r="D589" s="35">
        <f>'Door Comparison'!E589</f>
        <v>1250</v>
      </c>
      <c r="E589" s="35">
        <f>'Door Comparison'!F589</f>
        <v>2352</v>
      </c>
      <c r="G589" s="38">
        <f>'Door Comparison'!I589</f>
        <v>0</v>
      </c>
      <c r="H589" s="38">
        <f>'Door Comparison'!J589</f>
        <v>1</v>
      </c>
      <c r="J589" s="38">
        <f>'Door Comparison'!L589</f>
        <v>1</v>
      </c>
      <c r="K589" s="38">
        <f>'Door Comparison'!M589</f>
        <v>0</v>
      </c>
      <c r="L589" s="38">
        <f>'Door Comparison'!N589</f>
        <v>1</v>
      </c>
      <c r="N589" s="40">
        <f t="shared" si="91"/>
        <v>0.54</v>
      </c>
      <c r="P589" s="40">
        <f t="shared" si="92"/>
        <v>4.76</v>
      </c>
      <c r="R589" s="1">
        <f>JMS!BL591</f>
        <v>393.34</v>
      </c>
      <c r="S589" s="399">
        <f>'Door Comparison'!AC589</f>
        <v>492.44</v>
      </c>
      <c r="T589" s="399">
        <f t="shared" si="93"/>
        <v>23.82</v>
      </c>
      <c r="U589" s="401">
        <v>831.49</v>
      </c>
      <c r="W589" s="41">
        <f t="shared" si="90"/>
        <v>1746.39</v>
      </c>
      <c r="X589" s="36"/>
    </row>
    <row r="590" spans="1:24" x14ac:dyDescent="0.25">
      <c r="A590" s="104" t="str">
        <f>'Door Comparison'!A590</f>
        <v>D12.04.09B</v>
      </c>
      <c r="B590" s="116" t="str">
        <f>'Door Comparison'!C590</f>
        <v>DRS-501</v>
      </c>
      <c r="C590" s="116" t="str">
        <f>'Door Comparison'!D590</f>
        <v>Timber</v>
      </c>
      <c r="D590" s="35">
        <f>'Door Comparison'!E590</f>
        <v>1250</v>
      </c>
      <c r="E590" s="35">
        <f>'Door Comparison'!F590</f>
        <v>2352</v>
      </c>
      <c r="G590" s="38">
        <f>'Door Comparison'!I590</f>
        <v>0</v>
      </c>
      <c r="H590" s="38">
        <f>'Door Comparison'!J590</f>
        <v>1</v>
      </c>
      <c r="J590" s="38">
        <f>'Door Comparison'!L590</f>
        <v>1</v>
      </c>
      <c r="K590" s="38">
        <f>'Door Comparison'!M590</f>
        <v>0</v>
      </c>
      <c r="L590" s="38">
        <f>'Door Comparison'!N590</f>
        <v>1</v>
      </c>
      <c r="N590" s="40">
        <f t="shared" si="91"/>
        <v>0.54</v>
      </c>
      <c r="P590" s="40">
        <f t="shared" si="92"/>
        <v>4.76</v>
      </c>
      <c r="R590" s="1">
        <f>JMS!BL592</f>
        <v>393.34</v>
      </c>
      <c r="S590" s="399">
        <f>'Door Comparison'!AC590</f>
        <v>389.34</v>
      </c>
      <c r="T590" s="399">
        <f t="shared" si="93"/>
        <v>23.82</v>
      </c>
      <c r="U590" s="401">
        <v>831.49</v>
      </c>
      <c r="W590" s="41">
        <f t="shared" si="90"/>
        <v>1643.29</v>
      </c>
      <c r="X590" s="36"/>
    </row>
    <row r="591" spans="1:24" x14ac:dyDescent="0.25">
      <c r="A591" s="104" t="str">
        <f>'Door Comparison'!A591</f>
        <v>Level 13</v>
      </c>
      <c r="B591" s="116"/>
      <c r="C591" s="116"/>
      <c r="N591" s="40"/>
      <c r="P591" s="40"/>
      <c r="R591" s="1"/>
      <c r="S591" s="40"/>
      <c r="T591" s="40"/>
      <c r="U591" s="109"/>
      <c r="V591" s="39"/>
      <c r="X591" s="36"/>
    </row>
    <row r="592" spans="1:24" x14ac:dyDescent="0.25">
      <c r="A592" s="104" t="str">
        <f>'Door Comparison'!A592</f>
        <v>D13.02.12A</v>
      </c>
      <c r="B592" s="116" t="str">
        <f>'Door Comparison'!C592</f>
        <v>DRS-501</v>
      </c>
      <c r="C592" s="116" t="str">
        <f>'Door Comparison'!D592</f>
        <v>Timber</v>
      </c>
      <c r="D592" s="35">
        <f>'Door Comparison'!E592</f>
        <v>1290</v>
      </c>
      <c r="E592" s="35">
        <f>'Door Comparison'!F592</f>
        <v>2360</v>
      </c>
      <c r="G592" s="38">
        <f>'Door Comparison'!I592</f>
        <v>0</v>
      </c>
      <c r="H592" s="38">
        <f>'Door Comparison'!J592</f>
        <v>1</v>
      </c>
      <c r="J592" s="38">
        <f>'Door Comparison'!L592</f>
        <v>0</v>
      </c>
      <c r="K592" s="38">
        <f>'Door Comparison'!M592</f>
        <v>1</v>
      </c>
      <c r="L592" s="38">
        <f>'Door Comparison'!N592</f>
        <v>1</v>
      </c>
      <c r="N592" s="40">
        <f t="shared" ref="N592:N626" si="94">(D592+2*E592)*((G592*0.04)+(H592*0.09))/1000</f>
        <v>0.54</v>
      </c>
      <c r="P592" s="40">
        <f t="shared" ref="P592:P626" si="95">((D592+2*E592)*0.8)/1000</f>
        <v>4.8099999999999996</v>
      </c>
      <c r="R592" s="1">
        <f>JMS!BL594</f>
        <v>436.82</v>
      </c>
      <c r="S592" s="399">
        <f>'Door Comparison'!AC592</f>
        <v>731.44</v>
      </c>
      <c r="T592" s="399">
        <f t="shared" ref="T592:T626" si="96">(J592+K592+L592)*(2*((D592+2*E592)*1/1000))</f>
        <v>24.04</v>
      </c>
      <c r="U592" s="401">
        <v>865.31</v>
      </c>
      <c r="W592" s="41">
        <f t="shared" ref="W592:W606" si="97">SUM(N592:V592)</f>
        <v>2062.96</v>
      </c>
      <c r="X592" s="36"/>
    </row>
    <row r="593" spans="1:24" x14ac:dyDescent="0.25">
      <c r="A593" s="104" t="str">
        <f>'Door Comparison'!A593</f>
        <v>D13.02.12B</v>
      </c>
      <c r="B593" s="116" t="str">
        <f>'Door Comparison'!C593</f>
        <v>DRS-501</v>
      </c>
      <c r="C593" s="116" t="str">
        <f>'Door Comparison'!D593</f>
        <v>Timber</v>
      </c>
      <c r="D593" s="35">
        <f>'Door Comparison'!E593</f>
        <v>970</v>
      </c>
      <c r="E593" s="35">
        <f>'Door Comparison'!F593</f>
        <v>2360</v>
      </c>
      <c r="G593" s="38">
        <f>'Door Comparison'!I593</f>
        <v>0</v>
      </c>
      <c r="H593" s="38">
        <f>'Door Comparison'!J593</f>
        <v>1</v>
      </c>
      <c r="J593" s="38">
        <f>'Door Comparison'!L593</f>
        <v>0</v>
      </c>
      <c r="K593" s="38">
        <f>'Door Comparison'!M593</f>
        <v>1</v>
      </c>
      <c r="L593" s="38">
        <f>'Door Comparison'!N593</f>
        <v>1</v>
      </c>
      <c r="N593" s="40">
        <f t="shared" si="94"/>
        <v>0.51</v>
      </c>
      <c r="P593" s="40">
        <f t="shared" si="95"/>
        <v>4.55</v>
      </c>
      <c r="R593" s="1">
        <f>JMS!BL595</f>
        <v>426.22</v>
      </c>
      <c r="S593" s="399">
        <f>'Door Comparison'!AC593</f>
        <v>501.9</v>
      </c>
      <c r="T593" s="399">
        <f t="shared" si="96"/>
        <v>22.76</v>
      </c>
      <c r="U593" s="401">
        <v>287.37</v>
      </c>
      <c r="W593" s="41">
        <f t="shared" si="97"/>
        <v>1243.31</v>
      </c>
      <c r="X593" s="36"/>
    </row>
    <row r="594" spans="1:24" x14ac:dyDescent="0.25">
      <c r="A594" s="104" t="str">
        <f>'Door Comparison'!A594</f>
        <v>D13.02.13A</v>
      </c>
      <c r="B594" s="116" t="str">
        <f>'Door Comparison'!C594</f>
        <v>DRS-501</v>
      </c>
      <c r="C594" s="116" t="str">
        <f>'Door Comparison'!D594</f>
        <v>Timber</v>
      </c>
      <c r="D594" s="35">
        <f>'Door Comparison'!E594</f>
        <v>1290</v>
      </c>
      <c r="E594" s="35">
        <f>'Door Comparison'!F594</f>
        <v>2360</v>
      </c>
      <c r="G594" s="38">
        <f>'Door Comparison'!I594</f>
        <v>0</v>
      </c>
      <c r="H594" s="38">
        <f>'Door Comparison'!J594</f>
        <v>1</v>
      </c>
      <c r="J594" s="38">
        <f>'Door Comparison'!L594</f>
        <v>0</v>
      </c>
      <c r="K594" s="38">
        <f>'Door Comparison'!M594</f>
        <v>1</v>
      </c>
      <c r="L594" s="38">
        <f>'Door Comparison'!N594</f>
        <v>1</v>
      </c>
      <c r="N594" s="40">
        <f t="shared" si="94"/>
        <v>0.54</v>
      </c>
      <c r="P594" s="40">
        <f t="shared" si="95"/>
        <v>4.8099999999999996</v>
      </c>
      <c r="R594" s="1">
        <f>JMS!BL596</f>
        <v>436.82</v>
      </c>
      <c r="S594" s="399">
        <f>'Door Comparison'!AC594</f>
        <v>761.47</v>
      </c>
      <c r="T594" s="399">
        <f t="shared" si="96"/>
        <v>24.04</v>
      </c>
      <c r="U594" s="401">
        <v>839.73</v>
      </c>
      <c r="W594" s="41">
        <f t="shared" si="97"/>
        <v>2067.41</v>
      </c>
      <c r="X594" s="36"/>
    </row>
    <row r="595" spans="1:24" x14ac:dyDescent="0.25">
      <c r="A595" s="104" t="str">
        <f>'Door Comparison'!A595</f>
        <v>D13.02.15A</v>
      </c>
      <c r="B595" s="116" t="str">
        <f>'Door Comparison'!C595</f>
        <v>DRS-506</v>
      </c>
      <c r="C595" s="116" t="str">
        <f>'Door Comparison'!D595</f>
        <v>Timber</v>
      </c>
      <c r="D595" s="35">
        <f>'Door Comparison'!E595</f>
        <v>875</v>
      </c>
      <c r="E595" s="35">
        <f>'Door Comparison'!F595</f>
        <v>2355</v>
      </c>
      <c r="G595" s="38">
        <f>'Door Comparison'!I595</f>
        <v>0</v>
      </c>
      <c r="H595" s="38">
        <f>'Door Comparison'!J595</f>
        <v>1</v>
      </c>
      <c r="J595" s="38">
        <f>'Door Comparison'!L595</f>
        <v>0</v>
      </c>
      <c r="K595" s="38">
        <f>'Door Comparison'!M595</f>
        <v>0</v>
      </c>
      <c r="L595" s="38">
        <f>'Door Comparison'!N595</f>
        <v>0</v>
      </c>
      <c r="N595" s="40">
        <f t="shared" si="94"/>
        <v>0.5</v>
      </c>
      <c r="P595" s="40">
        <f t="shared" si="95"/>
        <v>4.47</v>
      </c>
      <c r="R595" s="1">
        <f>JMS!BL597</f>
        <v>296.07</v>
      </c>
      <c r="S595" s="399">
        <f>'Door Comparison'!AC595</f>
        <v>226.05</v>
      </c>
      <c r="T595" s="399">
        <f t="shared" si="96"/>
        <v>0</v>
      </c>
      <c r="U595" s="401">
        <v>683.58</v>
      </c>
      <c r="W595" s="41">
        <f t="shared" si="97"/>
        <v>1210.67</v>
      </c>
      <c r="X595" s="36"/>
    </row>
    <row r="596" spans="1:24" x14ac:dyDescent="0.25">
      <c r="A596" s="104" t="str">
        <f>'Door Comparison'!A596</f>
        <v>D13.02.16A</v>
      </c>
      <c r="B596" s="116" t="str">
        <f>'Door Comparison'!C596</f>
        <v>DRS-506</v>
      </c>
      <c r="C596" s="116" t="str">
        <f>'Door Comparison'!D596</f>
        <v>Timber</v>
      </c>
      <c r="D596" s="35">
        <f>'Door Comparison'!E596</f>
        <v>875</v>
      </c>
      <c r="E596" s="35">
        <f>'Door Comparison'!F596</f>
        <v>2355</v>
      </c>
      <c r="G596" s="38">
        <f>'Door Comparison'!I596</f>
        <v>0</v>
      </c>
      <c r="H596" s="38">
        <f>'Door Comparison'!J596</f>
        <v>1</v>
      </c>
      <c r="J596" s="38">
        <f>'Door Comparison'!L596</f>
        <v>0</v>
      </c>
      <c r="K596" s="38">
        <f>'Door Comparison'!M596</f>
        <v>0</v>
      </c>
      <c r="L596" s="38">
        <f>'Door Comparison'!N596</f>
        <v>0</v>
      </c>
      <c r="N596" s="40">
        <f t="shared" si="94"/>
        <v>0.5</v>
      </c>
      <c r="P596" s="40">
        <f t="shared" si="95"/>
        <v>4.47</v>
      </c>
      <c r="R596" s="1">
        <f>JMS!BL598</f>
        <v>296.07</v>
      </c>
      <c r="S596" s="399">
        <f>'Door Comparison'!AC596</f>
        <v>226.05</v>
      </c>
      <c r="T596" s="399">
        <f t="shared" si="96"/>
        <v>0</v>
      </c>
      <c r="U596" s="401">
        <v>683.58</v>
      </c>
      <c r="W596" s="41">
        <f t="shared" si="97"/>
        <v>1210.67</v>
      </c>
      <c r="X596" s="36"/>
    </row>
    <row r="597" spans="1:24" x14ac:dyDescent="0.25">
      <c r="A597" s="104" t="str">
        <f>'Door Comparison'!A597</f>
        <v>D13.02.18A</v>
      </c>
      <c r="B597" s="116" t="str">
        <f>'Door Comparison'!C597</f>
        <v>DRS-506</v>
      </c>
      <c r="C597" s="116" t="str">
        <f>'Door Comparison'!D597</f>
        <v>Timber</v>
      </c>
      <c r="D597" s="35">
        <f>'Door Comparison'!E597</f>
        <v>875</v>
      </c>
      <c r="E597" s="35">
        <f>'Door Comparison'!F597</f>
        <v>2355</v>
      </c>
      <c r="G597" s="38">
        <f>'Door Comparison'!I597</f>
        <v>0</v>
      </c>
      <c r="H597" s="38">
        <f>'Door Comparison'!J597</f>
        <v>1</v>
      </c>
      <c r="J597" s="38">
        <f>'Door Comparison'!L597</f>
        <v>0</v>
      </c>
      <c r="K597" s="38">
        <f>'Door Comparison'!M597</f>
        <v>0</v>
      </c>
      <c r="L597" s="38">
        <f>'Door Comparison'!N597</f>
        <v>0</v>
      </c>
      <c r="N597" s="40">
        <f t="shared" si="94"/>
        <v>0.5</v>
      </c>
      <c r="P597" s="40">
        <f t="shared" si="95"/>
        <v>4.47</v>
      </c>
      <c r="R597" s="1">
        <f>JMS!BL599</f>
        <v>296.07</v>
      </c>
      <c r="S597" s="399">
        <f>'Door Comparison'!AC597</f>
        <v>226.05</v>
      </c>
      <c r="T597" s="399">
        <f t="shared" si="96"/>
        <v>0</v>
      </c>
      <c r="U597" s="401">
        <v>683.58</v>
      </c>
      <c r="W597" s="41">
        <f t="shared" si="97"/>
        <v>1210.67</v>
      </c>
      <c r="X597" s="36"/>
    </row>
    <row r="598" spans="1:24" x14ac:dyDescent="0.25">
      <c r="A598" s="104" t="str">
        <f>'Door Comparison'!A598</f>
        <v>D13.04.01A</v>
      </c>
      <c r="B598" s="116" t="str">
        <f>'Door Comparison'!C598</f>
        <v>DRS-501</v>
      </c>
      <c r="C598" s="116" t="str">
        <f>'Door Comparison'!D598</f>
        <v>Timber</v>
      </c>
      <c r="D598" s="35">
        <f>'Door Comparison'!E598</f>
        <v>1290</v>
      </c>
      <c r="E598" s="35">
        <f>'Door Comparison'!F598</f>
        <v>2360</v>
      </c>
      <c r="G598" s="38">
        <f>'Door Comparison'!I598</f>
        <v>0</v>
      </c>
      <c r="H598" s="38">
        <f>'Door Comparison'!J598</f>
        <v>1</v>
      </c>
      <c r="J598" s="38">
        <f>'Door Comparison'!L598</f>
        <v>0</v>
      </c>
      <c r="K598" s="38">
        <f>'Door Comparison'!M598</f>
        <v>1</v>
      </c>
      <c r="L598" s="38">
        <f>'Door Comparison'!N598</f>
        <v>1</v>
      </c>
      <c r="N598" s="40">
        <f t="shared" si="94"/>
        <v>0.54</v>
      </c>
      <c r="P598" s="40">
        <f t="shared" si="95"/>
        <v>4.8099999999999996</v>
      </c>
      <c r="R598" s="1">
        <f>JMS!BL600</f>
        <v>436.82</v>
      </c>
      <c r="S598" s="399">
        <f>'Door Comparison'!AC598</f>
        <v>761.47</v>
      </c>
      <c r="T598" s="399">
        <f t="shared" si="96"/>
        <v>24.04</v>
      </c>
      <c r="U598" s="401">
        <v>865.31</v>
      </c>
      <c r="W598" s="41">
        <f t="shared" si="97"/>
        <v>2092.9899999999998</v>
      </c>
      <c r="X598" s="36"/>
    </row>
    <row r="599" spans="1:24" x14ac:dyDescent="0.25">
      <c r="A599" s="104" t="str">
        <f>'Door Comparison'!A599</f>
        <v>D13.04.02A</v>
      </c>
      <c r="B599" s="116" t="str">
        <f>'Door Comparison'!C599</f>
        <v>DRS-501</v>
      </c>
      <c r="C599" s="116" t="str">
        <f>'Door Comparison'!D599</f>
        <v>Timber</v>
      </c>
      <c r="D599" s="35">
        <f>'Door Comparison'!E599</f>
        <v>1290</v>
      </c>
      <c r="E599" s="35">
        <f>'Door Comparison'!F599</f>
        <v>2360</v>
      </c>
      <c r="G599" s="38">
        <f>'Door Comparison'!I599</f>
        <v>0</v>
      </c>
      <c r="H599" s="38">
        <f>'Door Comparison'!J599</f>
        <v>1</v>
      </c>
      <c r="J599" s="38">
        <f>'Door Comparison'!L599</f>
        <v>0</v>
      </c>
      <c r="K599" s="38">
        <f>'Door Comparison'!M599</f>
        <v>1</v>
      </c>
      <c r="L599" s="38">
        <f>'Door Comparison'!N599</f>
        <v>1</v>
      </c>
      <c r="N599" s="40">
        <f t="shared" si="94"/>
        <v>0.54</v>
      </c>
      <c r="P599" s="40">
        <f t="shared" si="95"/>
        <v>4.8099999999999996</v>
      </c>
      <c r="R599" s="1">
        <f>JMS!BL601</f>
        <v>436.82</v>
      </c>
      <c r="S599" s="399">
        <f>'Door Comparison'!AC599</f>
        <v>731.44</v>
      </c>
      <c r="T599" s="399">
        <f t="shared" si="96"/>
        <v>24.04</v>
      </c>
      <c r="U599" s="401">
        <v>865.31</v>
      </c>
      <c r="W599" s="41">
        <f t="shared" si="97"/>
        <v>2062.96</v>
      </c>
      <c r="X599" s="36"/>
    </row>
    <row r="600" spans="1:24" x14ac:dyDescent="0.25">
      <c r="A600" s="104" t="str">
        <f>'Door Comparison'!A600</f>
        <v>D13.04.03A</v>
      </c>
      <c r="B600" s="116" t="str">
        <f>'Door Comparison'!C600</f>
        <v>DRS-501</v>
      </c>
      <c r="C600" s="116" t="str">
        <f>'Door Comparison'!D600</f>
        <v>Timber</v>
      </c>
      <c r="D600" s="35">
        <f>'Door Comparison'!E600</f>
        <v>1040</v>
      </c>
      <c r="E600" s="35">
        <f>'Door Comparison'!F600</f>
        <v>2360</v>
      </c>
      <c r="G600" s="38">
        <f>'Door Comparison'!I600</f>
        <v>0</v>
      </c>
      <c r="H600" s="38">
        <f>'Door Comparison'!J600</f>
        <v>1</v>
      </c>
      <c r="J600" s="38">
        <f>'Door Comparison'!L600</f>
        <v>0</v>
      </c>
      <c r="K600" s="38">
        <f>'Door Comparison'!M600</f>
        <v>1</v>
      </c>
      <c r="L600" s="38">
        <f>'Door Comparison'!N600</f>
        <v>1</v>
      </c>
      <c r="N600" s="40">
        <f t="shared" si="94"/>
        <v>0.52</v>
      </c>
      <c r="P600" s="40">
        <f t="shared" si="95"/>
        <v>4.6100000000000003</v>
      </c>
      <c r="R600" s="1">
        <f>JMS!BL602</f>
        <v>401.74</v>
      </c>
      <c r="S600" s="399">
        <f>'Door Comparison'!AC600</f>
        <v>505</v>
      </c>
      <c r="T600" s="399">
        <f t="shared" si="96"/>
        <v>23.04</v>
      </c>
      <c r="U600" s="401">
        <v>284.85000000000002</v>
      </c>
      <c r="W600" s="41">
        <f t="shared" si="97"/>
        <v>1219.76</v>
      </c>
      <c r="X600" s="36"/>
    </row>
    <row r="601" spans="1:24" x14ac:dyDescent="0.25">
      <c r="A601" s="104" t="str">
        <f>'Door Comparison'!A601</f>
        <v>D13.04.04A</v>
      </c>
      <c r="B601" s="116" t="str">
        <f>'Door Comparison'!C601</f>
        <v>DRS-501</v>
      </c>
      <c r="C601" s="116" t="str">
        <f>'Door Comparison'!D601</f>
        <v>Timber</v>
      </c>
      <c r="D601" s="35">
        <f>'Door Comparison'!E601</f>
        <v>1640</v>
      </c>
      <c r="E601" s="35">
        <f>'Door Comparison'!F601</f>
        <v>2360</v>
      </c>
      <c r="G601" s="38">
        <f>'Door Comparison'!I601</f>
        <v>0</v>
      </c>
      <c r="H601" s="38">
        <f>'Door Comparison'!J601</f>
        <v>1</v>
      </c>
      <c r="J601" s="38">
        <f>'Door Comparison'!L601</f>
        <v>0</v>
      </c>
      <c r="K601" s="38">
        <f>'Door Comparison'!M601</f>
        <v>1</v>
      </c>
      <c r="L601" s="38">
        <f>'Door Comparison'!N601</f>
        <v>1</v>
      </c>
      <c r="N601" s="40">
        <f t="shared" si="94"/>
        <v>0.56999999999999995</v>
      </c>
      <c r="P601" s="40">
        <f t="shared" si="95"/>
        <v>5.09</v>
      </c>
      <c r="R601" s="1">
        <f>JMS!BL603</f>
        <v>419.01</v>
      </c>
      <c r="S601" s="399">
        <f>'Door Comparison'!AC601</f>
        <v>683.01</v>
      </c>
      <c r="T601" s="399">
        <f t="shared" si="96"/>
        <v>25.44</v>
      </c>
      <c r="U601" s="401">
        <v>412.57</v>
      </c>
      <c r="W601" s="41">
        <f t="shared" si="97"/>
        <v>1545.69</v>
      </c>
      <c r="X601" s="36"/>
    </row>
    <row r="602" spans="1:24" x14ac:dyDescent="0.25">
      <c r="A602" s="104" t="str">
        <f>'Door Comparison'!A602</f>
        <v>D13.04.05A</v>
      </c>
      <c r="B602" s="116" t="str">
        <f>'Door Comparison'!C602</f>
        <v>DRS-505</v>
      </c>
      <c r="C602" s="116" t="str">
        <f>'Door Comparison'!D602</f>
        <v>Selo</v>
      </c>
      <c r="D602" s="35">
        <f>'Door Comparison'!E602</f>
        <v>1903</v>
      </c>
      <c r="E602" s="35">
        <f>'Door Comparison'!F602</f>
        <v>2395</v>
      </c>
      <c r="G602" s="38">
        <f>'Door Comparison'!I602</f>
        <v>0</v>
      </c>
      <c r="H602" s="38">
        <f>'Door Comparison'!J602</f>
        <v>1</v>
      </c>
      <c r="J602" s="38">
        <f>'Door Comparison'!L602</f>
        <v>0</v>
      </c>
      <c r="K602" s="38">
        <f>'Door Comparison'!M602</f>
        <v>0</v>
      </c>
      <c r="L602" s="38">
        <f>'Door Comparison'!N602</f>
        <v>1</v>
      </c>
      <c r="N602" s="40">
        <f t="shared" si="94"/>
        <v>0.6</v>
      </c>
      <c r="P602" s="40">
        <f t="shared" si="95"/>
        <v>5.35</v>
      </c>
      <c r="R602" s="1">
        <f>JMS!BL604</f>
        <v>430.99</v>
      </c>
      <c r="S602" s="40">
        <f>'Door Comparison'!AC602</f>
        <v>910.66</v>
      </c>
      <c r="T602" s="40">
        <f t="shared" si="96"/>
        <v>13.39</v>
      </c>
      <c r="U602" s="400">
        <v>167.73</v>
      </c>
      <c r="V602" s="39"/>
      <c r="W602" s="41">
        <f t="shared" si="97"/>
        <v>1528.72</v>
      </c>
      <c r="X602" s="36"/>
    </row>
    <row r="603" spans="1:24" x14ac:dyDescent="0.25">
      <c r="A603" s="104" t="str">
        <f>'Door Comparison'!A603</f>
        <v>D13.04.06A</v>
      </c>
      <c r="B603" s="116" t="str">
        <f>'Door Comparison'!C603</f>
        <v>DRS-501</v>
      </c>
      <c r="C603" s="116" t="str">
        <f>'Door Comparison'!D603</f>
        <v>Timber</v>
      </c>
      <c r="D603" s="35">
        <f>'Door Comparison'!E603</f>
        <v>950</v>
      </c>
      <c r="E603" s="35">
        <f>'Door Comparison'!F603</f>
        <v>2360</v>
      </c>
      <c r="G603" s="38">
        <f>'Door Comparison'!I603</f>
        <v>0</v>
      </c>
      <c r="H603" s="38">
        <f>'Door Comparison'!J603</f>
        <v>1</v>
      </c>
      <c r="J603" s="38">
        <f>'Door Comparison'!L603</f>
        <v>0</v>
      </c>
      <c r="K603" s="38">
        <f>'Door Comparison'!M603</f>
        <v>0</v>
      </c>
      <c r="L603" s="38">
        <f>'Door Comparison'!N603</f>
        <v>1</v>
      </c>
      <c r="N603" s="40">
        <f t="shared" si="94"/>
        <v>0.51</v>
      </c>
      <c r="P603" s="40">
        <f t="shared" si="95"/>
        <v>4.54</v>
      </c>
      <c r="R603" s="1">
        <f>JMS!BL605</f>
        <v>385.31</v>
      </c>
      <c r="S603" s="399">
        <f>'Door Comparison'!AC603</f>
        <v>235.59</v>
      </c>
      <c r="T603" s="399">
        <f t="shared" si="96"/>
        <v>11.34</v>
      </c>
      <c r="U603" s="401">
        <v>363.81</v>
      </c>
      <c r="W603" s="41">
        <f t="shared" si="97"/>
        <v>1001.1</v>
      </c>
      <c r="X603" s="36"/>
    </row>
    <row r="604" spans="1:24" x14ac:dyDescent="0.25">
      <c r="A604" s="104" t="str">
        <f>'Door Comparison'!A604</f>
        <v>D13.04.07A</v>
      </c>
      <c r="B604" s="116" t="str">
        <f>'Door Comparison'!C604</f>
        <v>DRS-501</v>
      </c>
      <c r="C604" s="116" t="str">
        <f>'Door Comparison'!D604</f>
        <v>Timber</v>
      </c>
      <c r="D604" s="35">
        <f>'Door Comparison'!E604</f>
        <v>830</v>
      </c>
      <c r="E604" s="35">
        <f>'Door Comparison'!F604</f>
        <v>2360</v>
      </c>
      <c r="G604" s="38">
        <f>'Door Comparison'!I604</f>
        <v>0</v>
      </c>
      <c r="H604" s="38">
        <f>'Door Comparison'!J604</f>
        <v>1</v>
      </c>
      <c r="J604" s="38">
        <f>'Door Comparison'!L604</f>
        <v>1</v>
      </c>
      <c r="K604" s="38">
        <f>'Door Comparison'!M604</f>
        <v>0</v>
      </c>
      <c r="L604" s="38">
        <f>'Door Comparison'!N604</f>
        <v>1</v>
      </c>
      <c r="N604" s="40">
        <f t="shared" si="94"/>
        <v>0.5</v>
      </c>
      <c r="P604" s="40">
        <f t="shared" si="95"/>
        <v>4.4400000000000004</v>
      </c>
      <c r="R604" s="1">
        <f>JMS!BL606</f>
        <v>382.01</v>
      </c>
      <c r="S604" s="399">
        <f>'Door Comparison'!AC604</f>
        <v>230.51</v>
      </c>
      <c r="T604" s="399">
        <f t="shared" si="96"/>
        <v>22.2</v>
      </c>
      <c r="U604" s="401">
        <v>348.75</v>
      </c>
      <c r="W604" s="41">
        <f t="shared" si="97"/>
        <v>988.41</v>
      </c>
      <c r="X604" s="36"/>
    </row>
    <row r="605" spans="1:24" x14ac:dyDescent="0.25">
      <c r="A605" s="104" t="str">
        <f>'Door Comparison'!A605</f>
        <v>D13.04.08A</v>
      </c>
      <c r="B605" s="116" t="str">
        <f>'Door Comparison'!C605</f>
        <v>DRS-501</v>
      </c>
      <c r="C605" s="116" t="str">
        <f>'Door Comparison'!D605</f>
        <v>Timber</v>
      </c>
      <c r="D605" s="35">
        <f>'Door Comparison'!E605</f>
        <v>970</v>
      </c>
      <c r="E605" s="35">
        <f>'Door Comparison'!F605</f>
        <v>2360</v>
      </c>
      <c r="G605" s="38">
        <f>'Door Comparison'!I605</f>
        <v>0</v>
      </c>
      <c r="H605" s="38">
        <f>'Door Comparison'!J605</f>
        <v>1</v>
      </c>
      <c r="J605" s="38">
        <f>'Door Comparison'!L605</f>
        <v>0</v>
      </c>
      <c r="K605" s="38">
        <f>'Door Comparison'!M605</f>
        <v>0</v>
      </c>
      <c r="L605" s="38">
        <f>'Door Comparison'!N605</f>
        <v>1</v>
      </c>
      <c r="N605" s="40">
        <f t="shared" si="94"/>
        <v>0.51</v>
      </c>
      <c r="P605" s="40">
        <f t="shared" si="95"/>
        <v>4.55</v>
      </c>
      <c r="R605" s="1">
        <f>JMS!BL607</f>
        <v>385.87</v>
      </c>
      <c r="S605" s="399">
        <f>'Door Comparison'!AC605</f>
        <v>236.46</v>
      </c>
      <c r="T605" s="399">
        <f t="shared" si="96"/>
        <v>11.38</v>
      </c>
      <c r="U605" s="401">
        <v>363.81</v>
      </c>
      <c r="W605" s="41">
        <f t="shared" si="97"/>
        <v>1002.58</v>
      </c>
      <c r="X605" s="36"/>
    </row>
    <row r="606" spans="1:24" x14ac:dyDescent="0.25">
      <c r="A606" s="104" t="str">
        <f>'Door Comparison'!A606</f>
        <v>D13.05.17A</v>
      </c>
      <c r="B606" s="116" t="str">
        <f>'Door Comparison'!C606</f>
        <v>DRS-505</v>
      </c>
      <c r="C606" s="116" t="str">
        <f>'Door Comparison'!D606</f>
        <v>Selo</v>
      </c>
      <c r="D606" s="35">
        <f>'Door Comparison'!E606</f>
        <v>1903</v>
      </c>
      <c r="E606" s="35">
        <f>'Door Comparison'!F606</f>
        <v>2395</v>
      </c>
      <c r="G606" s="38">
        <f>'Door Comparison'!I606</f>
        <v>0</v>
      </c>
      <c r="H606" s="38">
        <f>'Door Comparison'!J606</f>
        <v>1</v>
      </c>
      <c r="J606" s="38">
        <f>'Door Comparison'!L606</f>
        <v>0</v>
      </c>
      <c r="K606" s="38">
        <f>'Door Comparison'!M606</f>
        <v>0</v>
      </c>
      <c r="L606" s="38">
        <f>'Door Comparison'!N606</f>
        <v>1</v>
      </c>
      <c r="N606" s="40">
        <f t="shared" si="94"/>
        <v>0.6</v>
      </c>
      <c r="P606" s="40">
        <f t="shared" si="95"/>
        <v>5.35</v>
      </c>
      <c r="R606" s="1">
        <f>JMS!BL608</f>
        <v>329.95</v>
      </c>
      <c r="S606" s="40">
        <f>'Door Comparison'!AC606</f>
        <v>1285.8699999999999</v>
      </c>
      <c r="T606" s="40">
        <f t="shared" si="96"/>
        <v>13.39</v>
      </c>
      <c r="U606" s="400">
        <v>167.73</v>
      </c>
      <c r="V606" s="39"/>
      <c r="W606" s="41">
        <f t="shared" si="97"/>
        <v>1802.89</v>
      </c>
      <c r="X606" s="36"/>
    </row>
    <row r="607" spans="1:24" x14ac:dyDescent="0.25">
      <c r="A607" s="104" t="str">
        <f>'Door Comparison'!A607</f>
        <v>Level 13 Plant Space Mezzanine</v>
      </c>
      <c r="B607" s="116"/>
      <c r="C607" s="116"/>
      <c r="N607" s="40"/>
      <c r="P607" s="40"/>
      <c r="R607" s="1"/>
      <c r="S607" s="40"/>
      <c r="T607" s="40"/>
      <c r="U607" s="109"/>
      <c r="V607" s="39"/>
      <c r="X607" s="36"/>
    </row>
    <row r="608" spans="1:24" x14ac:dyDescent="0.25">
      <c r="A608" s="104" t="str">
        <f>'Door Comparison'!A608</f>
        <v>D13.02.12C</v>
      </c>
      <c r="B608" s="116" t="str">
        <f>'Door Comparison'!C608</f>
        <v>DRS-501</v>
      </c>
      <c r="C608" s="116" t="str">
        <f>'Door Comparison'!D608</f>
        <v>Timber</v>
      </c>
      <c r="D608" s="35">
        <f>'Door Comparison'!E608</f>
        <v>1020</v>
      </c>
      <c r="E608" s="35">
        <f>'Door Comparison'!F608</f>
        <v>1860</v>
      </c>
      <c r="G608" s="38">
        <f>'Door Comparison'!I608</f>
        <v>0</v>
      </c>
      <c r="H608" s="38">
        <f>'Door Comparison'!J608</f>
        <v>1</v>
      </c>
      <c r="J608" s="38">
        <f>'Door Comparison'!L608</f>
        <v>0</v>
      </c>
      <c r="K608" s="38">
        <f>'Door Comparison'!M608</f>
        <v>1</v>
      </c>
      <c r="L608" s="38">
        <f>'Door Comparison'!N608</f>
        <v>1</v>
      </c>
      <c r="N608" s="40">
        <f t="shared" si="94"/>
        <v>0.43</v>
      </c>
      <c r="P608" s="40">
        <f t="shared" si="95"/>
        <v>3.79</v>
      </c>
      <c r="R608" s="1">
        <f>JMS!BL610</f>
        <v>372.4</v>
      </c>
      <c r="S608" s="399">
        <f>'Door Comparison'!AC608</f>
        <v>497.28</v>
      </c>
      <c r="T608" s="399">
        <f t="shared" si="96"/>
        <v>18.96</v>
      </c>
      <c r="U608" s="401">
        <v>367.57</v>
      </c>
      <c r="W608" s="41">
        <f t="shared" ref="W608" si="98">SUM(N608:V608)</f>
        <v>1260.43</v>
      </c>
      <c r="X608" s="36"/>
    </row>
    <row r="609" spans="1:24" x14ac:dyDescent="0.25">
      <c r="A609" s="104" t="str">
        <f>'Door Comparison'!A609</f>
        <v>Level 14</v>
      </c>
      <c r="B609" s="116"/>
      <c r="C609" s="116"/>
      <c r="N609" s="40"/>
      <c r="P609" s="40"/>
      <c r="R609" s="1"/>
      <c r="S609" s="40"/>
      <c r="T609" s="40"/>
      <c r="U609" s="109"/>
      <c r="V609" s="39"/>
      <c r="X609" s="36"/>
    </row>
    <row r="610" spans="1:24" x14ac:dyDescent="0.25">
      <c r="A610" s="104" t="str">
        <f>'Door Comparison'!A610</f>
        <v>D14.02.01A</v>
      </c>
      <c r="B610" s="116" t="str">
        <f>'Door Comparison'!C610</f>
        <v>DRS-501</v>
      </c>
      <c r="C610" s="116" t="str">
        <f>'Door Comparison'!D610</f>
        <v>Timber</v>
      </c>
      <c r="D610" s="35">
        <f>'Door Comparison'!E610</f>
        <v>830</v>
      </c>
      <c r="E610" s="35">
        <f>'Door Comparison'!F610</f>
        <v>2360</v>
      </c>
      <c r="G610" s="38">
        <f>'Door Comparison'!I610</f>
        <v>0</v>
      </c>
      <c r="H610" s="38">
        <f>'Door Comparison'!J610</f>
        <v>1</v>
      </c>
      <c r="J610" s="38">
        <f>'Door Comparison'!L610</f>
        <v>1</v>
      </c>
      <c r="K610" s="38">
        <f>'Door Comparison'!M610</f>
        <v>0</v>
      </c>
      <c r="L610" s="38">
        <f>'Door Comparison'!N610</f>
        <v>1</v>
      </c>
      <c r="N610" s="40">
        <f t="shared" si="94"/>
        <v>0.5</v>
      </c>
      <c r="P610" s="40">
        <f t="shared" si="95"/>
        <v>4.4400000000000004</v>
      </c>
      <c r="R610" s="1">
        <f>JMS!BL612</f>
        <v>382.01</v>
      </c>
      <c r="S610" s="399">
        <f>'Door Comparison'!AC610</f>
        <v>230.51</v>
      </c>
      <c r="T610" s="399">
        <f t="shared" si="96"/>
        <v>22.2</v>
      </c>
      <c r="U610" s="401">
        <v>348.75</v>
      </c>
      <c r="W610" s="41">
        <f t="shared" ref="W610:W624" si="99">SUM(N610:V610)</f>
        <v>988.41</v>
      </c>
      <c r="X610" s="36"/>
    </row>
    <row r="611" spans="1:24" x14ac:dyDescent="0.25">
      <c r="A611" s="104" t="str">
        <f>'Door Comparison'!A611</f>
        <v>D14.02.04A</v>
      </c>
      <c r="B611" s="116" t="str">
        <f>'Door Comparison'!C611</f>
        <v>DRS-501</v>
      </c>
      <c r="C611" s="116" t="str">
        <f>'Door Comparison'!D611</f>
        <v>Timber</v>
      </c>
      <c r="D611" s="35">
        <f>'Door Comparison'!E611</f>
        <v>970</v>
      </c>
      <c r="E611" s="35">
        <f>'Door Comparison'!F611</f>
        <v>2360</v>
      </c>
      <c r="G611" s="38">
        <f>'Door Comparison'!I611</f>
        <v>0</v>
      </c>
      <c r="H611" s="38">
        <f>'Door Comparison'!J611</f>
        <v>1</v>
      </c>
      <c r="J611" s="38">
        <f>'Door Comparison'!L611</f>
        <v>0</v>
      </c>
      <c r="K611" s="38">
        <f>'Door Comparison'!M611</f>
        <v>1</v>
      </c>
      <c r="L611" s="38">
        <f>'Door Comparison'!N611</f>
        <v>1</v>
      </c>
      <c r="N611" s="40">
        <f t="shared" si="94"/>
        <v>0.51</v>
      </c>
      <c r="P611" s="40">
        <f t="shared" si="95"/>
        <v>4.55</v>
      </c>
      <c r="R611" s="1">
        <f>JMS!BL613</f>
        <v>426.22</v>
      </c>
      <c r="S611" s="399">
        <f>'Door Comparison'!AC611</f>
        <v>334.48</v>
      </c>
      <c r="T611" s="399">
        <f t="shared" si="96"/>
        <v>22.76</v>
      </c>
      <c r="U611" s="401">
        <v>405.15</v>
      </c>
      <c r="W611" s="41">
        <f t="shared" si="99"/>
        <v>1193.67</v>
      </c>
      <c r="X611" s="36"/>
    </row>
    <row r="612" spans="1:24" x14ac:dyDescent="0.25">
      <c r="A612" s="104" t="str">
        <f>'Door Comparison'!A612</f>
        <v>D14.02.05A</v>
      </c>
      <c r="B612" s="116" t="str">
        <f>'Door Comparison'!C612</f>
        <v>DRS-505</v>
      </c>
      <c r="C612" s="116" t="str">
        <f>'Door Comparison'!D612</f>
        <v>Selo</v>
      </c>
      <c r="D612" s="35">
        <f>'Door Comparison'!E612</f>
        <v>1903</v>
      </c>
      <c r="E612" s="35">
        <f>'Door Comparison'!F612</f>
        <v>2395</v>
      </c>
      <c r="G612" s="38">
        <f>'Door Comparison'!I612</f>
        <v>0</v>
      </c>
      <c r="H612" s="38">
        <f>'Door Comparison'!J612</f>
        <v>1</v>
      </c>
      <c r="J612" s="38">
        <f>'Door Comparison'!L612</f>
        <v>0</v>
      </c>
      <c r="K612" s="38">
        <f>'Door Comparison'!M612</f>
        <v>0</v>
      </c>
      <c r="L612" s="38">
        <f>'Door Comparison'!N612</f>
        <v>1</v>
      </c>
      <c r="N612" s="40">
        <f t="shared" si="94"/>
        <v>0.6</v>
      </c>
      <c r="P612" s="40">
        <f t="shared" si="95"/>
        <v>5.35</v>
      </c>
      <c r="R612" s="1">
        <f>JMS!BL614</f>
        <v>448.32</v>
      </c>
      <c r="S612" s="40">
        <f>'Door Comparison'!AC612</f>
        <v>936.78</v>
      </c>
      <c r="T612" s="40">
        <f t="shared" si="96"/>
        <v>13.39</v>
      </c>
      <c r="U612" s="400">
        <v>167.73</v>
      </c>
      <c r="V612" s="39"/>
      <c r="W612" s="41">
        <f t="shared" si="99"/>
        <v>1572.17</v>
      </c>
      <c r="X612" s="36"/>
    </row>
    <row r="613" spans="1:24" x14ac:dyDescent="0.25">
      <c r="A613" s="104" t="str">
        <f>'Door Comparison'!A613</f>
        <v>D14.02.06A</v>
      </c>
      <c r="B613" s="116" t="str">
        <f>'Door Comparison'!C613</f>
        <v>DRS-501</v>
      </c>
      <c r="C613" s="116" t="str">
        <f>'Door Comparison'!D613</f>
        <v>Timber</v>
      </c>
      <c r="D613" s="35">
        <f>'Door Comparison'!E613</f>
        <v>1290</v>
      </c>
      <c r="E613" s="35">
        <f>'Door Comparison'!F613</f>
        <v>2360</v>
      </c>
      <c r="G613" s="38">
        <f>'Door Comparison'!I613</f>
        <v>0</v>
      </c>
      <c r="H613" s="38">
        <f>'Door Comparison'!J613</f>
        <v>1</v>
      </c>
      <c r="J613" s="38">
        <f>'Door Comparison'!L613</f>
        <v>0</v>
      </c>
      <c r="K613" s="38">
        <f>'Door Comparison'!M613</f>
        <v>1</v>
      </c>
      <c r="L613" s="38">
        <f>'Door Comparison'!N613</f>
        <v>1</v>
      </c>
      <c r="N613" s="40">
        <f t="shared" si="94"/>
        <v>0.54</v>
      </c>
      <c r="P613" s="40">
        <f t="shared" si="95"/>
        <v>4.8099999999999996</v>
      </c>
      <c r="R613" s="1">
        <f>JMS!BL615</f>
        <v>436.82</v>
      </c>
      <c r="S613" s="399">
        <f>'Door Comparison'!AC613</f>
        <v>761.47</v>
      </c>
      <c r="T613" s="399">
        <f t="shared" si="96"/>
        <v>24.04</v>
      </c>
      <c r="U613" s="401">
        <v>839.73</v>
      </c>
      <c r="W613" s="41">
        <f t="shared" si="99"/>
        <v>2067.41</v>
      </c>
      <c r="X613" s="36"/>
    </row>
    <row r="614" spans="1:24" x14ac:dyDescent="0.25">
      <c r="A614" s="104" t="str">
        <f>'Door Comparison'!A614</f>
        <v>D14.02.06B</v>
      </c>
      <c r="B614" s="116" t="str">
        <f>'Door Comparison'!C614</f>
        <v>DRS-501</v>
      </c>
      <c r="C614" s="116" t="str">
        <f>'Door Comparison'!D614</f>
        <v>Timber</v>
      </c>
      <c r="D614" s="35">
        <f>'Door Comparison'!E614</f>
        <v>1290</v>
      </c>
      <c r="E614" s="35">
        <f>'Door Comparison'!F614</f>
        <v>2360</v>
      </c>
      <c r="G614" s="38">
        <f>'Door Comparison'!I614</f>
        <v>0</v>
      </c>
      <c r="H614" s="38">
        <f>'Door Comparison'!J614</f>
        <v>1</v>
      </c>
      <c r="J614" s="38">
        <f>'Door Comparison'!L614</f>
        <v>0</v>
      </c>
      <c r="K614" s="38">
        <f>'Door Comparison'!M614</f>
        <v>1</v>
      </c>
      <c r="L614" s="38">
        <f>'Door Comparison'!N614</f>
        <v>1</v>
      </c>
      <c r="N614" s="40">
        <f t="shared" si="94"/>
        <v>0.54</v>
      </c>
      <c r="P614" s="40">
        <f t="shared" si="95"/>
        <v>4.8099999999999996</v>
      </c>
      <c r="R614" s="1">
        <f>JMS!BL616</f>
        <v>408.94</v>
      </c>
      <c r="S614" s="399">
        <f>'Door Comparison'!AC614</f>
        <v>744.94</v>
      </c>
      <c r="T614" s="399">
        <f t="shared" si="96"/>
        <v>24.04</v>
      </c>
      <c r="U614" s="401">
        <v>865.31</v>
      </c>
      <c r="W614" s="41">
        <f t="shared" si="99"/>
        <v>2048.58</v>
      </c>
      <c r="X614" s="36"/>
    </row>
    <row r="615" spans="1:24" x14ac:dyDescent="0.25">
      <c r="A615" s="104" t="str">
        <f>'Door Comparison'!A615</f>
        <v>D14.02.07A</v>
      </c>
      <c r="B615" s="116" t="str">
        <f>'Door Comparison'!C615</f>
        <v>DRS-501</v>
      </c>
      <c r="C615" s="116" t="str">
        <f>'Door Comparison'!D615</f>
        <v>Timber</v>
      </c>
      <c r="D615" s="35">
        <f>'Door Comparison'!E615</f>
        <v>970</v>
      </c>
      <c r="E615" s="35">
        <f>'Door Comparison'!F615</f>
        <v>2360</v>
      </c>
      <c r="G615" s="38">
        <f>'Door Comparison'!I615</f>
        <v>0</v>
      </c>
      <c r="H615" s="38">
        <f>'Door Comparison'!J615</f>
        <v>1</v>
      </c>
      <c r="J615" s="38">
        <f>'Door Comparison'!L615</f>
        <v>0</v>
      </c>
      <c r="K615" s="38">
        <f>'Door Comparison'!M615</f>
        <v>1</v>
      </c>
      <c r="L615" s="38">
        <f>'Door Comparison'!N615</f>
        <v>1</v>
      </c>
      <c r="N615" s="40">
        <f t="shared" si="94"/>
        <v>0.51</v>
      </c>
      <c r="P615" s="40">
        <f t="shared" si="95"/>
        <v>4.55</v>
      </c>
      <c r="R615" s="1">
        <f>JMS!BL617</f>
        <v>426.22</v>
      </c>
      <c r="S615" s="399">
        <f>'Door Comparison'!AC615</f>
        <v>334.48</v>
      </c>
      <c r="T615" s="399">
        <f t="shared" si="96"/>
        <v>22.76</v>
      </c>
      <c r="U615" s="401">
        <v>405.15</v>
      </c>
      <c r="W615" s="41">
        <f t="shared" si="99"/>
        <v>1193.67</v>
      </c>
      <c r="X615" s="36"/>
    </row>
    <row r="616" spans="1:24" x14ac:dyDescent="0.25">
      <c r="A616" s="104" t="str">
        <f>'Door Comparison'!A616</f>
        <v>D14.02.12A</v>
      </c>
      <c r="B616" s="116" t="str">
        <f>'Door Comparison'!C616</f>
        <v>DRS-501</v>
      </c>
      <c r="C616" s="116" t="str">
        <f>'Door Comparison'!D616</f>
        <v>Timber</v>
      </c>
      <c r="D616" s="35">
        <f>'Door Comparison'!E616</f>
        <v>1290</v>
      </c>
      <c r="E616" s="35">
        <f>'Door Comparison'!F616</f>
        <v>2360</v>
      </c>
      <c r="G616" s="38">
        <f>'Door Comparison'!I616</f>
        <v>0</v>
      </c>
      <c r="H616" s="38">
        <f>'Door Comparison'!J616</f>
        <v>1</v>
      </c>
      <c r="J616" s="38">
        <f>'Door Comparison'!L616</f>
        <v>0</v>
      </c>
      <c r="K616" s="38">
        <f>'Door Comparison'!M616</f>
        <v>1</v>
      </c>
      <c r="L616" s="38">
        <f>'Door Comparison'!N616</f>
        <v>1</v>
      </c>
      <c r="N616" s="40">
        <f t="shared" si="94"/>
        <v>0.54</v>
      </c>
      <c r="P616" s="40">
        <f t="shared" si="95"/>
        <v>4.8099999999999996</v>
      </c>
      <c r="R616" s="1">
        <f>JMS!BL618</f>
        <v>436.82</v>
      </c>
      <c r="S616" s="399">
        <f>'Door Comparison'!AC616</f>
        <v>731.44</v>
      </c>
      <c r="T616" s="399">
        <f t="shared" si="96"/>
        <v>24.04</v>
      </c>
      <c r="U616" s="401">
        <v>865.31</v>
      </c>
      <c r="W616" s="41">
        <f t="shared" si="99"/>
        <v>2062.96</v>
      </c>
      <c r="X616" s="36"/>
    </row>
    <row r="617" spans="1:24" x14ac:dyDescent="0.25">
      <c r="A617" s="104" t="str">
        <f>'Door Comparison'!A617</f>
        <v>D14.04.01A</v>
      </c>
      <c r="B617" s="116" t="str">
        <f>'Door Comparison'!C617</f>
        <v>DRS-501</v>
      </c>
      <c r="C617" s="116" t="str">
        <f>'Door Comparison'!D617</f>
        <v>Timber</v>
      </c>
      <c r="D617" s="35">
        <f>'Door Comparison'!E617</f>
        <v>1290</v>
      </c>
      <c r="E617" s="35">
        <f>'Door Comparison'!F617</f>
        <v>2360</v>
      </c>
      <c r="G617" s="38">
        <f>'Door Comparison'!I617</f>
        <v>0</v>
      </c>
      <c r="H617" s="38">
        <f>'Door Comparison'!J617</f>
        <v>1</v>
      </c>
      <c r="J617" s="38">
        <f>'Door Comparison'!L617</f>
        <v>0</v>
      </c>
      <c r="K617" s="38">
        <f>'Door Comparison'!M617</f>
        <v>1</v>
      </c>
      <c r="L617" s="38">
        <f>'Door Comparison'!N617</f>
        <v>1</v>
      </c>
      <c r="N617" s="40">
        <f t="shared" si="94"/>
        <v>0.54</v>
      </c>
      <c r="P617" s="40">
        <f t="shared" si="95"/>
        <v>4.8099999999999996</v>
      </c>
      <c r="R617" s="1">
        <f>JMS!BL619</f>
        <v>436.82</v>
      </c>
      <c r="S617" s="399">
        <f>'Door Comparison'!AC617</f>
        <v>731.44</v>
      </c>
      <c r="T617" s="399">
        <f t="shared" si="96"/>
        <v>24.04</v>
      </c>
      <c r="U617" s="401">
        <v>839.73</v>
      </c>
      <c r="W617" s="41">
        <f t="shared" si="99"/>
        <v>2037.38</v>
      </c>
      <c r="X617" s="36"/>
    </row>
    <row r="618" spans="1:24" x14ac:dyDescent="0.25">
      <c r="A618" s="104" t="str">
        <f>'Door Comparison'!A618</f>
        <v>D14.04.02A</v>
      </c>
      <c r="B618" s="116" t="str">
        <f>'Door Comparison'!C618</f>
        <v>DRS-501</v>
      </c>
      <c r="C618" s="116" t="str">
        <f>'Door Comparison'!D618</f>
        <v>Timber</v>
      </c>
      <c r="D618" s="35">
        <f>'Door Comparison'!E618</f>
        <v>1290</v>
      </c>
      <c r="E618" s="35">
        <f>'Door Comparison'!F618</f>
        <v>2360</v>
      </c>
      <c r="G618" s="38">
        <f>'Door Comparison'!I618</f>
        <v>0</v>
      </c>
      <c r="H618" s="38">
        <f>'Door Comparison'!J618</f>
        <v>1</v>
      </c>
      <c r="J618" s="38">
        <f>'Door Comparison'!L618</f>
        <v>0</v>
      </c>
      <c r="K618" s="38">
        <f>'Door Comparison'!M618</f>
        <v>1</v>
      </c>
      <c r="L618" s="38">
        <f>'Door Comparison'!N618</f>
        <v>1</v>
      </c>
      <c r="N618" s="40">
        <f t="shared" si="94"/>
        <v>0.54</v>
      </c>
      <c r="P618" s="40">
        <f t="shared" si="95"/>
        <v>4.8099999999999996</v>
      </c>
      <c r="R618" s="1">
        <f>JMS!BL620</f>
        <v>436.82</v>
      </c>
      <c r="S618" s="399">
        <f>'Door Comparison'!AC618</f>
        <v>731.44</v>
      </c>
      <c r="T618" s="399">
        <f t="shared" si="96"/>
        <v>24.04</v>
      </c>
      <c r="U618" s="401">
        <v>865.31</v>
      </c>
      <c r="W618" s="41">
        <f t="shared" si="99"/>
        <v>2062.96</v>
      </c>
      <c r="X618" s="36"/>
    </row>
    <row r="619" spans="1:24" x14ac:dyDescent="0.25">
      <c r="A619" s="104" t="str">
        <f>'Door Comparison'!A619</f>
        <v>D14.04.03A</v>
      </c>
      <c r="B619" s="116" t="str">
        <f>'Door Comparison'!C619</f>
        <v>DRS-501</v>
      </c>
      <c r="C619" s="116" t="str">
        <f>'Door Comparison'!D619</f>
        <v>Timber</v>
      </c>
      <c r="D619" s="35">
        <f>'Door Comparison'!E619</f>
        <v>1040</v>
      </c>
      <c r="E619" s="35">
        <f>'Door Comparison'!F619</f>
        <v>2360</v>
      </c>
      <c r="G619" s="38">
        <f>'Door Comparison'!I619</f>
        <v>0</v>
      </c>
      <c r="H619" s="38">
        <f>'Door Comparison'!J619</f>
        <v>1</v>
      </c>
      <c r="J619" s="38">
        <f>'Door Comparison'!L619</f>
        <v>0</v>
      </c>
      <c r="K619" s="38">
        <f>'Door Comparison'!M619</f>
        <v>1</v>
      </c>
      <c r="L619" s="38">
        <f>'Door Comparison'!N619</f>
        <v>1</v>
      </c>
      <c r="N619" s="40">
        <f t="shared" si="94"/>
        <v>0.52</v>
      </c>
      <c r="P619" s="40">
        <f t="shared" si="95"/>
        <v>4.6100000000000003</v>
      </c>
      <c r="R619" s="1">
        <f>JMS!BL621</f>
        <v>401.74</v>
      </c>
      <c r="S619" s="399">
        <f>'Door Comparison'!AC619</f>
        <v>505</v>
      </c>
      <c r="T619" s="399">
        <f t="shared" si="96"/>
        <v>23.04</v>
      </c>
      <c r="U619" s="401">
        <v>284.85000000000002</v>
      </c>
      <c r="W619" s="41">
        <f t="shared" si="99"/>
        <v>1219.76</v>
      </c>
      <c r="X619" s="36"/>
    </row>
    <row r="620" spans="1:24" x14ac:dyDescent="0.25">
      <c r="A620" s="104" t="str">
        <f>'Door Comparison'!A620</f>
        <v>D14.04.04A</v>
      </c>
      <c r="B620" s="116" t="str">
        <f>'Door Comparison'!C620</f>
        <v>DRS-501</v>
      </c>
      <c r="C620" s="116" t="str">
        <f>'Door Comparison'!D620</f>
        <v>Timber</v>
      </c>
      <c r="D620" s="35">
        <f>'Door Comparison'!E620</f>
        <v>1640</v>
      </c>
      <c r="E620" s="35">
        <f>'Door Comparison'!F620</f>
        <v>2360</v>
      </c>
      <c r="G620" s="38">
        <f>'Door Comparison'!I620</f>
        <v>0</v>
      </c>
      <c r="H620" s="38">
        <f>'Door Comparison'!J620</f>
        <v>1</v>
      </c>
      <c r="J620" s="38">
        <f>'Door Comparison'!L620</f>
        <v>0</v>
      </c>
      <c r="K620" s="38">
        <f>'Door Comparison'!M620</f>
        <v>1</v>
      </c>
      <c r="L620" s="38">
        <f>'Door Comparison'!N620</f>
        <v>1</v>
      </c>
      <c r="N620" s="40">
        <f t="shared" si="94"/>
        <v>0.56999999999999995</v>
      </c>
      <c r="P620" s="40">
        <f t="shared" si="95"/>
        <v>5.09</v>
      </c>
      <c r="R620" s="1">
        <f>JMS!BL622</f>
        <v>419.01</v>
      </c>
      <c r="S620" s="399">
        <f>'Door Comparison'!AC620</f>
        <v>683.01</v>
      </c>
      <c r="T620" s="399">
        <f t="shared" si="96"/>
        <v>25.44</v>
      </c>
      <c r="U620" s="401">
        <v>412.57</v>
      </c>
      <c r="W620" s="41">
        <f t="shared" si="99"/>
        <v>1545.69</v>
      </c>
      <c r="X620" s="36"/>
    </row>
    <row r="621" spans="1:24" x14ac:dyDescent="0.25">
      <c r="A621" s="104" t="str">
        <f>'Door Comparison'!A621</f>
        <v>D14.04.05A</v>
      </c>
      <c r="B621" s="116" t="str">
        <f>'Door Comparison'!C621</f>
        <v>DRS-505</v>
      </c>
      <c r="C621" s="116" t="str">
        <f>'Door Comparison'!D621</f>
        <v>Selo</v>
      </c>
      <c r="D621" s="35">
        <f>'Door Comparison'!E621</f>
        <v>1903</v>
      </c>
      <c r="E621" s="35">
        <f>'Door Comparison'!F621</f>
        <v>2395</v>
      </c>
      <c r="G621" s="38">
        <f>'Door Comparison'!I621</f>
        <v>0</v>
      </c>
      <c r="H621" s="38">
        <f>'Door Comparison'!J621</f>
        <v>1</v>
      </c>
      <c r="J621" s="38">
        <f>'Door Comparison'!L621</f>
        <v>0</v>
      </c>
      <c r="K621" s="38">
        <f>'Door Comparison'!M621</f>
        <v>0</v>
      </c>
      <c r="L621" s="38">
        <f>'Door Comparison'!N621</f>
        <v>1</v>
      </c>
      <c r="N621" s="40">
        <f t="shared" si="94"/>
        <v>0.6</v>
      </c>
      <c r="P621" s="40">
        <f t="shared" si="95"/>
        <v>5.35</v>
      </c>
      <c r="R621" s="1">
        <f>JMS!BL623</f>
        <v>430.99</v>
      </c>
      <c r="S621" s="40">
        <f>'Door Comparison'!AC621</f>
        <v>910.66</v>
      </c>
      <c r="T621" s="40">
        <f t="shared" si="96"/>
        <v>13.39</v>
      </c>
      <c r="U621" s="400">
        <v>167.73</v>
      </c>
      <c r="V621" s="39"/>
      <c r="W621" s="41">
        <f t="shared" si="99"/>
        <v>1528.72</v>
      </c>
      <c r="X621" s="36"/>
    </row>
    <row r="622" spans="1:24" x14ac:dyDescent="0.25">
      <c r="A622" s="104" t="str">
        <f>'Door Comparison'!A622</f>
        <v>D14.04.06A</v>
      </c>
      <c r="B622" s="116" t="str">
        <f>'Door Comparison'!C622</f>
        <v>DRS-501</v>
      </c>
      <c r="C622" s="116" t="str">
        <f>'Door Comparison'!D622</f>
        <v>Timber</v>
      </c>
      <c r="D622" s="35">
        <f>'Door Comparison'!E622</f>
        <v>830</v>
      </c>
      <c r="E622" s="35">
        <f>'Door Comparison'!F622</f>
        <v>2360</v>
      </c>
      <c r="G622" s="38">
        <f>'Door Comparison'!I622</f>
        <v>0</v>
      </c>
      <c r="H622" s="38">
        <f>'Door Comparison'!J622</f>
        <v>1</v>
      </c>
      <c r="J622" s="38">
        <f>'Door Comparison'!L622</f>
        <v>1</v>
      </c>
      <c r="K622" s="38">
        <f>'Door Comparison'!M622</f>
        <v>0</v>
      </c>
      <c r="L622" s="38">
        <f>'Door Comparison'!N622</f>
        <v>1</v>
      </c>
      <c r="N622" s="40">
        <f t="shared" si="94"/>
        <v>0.5</v>
      </c>
      <c r="P622" s="40">
        <f t="shared" si="95"/>
        <v>4.4400000000000004</v>
      </c>
      <c r="R622" s="1">
        <f>JMS!BL624</f>
        <v>382.01</v>
      </c>
      <c r="S622" s="399">
        <f>'Door Comparison'!AC622</f>
        <v>230.51</v>
      </c>
      <c r="T622" s="399">
        <f t="shared" si="96"/>
        <v>22.2</v>
      </c>
      <c r="U622" s="401">
        <v>365.19</v>
      </c>
      <c r="W622" s="41">
        <f t="shared" si="99"/>
        <v>1004.85</v>
      </c>
      <c r="X622" s="36"/>
    </row>
    <row r="623" spans="1:24" x14ac:dyDescent="0.25">
      <c r="A623" s="104" t="str">
        <f>'Door Comparison'!A623</f>
        <v>D14.04.07A</v>
      </c>
      <c r="B623" s="116" t="str">
        <f>'Door Comparison'!C623</f>
        <v>DRS-501</v>
      </c>
      <c r="C623" s="116" t="str">
        <f>'Door Comparison'!D623</f>
        <v>Timber</v>
      </c>
      <c r="D623" s="35">
        <f>'Door Comparison'!E623</f>
        <v>950</v>
      </c>
      <c r="E623" s="35">
        <f>'Door Comparison'!F623</f>
        <v>2360</v>
      </c>
      <c r="G623" s="38">
        <f>'Door Comparison'!I623</f>
        <v>0</v>
      </c>
      <c r="H623" s="38">
        <f>'Door Comparison'!J623</f>
        <v>1</v>
      </c>
      <c r="J623" s="38">
        <f>'Door Comparison'!L623</f>
        <v>0</v>
      </c>
      <c r="K623" s="38">
        <f>'Door Comparison'!M623</f>
        <v>0</v>
      </c>
      <c r="L623" s="38">
        <f>'Door Comparison'!N623</f>
        <v>1</v>
      </c>
      <c r="N623" s="40">
        <f t="shared" si="94"/>
        <v>0.51</v>
      </c>
      <c r="P623" s="40">
        <f t="shared" si="95"/>
        <v>4.54</v>
      </c>
      <c r="R623" s="1">
        <f>JMS!BL625</f>
        <v>385.31</v>
      </c>
      <c r="S623" s="399">
        <f>'Door Comparison'!AC623</f>
        <v>402.25</v>
      </c>
      <c r="T623" s="399">
        <f t="shared" si="96"/>
        <v>11.34</v>
      </c>
      <c r="U623" s="401">
        <v>363.81</v>
      </c>
      <c r="W623" s="41">
        <f t="shared" si="99"/>
        <v>1167.76</v>
      </c>
      <c r="X623" s="36"/>
    </row>
    <row r="624" spans="1:24" x14ac:dyDescent="0.25">
      <c r="A624" s="104" t="str">
        <f>'Door Comparison'!A624</f>
        <v>D14.04.08A</v>
      </c>
      <c r="B624" s="116" t="str">
        <f>'Door Comparison'!C624</f>
        <v>DRS-501</v>
      </c>
      <c r="C624" s="116" t="str">
        <f>'Door Comparison'!D624</f>
        <v>Timber</v>
      </c>
      <c r="D624" s="35">
        <f>'Door Comparison'!E624</f>
        <v>1040</v>
      </c>
      <c r="E624" s="35">
        <f>'Door Comparison'!F624</f>
        <v>2360</v>
      </c>
      <c r="G624" s="38">
        <f>'Door Comparison'!I624</f>
        <v>0</v>
      </c>
      <c r="H624" s="38">
        <f>'Door Comparison'!J624</f>
        <v>1</v>
      </c>
      <c r="J624" s="38">
        <f>'Door Comparison'!L624</f>
        <v>0</v>
      </c>
      <c r="K624" s="38">
        <f>'Door Comparison'!M624</f>
        <v>1</v>
      </c>
      <c r="L624" s="38">
        <f>'Door Comparison'!N624</f>
        <v>1</v>
      </c>
      <c r="N624" s="40">
        <f t="shared" si="94"/>
        <v>0.52</v>
      </c>
      <c r="P624" s="40">
        <f t="shared" si="95"/>
        <v>4.6100000000000003</v>
      </c>
      <c r="R624" s="1">
        <f>JMS!BL626</f>
        <v>384.8</v>
      </c>
      <c r="S624" s="399">
        <f>'Door Comparison'!AC624</f>
        <v>337.58</v>
      </c>
      <c r="T624" s="399">
        <f t="shared" si="96"/>
        <v>23.04</v>
      </c>
      <c r="U624" s="401">
        <v>379.81</v>
      </c>
      <c r="W624" s="41">
        <f t="shared" si="99"/>
        <v>1130.3599999999999</v>
      </c>
      <c r="X624" s="36"/>
    </row>
    <row r="625" spans="1:24" x14ac:dyDescent="0.25">
      <c r="A625" s="104" t="str">
        <f>'Door Comparison'!A625</f>
        <v>Level 15</v>
      </c>
      <c r="B625" s="116"/>
      <c r="C625" s="116"/>
      <c r="N625" s="40"/>
      <c r="P625" s="40"/>
      <c r="R625" s="1"/>
      <c r="S625" s="40"/>
      <c r="T625" s="40"/>
      <c r="U625" s="109"/>
      <c r="V625" s="39"/>
      <c r="X625" s="36"/>
    </row>
    <row r="626" spans="1:24" x14ac:dyDescent="0.25">
      <c r="A626" s="104" t="str">
        <f>'Door Comparison'!A626</f>
        <v>D15.04.02A</v>
      </c>
      <c r="B626" s="116" t="str">
        <f>'Door Comparison'!C626</f>
        <v>DRS-501</v>
      </c>
      <c r="C626" s="116" t="str">
        <f>'Door Comparison'!D626</f>
        <v>Timber</v>
      </c>
      <c r="D626" s="35">
        <f>'Door Comparison'!E626</f>
        <v>1290</v>
      </c>
      <c r="E626" s="35">
        <f>'Door Comparison'!F626</f>
        <v>2360</v>
      </c>
      <c r="G626" s="38">
        <f>'Door Comparison'!I626</f>
        <v>0</v>
      </c>
      <c r="H626" s="38">
        <f>'Door Comparison'!J626</f>
        <v>1</v>
      </c>
      <c r="J626" s="38">
        <f>'Door Comparison'!L626</f>
        <v>0</v>
      </c>
      <c r="K626" s="38">
        <f>'Door Comparison'!M626</f>
        <v>1</v>
      </c>
      <c r="L626" s="38">
        <f>'Door Comparison'!N626</f>
        <v>1</v>
      </c>
      <c r="N626" s="40">
        <f t="shared" si="94"/>
        <v>0.54</v>
      </c>
      <c r="P626" s="40">
        <f t="shared" si="95"/>
        <v>4.8099999999999996</v>
      </c>
      <c r="R626" s="1">
        <f>JMS!BL628</f>
        <v>436.82</v>
      </c>
      <c r="S626" s="399">
        <f>'Door Comparison'!AC626</f>
        <v>731.44</v>
      </c>
      <c r="T626" s="399">
        <f t="shared" si="96"/>
        <v>24.04</v>
      </c>
      <c r="U626" s="401">
        <v>865.31</v>
      </c>
      <c r="W626" s="41">
        <f t="shared" ref="W626:W628" si="100">SUM(N626:V626)</f>
        <v>2062.96</v>
      </c>
      <c r="X626" s="36"/>
    </row>
    <row r="627" spans="1:24" x14ac:dyDescent="0.25">
      <c r="A627" s="104" t="str">
        <f>'Door Comparison'!A627</f>
        <v>D15.04.03A</v>
      </c>
      <c r="B627" s="116" t="str">
        <f>'Door Comparison'!C627</f>
        <v>DRS-501</v>
      </c>
      <c r="C627" s="116" t="str">
        <f>'Door Comparison'!D627</f>
        <v>Timber</v>
      </c>
      <c r="D627" s="35">
        <f>'Door Comparison'!E627</f>
        <v>1020</v>
      </c>
      <c r="E627" s="35">
        <f>'Door Comparison'!F627</f>
        <v>2360</v>
      </c>
      <c r="G627" s="38">
        <f>'Door Comparison'!I627</f>
        <v>0</v>
      </c>
      <c r="H627" s="38">
        <f>'Door Comparison'!J627</f>
        <v>1</v>
      </c>
      <c r="J627" s="38">
        <f>'Door Comparison'!L627</f>
        <v>0</v>
      </c>
      <c r="K627" s="38">
        <f>'Door Comparison'!M627</f>
        <v>1</v>
      </c>
      <c r="L627" s="38">
        <f>'Door Comparison'!N627</f>
        <v>1</v>
      </c>
      <c r="N627" s="40">
        <f t="shared" ref="N627:N628" si="101">(D627+2*E627)*((G627*0.04)+(H627*0.09))/1000</f>
        <v>0.52</v>
      </c>
      <c r="P627" s="40">
        <f t="shared" ref="P627:P628" si="102">((D627+2*E627)*0.8)/1000</f>
        <v>4.59</v>
      </c>
      <c r="R627" s="1">
        <f>JMS!BL629</f>
        <v>401.17</v>
      </c>
      <c r="S627" s="399">
        <f>'Door Comparison'!AC627</f>
        <v>336.69</v>
      </c>
      <c r="T627" s="399">
        <f t="shared" ref="T627:T628" si="103">(J627+K627+L627)*(2*((D627+2*E627)*1/1000))</f>
        <v>22.96</v>
      </c>
      <c r="U627" s="401">
        <v>287.37</v>
      </c>
      <c r="W627" s="41">
        <f t="shared" si="100"/>
        <v>1053.3</v>
      </c>
      <c r="X627" s="36"/>
    </row>
    <row r="628" spans="1:24" x14ac:dyDescent="0.25">
      <c r="A628" s="104" t="str">
        <f>'Door Comparison'!A628</f>
        <v>D15.04.04A</v>
      </c>
      <c r="B628" s="116" t="str">
        <f>'Door Comparison'!C628</f>
        <v>DRS-501</v>
      </c>
      <c r="C628" s="116" t="str">
        <f>'Door Comparison'!D628</f>
        <v>Timber</v>
      </c>
      <c r="D628" s="35">
        <f>'Door Comparison'!E628</f>
        <v>1815</v>
      </c>
      <c r="E628" s="35">
        <f>'Door Comparison'!F628</f>
        <v>2360</v>
      </c>
      <c r="G628" s="38">
        <f>'Door Comparison'!I628</f>
        <v>0</v>
      </c>
      <c r="H628" s="38">
        <f>'Door Comparison'!J628</f>
        <v>1</v>
      </c>
      <c r="J628" s="38">
        <f>'Door Comparison'!L628</f>
        <v>0</v>
      </c>
      <c r="K628" s="38">
        <f>'Door Comparison'!M628</f>
        <v>1</v>
      </c>
      <c r="L628" s="38">
        <f>'Door Comparison'!N628</f>
        <v>1</v>
      </c>
      <c r="N628" s="40">
        <f t="shared" si="101"/>
        <v>0.59</v>
      </c>
      <c r="P628" s="40">
        <f t="shared" si="102"/>
        <v>5.23</v>
      </c>
      <c r="R628" s="1">
        <f>JMS!BL630</f>
        <v>424.04</v>
      </c>
      <c r="S628" s="399">
        <f>'Door Comparison'!AC628</f>
        <v>697.02</v>
      </c>
      <c r="T628" s="399">
        <f t="shared" si="103"/>
        <v>26.14</v>
      </c>
      <c r="U628" s="401">
        <v>412.57</v>
      </c>
      <c r="W628" s="41">
        <f t="shared" si="100"/>
        <v>1565.59</v>
      </c>
      <c r="X628" s="36"/>
    </row>
    <row r="629" spans="1:24" x14ac:dyDescent="0.25">
      <c r="A629" s="104"/>
      <c r="B629" s="116"/>
      <c r="C629" s="116"/>
      <c r="N629" s="40"/>
      <c r="P629" s="40"/>
      <c r="R629" s="1"/>
      <c r="T629" s="399"/>
      <c r="U629" s="409"/>
    </row>
    <row r="630" spans="1:24" x14ac:dyDescent="0.25">
      <c r="A630" s="104"/>
      <c r="B630" s="116"/>
      <c r="C630" s="116"/>
      <c r="N630" s="40"/>
      <c r="P630" s="40"/>
      <c r="R630" s="1"/>
      <c r="T630" s="399"/>
      <c r="U630" s="409"/>
    </row>
    <row r="631" spans="1:24" x14ac:dyDescent="0.25">
      <c r="A631" s="104"/>
      <c r="B631" s="116"/>
      <c r="C631" s="116"/>
      <c r="N631" s="40"/>
      <c r="P631" s="40"/>
      <c r="R631" s="1"/>
      <c r="T631" s="399"/>
      <c r="U631" s="409"/>
    </row>
    <row r="632" spans="1:24" x14ac:dyDescent="0.25">
      <c r="A632" s="104"/>
      <c r="B632" s="116"/>
      <c r="C632" s="116"/>
      <c r="N632" s="40"/>
      <c r="P632" s="40"/>
      <c r="R632" s="1"/>
      <c r="T632" s="399"/>
      <c r="U632" s="409"/>
    </row>
    <row r="633" spans="1:24" x14ac:dyDescent="0.25">
      <c r="A633" s="104"/>
      <c r="B633" s="116"/>
      <c r="C633" s="116"/>
      <c r="N633" s="40"/>
      <c r="P633" s="40"/>
      <c r="R633" s="1"/>
      <c r="T633" s="399"/>
      <c r="U633" s="409"/>
    </row>
    <row r="634" spans="1:24" x14ac:dyDescent="0.25">
      <c r="A634" s="104"/>
      <c r="B634" s="116"/>
      <c r="C634" s="116"/>
      <c r="N634" s="40"/>
      <c r="P634" s="40"/>
      <c r="R634" s="1"/>
      <c r="T634" s="399"/>
      <c r="U634" s="409"/>
    </row>
    <row r="635" spans="1:24" x14ac:dyDescent="0.25">
      <c r="A635" s="104"/>
      <c r="B635" s="116"/>
      <c r="C635" s="116"/>
      <c r="N635" s="40"/>
      <c r="P635" s="40"/>
      <c r="R635" s="1"/>
      <c r="T635" s="399"/>
      <c r="U635" s="409"/>
    </row>
    <row r="636" spans="1:24" x14ac:dyDescent="0.25">
      <c r="A636" s="104"/>
      <c r="B636" s="116"/>
      <c r="C636" s="116"/>
      <c r="N636" s="40"/>
      <c r="P636" s="40"/>
      <c r="R636" s="1"/>
      <c r="T636" s="399"/>
      <c r="U636" s="409"/>
    </row>
    <row r="637" spans="1:24" x14ac:dyDescent="0.25">
      <c r="A637" s="104"/>
      <c r="B637" s="116"/>
      <c r="C637" s="116"/>
      <c r="N637" s="40"/>
      <c r="P637" s="40"/>
      <c r="R637" s="1"/>
      <c r="T637" s="399"/>
      <c r="U637" s="409"/>
    </row>
    <row r="638" spans="1:24" x14ac:dyDescent="0.25">
      <c r="A638" s="104"/>
      <c r="B638" s="116"/>
      <c r="C638" s="116"/>
      <c r="N638" s="40"/>
      <c r="P638" s="40"/>
      <c r="R638" s="1"/>
      <c r="T638" s="399"/>
      <c r="U638" s="409"/>
    </row>
    <row r="639" spans="1:24" x14ac:dyDescent="0.25">
      <c r="A639" s="104"/>
      <c r="B639" s="116"/>
      <c r="C639" s="116"/>
      <c r="N639" s="40"/>
      <c r="P639" s="40"/>
      <c r="R639" s="1"/>
      <c r="T639" s="399"/>
      <c r="U639" s="409"/>
    </row>
    <row r="640" spans="1:24" x14ac:dyDescent="0.25">
      <c r="A640" s="104"/>
      <c r="B640" s="116"/>
      <c r="C640" s="116"/>
      <c r="N640" s="40"/>
      <c r="P640" s="40"/>
      <c r="R640" s="1"/>
      <c r="T640" s="399"/>
      <c r="U640" s="409"/>
    </row>
    <row r="641" spans="1:21" x14ac:dyDescent="0.25">
      <c r="A641" s="104"/>
      <c r="B641" s="116"/>
      <c r="C641" s="116"/>
      <c r="N641" s="40"/>
      <c r="P641" s="40"/>
      <c r="R641" s="1"/>
      <c r="T641" s="399"/>
      <c r="U641" s="409"/>
    </row>
  </sheetData>
  <autoFilter ref="A7:Y628" xr:uid="{00000000-0009-0000-0000-000003000000}"/>
  <phoneticPr fontId="0" type="noConversion"/>
  <pageMargins left="0.51181102362204722" right="0" top="0.27559055118110237" bottom="0.31496062992125984" header="0.51181102362204722" footer="0.27559055118110237"/>
  <pageSetup paperSize="9" scale="9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O641"/>
  <sheetViews>
    <sheetView topLeftCell="A597" zoomScale="91" zoomScaleNormal="91" workbookViewId="0">
      <selection activeCell="P17" sqref="P17"/>
    </sheetView>
  </sheetViews>
  <sheetFormatPr defaultColWidth="10" defaultRowHeight="12.9" x14ac:dyDescent="0.2"/>
  <cols>
    <col min="1" max="1" width="13.5" style="88" customWidth="1"/>
    <col min="2" max="2" width="11.5" style="9" bestFit="1" customWidth="1"/>
    <col min="3" max="3" width="11.5" style="9" customWidth="1"/>
    <col min="4" max="4" width="6.125" style="9" bestFit="1" customWidth="1"/>
    <col min="5" max="5" width="11.625" style="160" customWidth="1"/>
    <col min="6" max="6" width="11.625" style="3" customWidth="1"/>
    <col min="7" max="12" width="11.625" style="1" customWidth="1"/>
    <col min="13" max="13" width="14.875" style="25" bestFit="1" customWidth="1"/>
    <col min="14" max="14" width="11.5" style="1" bestFit="1" customWidth="1"/>
    <col min="15" max="16384" width="10" style="1"/>
  </cols>
  <sheetData>
    <row r="1" spans="1:14" ht="14.95" customHeight="1" x14ac:dyDescent="0.25">
      <c r="A1" s="82" t="str">
        <f>'Door Comparison'!A1</f>
        <v>SRM - 21 MOORFIELDS - ADDENDUM 6 - INTERNAL DOORS</v>
      </c>
      <c r="B1" s="6"/>
      <c r="C1" s="6"/>
      <c r="D1" s="6"/>
      <c r="E1" s="161"/>
      <c r="F1" s="47"/>
      <c r="G1" s="24"/>
    </row>
    <row r="2" spans="1:14" ht="13.6" x14ac:dyDescent="0.25">
      <c r="A2" s="386"/>
      <c r="B2" s="7"/>
      <c r="C2" s="7"/>
      <c r="D2" s="7"/>
      <c r="E2" s="161"/>
      <c r="G2" s="3"/>
      <c r="H2" s="3"/>
      <c r="I2" s="3"/>
      <c r="J2" s="3"/>
    </row>
    <row r="3" spans="1:14" ht="13.6" x14ac:dyDescent="0.25">
      <c r="A3" s="82" t="s">
        <v>33</v>
      </c>
      <c r="B3" s="6"/>
      <c r="C3" s="6"/>
      <c r="D3" s="6"/>
      <c r="E3" s="162" t="s">
        <v>72</v>
      </c>
      <c r="F3" s="55"/>
      <c r="G3" s="56">
        <v>162</v>
      </c>
      <c r="H3" s="48"/>
      <c r="I3" s="119"/>
      <c r="J3" s="3"/>
    </row>
    <row r="4" spans="1:14" ht="13.6" x14ac:dyDescent="0.25">
      <c r="A4" s="82"/>
      <c r="B4" s="6"/>
      <c r="C4" s="6"/>
      <c r="D4" s="6"/>
      <c r="E4" s="162"/>
      <c r="F4" s="47"/>
      <c r="G4" s="98"/>
      <c r="H4" s="48"/>
      <c r="I4" s="3"/>
      <c r="J4" s="3"/>
    </row>
    <row r="5" spans="1:14" ht="13.6" x14ac:dyDescent="0.25">
      <c r="A5" s="387" t="s">
        <v>78</v>
      </c>
      <c r="B5" s="6"/>
      <c r="C5" s="6" t="str">
        <f>'Door Comparison'!D5</f>
        <v>Door</v>
      </c>
      <c r="D5" s="6"/>
      <c r="E5" s="161"/>
      <c r="F5" s="47"/>
    </row>
    <row r="6" spans="1:14" ht="13.6" x14ac:dyDescent="0.25">
      <c r="A6" s="388" t="s">
        <v>79</v>
      </c>
      <c r="B6" s="6" t="s">
        <v>34</v>
      </c>
      <c r="C6" s="6" t="str">
        <f>'Door Comparison'!D6</f>
        <v>Material</v>
      </c>
      <c r="D6" s="6" t="s">
        <v>25</v>
      </c>
      <c r="E6" s="163" t="s">
        <v>15</v>
      </c>
      <c r="F6" s="2" t="s">
        <v>11</v>
      </c>
      <c r="G6" s="2" t="s">
        <v>11</v>
      </c>
      <c r="H6" s="4" t="s">
        <v>18</v>
      </c>
      <c r="I6" s="2" t="s">
        <v>19</v>
      </c>
      <c r="J6" s="2" t="s">
        <v>22</v>
      </c>
      <c r="K6" s="4" t="s">
        <v>80</v>
      </c>
      <c r="L6" s="2" t="s">
        <v>24</v>
      </c>
      <c r="M6" s="26" t="s">
        <v>21</v>
      </c>
    </row>
    <row r="7" spans="1:14" ht="13.6" hidden="1" x14ac:dyDescent="0.25">
      <c r="A7" s="389"/>
      <c r="B7" s="8"/>
      <c r="C7" s="6"/>
      <c r="D7" s="8"/>
      <c r="E7" s="163"/>
      <c r="F7" s="2"/>
      <c r="G7" s="2" t="s">
        <v>20</v>
      </c>
      <c r="H7" s="87">
        <v>0.12</v>
      </c>
      <c r="I7" s="2" t="s">
        <v>21</v>
      </c>
      <c r="J7" s="54">
        <v>1</v>
      </c>
      <c r="K7" s="84"/>
      <c r="L7" s="5"/>
    </row>
    <row r="8" spans="1:14" ht="13.6" hidden="1" x14ac:dyDescent="0.25">
      <c r="A8" s="384" t="str">
        <f>'Door Comparison'!A9</f>
        <v>Level B01</v>
      </c>
      <c r="B8" s="73"/>
      <c r="C8" s="6"/>
      <c r="G8" s="3"/>
      <c r="H8" s="3"/>
      <c r="I8" s="3"/>
      <c r="J8" s="3"/>
      <c r="K8" s="105"/>
      <c r="L8" s="3"/>
    </row>
    <row r="9" spans="1:14" x14ac:dyDescent="0.2">
      <c r="A9" s="384">
        <f>'Door Comparison'!A10</f>
        <v>60</v>
      </c>
      <c r="B9" s="73" t="str">
        <f>'Door Comparison'!C10</f>
        <v>DRS-301</v>
      </c>
      <c r="C9" s="203" t="str">
        <f>'Door Comparison'!D10</f>
        <v>Metal</v>
      </c>
      <c r="D9" s="9">
        <f>'Door Comparison'!P10</f>
        <v>0</v>
      </c>
      <c r="E9" s="160">
        <f>'Door Labour'!Y10</f>
        <v>0</v>
      </c>
      <c r="F9" s="3">
        <f>'Door Materials'!W10</f>
        <v>0</v>
      </c>
      <c r="G9" s="3">
        <f t="shared" ref="G9" si="0">E9+F9</f>
        <v>0</v>
      </c>
      <c r="H9" s="3">
        <f t="shared" ref="H9" si="1">G9*H$7</f>
        <v>0</v>
      </c>
      <c r="I9" s="3">
        <f t="shared" ref="I9" si="2">SUM(G9:H9)</f>
        <v>0</v>
      </c>
      <c r="J9" s="3">
        <f t="shared" ref="J9" si="3">I9/19</f>
        <v>0</v>
      </c>
      <c r="K9" s="105">
        <v>0</v>
      </c>
      <c r="L9" s="3">
        <f t="shared" ref="L9" si="4">I9+J9+K9</f>
        <v>0</v>
      </c>
      <c r="M9" s="25">
        <f t="shared" ref="M9" si="5">D9*L9</f>
        <v>0</v>
      </c>
      <c r="N9" s="1" t="s">
        <v>1771</v>
      </c>
    </row>
    <row r="10" spans="1:14" x14ac:dyDescent="0.2">
      <c r="A10" s="384" t="str">
        <f>'Door Comparison'!A11</f>
        <v>By TFL 59</v>
      </c>
      <c r="B10" s="73" t="str">
        <f>'Door Comparison'!C11</f>
        <v>DRS-301</v>
      </c>
      <c r="C10" s="203" t="str">
        <f>'Door Comparison'!D11</f>
        <v>Metal</v>
      </c>
      <c r="D10" s="9">
        <f>'Door Comparison'!P11</f>
        <v>0</v>
      </c>
      <c r="E10" s="160">
        <f>'Door Labour'!Y11</f>
        <v>0</v>
      </c>
      <c r="F10" s="3">
        <f>'Door Materials'!W11</f>
        <v>0</v>
      </c>
      <c r="G10" s="3">
        <f t="shared" ref="G10:G73" si="6">E10+F10</f>
        <v>0</v>
      </c>
      <c r="H10" s="3">
        <f t="shared" ref="H10:H73" si="7">G10*H$7</f>
        <v>0</v>
      </c>
      <c r="I10" s="3">
        <f t="shared" ref="I10:I73" si="8">SUM(G10:H10)</f>
        <v>0</v>
      </c>
      <c r="J10" s="3">
        <f t="shared" ref="J10:J73" si="9">I10/19</f>
        <v>0</v>
      </c>
      <c r="K10" s="105">
        <v>0</v>
      </c>
      <c r="L10" s="3">
        <f t="shared" ref="L10:L73" si="10">I10+J10+K10</f>
        <v>0</v>
      </c>
      <c r="M10" s="25">
        <f t="shared" ref="M10:M73" si="11">D10*L10</f>
        <v>0</v>
      </c>
      <c r="N10" s="1" t="s">
        <v>1771</v>
      </c>
    </row>
    <row r="11" spans="1:14" hidden="1" x14ac:dyDescent="0.2">
      <c r="A11" s="384" t="str">
        <f>'Door Comparison'!A12</f>
        <v>Level 00</v>
      </c>
      <c r="B11" s="73"/>
      <c r="C11" s="203"/>
      <c r="G11" s="3"/>
      <c r="H11" s="3"/>
      <c r="I11" s="3"/>
      <c r="J11" s="3"/>
      <c r="K11" s="105"/>
      <c r="L11" s="3"/>
    </row>
    <row r="12" spans="1:14" x14ac:dyDescent="0.2">
      <c r="A12" s="384" t="str">
        <f>'Door Comparison'!A13</f>
        <v>By TFL 36</v>
      </c>
      <c r="B12" s="73" t="str">
        <f>'Door Comparison'!C13</f>
        <v>DRS-301</v>
      </c>
      <c r="C12" s="203" t="str">
        <f>'Door Comparison'!D13</f>
        <v>Metal</v>
      </c>
      <c r="D12" s="9">
        <f>'Door Comparison'!P13</f>
        <v>0</v>
      </c>
      <c r="E12" s="160">
        <f>'Door Labour'!Y13</f>
        <v>0</v>
      </c>
      <c r="F12" s="3">
        <f>'Door Materials'!W13</f>
        <v>0</v>
      </c>
      <c r="G12" s="3">
        <f t="shared" si="6"/>
        <v>0</v>
      </c>
      <c r="H12" s="3">
        <f t="shared" si="7"/>
        <v>0</v>
      </c>
      <c r="I12" s="3">
        <f t="shared" si="8"/>
        <v>0</v>
      </c>
      <c r="J12" s="3">
        <f t="shared" si="9"/>
        <v>0</v>
      </c>
      <c r="K12" s="105">
        <v>0</v>
      </c>
      <c r="L12" s="3">
        <f t="shared" si="10"/>
        <v>0</v>
      </c>
      <c r="M12" s="25">
        <f t="shared" si="11"/>
        <v>0</v>
      </c>
      <c r="N12" s="1" t="s">
        <v>1771</v>
      </c>
    </row>
    <row r="13" spans="1:14" x14ac:dyDescent="0.2">
      <c r="A13" s="384" t="str">
        <f>'Door Comparison'!A14</f>
        <v>D00.00.03A</v>
      </c>
      <c r="B13" s="73" t="str">
        <f>'Door Comparison'!C14</f>
        <v>DRS-301</v>
      </c>
      <c r="C13" s="203" t="str">
        <f>'Door Comparison'!D14</f>
        <v>Metal</v>
      </c>
      <c r="D13" s="9">
        <f>'Door Comparison'!P14</f>
        <v>1</v>
      </c>
      <c r="E13" s="160">
        <f>'Door Labour'!Y14</f>
        <v>459.69</v>
      </c>
      <c r="F13" s="3">
        <f>'Door Materials'!W14</f>
        <v>2356.5500000000002</v>
      </c>
      <c r="G13" s="3">
        <f t="shared" si="6"/>
        <v>2816.24</v>
      </c>
      <c r="H13" s="3">
        <f t="shared" si="7"/>
        <v>337.95</v>
      </c>
      <c r="I13" s="3">
        <f t="shared" si="8"/>
        <v>3154.19</v>
      </c>
      <c r="J13" s="3">
        <f t="shared" si="9"/>
        <v>166.01</v>
      </c>
      <c r="K13" s="105">
        <v>0</v>
      </c>
      <c r="L13" s="3">
        <f t="shared" si="10"/>
        <v>3320.2</v>
      </c>
      <c r="M13" s="25">
        <f t="shared" si="11"/>
        <v>3320.2</v>
      </c>
    </row>
    <row r="14" spans="1:14" x14ac:dyDescent="0.2">
      <c r="A14" s="384" t="str">
        <f>'Door Comparison'!A15</f>
        <v>D00.00.04A</v>
      </c>
      <c r="B14" s="73" t="str">
        <f>'Door Comparison'!C15</f>
        <v>DRS-301</v>
      </c>
      <c r="C14" s="203" t="str">
        <f>'Door Comparison'!D15</f>
        <v>Metal</v>
      </c>
      <c r="D14" s="9">
        <f>'Door Comparison'!P15</f>
        <v>1</v>
      </c>
      <c r="E14" s="160">
        <f>'Door Labour'!Y15</f>
        <v>459.69</v>
      </c>
      <c r="F14" s="3">
        <f>'Door Materials'!W15</f>
        <v>1931.55</v>
      </c>
      <c r="G14" s="3">
        <f t="shared" si="6"/>
        <v>2391.2399999999998</v>
      </c>
      <c r="H14" s="3">
        <f t="shared" si="7"/>
        <v>286.95</v>
      </c>
      <c r="I14" s="3">
        <f t="shared" si="8"/>
        <v>2678.19</v>
      </c>
      <c r="J14" s="3">
        <f t="shared" si="9"/>
        <v>140.96</v>
      </c>
      <c r="K14" s="105">
        <v>0</v>
      </c>
      <c r="L14" s="3">
        <f t="shared" si="10"/>
        <v>2819.15</v>
      </c>
      <c r="M14" s="25">
        <f t="shared" si="11"/>
        <v>2819.15</v>
      </c>
    </row>
    <row r="15" spans="1:14" x14ac:dyDescent="0.2">
      <c r="A15" s="384" t="str">
        <f>'Door Comparison'!A16</f>
        <v>D00.00.05A</v>
      </c>
      <c r="B15" s="73" t="str">
        <f>'Door Comparison'!C16</f>
        <v>DRS-301</v>
      </c>
      <c r="C15" s="203" t="str">
        <f>'Door Comparison'!D16</f>
        <v>Metal</v>
      </c>
      <c r="D15" s="9">
        <f>'Door Comparison'!P16</f>
        <v>1</v>
      </c>
      <c r="E15" s="160">
        <f>'Door Labour'!Y16</f>
        <v>459.69</v>
      </c>
      <c r="F15" s="3">
        <f>'Door Materials'!W16</f>
        <v>1781.55</v>
      </c>
      <c r="G15" s="3">
        <f t="shared" si="6"/>
        <v>2241.2399999999998</v>
      </c>
      <c r="H15" s="3">
        <f t="shared" si="7"/>
        <v>268.95</v>
      </c>
      <c r="I15" s="3">
        <f t="shared" si="8"/>
        <v>2510.19</v>
      </c>
      <c r="J15" s="3">
        <f t="shared" si="9"/>
        <v>132.12</v>
      </c>
      <c r="K15" s="105">
        <v>0</v>
      </c>
      <c r="L15" s="3">
        <f t="shared" si="10"/>
        <v>2642.31</v>
      </c>
      <c r="M15" s="25">
        <f t="shared" si="11"/>
        <v>2642.31</v>
      </c>
    </row>
    <row r="16" spans="1:14" x14ac:dyDescent="0.2">
      <c r="A16" s="384" t="str">
        <f>'Door Comparison'!A17</f>
        <v>D00.00.07A</v>
      </c>
      <c r="B16" s="73" t="str">
        <f>'Door Comparison'!C17</f>
        <v>DRS-301</v>
      </c>
      <c r="C16" s="203" t="str">
        <f>'Door Comparison'!D17</f>
        <v>Metal</v>
      </c>
      <c r="D16" s="9">
        <f>'Door Comparison'!P17</f>
        <v>1</v>
      </c>
      <c r="E16" s="160">
        <f>'Door Labour'!Y17</f>
        <v>459.69</v>
      </c>
      <c r="F16" s="3">
        <f>'Door Materials'!W17</f>
        <v>1781.55</v>
      </c>
      <c r="G16" s="3">
        <f t="shared" si="6"/>
        <v>2241.2399999999998</v>
      </c>
      <c r="H16" s="3">
        <f t="shared" si="7"/>
        <v>268.95</v>
      </c>
      <c r="I16" s="3">
        <f t="shared" si="8"/>
        <v>2510.19</v>
      </c>
      <c r="J16" s="3">
        <f t="shared" si="9"/>
        <v>132.12</v>
      </c>
      <c r="K16" s="105">
        <v>0</v>
      </c>
      <c r="L16" s="3">
        <f t="shared" si="10"/>
        <v>2642.31</v>
      </c>
      <c r="M16" s="25">
        <f t="shared" si="11"/>
        <v>2642.31</v>
      </c>
    </row>
    <row r="17" spans="1:15" x14ac:dyDescent="0.2">
      <c r="A17" s="384" t="str">
        <f>'Door Comparison'!A18</f>
        <v>D00.00.08A</v>
      </c>
      <c r="B17" s="73" t="str">
        <f>'Door Comparison'!C18</f>
        <v>DRS-301</v>
      </c>
      <c r="C17" s="203" t="str">
        <f>'Door Comparison'!D18</f>
        <v>Metal</v>
      </c>
      <c r="D17" s="9">
        <f>'Door Comparison'!P18</f>
        <v>1</v>
      </c>
      <c r="E17" s="160">
        <f>'Door Labour'!Y18</f>
        <v>459.69</v>
      </c>
      <c r="F17" s="3">
        <f>'Door Materials'!W18</f>
        <v>1756.55</v>
      </c>
      <c r="G17" s="3">
        <f t="shared" si="6"/>
        <v>2216.2399999999998</v>
      </c>
      <c r="H17" s="3">
        <f t="shared" si="7"/>
        <v>265.95</v>
      </c>
      <c r="I17" s="3">
        <f t="shared" si="8"/>
        <v>2482.19</v>
      </c>
      <c r="J17" s="3">
        <f t="shared" si="9"/>
        <v>130.63999999999999</v>
      </c>
      <c r="K17" s="105">
        <v>0</v>
      </c>
      <c r="L17" s="3">
        <f t="shared" si="10"/>
        <v>2612.83</v>
      </c>
      <c r="M17" s="25">
        <f t="shared" si="11"/>
        <v>2612.83</v>
      </c>
    </row>
    <row r="18" spans="1:15" x14ac:dyDescent="0.2">
      <c r="A18" s="384" t="str">
        <f>'Door Comparison'!A19</f>
        <v>D00.00.10A</v>
      </c>
      <c r="B18" s="73" t="str">
        <f>'Door Comparison'!C19</f>
        <v>DRS-301</v>
      </c>
      <c r="C18" s="203" t="str">
        <f>'Door Comparison'!D19</f>
        <v>Metal</v>
      </c>
      <c r="D18" s="9">
        <f>'Door Comparison'!P19</f>
        <v>1</v>
      </c>
      <c r="E18" s="160">
        <f>'Door Labour'!Y19</f>
        <v>459.69</v>
      </c>
      <c r="F18" s="3">
        <f>'Door Materials'!W19</f>
        <v>1997.55</v>
      </c>
      <c r="G18" s="3">
        <f t="shared" si="6"/>
        <v>2457.2399999999998</v>
      </c>
      <c r="H18" s="3">
        <f t="shared" si="7"/>
        <v>294.87</v>
      </c>
      <c r="I18" s="3">
        <f t="shared" si="8"/>
        <v>2752.11</v>
      </c>
      <c r="J18" s="3">
        <f t="shared" si="9"/>
        <v>144.85</v>
      </c>
      <c r="K18" s="105">
        <v>0</v>
      </c>
      <c r="L18" s="3">
        <f t="shared" si="10"/>
        <v>2896.96</v>
      </c>
      <c r="M18" s="25">
        <f t="shared" si="11"/>
        <v>2896.96</v>
      </c>
      <c r="O18" s="60"/>
    </row>
    <row r="19" spans="1:15" x14ac:dyDescent="0.2">
      <c r="A19" s="384" t="str">
        <f>'Door Comparison'!A20</f>
        <v>D00.00.15A</v>
      </c>
      <c r="B19" s="73" t="str">
        <f>'Door Comparison'!C20</f>
        <v>DRS-302</v>
      </c>
      <c r="C19" s="203" t="str">
        <f>'Door Comparison'!D20</f>
        <v>Metal</v>
      </c>
      <c r="D19" s="9">
        <f>'Door Comparison'!P20</f>
        <v>1</v>
      </c>
      <c r="E19" s="160">
        <f>'Door Labour'!Y20</f>
        <v>459.69</v>
      </c>
      <c r="F19" s="3">
        <f>'Door Materials'!W20</f>
        <v>1878.55</v>
      </c>
      <c r="G19" s="3">
        <f t="shared" si="6"/>
        <v>2338.2399999999998</v>
      </c>
      <c r="H19" s="3">
        <f t="shared" si="7"/>
        <v>280.58999999999997</v>
      </c>
      <c r="I19" s="3">
        <f t="shared" si="8"/>
        <v>2618.83</v>
      </c>
      <c r="J19" s="3">
        <f t="shared" si="9"/>
        <v>137.83000000000001</v>
      </c>
      <c r="K19" s="105">
        <v>0</v>
      </c>
      <c r="L19" s="3">
        <f t="shared" si="10"/>
        <v>2756.66</v>
      </c>
      <c r="M19" s="25">
        <f t="shared" si="11"/>
        <v>2756.66</v>
      </c>
    </row>
    <row r="20" spans="1:15" x14ac:dyDescent="0.2">
      <c r="A20" s="384" t="str">
        <f>'Door Comparison'!A21</f>
        <v>D00.00.23A</v>
      </c>
      <c r="B20" s="73" t="str">
        <f>'Door Comparison'!C21</f>
        <v>DRS-301</v>
      </c>
      <c r="C20" s="203" t="str">
        <f>'Door Comparison'!D21</f>
        <v>Metal</v>
      </c>
      <c r="D20" s="9">
        <f>'Door Comparison'!P21</f>
        <v>1</v>
      </c>
      <c r="E20" s="160">
        <f>'Door Labour'!Y21</f>
        <v>459.69</v>
      </c>
      <c r="F20" s="3">
        <f>'Door Materials'!W21</f>
        <v>1629.55</v>
      </c>
      <c r="G20" s="3">
        <f t="shared" si="6"/>
        <v>2089.2399999999998</v>
      </c>
      <c r="H20" s="3">
        <f t="shared" si="7"/>
        <v>250.71</v>
      </c>
      <c r="I20" s="3">
        <f t="shared" si="8"/>
        <v>2339.9499999999998</v>
      </c>
      <c r="J20" s="3">
        <f t="shared" si="9"/>
        <v>123.16</v>
      </c>
      <c r="K20" s="105">
        <v>0</v>
      </c>
      <c r="L20" s="3">
        <f t="shared" si="10"/>
        <v>2463.11</v>
      </c>
      <c r="M20" s="25">
        <f t="shared" si="11"/>
        <v>2463.11</v>
      </c>
    </row>
    <row r="21" spans="1:15" x14ac:dyDescent="0.2">
      <c r="A21" s="384" t="str">
        <f>'Door Comparison'!A22</f>
        <v>D00.00.24A</v>
      </c>
      <c r="B21" s="73" t="str">
        <f>'Door Comparison'!C22</f>
        <v>DRS-301</v>
      </c>
      <c r="C21" s="203" t="str">
        <f>'Door Comparison'!D22</f>
        <v>Metal</v>
      </c>
      <c r="D21" s="9">
        <f>'Door Comparison'!P22</f>
        <v>1</v>
      </c>
      <c r="E21" s="160">
        <f>'Door Labour'!Y22</f>
        <v>459.69</v>
      </c>
      <c r="F21" s="3">
        <f>'Door Materials'!W22</f>
        <v>1957.55</v>
      </c>
      <c r="G21" s="3">
        <f t="shared" si="6"/>
        <v>2417.2399999999998</v>
      </c>
      <c r="H21" s="3">
        <f t="shared" si="7"/>
        <v>290.07</v>
      </c>
      <c r="I21" s="3">
        <f t="shared" si="8"/>
        <v>2707.31</v>
      </c>
      <c r="J21" s="3">
        <f t="shared" si="9"/>
        <v>142.49</v>
      </c>
      <c r="K21" s="105">
        <v>0</v>
      </c>
      <c r="L21" s="3">
        <f t="shared" si="10"/>
        <v>2849.8</v>
      </c>
      <c r="M21" s="25">
        <f t="shared" si="11"/>
        <v>2849.8</v>
      </c>
    </row>
    <row r="22" spans="1:15" x14ac:dyDescent="0.2">
      <c r="A22" s="384" t="str">
        <f>'Door Comparison'!A23</f>
        <v>D00.00.25A</v>
      </c>
      <c r="B22" s="73" t="str">
        <f>'Door Comparison'!C23</f>
        <v>DRS-301</v>
      </c>
      <c r="C22" s="203" t="str">
        <f>'Door Comparison'!D23</f>
        <v>Metal</v>
      </c>
      <c r="D22" s="9">
        <f>'Door Comparison'!P23</f>
        <v>1</v>
      </c>
      <c r="E22" s="160">
        <f>'Door Labour'!Y23</f>
        <v>459.69</v>
      </c>
      <c r="F22" s="3">
        <f>'Door Materials'!W23</f>
        <v>1962.55</v>
      </c>
      <c r="G22" s="3">
        <f t="shared" si="6"/>
        <v>2422.2399999999998</v>
      </c>
      <c r="H22" s="3">
        <f t="shared" si="7"/>
        <v>290.67</v>
      </c>
      <c r="I22" s="3">
        <f t="shared" si="8"/>
        <v>2712.91</v>
      </c>
      <c r="J22" s="3">
        <f t="shared" si="9"/>
        <v>142.78</v>
      </c>
      <c r="K22" s="105">
        <v>0</v>
      </c>
      <c r="L22" s="3">
        <f t="shared" si="10"/>
        <v>2855.69</v>
      </c>
      <c r="M22" s="25">
        <f t="shared" si="11"/>
        <v>2855.69</v>
      </c>
    </row>
    <row r="23" spans="1:15" x14ac:dyDescent="0.2">
      <c r="A23" s="384" t="str">
        <f>'Door Comparison'!A24</f>
        <v>D00.00.26A</v>
      </c>
      <c r="B23" s="73" t="str">
        <f>'Door Comparison'!C24</f>
        <v>DRS-301</v>
      </c>
      <c r="C23" s="203" t="str">
        <f>'Door Comparison'!D24</f>
        <v>Metal</v>
      </c>
      <c r="D23" s="9">
        <f>'Door Comparison'!P24</f>
        <v>1</v>
      </c>
      <c r="E23" s="160">
        <f>'Door Labour'!Y24</f>
        <v>459.69</v>
      </c>
      <c r="F23" s="3">
        <f>'Door Materials'!W24</f>
        <v>1497.55</v>
      </c>
      <c r="G23" s="3">
        <f t="shared" si="6"/>
        <v>1957.24</v>
      </c>
      <c r="H23" s="3">
        <f t="shared" si="7"/>
        <v>234.87</v>
      </c>
      <c r="I23" s="3">
        <f t="shared" si="8"/>
        <v>2192.11</v>
      </c>
      <c r="J23" s="3">
        <f t="shared" si="9"/>
        <v>115.37</v>
      </c>
      <c r="K23" s="105">
        <v>0</v>
      </c>
      <c r="L23" s="3">
        <f t="shared" si="10"/>
        <v>2307.48</v>
      </c>
      <c r="M23" s="25">
        <f t="shared" si="11"/>
        <v>2307.48</v>
      </c>
    </row>
    <row r="24" spans="1:15" x14ac:dyDescent="0.2">
      <c r="A24" s="384" t="str">
        <f>'Door Comparison'!A25</f>
        <v>D00.00.26B</v>
      </c>
      <c r="B24" s="73" t="str">
        <f>'Door Comparison'!C25</f>
        <v>DRS-301</v>
      </c>
      <c r="C24" s="203" t="str">
        <f>'Door Comparison'!D25</f>
        <v>Metal</v>
      </c>
      <c r="D24" s="9">
        <f>'Door Comparison'!P25</f>
        <v>1</v>
      </c>
      <c r="E24" s="160">
        <f>'Door Labour'!Y25</f>
        <v>459.69</v>
      </c>
      <c r="F24" s="3">
        <f>'Door Materials'!W25</f>
        <v>1935.55</v>
      </c>
      <c r="G24" s="3">
        <f t="shared" si="6"/>
        <v>2395.2399999999998</v>
      </c>
      <c r="H24" s="3">
        <f t="shared" si="7"/>
        <v>287.43</v>
      </c>
      <c r="I24" s="3">
        <f t="shared" si="8"/>
        <v>2682.67</v>
      </c>
      <c r="J24" s="3">
        <f t="shared" si="9"/>
        <v>141.19</v>
      </c>
      <c r="K24" s="105">
        <v>0</v>
      </c>
      <c r="L24" s="3">
        <f t="shared" si="10"/>
        <v>2823.86</v>
      </c>
      <c r="M24" s="25">
        <f t="shared" si="11"/>
        <v>2823.86</v>
      </c>
    </row>
    <row r="25" spans="1:15" x14ac:dyDescent="0.2">
      <c r="A25" s="384" t="str">
        <f>'Door Comparison'!A26</f>
        <v>D00.00.27AB</v>
      </c>
      <c r="B25" s="73" t="str">
        <f>'Door Comparison'!C26</f>
        <v>DRS-301</v>
      </c>
      <c r="C25" s="203" t="str">
        <f>'Door Comparison'!D26</f>
        <v>Metal</v>
      </c>
      <c r="D25" s="9">
        <f>'Door Comparison'!P26</f>
        <v>1</v>
      </c>
      <c r="E25" s="160">
        <f>'Door Labour'!Y26</f>
        <v>459.69</v>
      </c>
      <c r="F25" s="3">
        <f>'Door Materials'!W26</f>
        <v>1497.55</v>
      </c>
      <c r="G25" s="3">
        <f t="shared" si="6"/>
        <v>1957.24</v>
      </c>
      <c r="H25" s="3">
        <f t="shared" si="7"/>
        <v>234.87</v>
      </c>
      <c r="I25" s="3">
        <f t="shared" si="8"/>
        <v>2192.11</v>
      </c>
      <c r="J25" s="3">
        <f t="shared" si="9"/>
        <v>115.37</v>
      </c>
      <c r="K25" s="105">
        <v>0</v>
      </c>
      <c r="L25" s="3">
        <f t="shared" si="10"/>
        <v>2307.48</v>
      </c>
      <c r="M25" s="25">
        <f t="shared" si="11"/>
        <v>2307.48</v>
      </c>
    </row>
    <row r="26" spans="1:15" x14ac:dyDescent="0.2">
      <c r="A26" s="384" t="str">
        <f>'Door Comparison'!A27</f>
        <v>D00.00.28A</v>
      </c>
      <c r="B26" s="73" t="str">
        <f>'Door Comparison'!C27</f>
        <v>DRS-301</v>
      </c>
      <c r="C26" s="203" t="str">
        <f>'Door Comparison'!D27</f>
        <v>Metal</v>
      </c>
      <c r="D26" s="9">
        <f>'Door Comparison'!P27</f>
        <v>1</v>
      </c>
      <c r="E26" s="160">
        <f>'Door Labour'!Y27</f>
        <v>459.69</v>
      </c>
      <c r="F26" s="3">
        <f>'Door Materials'!W27</f>
        <v>1756.55</v>
      </c>
      <c r="G26" s="3">
        <f t="shared" si="6"/>
        <v>2216.2399999999998</v>
      </c>
      <c r="H26" s="3">
        <f t="shared" si="7"/>
        <v>265.95</v>
      </c>
      <c r="I26" s="3">
        <f t="shared" si="8"/>
        <v>2482.19</v>
      </c>
      <c r="J26" s="3">
        <f t="shared" si="9"/>
        <v>130.63999999999999</v>
      </c>
      <c r="K26" s="105">
        <v>0</v>
      </c>
      <c r="L26" s="3">
        <f t="shared" si="10"/>
        <v>2612.83</v>
      </c>
      <c r="M26" s="25">
        <f t="shared" si="11"/>
        <v>2612.83</v>
      </c>
    </row>
    <row r="27" spans="1:15" x14ac:dyDescent="0.2">
      <c r="A27" s="384" t="str">
        <f>'Door Comparison'!A28</f>
        <v>D00.00.29A</v>
      </c>
      <c r="B27" s="73" t="str">
        <f>'Door Comparison'!C28</f>
        <v>DRS-301</v>
      </c>
      <c r="C27" s="203" t="str">
        <f>'Door Comparison'!D28</f>
        <v>Metal</v>
      </c>
      <c r="D27" s="9">
        <f>'Door Comparison'!P28</f>
        <v>1</v>
      </c>
      <c r="E27" s="160">
        <f>'Door Labour'!Y28</f>
        <v>459.69</v>
      </c>
      <c r="F27" s="3">
        <f>'Door Materials'!W28</f>
        <v>1989.55</v>
      </c>
      <c r="G27" s="3">
        <f t="shared" si="6"/>
        <v>2449.2399999999998</v>
      </c>
      <c r="H27" s="3">
        <f t="shared" si="7"/>
        <v>293.91000000000003</v>
      </c>
      <c r="I27" s="3">
        <f t="shared" si="8"/>
        <v>2743.15</v>
      </c>
      <c r="J27" s="3">
        <f t="shared" si="9"/>
        <v>144.38</v>
      </c>
      <c r="K27" s="105">
        <v>0</v>
      </c>
      <c r="L27" s="3">
        <f t="shared" si="10"/>
        <v>2887.53</v>
      </c>
      <c r="M27" s="25">
        <f t="shared" si="11"/>
        <v>2887.53</v>
      </c>
    </row>
    <row r="28" spans="1:15" x14ac:dyDescent="0.2">
      <c r="A28" s="384" t="str">
        <f>'Door Comparison'!A29</f>
        <v>D00.00.33B</v>
      </c>
      <c r="B28" s="73" t="str">
        <f>'Door Comparison'!C29</f>
        <v>DRS-301</v>
      </c>
      <c r="C28" s="203" t="str">
        <f>'Door Comparison'!D29</f>
        <v>Metal</v>
      </c>
      <c r="D28" s="9">
        <f>'Door Comparison'!P29</f>
        <v>1</v>
      </c>
      <c r="E28" s="160">
        <f>'Door Labour'!Y29</f>
        <v>459.69</v>
      </c>
      <c r="F28" s="3">
        <f>'Door Materials'!W29</f>
        <v>1357.55</v>
      </c>
      <c r="G28" s="3">
        <f t="shared" si="6"/>
        <v>1817.24</v>
      </c>
      <c r="H28" s="3">
        <f t="shared" si="7"/>
        <v>218.07</v>
      </c>
      <c r="I28" s="3">
        <f t="shared" si="8"/>
        <v>2035.31</v>
      </c>
      <c r="J28" s="3">
        <f t="shared" si="9"/>
        <v>107.12</v>
      </c>
      <c r="K28" s="105">
        <v>0</v>
      </c>
      <c r="L28" s="3">
        <f t="shared" si="10"/>
        <v>2142.4299999999998</v>
      </c>
      <c r="M28" s="25">
        <f t="shared" si="11"/>
        <v>2142.4299999999998</v>
      </c>
    </row>
    <row r="29" spans="1:15" x14ac:dyDescent="0.2">
      <c r="A29" s="384" t="str">
        <f>'Door Comparison'!A30</f>
        <v>D00.00.35A</v>
      </c>
      <c r="B29" s="73" t="str">
        <f>'Door Comparison'!C30</f>
        <v>DRS-301</v>
      </c>
      <c r="C29" s="203" t="str">
        <f>'Door Comparison'!D30</f>
        <v>Metal</v>
      </c>
      <c r="D29" s="9">
        <f>'Door Comparison'!P30</f>
        <v>1</v>
      </c>
      <c r="E29" s="160">
        <f>'Door Labour'!Y30</f>
        <v>459.69</v>
      </c>
      <c r="F29" s="3">
        <f>'Door Materials'!W30</f>
        <v>1445.55</v>
      </c>
      <c r="G29" s="3">
        <f t="shared" si="6"/>
        <v>1905.24</v>
      </c>
      <c r="H29" s="3">
        <f t="shared" si="7"/>
        <v>228.63</v>
      </c>
      <c r="I29" s="3">
        <f t="shared" si="8"/>
        <v>2133.87</v>
      </c>
      <c r="J29" s="3">
        <f t="shared" si="9"/>
        <v>112.31</v>
      </c>
      <c r="K29" s="105">
        <v>0</v>
      </c>
      <c r="L29" s="3">
        <f t="shared" si="10"/>
        <v>2246.1799999999998</v>
      </c>
      <c r="M29" s="25">
        <f t="shared" si="11"/>
        <v>2246.1799999999998</v>
      </c>
    </row>
    <row r="30" spans="1:15" x14ac:dyDescent="0.2">
      <c r="A30" s="384" t="str">
        <f>'Door Comparison'!A31</f>
        <v>D00.00.35B</v>
      </c>
      <c r="B30" s="73" t="str">
        <f>'Door Comparison'!C31</f>
        <v>DRS-301</v>
      </c>
      <c r="C30" s="203" t="str">
        <f>'Door Comparison'!D31</f>
        <v>Metal</v>
      </c>
      <c r="D30" s="9">
        <f>'Door Comparison'!P31</f>
        <v>1</v>
      </c>
      <c r="E30" s="160">
        <f>'Door Labour'!Y31</f>
        <v>459.69</v>
      </c>
      <c r="F30" s="3">
        <f>'Door Materials'!W31</f>
        <v>1445.55</v>
      </c>
      <c r="G30" s="3">
        <f t="shared" si="6"/>
        <v>1905.24</v>
      </c>
      <c r="H30" s="3">
        <f t="shared" si="7"/>
        <v>228.63</v>
      </c>
      <c r="I30" s="3">
        <f t="shared" si="8"/>
        <v>2133.87</v>
      </c>
      <c r="J30" s="3">
        <f t="shared" si="9"/>
        <v>112.31</v>
      </c>
      <c r="K30" s="105">
        <v>0</v>
      </c>
      <c r="L30" s="3">
        <f t="shared" si="10"/>
        <v>2246.1799999999998</v>
      </c>
      <c r="M30" s="25">
        <f t="shared" si="11"/>
        <v>2246.1799999999998</v>
      </c>
    </row>
    <row r="31" spans="1:15" x14ac:dyDescent="0.2">
      <c r="A31" s="384" t="str">
        <f>'Door Comparison'!A32</f>
        <v>D00.00.36A</v>
      </c>
      <c r="B31" s="73" t="str">
        <f>'Door Comparison'!C32</f>
        <v>DRS-301</v>
      </c>
      <c r="C31" s="203" t="str">
        <f>'Door Comparison'!D32</f>
        <v>Metal</v>
      </c>
      <c r="D31" s="9">
        <f>'Door Comparison'!P32</f>
        <v>1</v>
      </c>
      <c r="E31" s="160">
        <f>'Door Labour'!Y32</f>
        <v>459.69</v>
      </c>
      <c r="F31" s="3">
        <f>'Door Materials'!W32</f>
        <v>1756.55</v>
      </c>
      <c r="G31" s="3">
        <f t="shared" si="6"/>
        <v>2216.2399999999998</v>
      </c>
      <c r="H31" s="3">
        <f t="shared" si="7"/>
        <v>265.95</v>
      </c>
      <c r="I31" s="3">
        <f t="shared" si="8"/>
        <v>2482.19</v>
      </c>
      <c r="J31" s="3">
        <f t="shared" si="9"/>
        <v>130.63999999999999</v>
      </c>
      <c r="K31" s="105">
        <v>0</v>
      </c>
      <c r="L31" s="3">
        <f t="shared" si="10"/>
        <v>2612.83</v>
      </c>
      <c r="M31" s="25">
        <f t="shared" si="11"/>
        <v>2612.83</v>
      </c>
    </row>
    <row r="32" spans="1:15" x14ac:dyDescent="0.2">
      <c r="A32" s="384" t="str">
        <f>'Door Comparison'!A33</f>
        <v>D00.00.36C</v>
      </c>
      <c r="B32" s="73" t="str">
        <f>'Door Comparison'!C33</f>
        <v>DRS-309</v>
      </c>
      <c r="C32" s="203" t="str">
        <f>'Door Comparison'!D33</f>
        <v>Stafford</v>
      </c>
      <c r="D32" s="9">
        <f>'Door Comparison'!P33</f>
        <v>1</v>
      </c>
      <c r="E32" s="160">
        <f>'Door Labour'!Y33</f>
        <v>1840.08</v>
      </c>
      <c r="F32" s="3">
        <f>'Door Materials'!W33</f>
        <v>16449.240000000002</v>
      </c>
      <c r="G32" s="3">
        <f t="shared" si="6"/>
        <v>18289.32</v>
      </c>
      <c r="H32" s="3">
        <f t="shared" si="7"/>
        <v>2194.7199999999998</v>
      </c>
      <c r="I32" s="3">
        <f t="shared" si="8"/>
        <v>20484.04</v>
      </c>
      <c r="J32" s="3">
        <f t="shared" si="9"/>
        <v>1078.1099999999999</v>
      </c>
      <c r="K32" s="105">
        <v>0</v>
      </c>
      <c r="L32" s="3">
        <f t="shared" si="10"/>
        <v>21562.15</v>
      </c>
      <c r="M32" s="25">
        <f t="shared" si="11"/>
        <v>21562.15</v>
      </c>
    </row>
    <row r="33" spans="1:14" x14ac:dyDescent="0.2">
      <c r="A33" s="384" t="str">
        <f>'Door Comparison'!A34</f>
        <v>D00.00.37A</v>
      </c>
      <c r="B33" s="73" t="str">
        <f>'Door Comparison'!C34</f>
        <v>DRS-301</v>
      </c>
      <c r="C33" s="203" t="str">
        <f>'Door Comparison'!D34</f>
        <v>Metal</v>
      </c>
      <c r="D33" s="9">
        <f>'Door Comparison'!P34</f>
        <v>1</v>
      </c>
      <c r="E33" s="160">
        <f>'Door Labour'!Y34</f>
        <v>459.69</v>
      </c>
      <c r="F33" s="3">
        <f>'Door Materials'!W34</f>
        <v>1803.55</v>
      </c>
      <c r="G33" s="3">
        <f t="shared" si="6"/>
        <v>2263.2399999999998</v>
      </c>
      <c r="H33" s="3">
        <f t="shared" si="7"/>
        <v>271.58999999999997</v>
      </c>
      <c r="I33" s="3">
        <f t="shared" si="8"/>
        <v>2534.83</v>
      </c>
      <c r="J33" s="3">
        <f t="shared" si="9"/>
        <v>133.41</v>
      </c>
      <c r="K33" s="105">
        <v>0</v>
      </c>
      <c r="L33" s="3">
        <f t="shared" si="10"/>
        <v>2668.24</v>
      </c>
      <c r="M33" s="25">
        <f t="shared" si="11"/>
        <v>2668.24</v>
      </c>
    </row>
    <row r="34" spans="1:14" x14ac:dyDescent="0.2">
      <c r="A34" s="384" t="str">
        <f>'Door Comparison'!A35</f>
        <v>D00.00.38A</v>
      </c>
      <c r="B34" s="73" t="str">
        <f>'Door Comparison'!C35</f>
        <v>DRS-312</v>
      </c>
      <c r="C34" s="203" t="str">
        <f>'Door Comparison'!D35</f>
        <v>Stafford</v>
      </c>
      <c r="G34" s="3"/>
      <c r="H34" s="3"/>
      <c r="I34" s="3"/>
      <c r="J34" s="3"/>
      <c r="K34" s="105"/>
      <c r="L34" s="3"/>
      <c r="N34" s="1" t="str">
        <f>'Door Comparison'!AD35</f>
        <v>OMITTED</v>
      </c>
    </row>
    <row r="35" spans="1:14" x14ac:dyDescent="0.2">
      <c r="A35" s="384" t="str">
        <f>'Door Comparison'!A36</f>
        <v>D00.00.39A</v>
      </c>
      <c r="B35" s="73" t="str">
        <f>'Door Comparison'!C36</f>
        <v>DRS-309</v>
      </c>
      <c r="C35" s="203" t="str">
        <f>'Door Comparison'!D36</f>
        <v>Stafford</v>
      </c>
      <c r="D35" s="9">
        <f>'Door Comparison'!P36</f>
        <v>1</v>
      </c>
      <c r="E35" s="160">
        <f>'Door Labour'!Y36</f>
        <v>1839.16</v>
      </c>
      <c r="F35" s="3">
        <f>'Door Materials'!W36</f>
        <v>13099.46</v>
      </c>
      <c r="G35" s="3">
        <f t="shared" si="6"/>
        <v>14938.62</v>
      </c>
      <c r="H35" s="3">
        <f t="shared" si="7"/>
        <v>1792.63</v>
      </c>
      <c r="I35" s="3">
        <f t="shared" si="8"/>
        <v>16731.25</v>
      </c>
      <c r="J35" s="3">
        <f t="shared" si="9"/>
        <v>880.59</v>
      </c>
      <c r="K35" s="105">
        <v>0</v>
      </c>
      <c r="L35" s="3">
        <f t="shared" si="10"/>
        <v>17611.84</v>
      </c>
      <c r="M35" s="25">
        <f t="shared" si="11"/>
        <v>17611.84</v>
      </c>
    </row>
    <row r="36" spans="1:14" x14ac:dyDescent="0.2">
      <c r="A36" s="384" t="str">
        <f>'Door Comparison'!A37</f>
        <v>D00.00.41A</v>
      </c>
      <c r="B36" s="73" t="str">
        <f>'Door Comparison'!C37</f>
        <v>DRS-309</v>
      </c>
      <c r="C36" s="203" t="str">
        <f>'Door Comparison'!D37</f>
        <v>Stafford</v>
      </c>
      <c r="D36" s="9">
        <f>'Door Comparison'!P37</f>
        <v>1</v>
      </c>
      <c r="E36" s="160">
        <f>'Door Labour'!Y37</f>
        <v>1839.16</v>
      </c>
      <c r="F36" s="3">
        <f>'Door Materials'!W37</f>
        <v>13010.46</v>
      </c>
      <c r="G36" s="3">
        <f t="shared" si="6"/>
        <v>14849.62</v>
      </c>
      <c r="H36" s="3">
        <f t="shared" si="7"/>
        <v>1781.95</v>
      </c>
      <c r="I36" s="3">
        <f t="shared" si="8"/>
        <v>16631.57</v>
      </c>
      <c r="J36" s="3">
        <f t="shared" si="9"/>
        <v>875.35</v>
      </c>
      <c r="K36" s="105">
        <v>0</v>
      </c>
      <c r="L36" s="3">
        <f t="shared" si="10"/>
        <v>17506.919999999998</v>
      </c>
      <c r="M36" s="25">
        <f t="shared" si="11"/>
        <v>17506.919999999998</v>
      </c>
    </row>
    <row r="37" spans="1:14" x14ac:dyDescent="0.2">
      <c r="A37" s="384" t="str">
        <f>'Door Comparison'!A38</f>
        <v>D00.00.52A</v>
      </c>
      <c r="B37" s="73" t="str">
        <f>'Door Comparison'!C38</f>
        <v>DRS-301</v>
      </c>
      <c r="C37" s="203" t="str">
        <f>'Door Comparison'!D38</f>
        <v>Metal</v>
      </c>
      <c r="D37" s="9">
        <f>'Door Comparison'!P38</f>
        <v>1</v>
      </c>
      <c r="E37" s="160">
        <f>'Door Labour'!Y38</f>
        <v>459.69</v>
      </c>
      <c r="F37" s="3">
        <f>'Door Materials'!W38</f>
        <v>1366.55</v>
      </c>
      <c r="G37" s="3">
        <f t="shared" si="6"/>
        <v>1826.24</v>
      </c>
      <c r="H37" s="3">
        <f t="shared" si="7"/>
        <v>219.15</v>
      </c>
      <c r="I37" s="3">
        <f t="shared" si="8"/>
        <v>2045.39</v>
      </c>
      <c r="J37" s="3">
        <f t="shared" si="9"/>
        <v>107.65</v>
      </c>
      <c r="K37" s="105">
        <v>0</v>
      </c>
      <c r="L37" s="3">
        <f t="shared" si="10"/>
        <v>2153.04</v>
      </c>
      <c r="M37" s="25">
        <f t="shared" si="11"/>
        <v>2153.04</v>
      </c>
    </row>
    <row r="38" spans="1:14" x14ac:dyDescent="0.2">
      <c r="A38" s="384" t="str">
        <f>'Door Comparison'!A39</f>
        <v>D00.00.54A</v>
      </c>
      <c r="B38" s="73" t="str">
        <f>'Door Comparison'!C39</f>
        <v>DRS-301</v>
      </c>
      <c r="C38" s="203" t="str">
        <f>'Door Comparison'!D39</f>
        <v>Metal</v>
      </c>
      <c r="D38" s="9">
        <f>'Door Comparison'!P39</f>
        <v>1</v>
      </c>
      <c r="E38" s="160">
        <f>'Door Labour'!Y39</f>
        <v>459.69</v>
      </c>
      <c r="F38" s="3">
        <f>'Door Materials'!W39</f>
        <v>1756.55</v>
      </c>
      <c r="G38" s="3">
        <f t="shared" si="6"/>
        <v>2216.2399999999998</v>
      </c>
      <c r="H38" s="3">
        <f t="shared" si="7"/>
        <v>265.95</v>
      </c>
      <c r="I38" s="3">
        <f t="shared" si="8"/>
        <v>2482.19</v>
      </c>
      <c r="J38" s="3">
        <f t="shared" si="9"/>
        <v>130.63999999999999</v>
      </c>
      <c r="K38" s="105">
        <v>0</v>
      </c>
      <c r="L38" s="3">
        <f t="shared" si="10"/>
        <v>2612.83</v>
      </c>
      <c r="M38" s="25">
        <f t="shared" si="11"/>
        <v>2612.83</v>
      </c>
    </row>
    <row r="39" spans="1:14" x14ac:dyDescent="0.2">
      <c r="A39" s="384" t="str">
        <f>'Door Comparison'!A40</f>
        <v>D00.00.56A</v>
      </c>
      <c r="B39" s="73" t="str">
        <f>'Door Comparison'!C40</f>
        <v>DRS-301</v>
      </c>
      <c r="C39" s="203" t="str">
        <f>'Door Comparison'!D40</f>
        <v>Metal</v>
      </c>
      <c r="D39" s="9">
        <f>'Door Comparison'!P40</f>
        <v>1</v>
      </c>
      <c r="E39" s="160">
        <f>'Door Labour'!Y40</f>
        <v>459.69</v>
      </c>
      <c r="F39" s="3">
        <f>'Door Materials'!W40</f>
        <v>1667.55</v>
      </c>
      <c r="G39" s="3">
        <f t="shared" si="6"/>
        <v>2127.2399999999998</v>
      </c>
      <c r="H39" s="3">
        <f t="shared" si="7"/>
        <v>255.27</v>
      </c>
      <c r="I39" s="3">
        <f t="shared" si="8"/>
        <v>2382.5100000000002</v>
      </c>
      <c r="J39" s="3">
        <f t="shared" si="9"/>
        <v>125.4</v>
      </c>
      <c r="K39" s="105">
        <v>0</v>
      </c>
      <c r="L39" s="3">
        <f t="shared" si="10"/>
        <v>2507.91</v>
      </c>
      <c r="M39" s="25">
        <f t="shared" si="11"/>
        <v>2507.91</v>
      </c>
    </row>
    <row r="40" spans="1:14" x14ac:dyDescent="0.2">
      <c r="A40" s="384" t="str">
        <f>'Door Comparison'!A41</f>
        <v>D00.00.44B</v>
      </c>
      <c r="B40" s="73" t="str">
        <f>'Door Comparison'!C41</f>
        <v>DRS-301</v>
      </c>
      <c r="C40" s="203" t="str">
        <f>'Door Comparison'!D41</f>
        <v>Metal</v>
      </c>
      <c r="G40" s="3"/>
      <c r="H40" s="3"/>
      <c r="I40" s="3"/>
      <c r="J40" s="3"/>
      <c r="K40" s="105"/>
      <c r="L40" s="3"/>
      <c r="N40" s="1" t="str">
        <f>'Door Comparison'!AD41</f>
        <v>OMITTED</v>
      </c>
    </row>
    <row r="41" spans="1:14" x14ac:dyDescent="0.2">
      <c r="A41" s="384" t="str">
        <f>'Door Comparison'!A42</f>
        <v>D00.00.62A</v>
      </c>
      <c r="B41" s="73" t="str">
        <f>'Door Comparison'!C42</f>
        <v>DRS-301</v>
      </c>
      <c r="C41" s="203" t="str">
        <f>'Door Comparison'!D42</f>
        <v>Metal</v>
      </c>
      <c r="D41" s="9">
        <f>'Door Comparison'!P42</f>
        <v>1</v>
      </c>
      <c r="E41" s="160">
        <f>'Door Labour'!Y42</f>
        <v>459.69</v>
      </c>
      <c r="F41" s="3">
        <f>'Door Materials'!W42</f>
        <v>1787.55</v>
      </c>
      <c r="G41" s="3">
        <f t="shared" si="6"/>
        <v>2247.2399999999998</v>
      </c>
      <c r="H41" s="3">
        <f t="shared" si="7"/>
        <v>269.67</v>
      </c>
      <c r="I41" s="3">
        <f t="shared" si="8"/>
        <v>2516.91</v>
      </c>
      <c r="J41" s="3">
        <f t="shared" si="9"/>
        <v>132.47</v>
      </c>
      <c r="K41" s="105">
        <v>0</v>
      </c>
      <c r="L41" s="3">
        <f t="shared" si="10"/>
        <v>2649.38</v>
      </c>
      <c r="M41" s="25">
        <f t="shared" si="11"/>
        <v>2649.38</v>
      </c>
    </row>
    <row r="42" spans="1:14" x14ac:dyDescent="0.2">
      <c r="A42" s="384" t="str">
        <f>'Door Comparison'!A43</f>
        <v>D00.00.63CA</v>
      </c>
      <c r="B42" s="73" t="str">
        <f>'Door Comparison'!C43</f>
        <v>DRS-301</v>
      </c>
      <c r="C42" s="203" t="str">
        <f>'Door Comparison'!D43</f>
        <v>Metal</v>
      </c>
      <c r="D42" s="9">
        <f>'Door Comparison'!P43</f>
        <v>1</v>
      </c>
      <c r="E42" s="160">
        <f>'Door Labour'!Y43</f>
        <v>459.69</v>
      </c>
      <c r="F42" s="3">
        <f>'Door Materials'!W43</f>
        <v>1787.55</v>
      </c>
      <c r="G42" s="3">
        <f t="shared" si="6"/>
        <v>2247.2399999999998</v>
      </c>
      <c r="H42" s="3">
        <f t="shared" si="7"/>
        <v>269.67</v>
      </c>
      <c r="I42" s="3">
        <f t="shared" si="8"/>
        <v>2516.91</v>
      </c>
      <c r="J42" s="3">
        <f t="shared" si="9"/>
        <v>132.47</v>
      </c>
      <c r="K42" s="105">
        <v>0</v>
      </c>
      <c r="L42" s="3">
        <f t="shared" si="10"/>
        <v>2649.38</v>
      </c>
      <c r="M42" s="25">
        <f t="shared" si="11"/>
        <v>2649.38</v>
      </c>
    </row>
    <row r="43" spans="1:14" x14ac:dyDescent="0.2">
      <c r="A43" s="384" t="str">
        <f>'Door Comparison'!A44</f>
        <v>D00.00.70B</v>
      </c>
      <c r="B43" s="73" t="str">
        <f>'Door Comparison'!C44</f>
        <v>DRS-309</v>
      </c>
      <c r="C43" s="203" t="str">
        <f>'Door Comparison'!D44</f>
        <v>Stafford</v>
      </c>
      <c r="D43" s="9">
        <f>'Door Comparison'!P44</f>
        <v>1</v>
      </c>
      <c r="E43" s="160">
        <f>'Door Labour'!Y44</f>
        <v>1840.08</v>
      </c>
      <c r="F43" s="3">
        <f>'Door Materials'!W44</f>
        <v>19101.240000000002</v>
      </c>
      <c r="G43" s="3">
        <f t="shared" si="6"/>
        <v>20941.32</v>
      </c>
      <c r="H43" s="3">
        <f t="shared" si="7"/>
        <v>2512.96</v>
      </c>
      <c r="I43" s="3">
        <f t="shared" si="8"/>
        <v>23454.28</v>
      </c>
      <c r="J43" s="3">
        <f t="shared" si="9"/>
        <v>1234.44</v>
      </c>
      <c r="K43" s="105">
        <v>0</v>
      </c>
      <c r="L43" s="3">
        <f t="shared" si="10"/>
        <v>24688.720000000001</v>
      </c>
      <c r="M43" s="25">
        <f t="shared" si="11"/>
        <v>24688.720000000001</v>
      </c>
    </row>
    <row r="44" spans="1:14" x14ac:dyDescent="0.2">
      <c r="A44" s="384" t="str">
        <f>'Door Comparison'!A45</f>
        <v>D00.00.73A</v>
      </c>
      <c r="B44" s="73" t="str">
        <f>'Door Comparison'!C45</f>
        <v>DRS-301</v>
      </c>
      <c r="C44" s="203" t="str">
        <f>'Door Comparison'!D45</f>
        <v>Metal</v>
      </c>
      <c r="D44" s="9">
        <f>'Door Comparison'!P45</f>
        <v>1</v>
      </c>
      <c r="E44" s="160">
        <f>'Door Labour'!Y45</f>
        <v>459.69</v>
      </c>
      <c r="F44" s="3">
        <f>'Door Materials'!W45</f>
        <v>1620.55</v>
      </c>
      <c r="G44" s="3">
        <f t="shared" si="6"/>
        <v>2080.2399999999998</v>
      </c>
      <c r="H44" s="3">
        <f t="shared" si="7"/>
        <v>249.63</v>
      </c>
      <c r="I44" s="3">
        <f t="shared" si="8"/>
        <v>2329.87</v>
      </c>
      <c r="J44" s="3">
        <f t="shared" si="9"/>
        <v>122.62</v>
      </c>
      <c r="K44" s="105">
        <v>0</v>
      </c>
      <c r="L44" s="3">
        <f t="shared" si="10"/>
        <v>2452.4899999999998</v>
      </c>
      <c r="M44" s="25">
        <f t="shared" si="11"/>
        <v>2452.4899999999998</v>
      </c>
    </row>
    <row r="45" spans="1:14" x14ac:dyDescent="0.2">
      <c r="A45" s="384" t="str">
        <f>'Door Comparison'!A46</f>
        <v>D00.00.73B</v>
      </c>
      <c r="B45" s="73" t="str">
        <f>'Door Comparison'!C46</f>
        <v>DRS-301</v>
      </c>
      <c r="C45" s="203" t="str">
        <f>'Door Comparison'!D46</f>
        <v>Metal</v>
      </c>
      <c r="D45" s="9">
        <f>'Door Comparison'!P46</f>
        <v>1</v>
      </c>
      <c r="E45" s="160">
        <f>'Door Labour'!Y46</f>
        <v>459.69</v>
      </c>
      <c r="F45" s="3">
        <f>'Door Materials'!W46</f>
        <v>1620.55</v>
      </c>
      <c r="G45" s="3">
        <f t="shared" si="6"/>
        <v>2080.2399999999998</v>
      </c>
      <c r="H45" s="3">
        <f t="shared" si="7"/>
        <v>249.63</v>
      </c>
      <c r="I45" s="3">
        <f t="shared" si="8"/>
        <v>2329.87</v>
      </c>
      <c r="J45" s="3">
        <f t="shared" si="9"/>
        <v>122.62</v>
      </c>
      <c r="K45" s="105">
        <v>0</v>
      </c>
      <c r="L45" s="3">
        <f t="shared" si="10"/>
        <v>2452.4899999999998</v>
      </c>
      <c r="M45" s="25">
        <f t="shared" si="11"/>
        <v>2452.4899999999998</v>
      </c>
    </row>
    <row r="46" spans="1:14" x14ac:dyDescent="0.2">
      <c r="A46" s="384" t="str">
        <f>'Door Comparison'!A47</f>
        <v>D00.00.74A</v>
      </c>
      <c r="B46" s="73" t="str">
        <f>'Door Comparison'!C47</f>
        <v>DRS-309</v>
      </c>
      <c r="C46" s="203" t="str">
        <f>'Door Comparison'!D47</f>
        <v>Stafford</v>
      </c>
      <c r="D46" s="9">
        <f>'Door Comparison'!P47</f>
        <v>1</v>
      </c>
      <c r="E46" s="160">
        <f>'Door Labour'!Y47</f>
        <v>1840.89</v>
      </c>
      <c r="F46" s="3">
        <f>'Door Materials'!W47</f>
        <v>19196.78</v>
      </c>
      <c r="G46" s="3">
        <f t="shared" si="6"/>
        <v>21037.67</v>
      </c>
      <c r="H46" s="3">
        <f t="shared" si="7"/>
        <v>2524.52</v>
      </c>
      <c r="I46" s="3">
        <f t="shared" si="8"/>
        <v>23562.19</v>
      </c>
      <c r="J46" s="3">
        <f t="shared" si="9"/>
        <v>1240.1199999999999</v>
      </c>
      <c r="K46" s="105">
        <v>0</v>
      </c>
      <c r="L46" s="3">
        <f t="shared" si="10"/>
        <v>24802.31</v>
      </c>
      <c r="M46" s="25">
        <f t="shared" si="11"/>
        <v>24802.31</v>
      </c>
    </row>
    <row r="47" spans="1:14" x14ac:dyDescent="0.2">
      <c r="A47" s="384" t="str">
        <f>'Door Comparison'!A48</f>
        <v>D00.00.76A</v>
      </c>
      <c r="B47" s="73" t="str">
        <f>'Door Comparison'!C48</f>
        <v>DRS-301</v>
      </c>
      <c r="C47" s="203" t="str">
        <f>'Door Comparison'!D48</f>
        <v>Metal</v>
      </c>
      <c r="D47" s="9">
        <f>'Door Comparison'!P48</f>
        <v>1</v>
      </c>
      <c r="E47" s="160">
        <f>'Door Labour'!Y48</f>
        <v>459.69</v>
      </c>
      <c r="F47" s="3">
        <f>'Door Materials'!W48</f>
        <v>1857.55</v>
      </c>
      <c r="G47" s="3">
        <f t="shared" si="6"/>
        <v>2317.2399999999998</v>
      </c>
      <c r="H47" s="3">
        <f t="shared" si="7"/>
        <v>278.07</v>
      </c>
      <c r="I47" s="3">
        <f t="shared" si="8"/>
        <v>2595.31</v>
      </c>
      <c r="J47" s="3">
        <f t="shared" si="9"/>
        <v>136.6</v>
      </c>
      <c r="K47" s="105">
        <v>0</v>
      </c>
      <c r="L47" s="3">
        <f t="shared" si="10"/>
        <v>2731.91</v>
      </c>
      <c r="M47" s="25">
        <f t="shared" si="11"/>
        <v>2731.91</v>
      </c>
    </row>
    <row r="48" spans="1:14" x14ac:dyDescent="0.2">
      <c r="A48" s="384" t="str">
        <f>'Door Comparison'!A49</f>
        <v>D00.00.78B</v>
      </c>
      <c r="B48" s="73" t="str">
        <f>'Door Comparison'!C49</f>
        <v>DRS-301</v>
      </c>
      <c r="C48" s="203" t="str">
        <f>'Door Comparison'!D49</f>
        <v>Metal</v>
      </c>
      <c r="D48" s="9">
        <f>'Door Comparison'!P49</f>
        <v>1</v>
      </c>
      <c r="E48" s="160">
        <f>'Door Labour'!Y49</f>
        <v>459.69</v>
      </c>
      <c r="F48" s="3">
        <f>'Door Materials'!W49</f>
        <v>1831.55</v>
      </c>
      <c r="G48" s="3">
        <f t="shared" si="6"/>
        <v>2291.2399999999998</v>
      </c>
      <c r="H48" s="3">
        <f t="shared" si="7"/>
        <v>274.95</v>
      </c>
      <c r="I48" s="3">
        <f t="shared" si="8"/>
        <v>2566.19</v>
      </c>
      <c r="J48" s="3">
        <f t="shared" si="9"/>
        <v>135.06</v>
      </c>
      <c r="K48" s="105">
        <v>0</v>
      </c>
      <c r="L48" s="3">
        <f t="shared" si="10"/>
        <v>2701.25</v>
      </c>
      <c r="M48" s="25">
        <f t="shared" si="11"/>
        <v>2701.25</v>
      </c>
    </row>
    <row r="49" spans="1:14" x14ac:dyDescent="0.2">
      <c r="A49" s="384" t="str">
        <f>'Door Comparison'!A50</f>
        <v>D00.00.82A</v>
      </c>
      <c r="B49" s="73" t="str">
        <f>'Door Comparison'!C50</f>
        <v>DRS-301</v>
      </c>
      <c r="C49" s="203" t="str">
        <f>'Door Comparison'!D50</f>
        <v>Metal</v>
      </c>
      <c r="D49" s="9">
        <f>'Door Comparison'!P50</f>
        <v>1</v>
      </c>
      <c r="E49" s="160">
        <f>'Door Labour'!Y50</f>
        <v>459.69</v>
      </c>
      <c r="F49" s="3">
        <f>'Door Materials'!W50</f>
        <v>2209.5500000000002</v>
      </c>
      <c r="G49" s="3">
        <f t="shared" si="6"/>
        <v>2669.24</v>
      </c>
      <c r="H49" s="3">
        <f t="shared" si="7"/>
        <v>320.31</v>
      </c>
      <c r="I49" s="3">
        <f t="shared" si="8"/>
        <v>2989.55</v>
      </c>
      <c r="J49" s="3">
        <f t="shared" si="9"/>
        <v>157.34</v>
      </c>
      <c r="K49" s="105">
        <v>0</v>
      </c>
      <c r="L49" s="3">
        <f t="shared" si="10"/>
        <v>3146.89</v>
      </c>
      <c r="M49" s="25">
        <f t="shared" si="11"/>
        <v>3146.89</v>
      </c>
    </row>
    <row r="50" spans="1:14" x14ac:dyDescent="0.2">
      <c r="A50" s="384" t="str">
        <f>'Door Comparison'!A51</f>
        <v>D00.00.83A</v>
      </c>
      <c r="B50" s="73" t="str">
        <f>'Door Comparison'!C51</f>
        <v>DRS-301</v>
      </c>
      <c r="C50" s="203" t="str">
        <f>'Door Comparison'!D51</f>
        <v>Metal</v>
      </c>
      <c r="D50" s="9">
        <f>'Door Comparison'!P51</f>
        <v>1</v>
      </c>
      <c r="E50" s="160">
        <f>'Door Labour'!Y51</f>
        <v>459.69</v>
      </c>
      <c r="F50" s="3">
        <f>'Door Materials'!W51</f>
        <v>1775.55</v>
      </c>
      <c r="G50" s="3">
        <f t="shared" si="6"/>
        <v>2235.2399999999998</v>
      </c>
      <c r="H50" s="3">
        <f t="shared" si="7"/>
        <v>268.23</v>
      </c>
      <c r="I50" s="3">
        <f t="shared" si="8"/>
        <v>2503.4699999999998</v>
      </c>
      <c r="J50" s="3">
        <f t="shared" si="9"/>
        <v>131.76</v>
      </c>
      <c r="K50" s="105">
        <v>0</v>
      </c>
      <c r="L50" s="3">
        <f t="shared" si="10"/>
        <v>2635.23</v>
      </c>
      <c r="M50" s="25">
        <f t="shared" si="11"/>
        <v>2635.23</v>
      </c>
    </row>
    <row r="51" spans="1:14" x14ac:dyDescent="0.2">
      <c r="A51" s="384" t="str">
        <f>'Door Comparison'!A52</f>
        <v>D00.00.86B</v>
      </c>
      <c r="B51" s="73" t="str">
        <f>'Door Comparison'!C52</f>
        <v>DRS-301</v>
      </c>
      <c r="C51" s="203" t="str">
        <f>'Door Comparison'!D52</f>
        <v>Metal</v>
      </c>
      <c r="D51" s="9">
        <f>'Door Comparison'!P52</f>
        <v>1</v>
      </c>
      <c r="E51" s="160">
        <f>'Door Labour'!Y52</f>
        <v>459.69</v>
      </c>
      <c r="F51" s="3">
        <f>'Door Materials'!W52</f>
        <v>1826.55</v>
      </c>
      <c r="G51" s="3">
        <f t="shared" si="6"/>
        <v>2286.2399999999998</v>
      </c>
      <c r="H51" s="3">
        <f t="shared" si="7"/>
        <v>274.35000000000002</v>
      </c>
      <c r="I51" s="3">
        <f t="shared" si="8"/>
        <v>2560.59</v>
      </c>
      <c r="J51" s="3">
        <f t="shared" si="9"/>
        <v>134.77000000000001</v>
      </c>
      <c r="K51" s="105">
        <v>0</v>
      </c>
      <c r="L51" s="3">
        <f t="shared" si="10"/>
        <v>2695.36</v>
      </c>
      <c r="M51" s="25">
        <f t="shared" si="11"/>
        <v>2695.36</v>
      </c>
    </row>
    <row r="52" spans="1:14" x14ac:dyDescent="0.2">
      <c r="A52" s="384" t="str">
        <f>'Door Comparison'!A53</f>
        <v>D00.00.87A</v>
      </c>
      <c r="B52" s="73" t="str">
        <f>'Door Comparison'!C53</f>
        <v>DRS-301</v>
      </c>
      <c r="C52" s="203" t="str">
        <f>'Door Comparison'!D53</f>
        <v>Metal</v>
      </c>
      <c r="D52" s="9">
        <f>'Door Comparison'!P53</f>
        <v>1</v>
      </c>
      <c r="E52" s="160">
        <f>'Door Labour'!Y53</f>
        <v>459.69</v>
      </c>
      <c r="F52" s="3">
        <f>'Door Materials'!W53</f>
        <v>1232.55</v>
      </c>
      <c r="G52" s="3">
        <f t="shared" si="6"/>
        <v>1692.24</v>
      </c>
      <c r="H52" s="3">
        <f t="shared" si="7"/>
        <v>203.07</v>
      </c>
      <c r="I52" s="3">
        <f t="shared" si="8"/>
        <v>1895.31</v>
      </c>
      <c r="J52" s="3">
        <f t="shared" si="9"/>
        <v>99.75</v>
      </c>
      <c r="K52" s="105">
        <v>0</v>
      </c>
      <c r="L52" s="3">
        <f t="shared" si="10"/>
        <v>1995.06</v>
      </c>
      <c r="M52" s="25">
        <f t="shared" si="11"/>
        <v>1995.06</v>
      </c>
    </row>
    <row r="53" spans="1:14" x14ac:dyDescent="0.2">
      <c r="A53" s="384" t="str">
        <f>'Door Comparison'!A54</f>
        <v>D00.00.89A</v>
      </c>
      <c r="B53" s="73" t="str">
        <f>'Door Comparison'!C54</f>
        <v>DRS-301</v>
      </c>
      <c r="C53" s="203" t="str">
        <f>'Door Comparison'!D54</f>
        <v>Metal</v>
      </c>
      <c r="D53" s="9">
        <f>'Door Comparison'!P54</f>
        <v>1</v>
      </c>
      <c r="E53" s="160">
        <f>'Door Labour'!Y54</f>
        <v>459.69</v>
      </c>
      <c r="F53" s="3">
        <f>'Door Materials'!W54</f>
        <v>2209.5500000000002</v>
      </c>
      <c r="G53" s="3">
        <f t="shared" si="6"/>
        <v>2669.24</v>
      </c>
      <c r="H53" s="3">
        <f t="shared" si="7"/>
        <v>320.31</v>
      </c>
      <c r="I53" s="3">
        <f t="shared" si="8"/>
        <v>2989.55</v>
      </c>
      <c r="J53" s="3">
        <f t="shared" si="9"/>
        <v>157.34</v>
      </c>
      <c r="K53" s="105">
        <v>0</v>
      </c>
      <c r="L53" s="3">
        <f t="shared" si="10"/>
        <v>3146.89</v>
      </c>
      <c r="M53" s="25">
        <f t="shared" si="11"/>
        <v>3146.89</v>
      </c>
    </row>
    <row r="54" spans="1:14" x14ac:dyDescent="0.2">
      <c r="A54" s="384" t="str">
        <f>'Door Comparison'!A55</f>
        <v>D00.00.89B</v>
      </c>
      <c r="B54" s="73" t="str">
        <f>'Door Comparison'!C55</f>
        <v>DRS-309</v>
      </c>
      <c r="C54" s="203" t="str">
        <f>'Door Comparison'!D55</f>
        <v>Stafford</v>
      </c>
      <c r="D54" s="9">
        <f>'Door Comparison'!P55</f>
        <v>1</v>
      </c>
      <c r="E54" s="160">
        <f>'Door Labour'!Y55</f>
        <v>1840.89</v>
      </c>
      <c r="F54" s="3">
        <f>'Door Materials'!W55</f>
        <v>19583.78</v>
      </c>
      <c r="G54" s="3">
        <f t="shared" si="6"/>
        <v>21424.67</v>
      </c>
      <c r="H54" s="3">
        <f t="shared" si="7"/>
        <v>2570.96</v>
      </c>
      <c r="I54" s="3">
        <f t="shared" si="8"/>
        <v>23995.63</v>
      </c>
      <c r="J54" s="3">
        <f t="shared" si="9"/>
        <v>1262.93</v>
      </c>
      <c r="K54" s="105">
        <v>0</v>
      </c>
      <c r="L54" s="3">
        <f t="shared" si="10"/>
        <v>25258.560000000001</v>
      </c>
      <c r="M54" s="25">
        <f t="shared" si="11"/>
        <v>25258.560000000001</v>
      </c>
    </row>
    <row r="55" spans="1:14" x14ac:dyDescent="0.2">
      <c r="A55" s="384" t="str">
        <f>'Door Comparison'!A56</f>
        <v>D00.01.01A</v>
      </c>
      <c r="B55" s="73" t="str">
        <f>'Door Comparison'!C56</f>
        <v>DRS-506</v>
      </c>
      <c r="C55" s="203" t="str">
        <f>'Door Comparison'!D56</f>
        <v>Timber</v>
      </c>
      <c r="D55" s="9">
        <f>'Door Comparison'!P56</f>
        <v>1</v>
      </c>
      <c r="E55" s="160">
        <f>'Door Labour'!Y56</f>
        <v>182.57</v>
      </c>
      <c r="F55" s="3">
        <f>'Door Materials'!W56</f>
        <v>1200.74</v>
      </c>
      <c r="G55" s="3">
        <f t="shared" si="6"/>
        <v>1383.31</v>
      </c>
      <c r="H55" s="3">
        <f t="shared" si="7"/>
        <v>166</v>
      </c>
      <c r="I55" s="3">
        <f t="shared" si="8"/>
        <v>1549.31</v>
      </c>
      <c r="J55" s="3">
        <f t="shared" si="9"/>
        <v>81.540000000000006</v>
      </c>
      <c r="K55" s="105">
        <v>0</v>
      </c>
      <c r="L55" s="3">
        <f t="shared" si="10"/>
        <v>1630.85</v>
      </c>
      <c r="M55" s="25">
        <f t="shared" si="11"/>
        <v>1630.85</v>
      </c>
    </row>
    <row r="56" spans="1:14" x14ac:dyDescent="0.2">
      <c r="A56" s="384" t="str">
        <f>'Door Comparison'!A57</f>
        <v>D00.01.02A</v>
      </c>
      <c r="B56" s="73" t="str">
        <f>'Door Comparison'!C57</f>
        <v>DRS-506</v>
      </c>
      <c r="C56" s="203" t="str">
        <f>'Door Comparison'!D57</f>
        <v>Timber</v>
      </c>
      <c r="D56" s="9">
        <f>'Door Comparison'!P57</f>
        <v>1</v>
      </c>
      <c r="E56" s="160">
        <f>'Door Labour'!Y57</f>
        <v>182.57</v>
      </c>
      <c r="F56" s="3">
        <f>'Door Materials'!W57</f>
        <v>1200.74</v>
      </c>
      <c r="G56" s="3">
        <f t="shared" si="6"/>
        <v>1383.31</v>
      </c>
      <c r="H56" s="3">
        <f t="shared" si="7"/>
        <v>166</v>
      </c>
      <c r="I56" s="3">
        <f t="shared" si="8"/>
        <v>1549.31</v>
      </c>
      <c r="J56" s="3">
        <f t="shared" si="9"/>
        <v>81.540000000000006</v>
      </c>
      <c r="K56" s="105">
        <v>0</v>
      </c>
      <c r="L56" s="3">
        <f t="shared" si="10"/>
        <v>1630.85</v>
      </c>
      <c r="M56" s="25">
        <f t="shared" si="11"/>
        <v>1630.85</v>
      </c>
    </row>
    <row r="57" spans="1:14" x14ac:dyDescent="0.2">
      <c r="A57" s="384" t="str">
        <f>'Door Comparison'!A58</f>
        <v>D00.01.03A</v>
      </c>
      <c r="B57" s="73" t="str">
        <f>'Door Comparison'!C58</f>
        <v>DRS-506</v>
      </c>
      <c r="C57" s="203" t="str">
        <f>'Door Comparison'!D58</f>
        <v>Timber</v>
      </c>
      <c r="D57" s="9">
        <f>'Door Comparison'!P58</f>
        <v>1</v>
      </c>
      <c r="E57" s="160">
        <f>'Door Labour'!Y58</f>
        <v>182.57</v>
      </c>
      <c r="F57" s="3">
        <f>'Door Materials'!W58</f>
        <v>1200.74</v>
      </c>
      <c r="G57" s="3">
        <f t="shared" si="6"/>
        <v>1383.31</v>
      </c>
      <c r="H57" s="3">
        <f t="shared" si="7"/>
        <v>166</v>
      </c>
      <c r="I57" s="3">
        <f t="shared" si="8"/>
        <v>1549.31</v>
      </c>
      <c r="J57" s="3">
        <f t="shared" si="9"/>
        <v>81.540000000000006</v>
      </c>
      <c r="K57" s="105">
        <v>0</v>
      </c>
      <c r="L57" s="3">
        <f t="shared" si="10"/>
        <v>1630.85</v>
      </c>
      <c r="M57" s="25">
        <f t="shared" si="11"/>
        <v>1630.85</v>
      </c>
    </row>
    <row r="58" spans="1:14" x14ac:dyDescent="0.2">
      <c r="A58" s="384" t="str">
        <f>'Door Comparison'!A59</f>
        <v>D00.01.05A</v>
      </c>
      <c r="B58" s="73" t="str">
        <f>'Door Comparison'!C59</f>
        <v>DRS-301</v>
      </c>
      <c r="C58" s="203" t="str">
        <f>'Door Comparison'!D59</f>
        <v>Metal</v>
      </c>
      <c r="D58" s="9">
        <f>'Door Comparison'!P59</f>
        <v>1</v>
      </c>
      <c r="E58" s="160">
        <f>'Door Labour'!Y59</f>
        <v>459.69</v>
      </c>
      <c r="F58" s="3">
        <f>'Door Materials'!W59</f>
        <v>1284.55</v>
      </c>
      <c r="G58" s="3">
        <f t="shared" si="6"/>
        <v>1744.24</v>
      </c>
      <c r="H58" s="3">
        <f t="shared" si="7"/>
        <v>209.31</v>
      </c>
      <c r="I58" s="3">
        <f t="shared" si="8"/>
        <v>1953.55</v>
      </c>
      <c r="J58" s="3">
        <f t="shared" si="9"/>
        <v>102.82</v>
      </c>
      <c r="K58" s="105">
        <v>0</v>
      </c>
      <c r="L58" s="3">
        <f t="shared" si="10"/>
        <v>2056.37</v>
      </c>
      <c r="M58" s="25">
        <f t="shared" si="11"/>
        <v>2056.37</v>
      </c>
    </row>
    <row r="59" spans="1:14" x14ac:dyDescent="0.2">
      <c r="A59" s="384" t="str">
        <f>'Door Comparison'!A60</f>
        <v>D00.01.06A</v>
      </c>
      <c r="B59" s="73" t="str">
        <f>'Door Comparison'!C60</f>
        <v>DRS-301</v>
      </c>
      <c r="C59" s="203" t="str">
        <f>'Door Comparison'!D60</f>
        <v>Metal</v>
      </c>
      <c r="D59" s="9">
        <f>'Door Comparison'!P60</f>
        <v>1</v>
      </c>
      <c r="E59" s="160">
        <f>'Door Labour'!Y60</f>
        <v>459.69</v>
      </c>
      <c r="F59" s="3">
        <f>'Door Materials'!W60</f>
        <v>1756.55</v>
      </c>
      <c r="G59" s="3">
        <f t="shared" si="6"/>
        <v>2216.2399999999998</v>
      </c>
      <c r="H59" s="3">
        <f t="shared" si="7"/>
        <v>265.95</v>
      </c>
      <c r="I59" s="3">
        <f t="shared" si="8"/>
        <v>2482.19</v>
      </c>
      <c r="J59" s="3">
        <f t="shared" si="9"/>
        <v>130.63999999999999</v>
      </c>
      <c r="K59" s="105">
        <v>0</v>
      </c>
      <c r="L59" s="3">
        <f t="shared" si="10"/>
        <v>2612.83</v>
      </c>
      <c r="M59" s="25">
        <f t="shared" si="11"/>
        <v>2612.83</v>
      </c>
    </row>
    <row r="60" spans="1:14" x14ac:dyDescent="0.2">
      <c r="A60" s="384" t="str">
        <f>'Door Comparison'!A61</f>
        <v>D00.01.07A</v>
      </c>
      <c r="B60" s="73" t="str">
        <f>'Door Comparison'!C61</f>
        <v>DRS-501</v>
      </c>
      <c r="C60" s="203" t="str">
        <f>'Door Comparison'!D61</f>
        <v>Timber</v>
      </c>
      <c r="G60" s="3"/>
      <c r="H60" s="3"/>
      <c r="I60" s="3"/>
      <c r="J60" s="3"/>
      <c r="K60" s="105"/>
      <c r="L60" s="3"/>
      <c r="N60" s="1" t="str">
        <f>'Door Comparison'!AD61</f>
        <v>OMITTED</v>
      </c>
    </row>
    <row r="61" spans="1:14" x14ac:dyDescent="0.2">
      <c r="A61" s="384" t="str">
        <f>'Door Comparison'!A62</f>
        <v>D00.01.08A</v>
      </c>
      <c r="B61" s="73" t="str">
        <f>'Door Comparison'!C62</f>
        <v>DRS-301</v>
      </c>
      <c r="C61" s="203" t="str">
        <f>'Door Comparison'!D62</f>
        <v>Metal</v>
      </c>
      <c r="D61" s="9">
        <f>'Door Comparison'!P62</f>
        <v>1</v>
      </c>
      <c r="E61" s="160">
        <f>'Door Labour'!Y62</f>
        <v>459.69</v>
      </c>
      <c r="F61" s="3">
        <f>'Door Materials'!W62</f>
        <v>1284.55</v>
      </c>
      <c r="G61" s="3">
        <f t="shared" si="6"/>
        <v>1744.24</v>
      </c>
      <c r="H61" s="3">
        <f t="shared" si="7"/>
        <v>209.31</v>
      </c>
      <c r="I61" s="3">
        <f t="shared" si="8"/>
        <v>1953.55</v>
      </c>
      <c r="J61" s="3">
        <f t="shared" si="9"/>
        <v>102.82</v>
      </c>
      <c r="K61" s="105">
        <v>0</v>
      </c>
      <c r="L61" s="3">
        <f t="shared" si="10"/>
        <v>2056.37</v>
      </c>
      <c r="M61" s="25">
        <f t="shared" si="11"/>
        <v>2056.37</v>
      </c>
    </row>
    <row r="62" spans="1:14" x14ac:dyDescent="0.2">
      <c r="A62" s="384" t="str">
        <f>'Door Comparison'!A63</f>
        <v>D00.01.09A</v>
      </c>
      <c r="B62" s="73" t="str">
        <f>'Door Comparison'!C63</f>
        <v>DRS-501</v>
      </c>
      <c r="C62" s="203" t="str">
        <f>'Door Comparison'!D63</f>
        <v>Timber</v>
      </c>
      <c r="D62" s="9">
        <f>'Door Comparison'!P63</f>
        <v>1</v>
      </c>
      <c r="E62" s="160">
        <f>'Door Labour'!Y63</f>
        <v>236.32</v>
      </c>
      <c r="F62" s="3">
        <f>'Door Materials'!W63</f>
        <v>1080.81</v>
      </c>
      <c r="G62" s="3">
        <f t="shared" si="6"/>
        <v>1317.13</v>
      </c>
      <c r="H62" s="3">
        <f t="shared" si="7"/>
        <v>158.06</v>
      </c>
      <c r="I62" s="3">
        <f t="shared" si="8"/>
        <v>1475.19</v>
      </c>
      <c r="J62" s="3">
        <f t="shared" si="9"/>
        <v>77.64</v>
      </c>
      <c r="K62" s="105">
        <v>0</v>
      </c>
      <c r="L62" s="3">
        <f t="shared" si="10"/>
        <v>1552.83</v>
      </c>
      <c r="M62" s="25">
        <f t="shared" si="11"/>
        <v>1552.83</v>
      </c>
    </row>
    <row r="63" spans="1:14" x14ac:dyDescent="0.2">
      <c r="A63" s="384" t="str">
        <f>'Door Comparison'!A64</f>
        <v>D00.01.10A</v>
      </c>
      <c r="B63" s="73" t="str">
        <f>'Door Comparison'!C64</f>
        <v>DRS-301</v>
      </c>
      <c r="C63" s="203" t="str">
        <f>'Door Comparison'!D64</f>
        <v>Metal</v>
      </c>
      <c r="D63" s="9">
        <f>'Door Comparison'!P64</f>
        <v>1</v>
      </c>
      <c r="E63" s="160">
        <f>'Door Labour'!Y64</f>
        <v>459.69</v>
      </c>
      <c r="F63" s="3">
        <f>'Door Materials'!W64</f>
        <v>1931.55</v>
      </c>
      <c r="G63" s="3">
        <f t="shared" si="6"/>
        <v>2391.2399999999998</v>
      </c>
      <c r="H63" s="3">
        <f t="shared" si="7"/>
        <v>286.95</v>
      </c>
      <c r="I63" s="3">
        <f t="shared" si="8"/>
        <v>2678.19</v>
      </c>
      <c r="J63" s="3">
        <f t="shared" si="9"/>
        <v>140.96</v>
      </c>
      <c r="K63" s="105">
        <v>0</v>
      </c>
      <c r="L63" s="3">
        <f t="shared" si="10"/>
        <v>2819.15</v>
      </c>
      <c r="M63" s="25">
        <f t="shared" si="11"/>
        <v>2819.15</v>
      </c>
    </row>
    <row r="64" spans="1:14" x14ac:dyDescent="0.2">
      <c r="A64" s="384" t="str">
        <f>'Door Comparison'!A65</f>
        <v>D00.01.12A</v>
      </c>
      <c r="B64" s="73" t="str">
        <f>'Door Comparison'!C65</f>
        <v>DRS-301</v>
      </c>
      <c r="C64" s="203" t="str">
        <f>'Door Comparison'!D65</f>
        <v>Metal</v>
      </c>
      <c r="D64" s="9">
        <f>'Door Comparison'!P65</f>
        <v>1</v>
      </c>
      <c r="E64" s="160">
        <f>'Door Labour'!Y65</f>
        <v>459.69</v>
      </c>
      <c r="F64" s="3">
        <f>'Door Materials'!W65</f>
        <v>1284.55</v>
      </c>
      <c r="G64" s="3">
        <f t="shared" si="6"/>
        <v>1744.24</v>
      </c>
      <c r="H64" s="3">
        <f t="shared" si="7"/>
        <v>209.31</v>
      </c>
      <c r="I64" s="3">
        <f t="shared" si="8"/>
        <v>1953.55</v>
      </c>
      <c r="J64" s="3">
        <f t="shared" si="9"/>
        <v>102.82</v>
      </c>
      <c r="K64" s="105">
        <v>0</v>
      </c>
      <c r="L64" s="3">
        <f t="shared" si="10"/>
        <v>2056.37</v>
      </c>
      <c r="M64" s="25">
        <f t="shared" si="11"/>
        <v>2056.37</v>
      </c>
    </row>
    <row r="65" spans="1:14" x14ac:dyDescent="0.2">
      <c r="A65" s="384" t="str">
        <f>'Door Comparison'!A66</f>
        <v>D00.01.15A</v>
      </c>
      <c r="B65" s="73" t="str">
        <f>'Door Comparison'!C66</f>
        <v>DRS-301</v>
      </c>
      <c r="C65" s="203" t="str">
        <f>'Door Comparison'!D66</f>
        <v>Metal</v>
      </c>
      <c r="D65" s="9">
        <f>'Door Comparison'!P66</f>
        <v>1</v>
      </c>
      <c r="E65" s="160">
        <f>'Door Labour'!Y66</f>
        <v>459.69</v>
      </c>
      <c r="F65" s="3">
        <f>'Door Materials'!W66</f>
        <v>1700.55</v>
      </c>
      <c r="G65" s="3">
        <f t="shared" si="6"/>
        <v>2160.2399999999998</v>
      </c>
      <c r="H65" s="3">
        <f t="shared" si="7"/>
        <v>259.23</v>
      </c>
      <c r="I65" s="3">
        <f t="shared" si="8"/>
        <v>2419.4699999999998</v>
      </c>
      <c r="J65" s="3">
        <f t="shared" si="9"/>
        <v>127.34</v>
      </c>
      <c r="K65" s="105">
        <v>0</v>
      </c>
      <c r="L65" s="3">
        <f t="shared" si="10"/>
        <v>2546.81</v>
      </c>
      <c r="M65" s="25">
        <f t="shared" si="11"/>
        <v>2546.81</v>
      </c>
    </row>
    <row r="66" spans="1:14" x14ac:dyDescent="0.2">
      <c r="A66" s="384" t="str">
        <f>'Door Comparison'!A67</f>
        <v>D00.02.01A</v>
      </c>
      <c r="B66" s="73" t="str">
        <f>'Door Comparison'!C67</f>
        <v>DRS-301</v>
      </c>
      <c r="C66" s="203" t="str">
        <f>'Door Comparison'!D67</f>
        <v>Metal</v>
      </c>
      <c r="G66" s="3"/>
      <c r="H66" s="3"/>
      <c r="I66" s="3"/>
      <c r="J66" s="3"/>
      <c r="K66" s="105"/>
      <c r="L66" s="3"/>
      <c r="N66" s="1" t="str">
        <f>'Door Comparison'!AD67</f>
        <v>OMITTED</v>
      </c>
    </row>
    <row r="67" spans="1:14" x14ac:dyDescent="0.2">
      <c r="A67" s="384" t="str">
        <f>'Door Comparison'!A68</f>
        <v>D00.02.01B</v>
      </c>
      <c r="B67" s="73" t="str">
        <f>'Door Comparison'!C68</f>
        <v>DRS-301</v>
      </c>
      <c r="C67" s="203" t="str">
        <f>'Door Comparison'!D68</f>
        <v>Metal</v>
      </c>
      <c r="D67" s="9">
        <f>'Door Comparison'!P68</f>
        <v>1</v>
      </c>
      <c r="E67" s="160">
        <f>'Door Labour'!Y68</f>
        <v>459.69</v>
      </c>
      <c r="F67" s="3">
        <f>'Door Materials'!W68</f>
        <v>1781.55</v>
      </c>
      <c r="G67" s="3">
        <f t="shared" si="6"/>
        <v>2241.2399999999998</v>
      </c>
      <c r="H67" s="3">
        <f t="shared" si="7"/>
        <v>268.95</v>
      </c>
      <c r="I67" s="3">
        <f t="shared" si="8"/>
        <v>2510.19</v>
      </c>
      <c r="J67" s="3">
        <f t="shared" si="9"/>
        <v>132.12</v>
      </c>
      <c r="K67" s="105">
        <v>0</v>
      </c>
      <c r="L67" s="3">
        <f t="shared" si="10"/>
        <v>2642.31</v>
      </c>
      <c r="M67" s="25">
        <f t="shared" si="11"/>
        <v>2642.31</v>
      </c>
    </row>
    <row r="68" spans="1:14" x14ac:dyDescent="0.2">
      <c r="A68" s="384" t="str">
        <f>'Door Comparison'!A69</f>
        <v>D00.02.04A</v>
      </c>
      <c r="B68" s="73" t="str">
        <f>'Door Comparison'!C69</f>
        <v>DRS-301</v>
      </c>
      <c r="C68" s="203" t="str">
        <f>'Door Comparison'!D69</f>
        <v>Metal</v>
      </c>
      <c r="D68" s="9">
        <f>'Door Comparison'!P69</f>
        <v>1</v>
      </c>
      <c r="E68" s="160">
        <f>'Door Labour'!Y69</f>
        <v>459.69</v>
      </c>
      <c r="F68" s="3">
        <f>'Door Materials'!W69</f>
        <v>1837.55</v>
      </c>
      <c r="G68" s="3">
        <f t="shared" si="6"/>
        <v>2297.2399999999998</v>
      </c>
      <c r="H68" s="3">
        <f t="shared" si="7"/>
        <v>275.67</v>
      </c>
      <c r="I68" s="3">
        <f t="shared" si="8"/>
        <v>2572.91</v>
      </c>
      <c r="J68" s="3">
        <f t="shared" si="9"/>
        <v>135.41999999999999</v>
      </c>
      <c r="K68" s="105">
        <v>0</v>
      </c>
      <c r="L68" s="3">
        <f t="shared" si="10"/>
        <v>2708.33</v>
      </c>
      <c r="M68" s="25">
        <f t="shared" si="11"/>
        <v>2708.33</v>
      </c>
    </row>
    <row r="69" spans="1:14" x14ac:dyDescent="0.2">
      <c r="A69" s="384" t="str">
        <f>'Door Comparison'!A70</f>
        <v>D00.02.05A</v>
      </c>
      <c r="B69" s="73" t="str">
        <f>'Door Comparison'!C70</f>
        <v>DRS-301</v>
      </c>
      <c r="C69" s="203" t="str">
        <f>'Door Comparison'!D70</f>
        <v>Metal</v>
      </c>
      <c r="D69" s="9">
        <f>'Door Comparison'!P70</f>
        <v>1</v>
      </c>
      <c r="E69" s="160">
        <f>'Door Labour'!Y70</f>
        <v>459.69</v>
      </c>
      <c r="F69" s="3">
        <f>'Door Materials'!W70</f>
        <v>1357.55</v>
      </c>
      <c r="G69" s="3">
        <f t="shared" si="6"/>
        <v>1817.24</v>
      </c>
      <c r="H69" s="3">
        <f t="shared" si="7"/>
        <v>218.07</v>
      </c>
      <c r="I69" s="3">
        <f t="shared" si="8"/>
        <v>2035.31</v>
      </c>
      <c r="J69" s="3">
        <f t="shared" si="9"/>
        <v>107.12</v>
      </c>
      <c r="K69" s="105">
        <v>0</v>
      </c>
      <c r="L69" s="3">
        <f t="shared" si="10"/>
        <v>2142.4299999999998</v>
      </c>
      <c r="M69" s="25">
        <f t="shared" si="11"/>
        <v>2142.4299999999998</v>
      </c>
    </row>
    <row r="70" spans="1:14" x14ac:dyDescent="0.2">
      <c r="A70" s="384" t="str">
        <f>'Door Comparison'!A71</f>
        <v>D00.03.01A</v>
      </c>
      <c r="B70" s="73" t="str">
        <f>'Door Comparison'!C71</f>
        <v>DRS-302</v>
      </c>
      <c r="C70" s="203" t="str">
        <f>'Door Comparison'!D71</f>
        <v>Metal</v>
      </c>
      <c r="D70" s="9">
        <f>'Door Comparison'!P71</f>
        <v>1</v>
      </c>
      <c r="E70" s="160">
        <f>'Door Labour'!Y71</f>
        <v>459.69</v>
      </c>
      <c r="F70" s="3">
        <f>'Door Materials'!W71</f>
        <v>1904.55</v>
      </c>
      <c r="G70" s="3">
        <f t="shared" si="6"/>
        <v>2364.2399999999998</v>
      </c>
      <c r="H70" s="3">
        <f t="shared" si="7"/>
        <v>283.70999999999998</v>
      </c>
      <c r="I70" s="3">
        <f t="shared" si="8"/>
        <v>2647.95</v>
      </c>
      <c r="J70" s="3">
        <f t="shared" si="9"/>
        <v>139.37</v>
      </c>
      <c r="K70" s="105">
        <v>0</v>
      </c>
      <c r="L70" s="3">
        <f t="shared" si="10"/>
        <v>2787.32</v>
      </c>
      <c r="M70" s="25">
        <f t="shared" si="11"/>
        <v>2787.32</v>
      </c>
    </row>
    <row r="71" spans="1:14" x14ac:dyDescent="0.2">
      <c r="A71" s="384" t="str">
        <f>'Door Comparison'!A72</f>
        <v>D00.03.01B</v>
      </c>
      <c r="B71" s="73" t="str">
        <f>'Door Comparison'!C72</f>
        <v>DRS-302</v>
      </c>
      <c r="C71" s="203" t="str">
        <f>'Door Comparison'!D72</f>
        <v>Metal</v>
      </c>
      <c r="D71" s="9">
        <f>'Door Comparison'!P72</f>
        <v>1</v>
      </c>
      <c r="E71" s="160">
        <f>'Door Labour'!Y72</f>
        <v>459.69</v>
      </c>
      <c r="F71" s="3">
        <f>'Door Materials'!W72</f>
        <v>1904.55</v>
      </c>
      <c r="G71" s="3">
        <f t="shared" si="6"/>
        <v>2364.2399999999998</v>
      </c>
      <c r="H71" s="3">
        <f t="shared" si="7"/>
        <v>283.70999999999998</v>
      </c>
      <c r="I71" s="3">
        <f t="shared" si="8"/>
        <v>2647.95</v>
      </c>
      <c r="J71" s="3">
        <f t="shared" si="9"/>
        <v>139.37</v>
      </c>
      <c r="K71" s="105">
        <v>0</v>
      </c>
      <c r="L71" s="3">
        <f t="shared" si="10"/>
        <v>2787.32</v>
      </c>
      <c r="M71" s="25">
        <f t="shared" si="11"/>
        <v>2787.32</v>
      </c>
    </row>
    <row r="72" spans="1:14" x14ac:dyDescent="0.2">
      <c r="A72" s="384" t="str">
        <f>'Door Comparison'!A73</f>
        <v>D00.04.01A</v>
      </c>
      <c r="B72" s="73" t="str">
        <f>'Door Comparison'!C73</f>
        <v>DRS-301</v>
      </c>
      <c r="C72" s="203" t="str">
        <f>'Door Comparison'!D73</f>
        <v>Metal</v>
      </c>
      <c r="D72" s="9">
        <f>'Door Comparison'!P73</f>
        <v>1</v>
      </c>
      <c r="E72" s="160">
        <f>'Door Labour'!Y73</f>
        <v>459.69</v>
      </c>
      <c r="F72" s="3">
        <f>'Door Materials'!W73</f>
        <v>1747.55</v>
      </c>
      <c r="G72" s="3">
        <f t="shared" si="6"/>
        <v>2207.2399999999998</v>
      </c>
      <c r="H72" s="3">
        <f t="shared" si="7"/>
        <v>264.87</v>
      </c>
      <c r="I72" s="3">
        <f t="shared" si="8"/>
        <v>2472.11</v>
      </c>
      <c r="J72" s="3">
        <f t="shared" si="9"/>
        <v>130.11000000000001</v>
      </c>
      <c r="K72" s="105">
        <v>0</v>
      </c>
      <c r="L72" s="3">
        <f t="shared" si="10"/>
        <v>2602.2199999999998</v>
      </c>
      <c r="M72" s="25">
        <f t="shared" si="11"/>
        <v>2602.2199999999998</v>
      </c>
    </row>
    <row r="73" spans="1:14" x14ac:dyDescent="0.2">
      <c r="A73" s="384" t="str">
        <f>'Door Comparison'!A74</f>
        <v>D00.04.02B</v>
      </c>
      <c r="B73" s="73" t="str">
        <f>'Door Comparison'!C74</f>
        <v>DRS-301</v>
      </c>
      <c r="C73" s="203" t="str">
        <f>'Door Comparison'!D74</f>
        <v>Metal</v>
      </c>
      <c r="D73" s="9">
        <f>'Door Comparison'!P74</f>
        <v>1</v>
      </c>
      <c r="E73" s="160">
        <f>'Door Labour'!Y74</f>
        <v>459.69</v>
      </c>
      <c r="F73" s="3">
        <f>'Door Materials'!W74</f>
        <v>1327.55</v>
      </c>
      <c r="G73" s="3">
        <f t="shared" si="6"/>
        <v>1787.24</v>
      </c>
      <c r="H73" s="3">
        <f t="shared" si="7"/>
        <v>214.47</v>
      </c>
      <c r="I73" s="3">
        <f t="shared" si="8"/>
        <v>2001.71</v>
      </c>
      <c r="J73" s="3">
        <f t="shared" si="9"/>
        <v>105.35</v>
      </c>
      <c r="K73" s="105">
        <v>0</v>
      </c>
      <c r="L73" s="3">
        <f t="shared" si="10"/>
        <v>2107.06</v>
      </c>
      <c r="M73" s="25">
        <f t="shared" si="11"/>
        <v>2107.06</v>
      </c>
    </row>
    <row r="74" spans="1:14" x14ac:dyDescent="0.2">
      <c r="A74" s="384" t="str">
        <f>'Door Comparison'!A75</f>
        <v>D00.07.01B</v>
      </c>
      <c r="B74" s="73" t="str">
        <f>'Door Comparison'!C75</f>
        <v>DRS-501</v>
      </c>
      <c r="C74" s="203" t="str">
        <f>'Door Comparison'!D75</f>
        <v>Timber</v>
      </c>
      <c r="D74" s="9">
        <f>'Door Comparison'!P75</f>
        <v>1</v>
      </c>
      <c r="E74" s="160">
        <f>'Door Labour'!Y75</f>
        <v>162.36000000000001</v>
      </c>
      <c r="F74" s="3">
        <f>'Door Materials'!W75</f>
        <v>1425.96</v>
      </c>
      <c r="G74" s="3">
        <f t="shared" ref="G74:G136" si="12">E74+F74</f>
        <v>1588.32</v>
      </c>
      <c r="H74" s="3">
        <f t="shared" ref="H74:H136" si="13">G74*H$7</f>
        <v>190.6</v>
      </c>
      <c r="I74" s="3">
        <f t="shared" ref="I74:I136" si="14">SUM(G74:H74)</f>
        <v>1778.92</v>
      </c>
      <c r="J74" s="3">
        <f t="shared" ref="J74:J136" si="15">I74/19</f>
        <v>93.63</v>
      </c>
      <c r="K74" s="105">
        <v>0</v>
      </c>
      <c r="L74" s="3">
        <f t="shared" ref="L74:L136" si="16">I74+J74+K74</f>
        <v>1872.55</v>
      </c>
      <c r="M74" s="25">
        <f t="shared" ref="M74:M136" si="17">D74*L74</f>
        <v>1872.55</v>
      </c>
    </row>
    <row r="75" spans="1:14" x14ac:dyDescent="0.2">
      <c r="A75" s="384" t="str">
        <f>'Door Comparison'!A76</f>
        <v>D00.07.01C</v>
      </c>
      <c r="B75" s="73" t="str">
        <f>'Door Comparison'!C76</f>
        <v>DRS-501</v>
      </c>
      <c r="C75" s="203" t="str">
        <f>'Door Comparison'!D76</f>
        <v>Timber</v>
      </c>
      <c r="D75" s="9">
        <f>'Door Comparison'!P76</f>
        <v>1</v>
      </c>
      <c r="E75" s="160">
        <f>'Door Labour'!Y76</f>
        <v>299.08</v>
      </c>
      <c r="F75" s="3">
        <f>'Door Materials'!W76</f>
        <v>2022.45</v>
      </c>
      <c r="G75" s="3">
        <f t="shared" si="12"/>
        <v>2321.5300000000002</v>
      </c>
      <c r="H75" s="3">
        <f t="shared" si="13"/>
        <v>278.58</v>
      </c>
      <c r="I75" s="3">
        <f t="shared" si="14"/>
        <v>2600.11</v>
      </c>
      <c r="J75" s="3">
        <f t="shared" si="15"/>
        <v>136.85</v>
      </c>
      <c r="K75" s="105">
        <v>0</v>
      </c>
      <c r="L75" s="3">
        <f t="shared" si="16"/>
        <v>2736.96</v>
      </c>
      <c r="M75" s="25">
        <f t="shared" si="17"/>
        <v>2736.96</v>
      </c>
    </row>
    <row r="76" spans="1:14" x14ac:dyDescent="0.2">
      <c r="A76" s="384" t="str">
        <f>'Door Comparison'!A77</f>
        <v>D01.02.12I</v>
      </c>
      <c r="B76" s="73" t="str">
        <f>'Door Comparison'!C77</f>
        <v>DRS-301</v>
      </c>
      <c r="C76" s="203" t="str">
        <f>'Door Comparison'!D77</f>
        <v>Metal</v>
      </c>
      <c r="D76" s="9">
        <f>'Door Comparison'!P77</f>
        <v>1</v>
      </c>
      <c r="E76" s="160">
        <f>'Door Labour'!Y77</f>
        <v>459.69</v>
      </c>
      <c r="F76" s="3">
        <f>'Door Materials'!W77</f>
        <v>1781.55</v>
      </c>
      <c r="G76" s="3">
        <f t="shared" si="12"/>
        <v>2241.2399999999998</v>
      </c>
      <c r="H76" s="3">
        <f t="shared" si="13"/>
        <v>268.95</v>
      </c>
      <c r="I76" s="3">
        <f t="shared" si="14"/>
        <v>2510.19</v>
      </c>
      <c r="J76" s="3">
        <f t="shared" si="15"/>
        <v>132.12</v>
      </c>
      <c r="K76" s="105">
        <v>0</v>
      </c>
      <c r="L76" s="3">
        <f t="shared" si="16"/>
        <v>2642.31</v>
      </c>
      <c r="M76" s="25">
        <f t="shared" si="17"/>
        <v>2642.31</v>
      </c>
    </row>
    <row r="77" spans="1:14" hidden="1" x14ac:dyDescent="0.2">
      <c r="A77" s="384" t="str">
        <f>'Door Comparison'!A78</f>
        <v>Level 00 - Circulation</v>
      </c>
      <c r="B77" s="73"/>
      <c r="C77" s="203"/>
      <c r="G77" s="3"/>
      <c r="H77" s="3"/>
      <c r="I77" s="3"/>
      <c r="J77" s="3"/>
      <c r="K77" s="105"/>
      <c r="L77" s="3"/>
    </row>
    <row r="78" spans="1:14" x14ac:dyDescent="0.2">
      <c r="A78" s="384" t="str">
        <f>'Door Comparison'!A79</f>
        <v>D00.00.26C</v>
      </c>
      <c r="B78" s="73" t="str">
        <f>'Door Comparison'!C79</f>
        <v>DRS-301</v>
      </c>
      <c r="C78" s="203" t="str">
        <f>'Door Comparison'!D79</f>
        <v>Metal</v>
      </c>
      <c r="D78" s="9">
        <f>'Door Comparison'!P79</f>
        <v>1</v>
      </c>
      <c r="E78" s="160">
        <f>'Door Labour'!Y79</f>
        <v>459.69</v>
      </c>
      <c r="F78" s="3">
        <f>'Door Materials'!W79</f>
        <v>1781.55</v>
      </c>
      <c r="G78" s="3">
        <f t="shared" si="12"/>
        <v>2241.2399999999998</v>
      </c>
      <c r="H78" s="3">
        <f t="shared" si="13"/>
        <v>268.95</v>
      </c>
      <c r="I78" s="3">
        <f t="shared" si="14"/>
        <v>2510.19</v>
      </c>
      <c r="J78" s="3">
        <f t="shared" si="15"/>
        <v>132.12</v>
      </c>
      <c r="K78" s="105">
        <v>0</v>
      </c>
      <c r="L78" s="3">
        <f t="shared" si="16"/>
        <v>2642.31</v>
      </c>
      <c r="M78" s="25">
        <f t="shared" si="17"/>
        <v>2642.31</v>
      </c>
    </row>
    <row r="79" spans="1:14" x14ac:dyDescent="0.2">
      <c r="A79" s="384" t="str">
        <f>'Door Comparison'!A80</f>
        <v>D00.00.34A</v>
      </c>
      <c r="B79" s="73" t="str">
        <f>'Door Comparison'!C80</f>
        <v>DRS-301</v>
      </c>
      <c r="C79" s="203" t="str">
        <f>'Door Comparison'!D80</f>
        <v>Metal</v>
      </c>
      <c r="D79" s="9">
        <f>'Door Comparison'!P80</f>
        <v>1</v>
      </c>
      <c r="E79" s="160">
        <f>'Door Labour'!Y80</f>
        <v>459.69</v>
      </c>
      <c r="F79" s="3">
        <f>'Door Materials'!W80</f>
        <v>1935.55</v>
      </c>
      <c r="G79" s="3">
        <f t="shared" si="12"/>
        <v>2395.2399999999998</v>
      </c>
      <c r="H79" s="3">
        <f t="shared" si="13"/>
        <v>287.43</v>
      </c>
      <c r="I79" s="3">
        <f t="shared" si="14"/>
        <v>2682.67</v>
      </c>
      <c r="J79" s="3">
        <f t="shared" si="15"/>
        <v>141.19</v>
      </c>
      <c r="K79" s="105">
        <v>0</v>
      </c>
      <c r="L79" s="3">
        <f t="shared" si="16"/>
        <v>2823.86</v>
      </c>
      <c r="M79" s="25">
        <f t="shared" si="17"/>
        <v>2823.86</v>
      </c>
    </row>
    <row r="80" spans="1:14" x14ac:dyDescent="0.2">
      <c r="A80" s="384" t="str">
        <f>'Door Comparison'!A81</f>
        <v>D00.00.51A</v>
      </c>
      <c r="B80" s="73" t="str">
        <f>'Door Comparison'!C81</f>
        <v>DRS-301</v>
      </c>
      <c r="C80" s="203" t="str">
        <f>'Door Comparison'!D81</f>
        <v>Metal</v>
      </c>
      <c r="D80" s="9">
        <f>'Door Comparison'!P81</f>
        <v>1</v>
      </c>
      <c r="E80" s="160">
        <f>'Door Labour'!Y81</f>
        <v>459.69</v>
      </c>
      <c r="F80" s="3">
        <f>'Door Materials'!W81</f>
        <v>1803.55</v>
      </c>
      <c r="G80" s="3">
        <f t="shared" si="12"/>
        <v>2263.2399999999998</v>
      </c>
      <c r="H80" s="3">
        <f t="shared" si="13"/>
        <v>271.58999999999997</v>
      </c>
      <c r="I80" s="3">
        <f t="shared" si="14"/>
        <v>2534.83</v>
      </c>
      <c r="J80" s="3">
        <f t="shared" si="15"/>
        <v>133.41</v>
      </c>
      <c r="K80" s="105">
        <v>0</v>
      </c>
      <c r="L80" s="3">
        <f t="shared" si="16"/>
        <v>2668.24</v>
      </c>
      <c r="M80" s="25">
        <f t="shared" si="17"/>
        <v>2668.24</v>
      </c>
    </row>
    <row r="81" spans="1:13" x14ac:dyDescent="0.2">
      <c r="A81" s="384" t="str">
        <f>'Door Comparison'!A82</f>
        <v>D00.00.53A</v>
      </c>
      <c r="B81" s="73" t="str">
        <f>'Door Comparison'!C82</f>
        <v>DRS-301</v>
      </c>
      <c r="C81" s="203" t="str">
        <f>'Door Comparison'!D82</f>
        <v>Metal</v>
      </c>
      <c r="D81" s="9">
        <f>'Door Comparison'!P82</f>
        <v>1</v>
      </c>
      <c r="E81" s="160">
        <f>'Door Labour'!Y82</f>
        <v>459.69</v>
      </c>
      <c r="F81" s="3">
        <f>'Door Materials'!W82</f>
        <v>1756.55</v>
      </c>
      <c r="G81" s="3">
        <f t="shared" si="12"/>
        <v>2216.2399999999998</v>
      </c>
      <c r="H81" s="3">
        <f t="shared" si="13"/>
        <v>265.95</v>
      </c>
      <c r="I81" s="3">
        <f t="shared" si="14"/>
        <v>2482.19</v>
      </c>
      <c r="J81" s="3">
        <f t="shared" si="15"/>
        <v>130.63999999999999</v>
      </c>
      <c r="K81" s="105">
        <v>0</v>
      </c>
      <c r="L81" s="3">
        <f t="shared" si="16"/>
        <v>2612.83</v>
      </c>
      <c r="M81" s="25">
        <f t="shared" si="17"/>
        <v>2612.83</v>
      </c>
    </row>
    <row r="82" spans="1:13" x14ac:dyDescent="0.2">
      <c r="A82" s="384" t="str">
        <f>'Door Comparison'!A83</f>
        <v>D00.00.57A</v>
      </c>
      <c r="B82" s="73" t="str">
        <f>'Door Comparison'!C83</f>
        <v>DRS-301</v>
      </c>
      <c r="C82" s="203" t="str">
        <f>'Door Comparison'!D83</f>
        <v>Metal</v>
      </c>
      <c r="D82" s="9">
        <f>'Door Comparison'!P83</f>
        <v>1</v>
      </c>
      <c r="E82" s="160">
        <f>'Door Labour'!Y83</f>
        <v>459.69</v>
      </c>
      <c r="F82" s="3">
        <f>'Door Materials'!W83</f>
        <v>1752.55</v>
      </c>
      <c r="G82" s="3">
        <f t="shared" si="12"/>
        <v>2212.2399999999998</v>
      </c>
      <c r="H82" s="3">
        <f t="shared" si="13"/>
        <v>265.47000000000003</v>
      </c>
      <c r="I82" s="3">
        <f t="shared" si="14"/>
        <v>2477.71</v>
      </c>
      <c r="J82" s="3">
        <f t="shared" si="15"/>
        <v>130.41</v>
      </c>
      <c r="K82" s="105">
        <v>0</v>
      </c>
      <c r="L82" s="3">
        <f t="shared" si="16"/>
        <v>2608.12</v>
      </c>
      <c r="M82" s="25">
        <f t="shared" si="17"/>
        <v>2608.12</v>
      </c>
    </row>
    <row r="83" spans="1:13" x14ac:dyDescent="0.2">
      <c r="A83" s="384" t="str">
        <f>'Door Comparison'!A84</f>
        <v>D00.00.75A</v>
      </c>
      <c r="B83" s="73" t="str">
        <f>'Door Comparison'!C84</f>
        <v>DRS-301</v>
      </c>
      <c r="C83" s="203" t="str">
        <f>'Door Comparison'!D84</f>
        <v>Metal</v>
      </c>
      <c r="D83" s="9">
        <f>'Door Comparison'!P84</f>
        <v>1</v>
      </c>
      <c r="E83" s="160">
        <f>'Door Labour'!Y84</f>
        <v>459.69</v>
      </c>
      <c r="F83" s="3">
        <f>'Door Materials'!W84</f>
        <v>2209.5500000000002</v>
      </c>
      <c r="G83" s="3">
        <f t="shared" si="12"/>
        <v>2669.24</v>
      </c>
      <c r="H83" s="3">
        <f t="shared" si="13"/>
        <v>320.31</v>
      </c>
      <c r="I83" s="3">
        <f t="shared" si="14"/>
        <v>2989.55</v>
      </c>
      <c r="J83" s="3">
        <f t="shared" si="15"/>
        <v>157.34</v>
      </c>
      <c r="K83" s="105">
        <v>0</v>
      </c>
      <c r="L83" s="3">
        <f t="shared" si="16"/>
        <v>3146.89</v>
      </c>
      <c r="M83" s="25">
        <f t="shared" si="17"/>
        <v>3146.89</v>
      </c>
    </row>
    <row r="84" spans="1:13" x14ac:dyDescent="0.2">
      <c r="A84" s="384" t="str">
        <f>'Door Comparison'!A85</f>
        <v>D00.00.77B</v>
      </c>
      <c r="B84" s="73" t="str">
        <f>'Door Comparison'!C85</f>
        <v>DRS-301</v>
      </c>
      <c r="C84" s="203" t="str">
        <f>'Door Comparison'!D85</f>
        <v>Metal</v>
      </c>
      <c r="D84" s="9">
        <f>'Door Comparison'!P85</f>
        <v>1</v>
      </c>
      <c r="E84" s="160">
        <f>'Door Labour'!Y85</f>
        <v>459.69</v>
      </c>
      <c r="F84" s="3">
        <f>'Door Materials'!W85</f>
        <v>1982.55</v>
      </c>
      <c r="G84" s="3">
        <f t="shared" si="12"/>
        <v>2442.2399999999998</v>
      </c>
      <c r="H84" s="3">
        <f t="shared" si="13"/>
        <v>293.07</v>
      </c>
      <c r="I84" s="3">
        <f t="shared" si="14"/>
        <v>2735.31</v>
      </c>
      <c r="J84" s="3">
        <f t="shared" si="15"/>
        <v>143.96</v>
      </c>
      <c r="K84" s="105">
        <v>0</v>
      </c>
      <c r="L84" s="3">
        <f t="shared" si="16"/>
        <v>2879.27</v>
      </c>
      <c r="M84" s="25">
        <f t="shared" si="17"/>
        <v>2879.27</v>
      </c>
    </row>
    <row r="85" spans="1:13" x14ac:dyDescent="0.2">
      <c r="A85" s="384" t="str">
        <f>'Door Comparison'!A86</f>
        <v>D00.00.77C</v>
      </c>
      <c r="B85" s="73" t="str">
        <f>'Door Comparison'!C86</f>
        <v>DRS-301</v>
      </c>
      <c r="C85" s="203" t="str">
        <f>'Door Comparison'!D86</f>
        <v>Metal</v>
      </c>
      <c r="D85" s="9">
        <f>'Door Comparison'!P86</f>
        <v>1</v>
      </c>
      <c r="E85" s="160">
        <f>'Door Labour'!Y86</f>
        <v>459.69</v>
      </c>
      <c r="F85" s="3">
        <f>'Door Materials'!W86</f>
        <v>1366.55</v>
      </c>
      <c r="G85" s="3">
        <f t="shared" si="12"/>
        <v>1826.24</v>
      </c>
      <c r="H85" s="3">
        <f t="shared" si="13"/>
        <v>219.15</v>
      </c>
      <c r="I85" s="3">
        <f t="shared" si="14"/>
        <v>2045.39</v>
      </c>
      <c r="J85" s="3">
        <f t="shared" si="15"/>
        <v>107.65</v>
      </c>
      <c r="K85" s="105">
        <v>0</v>
      </c>
      <c r="L85" s="3">
        <f t="shared" si="16"/>
        <v>2153.04</v>
      </c>
      <c r="M85" s="25">
        <f t="shared" si="17"/>
        <v>2153.04</v>
      </c>
    </row>
    <row r="86" spans="1:13" x14ac:dyDescent="0.2">
      <c r="A86" s="384" t="str">
        <f>'Door Comparison'!A87</f>
        <v>D00.04.03A</v>
      </c>
      <c r="B86" s="73" t="str">
        <f>'Door Comparison'!C87</f>
        <v>DRS-301</v>
      </c>
      <c r="C86" s="203" t="str">
        <f>'Door Comparison'!D87</f>
        <v>Metal</v>
      </c>
      <c r="D86" s="9">
        <f>'Door Comparison'!P87</f>
        <v>1</v>
      </c>
      <c r="E86" s="160">
        <f>'Door Labour'!Y87</f>
        <v>459.69</v>
      </c>
      <c r="F86" s="3">
        <f>'Door Materials'!W87</f>
        <v>1676.55</v>
      </c>
      <c r="G86" s="3">
        <f t="shared" si="12"/>
        <v>2136.2399999999998</v>
      </c>
      <c r="H86" s="3">
        <f t="shared" si="13"/>
        <v>256.35000000000002</v>
      </c>
      <c r="I86" s="3">
        <f t="shared" si="14"/>
        <v>2392.59</v>
      </c>
      <c r="J86" s="3">
        <f t="shared" si="15"/>
        <v>125.93</v>
      </c>
      <c r="K86" s="105">
        <v>0</v>
      </c>
      <c r="L86" s="3">
        <f t="shared" si="16"/>
        <v>2518.52</v>
      </c>
      <c r="M86" s="25">
        <f t="shared" si="17"/>
        <v>2518.52</v>
      </c>
    </row>
    <row r="87" spans="1:13" hidden="1" x14ac:dyDescent="0.2">
      <c r="A87" s="384" t="str">
        <f>'Door Comparison'!A88</f>
        <v>Level 00M</v>
      </c>
      <c r="B87" s="73"/>
      <c r="C87" s="203"/>
      <c r="G87" s="3"/>
      <c r="H87" s="3"/>
      <c r="I87" s="3"/>
      <c r="J87" s="3"/>
      <c r="K87" s="105"/>
      <c r="L87" s="3"/>
    </row>
    <row r="88" spans="1:13" x14ac:dyDescent="0.2">
      <c r="A88" s="384" t="str">
        <f>'Door Comparison'!A89</f>
        <v>D00M.00.01A</v>
      </c>
      <c r="B88" s="73" t="str">
        <f>'Door Comparison'!C89</f>
        <v>DRS-301</v>
      </c>
      <c r="C88" s="203" t="str">
        <f>'Door Comparison'!D89</f>
        <v>Metal</v>
      </c>
      <c r="D88" s="9">
        <f>'Door Comparison'!P89</f>
        <v>1</v>
      </c>
      <c r="E88" s="160">
        <f>'Door Labour'!Y89</f>
        <v>459.69</v>
      </c>
      <c r="F88" s="3">
        <f>'Door Materials'!W89</f>
        <v>1835.55</v>
      </c>
      <c r="G88" s="3">
        <f t="shared" si="12"/>
        <v>2295.2399999999998</v>
      </c>
      <c r="H88" s="3">
        <f t="shared" si="13"/>
        <v>275.43</v>
      </c>
      <c r="I88" s="3">
        <f t="shared" si="14"/>
        <v>2570.67</v>
      </c>
      <c r="J88" s="3">
        <f t="shared" si="15"/>
        <v>135.30000000000001</v>
      </c>
      <c r="K88" s="105">
        <v>0</v>
      </c>
      <c r="L88" s="3">
        <f t="shared" si="16"/>
        <v>2705.97</v>
      </c>
      <c r="M88" s="25">
        <f t="shared" si="17"/>
        <v>2705.97</v>
      </c>
    </row>
    <row r="89" spans="1:13" x14ac:dyDescent="0.2">
      <c r="A89" s="384" t="str">
        <f>'Door Comparison'!A90</f>
        <v>D00M.00.02A</v>
      </c>
      <c r="B89" s="73" t="str">
        <f>'Door Comparison'!C90</f>
        <v>DRS-301</v>
      </c>
      <c r="C89" s="203" t="str">
        <f>'Door Comparison'!D90</f>
        <v>Metal</v>
      </c>
      <c r="D89" s="9">
        <f>'Door Comparison'!P90</f>
        <v>1</v>
      </c>
      <c r="E89" s="160">
        <f>'Door Labour'!Y90</f>
        <v>459.69</v>
      </c>
      <c r="F89" s="3">
        <f>'Door Materials'!W90</f>
        <v>1365.55</v>
      </c>
      <c r="G89" s="3">
        <f t="shared" si="12"/>
        <v>1825.24</v>
      </c>
      <c r="H89" s="3">
        <f t="shared" si="13"/>
        <v>219.03</v>
      </c>
      <c r="I89" s="3">
        <f t="shared" si="14"/>
        <v>2044.27</v>
      </c>
      <c r="J89" s="3">
        <f t="shared" si="15"/>
        <v>107.59</v>
      </c>
      <c r="K89" s="105">
        <v>0</v>
      </c>
      <c r="L89" s="3">
        <f t="shared" si="16"/>
        <v>2151.86</v>
      </c>
      <c r="M89" s="25">
        <f t="shared" si="17"/>
        <v>2151.86</v>
      </c>
    </row>
    <row r="90" spans="1:13" x14ac:dyDescent="0.2">
      <c r="A90" s="384" t="str">
        <f>'Door Comparison'!A91</f>
        <v>D00M.00.03A</v>
      </c>
      <c r="B90" s="73" t="str">
        <f>'Door Comparison'!C91</f>
        <v>DRS-301</v>
      </c>
      <c r="C90" s="203" t="str">
        <f>'Door Comparison'!D91</f>
        <v>Metal</v>
      </c>
      <c r="D90" s="9">
        <f>'Door Comparison'!P91</f>
        <v>1</v>
      </c>
      <c r="E90" s="160">
        <f>'Door Labour'!Y91</f>
        <v>459.69</v>
      </c>
      <c r="F90" s="3">
        <f>'Door Materials'!W91</f>
        <v>1284.55</v>
      </c>
      <c r="G90" s="3">
        <f t="shared" si="12"/>
        <v>1744.24</v>
      </c>
      <c r="H90" s="3">
        <f t="shared" si="13"/>
        <v>209.31</v>
      </c>
      <c r="I90" s="3">
        <f t="shared" si="14"/>
        <v>1953.55</v>
      </c>
      <c r="J90" s="3">
        <f t="shared" si="15"/>
        <v>102.82</v>
      </c>
      <c r="K90" s="105">
        <v>0</v>
      </c>
      <c r="L90" s="3">
        <f t="shared" si="16"/>
        <v>2056.37</v>
      </c>
      <c r="M90" s="25">
        <f t="shared" si="17"/>
        <v>2056.37</v>
      </c>
    </row>
    <row r="91" spans="1:13" x14ac:dyDescent="0.2">
      <c r="A91" s="384" t="str">
        <f>'Door Comparison'!A92</f>
        <v>D00M.00.04A</v>
      </c>
      <c r="B91" s="73" t="str">
        <f>'Door Comparison'!C92</f>
        <v>DRS-501</v>
      </c>
      <c r="C91" s="203" t="str">
        <f>'Door Comparison'!D92</f>
        <v>Timber</v>
      </c>
      <c r="D91" s="9">
        <f>'Door Comparison'!P92</f>
        <v>1</v>
      </c>
      <c r="E91" s="160">
        <f>'Door Labour'!Y92</f>
        <v>162.47999999999999</v>
      </c>
      <c r="F91" s="3">
        <f>'Door Materials'!W92</f>
        <v>1193.8800000000001</v>
      </c>
      <c r="G91" s="3">
        <f t="shared" si="12"/>
        <v>1356.36</v>
      </c>
      <c r="H91" s="3">
        <f t="shared" si="13"/>
        <v>162.76</v>
      </c>
      <c r="I91" s="3">
        <f t="shared" si="14"/>
        <v>1519.12</v>
      </c>
      <c r="J91" s="3">
        <f t="shared" si="15"/>
        <v>79.95</v>
      </c>
      <c r="K91" s="105">
        <v>0</v>
      </c>
      <c r="L91" s="3">
        <f t="shared" si="16"/>
        <v>1599.07</v>
      </c>
      <c r="M91" s="25">
        <f t="shared" si="17"/>
        <v>1599.07</v>
      </c>
    </row>
    <row r="92" spans="1:13" x14ac:dyDescent="0.2">
      <c r="A92" s="384" t="str">
        <f>'Door Comparison'!A93</f>
        <v>D00M.00.04B</v>
      </c>
      <c r="B92" s="73" t="str">
        <f>'Door Comparison'!C93</f>
        <v>DRS-501</v>
      </c>
      <c r="C92" s="203" t="str">
        <f>'Door Comparison'!D93</f>
        <v>Timber</v>
      </c>
      <c r="D92" s="9">
        <f>'Door Comparison'!P93</f>
        <v>1</v>
      </c>
      <c r="E92" s="160">
        <f>'Door Labour'!Y93</f>
        <v>189.72</v>
      </c>
      <c r="F92" s="3">
        <f>'Door Materials'!W93</f>
        <v>899.63</v>
      </c>
      <c r="G92" s="3">
        <f t="shared" si="12"/>
        <v>1089.3499999999999</v>
      </c>
      <c r="H92" s="3">
        <f t="shared" si="13"/>
        <v>130.72</v>
      </c>
      <c r="I92" s="3">
        <f t="shared" si="14"/>
        <v>1220.07</v>
      </c>
      <c r="J92" s="3">
        <f t="shared" si="15"/>
        <v>64.209999999999994</v>
      </c>
      <c r="K92" s="105">
        <v>0</v>
      </c>
      <c r="L92" s="3">
        <f t="shared" si="16"/>
        <v>1284.28</v>
      </c>
      <c r="M92" s="25">
        <f t="shared" si="17"/>
        <v>1284.28</v>
      </c>
    </row>
    <row r="93" spans="1:13" x14ac:dyDescent="0.2">
      <c r="A93" s="384" t="str">
        <f>'Door Comparison'!A94</f>
        <v>D00M.00.04C</v>
      </c>
      <c r="B93" s="73" t="str">
        <f>'Door Comparison'!C94</f>
        <v>DRS-501</v>
      </c>
      <c r="C93" s="203" t="str">
        <f>'Door Comparison'!D94</f>
        <v>Timber</v>
      </c>
      <c r="D93" s="9">
        <f>'Door Comparison'!P94</f>
        <v>1</v>
      </c>
      <c r="E93" s="160">
        <f>'Door Labour'!Y94</f>
        <v>140.61000000000001</v>
      </c>
      <c r="F93" s="3">
        <f>'Door Materials'!W94</f>
        <v>885.97</v>
      </c>
      <c r="G93" s="3">
        <f t="shared" si="12"/>
        <v>1026.58</v>
      </c>
      <c r="H93" s="3">
        <f t="shared" si="13"/>
        <v>123.19</v>
      </c>
      <c r="I93" s="3">
        <f t="shared" si="14"/>
        <v>1149.77</v>
      </c>
      <c r="J93" s="3">
        <f t="shared" si="15"/>
        <v>60.51</v>
      </c>
      <c r="K93" s="105">
        <v>0</v>
      </c>
      <c r="L93" s="3">
        <f t="shared" si="16"/>
        <v>1210.28</v>
      </c>
      <c r="M93" s="25">
        <f t="shared" si="17"/>
        <v>1210.28</v>
      </c>
    </row>
    <row r="94" spans="1:13" x14ac:dyDescent="0.2">
      <c r="A94" s="384" t="str">
        <f>'Door Comparison'!A95</f>
        <v>D00M.00.04D</v>
      </c>
      <c r="B94" s="73" t="str">
        <f>'Door Comparison'!C95</f>
        <v>DRS-505</v>
      </c>
      <c r="C94" s="203" t="str">
        <f>'Door Comparison'!D95</f>
        <v>Selo</v>
      </c>
      <c r="D94" s="9">
        <f>'Door Comparison'!P95</f>
        <v>1</v>
      </c>
      <c r="E94" s="160">
        <f>'Door Labour'!Y95</f>
        <v>513.73</v>
      </c>
      <c r="F94" s="3">
        <f>'Door Materials'!W95</f>
        <v>1841.47</v>
      </c>
      <c r="G94" s="3">
        <f t="shared" si="12"/>
        <v>2355.1999999999998</v>
      </c>
      <c r="H94" s="3">
        <f t="shared" si="13"/>
        <v>282.62</v>
      </c>
      <c r="I94" s="3">
        <f t="shared" si="14"/>
        <v>2637.82</v>
      </c>
      <c r="J94" s="3">
        <f t="shared" si="15"/>
        <v>138.83000000000001</v>
      </c>
      <c r="K94" s="105">
        <v>0</v>
      </c>
      <c r="L94" s="3">
        <f t="shared" si="16"/>
        <v>2776.65</v>
      </c>
      <c r="M94" s="25">
        <f t="shared" si="17"/>
        <v>2776.65</v>
      </c>
    </row>
    <row r="95" spans="1:13" x14ac:dyDescent="0.2">
      <c r="A95" s="384" t="str">
        <f>'Door Comparison'!A96</f>
        <v>D00M.00.05A</v>
      </c>
      <c r="B95" s="73" t="str">
        <f>'Door Comparison'!C96</f>
        <v>DRS-301</v>
      </c>
      <c r="C95" s="203" t="str">
        <f>'Door Comparison'!D96</f>
        <v>Metal</v>
      </c>
      <c r="D95" s="9">
        <f>'Door Comparison'!P96</f>
        <v>1</v>
      </c>
      <c r="E95" s="160">
        <f>'Door Labour'!Y96</f>
        <v>459.69</v>
      </c>
      <c r="F95" s="3">
        <f>'Door Materials'!W96</f>
        <v>1222.55</v>
      </c>
      <c r="G95" s="3">
        <f t="shared" si="12"/>
        <v>1682.24</v>
      </c>
      <c r="H95" s="3">
        <f t="shared" si="13"/>
        <v>201.87</v>
      </c>
      <c r="I95" s="3">
        <f t="shared" si="14"/>
        <v>1884.11</v>
      </c>
      <c r="J95" s="3">
        <f t="shared" si="15"/>
        <v>99.16</v>
      </c>
      <c r="K95" s="105">
        <v>0</v>
      </c>
      <c r="L95" s="3">
        <f t="shared" si="16"/>
        <v>1983.27</v>
      </c>
      <c r="M95" s="25">
        <f t="shared" si="17"/>
        <v>1983.27</v>
      </c>
    </row>
    <row r="96" spans="1:13" x14ac:dyDescent="0.2">
      <c r="A96" s="384" t="str">
        <f>'Door Comparison'!A97</f>
        <v>D00M.00.06A</v>
      </c>
      <c r="B96" s="73" t="str">
        <f>'Door Comparison'!C97</f>
        <v>DRS-301</v>
      </c>
      <c r="C96" s="203" t="str">
        <f>'Door Comparison'!D97</f>
        <v>Metal</v>
      </c>
      <c r="D96" s="9">
        <f>'Door Comparison'!P97</f>
        <v>1</v>
      </c>
      <c r="E96" s="160">
        <f>'Door Labour'!Y97</f>
        <v>459.69</v>
      </c>
      <c r="F96" s="3">
        <f>'Door Materials'!W97</f>
        <v>1752.55</v>
      </c>
      <c r="G96" s="3">
        <f t="shared" si="12"/>
        <v>2212.2399999999998</v>
      </c>
      <c r="H96" s="3">
        <f t="shared" si="13"/>
        <v>265.47000000000003</v>
      </c>
      <c r="I96" s="3">
        <f t="shared" si="14"/>
        <v>2477.71</v>
      </c>
      <c r="J96" s="3">
        <f t="shared" si="15"/>
        <v>130.41</v>
      </c>
      <c r="K96" s="105">
        <v>0</v>
      </c>
      <c r="L96" s="3">
        <f t="shared" si="16"/>
        <v>2608.12</v>
      </c>
      <c r="M96" s="25">
        <f t="shared" si="17"/>
        <v>2608.12</v>
      </c>
    </row>
    <row r="97" spans="1:13" x14ac:dyDescent="0.2">
      <c r="A97" s="384" t="str">
        <f>'Door Comparison'!A98</f>
        <v>D00M.00.07A</v>
      </c>
      <c r="B97" s="73" t="str">
        <f>'Door Comparison'!C98</f>
        <v>DRS-301</v>
      </c>
      <c r="C97" s="203" t="str">
        <f>'Door Comparison'!D98</f>
        <v>Metal</v>
      </c>
      <c r="D97" s="9">
        <f>'Door Comparison'!P98</f>
        <v>1</v>
      </c>
      <c r="E97" s="160">
        <f>'Door Labour'!Y98</f>
        <v>459.69</v>
      </c>
      <c r="F97" s="3">
        <f>'Door Materials'!W98</f>
        <v>1629.55</v>
      </c>
      <c r="G97" s="3">
        <f t="shared" si="12"/>
        <v>2089.2399999999998</v>
      </c>
      <c r="H97" s="3">
        <f t="shared" si="13"/>
        <v>250.71</v>
      </c>
      <c r="I97" s="3">
        <f t="shared" si="14"/>
        <v>2339.9499999999998</v>
      </c>
      <c r="J97" s="3">
        <f t="shared" si="15"/>
        <v>123.16</v>
      </c>
      <c r="K97" s="105">
        <v>0</v>
      </c>
      <c r="L97" s="3">
        <f t="shared" si="16"/>
        <v>2463.11</v>
      </c>
      <c r="M97" s="25">
        <f t="shared" si="17"/>
        <v>2463.11</v>
      </c>
    </row>
    <row r="98" spans="1:13" x14ac:dyDescent="0.2">
      <c r="A98" s="384" t="str">
        <f>'Door Comparison'!A99</f>
        <v>D00M.00.07E</v>
      </c>
      <c r="B98" s="73" t="str">
        <f>'Door Comparison'!C99</f>
        <v>DRS-310</v>
      </c>
      <c r="C98" s="203" t="str">
        <f>'Door Comparison'!D99</f>
        <v>Selo</v>
      </c>
      <c r="D98" s="9">
        <f>'Door Comparison'!P99</f>
        <v>1</v>
      </c>
      <c r="E98" s="160">
        <f>'Door Labour'!Y99</f>
        <v>531.44000000000005</v>
      </c>
      <c r="F98" s="3">
        <f>'Door Materials'!W99</f>
        <v>2182.0100000000002</v>
      </c>
      <c r="G98" s="3">
        <f t="shared" si="12"/>
        <v>2713.45</v>
      </c>
      <c r="H98" s="3">
        <f t="shared" si="13"/>
        <v>325.61</v>
      </c>
      <c r="I98" s="3">
        <f t="shared" si="14"/>
        <v>3039.06</v>
      </c>
      <c r="J98" s="3">
        <f t="shared" si="15"/>
        <v>159.94999999999999</v>
      </c>
      <c r="K98" s="105">
        <v>0</v>
      </c>
      <c r="L98" s="3">
        <f t="shared" si="16"/>
        <v>3199.01</v>
      </c>
      <c r="M98" s="25">
        <f t="shared" si="17"/>
        <v>3199.01</v>
      </c>
    </row>
    <row r="99" spans="1:13" x14ac:dyDescent="0.2">
      <c r="A99" s="384" t="str">
        <f>'Door Comparison'!A100</f>
        <v>D00M.00.07F</v>
      </c>
      <c r="B99" s="73" t="str">
        <f>'Door Comparison'!C100</f>
        <v>DRS-310</v>
      </c>
      <c r="C99" s="203" t="str">
        <f>'Door Comparison'!D100</f>
        <v>Selo</v>
      </c>
      <c r="D99" s="9">
        <f>'Door Comparison'!P100</f>
        <v>1</v>
      </c>
      <c r="E99" s="160">
        <f>'Door Labour'!Y100</f>
        <v>531.44000000000005</v>
      </c>
      <c r="F99" s="3">
        <f>'Door Materials'!W100</f>
        <v>2165.5700000000002</v>
      </c>
      <c r="G99" s="3">
        <f t="shared" si="12"/>
        <v>2697.01</v>
      </c>
      <c r="H99" s="3">
        <f t="shared" si="13"/>
        <v>323.64</v>
      </c>
      <c r="I99" s="3">
        <f t="shared" si="14"/>
        <v>3020.65</v>
      </c>
      <c r="J99" s="3">
        <f t="shared" si="15"/>
        <v>158.97999999999999</v>
      </c>
      <c r="K99" s="105">
        <v>0</v>
      </c>
      <c r="L99" s="3">
        <f t="shared" si="16"/>
        <v>3179.63</v>
      </c>
      <c r="M99" s="25">
        <f t="shared" si="17"/>
        <v>3179.63</v>
      </c>
    </row>
    <row r="100" spans="1:13" x14ac:dyDescent="0.2">
      <c r="A100" s="384" t="str">
        <f>'Door Comparison'!A101</f>
        <v>D00M.00.07G</v>
      </c>
      <c r="B100" s="73" t="str">
        <f>'Door Comparison'!C101</f>
        <v>DRS-310</v>
      </c>
      <c r="C100" s="203" t="str">
        <f>'Door Comparison'!D101</f>
        <v>Selo</v>
      </c>
      <c r="D100" s="9">
        <f>'Door Comparison'!P101</f>
        <v>1</v>
      </c>
      <c r="E100" s="160">
        <f>'Door Labour'!Y101</f>
        <v>531.64</v>
      </c>
      <c r="F100" s="3">
        <f>'Door Materials'!W101</f>
        <v>2165.63</v>
      </c>
      <c r="G100" s="3">
        <f t="shared" si="12"/>
        <v>2697.27</v>
      </c>
      <c r="H100" s="3">
        <f t="shared" si="13"/>
        <v>323.67</v>
      </c>
      <c r="I100" s="3">
        <f t="shared" si="14"/>
        <v>3020.94</v>
      </c>
      <c r="J100" s="3">
        <f t="shared" si="15"/>
        <v>159</v>
      </c>
      <c r="K100" s="105">
        <v>0</v>
      </c>
      <c r="L100" s="3">
        <f t="shared" si="16"/>
        <v>3179.94</v>
      </c>
      <c r="M100" s="25">
        <f t="shared" si="17"/>
        <v>3179.94</v>
      </c>
    </row>
    <row r="101" spans="1:13" x14ac:dyDescent="0.2">
      <c r="A101" s="384" t="str">
        <f>'Door Comparison'!A102</f>
        <v>D00M.00.07H</v>
      </c>
      <c r="B101" s="73" t="str">
        <f>'Door Comparison'!C102</f>
        <v>DRS-310</v>
      </c>
      <c r="C101" s="203" t="str">
        <f>'Door Comparison'!D102</f>
        <v>Selo</v>
      </c>
      <c r="D101" s="9">
        <f>'Door Comparison'!P102</f>
        <v>1</v>
      </c>
      <c r="E101" s="160">
        <f>'Door Labour'!Y102</f>
        <v>531.64</v>
      </c>
      <c r="F101" s="3">
        <f>'Door Materials'!W102</f>
        <v>2165.63</v>
      </c>
      <c r="G101" s="3">
        <f t="shared" si="12"/>
        <v>2697.27</v>
      </c>
      <c r="H101" s="3">
        <f t="shared" si="13"/>
        <v>323.67</v>
      </c>
      <c r="I101" s="3">
        <f t="shared" si="14"/>
        <v>3020.94</v>
      </c>
      <c r="J101" s="3">
        <f t="shared" si="15"/>
        <v>159</v>
      </c>
      <c r="K101" s="105">
        <v>0</v>
      </c>
      <c r="L101" s="3">
        <f t="shared" si="16"/>
        <v>3179.94</v>
      </c>
      <c r="M101" s="25">
        <f t="shared" si="17"/>
        <v>3179.94</v>
      </c>
    </row>
    <row r="102" spans="1:13" x14ac:dyDescent="0.2">
      <c r="A102" s="384" t="str">
        <f>'Door Comparison'!A103</f>
        <v>D00M.00.07I</v>
      </c>
      <c r="B102" s="73" t="str">
        <f>'Door Comparison'!C103</f>
        <v>DRS-310</v>
      </c>
      <c r="C102" s="203" t="str">
        <f>'Door Comparison'!D103</f>
        <v>Selo</v>
      </c>
      <c r="D102" s="9">
        <f>'Door Comparison'!P103</f>
        <v>1</v>
      </c>
      <c r="E102" s="160">
        <f>'Door Labour'!Y103</f>
        <v>531.44000000000005</v>
      </c>
      <c r="F102" s="3">
        <f>'Door Materials'!W103</f>
        <v>2165.5700000000002</v>
      </c>
      <c r="G102" s="3">
        <f t="shared" si="12"/>
        <v>2697.01</v>
      </c>
      <c r="H102" s="3">
        <f t="shared" si="13"/>
        <v>323.64</v>
      </c>
      <c r="I102" s="3">
        <f t="shared" si="14"/>
        <v>3020.65</v>
      </c>
      <c r="J102" s="3">
        <f t="shared" si="15"/>
        <v>158.97999999999999</v>
      </c>
      <c r="K102" s="105">
        <v>0</v>
      </c>
      <c r="L102" s="3">
        <f t="shared" si="16"/>
        <v>3179.63</v>
      </c>
      <c r="M102" s="25">
        <f t="shared" si="17"/>
        <v>3179.63</v>
      </c>
    </row>
    <row r="103" spans="1:13" x14ac:dyDescent="0.2">
      <c r="A103" s="384" t="str">
        <f>'Door Comparison'!A104</f>
        <v>D00M.00.08A</v>
      </c>
      <c r="B103" s="73" t="str">
        <f>'Door Comparison'!C104</f>
        <v>DRS-309</v>
      </c>
      <c r="C103" s="203" t="str">
        <f>'Door Comparison'!D104</f>
        <v>Stafford</v>
      </c>
      <c r="D103" s="9">
        <f>'Door Comparison'!P104</f>
        <v>1</v>
      </c>
      <c r="E103" s="160">
        <f>'Door Labour'!Y104</f>
        <v>1840.08</v>
      </c>
      <c r="F103" s="3">
        <f>'Door Materials'!W104</f>
        <v>11286.24</v>
      </c>
      <c r="G103" s="3">
        <f t="shared" si="12"/>
        <v>13126.32</v>
      </c>
      <c r="H103" s="3">
        <f t="shared" si="13"/>
        <v>1575.16</v>
      </c>
      <c r="I103" s="3">
        <f t="shared" si="14"/>
        <v>14701.48</v>
      </c>
      <c r="J103" s="3">
        <f t="shared" si="15"/>
        <v>773.76</v>
      </c>
      <c r="K103" s="105">
        <v>0</v>
      </c>
      <c r="L103" s="3">
        <f t="shared" si="16"/>
        <v>15475.24</v>
      </c>
      <c r="M103" s="25">
        <f t="shared" si="17"/>
        <v>15475.24</v>
      </c>
    </row>
    <row r="104" spans="1:13" x14ac:dyDescent="0.2">
      <c r="A104" s="384" t="str">
        <f>'Door Comparison'!A105</f>
        <v>D00M.00.09A</v>
      </c>
      <c r="B104" s="73" t="str">
        <f>'Door Comparison'!C105</f>
        <v>DRS-301</v>
      </c>
      <c r="C104" s="203" t="str">
        <f>'Door Comparison'!D105</f>
        <v>Metal</v>
      </c>
      <c r="D104" s="9">
        <f>'Door Comparison'!P105</f>
        <v>1</v>
      </c>
      <c r="E104" s="160">
        <f>'Door Labour'!Y105</f>
        <v>459.69</v>
      </c>
      <c r="F104" s="3">
        <f>'Door Materials'!W105</f>
        <v>1756.55</v>
      </c>
      <c r="G104" s="3">
        <f t="shared" si="12"/>
        <v>2216.2399999999998</v>
      </c>
      <c r="H104" s="3">
        <f t="shared" si="13"/>
        <v>265.95</v>
      </c>
      <c r="I104" s="3">
        <f t="shared" si="14"/>
        <v>2482.19</v>
      </c>
      <c r="J104" s="3">
        <f t="shared" si="15"/>
        <v>130.63999999999999</v>
      </c>
      <c r="K104" s="105">
        <v>0</v>
      </c>
      <c r="L104" s="3">
        <f t="shared" si="16"/>
        <v>2612.83</v>
      </c>
      <c r="M104" s="25">
        <f t="shared" si="17"/>
        <v>2612.83</v>
      </c>
    </row>
    <row r="105" spans="1:13" x14ac:dyDescent="0.2">
      <c r="A105" s="384" t="str">
        <f>'Door Comparison'!A106</f>
        <v>D00M.00.10A</v>
      </c>
      <c r="B105" s="73" t="str">
        <f>'Door Comparison'!C106</f>
        <v>DRS-301</v>
      </c>
      <c r="C105" s="203" t="str">
        <f>'Door Comparison'!D106</f>
        <v>Metal</v>
      </c>
      <c r="D105" s="9">
        <f>'Door Comparison'!P106</f>
        <v>1</v>
      </c>
      <c r="E105" s="160">
        <f>'Door Labour'!Y106</f>
        <v>459.69</v>
      </c>
      <c r="F105" s="3">
        <f>'Door Materials'!W106</f>
        <v>1365.55</v>
      </c>
      <c r="G105" s="3">
        <f t="shared" si="12"/>
        <v>1825.24</v>
      </c>
      <c r="H105" s="3">
        <f t="shared" si="13"/>
        <v>219.03</v>
      </c>
      <c r="I105" s="3">
        <f t="shared" si="14"/>
        <v>2044.27</v>
      </c>
      <c r="J105" s="3">
        <f t="shared" si="15"/>
        <v>107.59</v>
      </c>
      <c r="K105" s="105">
        <v>0</v>
      </c>
      <c r="L105" s="3">
        <f t="shared" si="16"/>
        <v>2151.86</v>
      </c>
      <c r="M105" s="25">
        <f t="shared" si="17"/>
        <v>2151.86</v>
      </c>
    </row>
    <row r="106" spans="1:13" x14ac:dyDescent="0.2">
      <c r="A106" s="384" t="str">
        <f>'Door Comparison'!A107</f>
        <v>D00M.00.11A</v>
      </c>
      <c r="B106" s="73" t="str">
        <f>'Door Comparison'!C107</f>
        <v>DRS-301</v>
      </c>
      <c r="C106" s="203" t="str">
        <f>'Door Comparison'!D107</f>
        <v>Metal</v>
      </c>
      <c r="D106" s="9">
        <f>'Door Comparison'!P107</f>
        <v>1</v>
      </c>
      <c r="E106" s="160">
        <f>'Door Labour'!Y107</f>
        <v>459.69</v>
      </c>
      <c r="F106" s="3">
        <f>'Door Materials'!W107</f>
        <v>1629.55</v>
      </c>
      <c r="G106" s="3">
        <f t="shared" si="12"/>
        <v>2089.2399999999998</v>
      </c>
      <c r="H106" s="3">
        <f t="shared" si="13"/>
        <v>250.71</v>
      </c>
      <c r="I106" s="3">
        <f t="shared" si="14"/>
        <v>2339.9499999999998</v>
      </c>
      <c r="J106" s="3">
        <f t="shared" si="15"/>
        <v>123.16</v>
      </c>
      <c r="K106" s="105">
        <v>0</v>
      </c>
      <c r="L106" s="3">
        <f t="shared" si="16"/>
        <v>2463.11</v>
      </c>
      <c r="M106" s="25">
        <f t="shared" si="17"/>
        <v>2463.11</v>
      </c>
    </row>
    <row r="107" spans="1:13" x14ac:dyDescent="0.2">
      <c r="A107" s="384" t="str">
        <f>'Door Comparison'!A108</f>
        <v>D00M.00.12A</v>
      </c>
      <c r="B107" s="73" t="str">
        <f>'Door Comparison'!C108</f>
        <v>DRS-309</v>
      </c>
      <c r="C107" s="203" t="str">
        <f>'Door Comparison'!D108</f>
        <v>Stafford</v>
      </c>
      <c r="D107" s="9">
        <f>'Door Comparison'!P108</f>
        <v>1</v>
      </c>
      <c r="E107" s="160">
        <f>'Door Labour'!Y108</f>
        <v>1839.92</v>
      </c>
      <c r="F107" s="3">
        <f>'Door Materials'!W108</f>
        <v>19271.919999999998</v>
      </c>
      <c r="G107" s="3">
        <f t="shared" si="12"/>
        <v>21111.84</v>
      </c>
      <c r="H107" s="3">
        <f t="shared" si="13"/>
        <v>2533.42</v>
      </c>
      <c r="I107" s="3">
        <f t="shared" si="14"/>
        <v>23645.26</v>
      </c>
      <c r="J107" s="3">
        <f t="shared" si="15"/>
        <v>1244.49</v>
      </c>
      <c r="K107" s="105">
        <v>0</v>
      </c>
      <c r="L107" s="3">
        <f t="shared" si="16"/>
        <v>24889.75</v>
      </c>
      <c r="M107" s="25">
        <f t="shared" si="17"/>
        <v>24889.75</v>
      </c>
    </row>
    <row r="108" spans="1:13" x14ac:dyDescent="0.2">
      <c r="A108" s="384" t="str">
        <f>'Door Comparison'!A109</f>
        <v>D00M.00.13A</v>
      </c>
      <c r="B108" s="73" t="str">
        <f>'Door Comparison'!C109</f>
        <v>DRS-301</v>
      </c>
      <c r="C108" s="203" t="str">
        <f>'Door Comparison'!D109</f>
        <v>Metal</v>
      </c>
      <c r="D108" s="9">
        <f>'Door Comparison'!P109</f>
        <v>1</v>
      </c>
      <c r="E108" s="160">
        <f>'Door Labour'!Y109</f>
        <v>459.69</v>
      </c>
      <c r="F108" s="3">
        <f>'Door Materials'!W109</f>
        <v>1357.55</v>
      </c>
      <c r="G108" s="3">
        <f t="shared" si="12"/>
        <v>1817.24</v>
      </c>
      <c r="H108" s="3">
        <f t="shared" si="13"/>
        <v>218.07</v>
      </c>
      <c r="I108" s="3">
        <f t="shared" si="14"/>
        <v>2035.31</v>
      </c>
      <c r="J108" s="3">
        <f t="shared" si="15"/>
        <v>107.12</v>
      </c>
      <c r="K108" s="105">
        <v>0</v>
      </c>
      <c r="L108" s="3">
        <f t="shared" si="16"/>
        <v>2142.4299999999998</v>
      </c>
      <c r="M108" s="25">
        <f t="shared" si="17"/>
        <v>2142.4299999999998</v>
      </c>
    </row>
    <row r="109" spans="1:13" x14ac:dyDescent="0.2">
      <c r="A109" s="384" t="str">
        <f>'Door Comparison'!A110</f>
        <v>D00M.00.14A</v>
      </c>
      <c r="B109" s="73" t="str">
        <f>'Door Comparison'!C110</f>
        <v>DRS-301</v>
      </c>
      <c r="C109" s="203" t="str">
        <f>'Door Comparison'!D110</f>
        <v>Metal</v>
      </c>
      <c r="D109" s="9">
        <f>'Door Comparison'!P110</f>
        <v>1</v>
      </c>
      <c r="E109" s="160">
        <f>'Door Labour'!Y110</f>
        <v>459.69</v>
      </c>
      <c r="F109" s="3">
        <f>'Door Materials'!W110</f>
        <v>1752.55</v>
      </c>
      <c r="G109" s="3">
        <f t="shared" si="12"/>
        <v>2212.2399999999998</v>
      </c>
      <c r="H109" s="3">
        <f t="shared" si="13"/>
        <v>265.47000000000003</v>
      </c>
      <c r="I109" s="3">
        <f t="shared" si="14"/>
        <v>2477.71</v>
      </c>
      <c r="J109" s="3">
        <f t="shared" si="15"/>
        <v>130.41</v>
      </c>
      <c r="K109" s="105">
        <v>0</v>
      </c>
      <c r="L109" s="3">
        <f t="shared" si="16"/>
        <v>2608.12</v>
      </c>
      <c r="M109" s="25">
        <f t="shared" si="17"/>
        <v>2608.12</v>
      </c>
    </row>
    <row r="110" spans="1:13" x14ac:dyDescent="0.2">
      <c r="A110" s="384" t="str">
        <f>'Door Comparison'!A111</f>
        <v>D00M.00.14B</v>
      </c>
      <c r="B110" s="73" t="str">
        <f>'Door Comparison'!C111</f>
        <v>DRS-301</v>
      </c>
      <c r="C110" s="203" t="str">
        <f>'Door Comparison'!D111</f>
        <v>Metal</v>
      </c>
      <c r="D110" s="9">
        <f>'Door Comparison'!P111</f>
        <v>1</v>
      </c>
      <c r="E110" s="160">
        <f>'Door Labour'!Y111</f>
        <v>459.69</v>
      </c>
      <c r="F110" s="3">
        <f>'Door Materials'!W111</f>
        <v>1027.55</v>
      </c>
      <c r="G110" s="3">
        <f t="shared" si="12"/>
        <v>1487.24</v>
      </c>
      <c r="H110" s="3">
        <f t="shared" si="13"/>
        <v>178.47</v>
      </c>
      <c r="I110" s="3">
        <f t="shared" si="14"/>
        <v>1665.71</v>
      </c>
      <c r="J110" s="3">
        <f t="shared" si="15"/>
        <v>87.67</v>
      </c>
      <c r="K110" s="105">
        <v>0</v>
      </c>
      <c r="L110" s="3">
        <f t="shared" si="16"/>
        <v>1753.38</v>
      </c>
      <c r="M110" s="25">
        <f t="shared" si="17"/>
        <v>1753.38</v>
      </c>
    </row>
    <row r="111" spans="1:13" x14ac:dyDescent="0.2">
      <c r="A111" s="384" t="str">
        <f>'Door Comparison'!A112</f>
        <v>D00M.00.15A</v>
      </c>
      <c r="B111" s="73" t="str">
        <f>'Door Comparison'!C112</f>
        <v>DRS-301</v>
      </c>
      <c r="C111" s="203" t="str">
        <f>'Door Comparison'!D112</f>
        <v>Metal</v>
      </c>
      <c r="D111" s="9">
        <f>'Door Comparison'!P112</f>
        <v>1</v>
      </c>
      <c r="E111" s="160">
        <f>'Door Labour'!Y112</f>
        <v>459.69</v>
      </c>
      <c r="F111" s="3">
        <f>'Door Materials'!W112</f>
        <v>1284.55</v>
      </c>
      <c r="G111" s="3">
        <f t="shared" si="12"/>
        <v>1744.24</v>
      </c>
      <c r="H111" s="3">
        <f t="shared" si="13"/>
        <v>209.31</v>
      </c>
      <c r="I111" s="3">
        <f t="shared" si="14"/>
        <v>1953.55</v>
      </c>
      <c r="J111" s="3">
        <f t="shared" si="15"/>
        <v>102.82</v>
      </c>
      <c r="K111" s="105">
        <v>0</v>
      </c>
      <c r="L111" s="3">
        <f t="shared" si="16"/>
        <v>2056.37</v>
      </c>
      <c r="M111" s="25">
        <f t="shared" si="17"/>
        <v>2056.37</v>
      </c>
    </row>
    <row r="112" spans="1:13" x14ac:dyDescent="0.2">
      <c r="A112" s="384" t="str">
        <f>'Door Comparison'!A113</f>
        <v>D00M.00.16A</v>
      </c>
      <c r="B112" s="73" t="str">
        <f>'Door Comparison'!C113</f>
        <v>DRS-301</v>
      </c>
      <c r="C112" s="203" t="str">
        <f>'Door Comparison'!D113</f>
        <v>Metal</v>
      </c>
      <c r="D112" s="9">
        <f>'Door Comparison'!P113</f>
        <v>1</v>
      </c>
      <c r="E112" s="160">
        <f>'Door Labour'!Y113</f>
        <v>459.69</v>
      </c>
      <c r="F112" s="3">
        <f>'Door Materials'!W113</f>
        <v>1366.55</v>
      </c>
      <c r="G112" s="3">
        <f t="shared" si="12"/>
        <v>1826.24</v>
      </c>
      <c r="H112" s="3">
        <f t="shared" si="13"/>
        <v>219.15</v>
      </c>
      <c r="I112" s="3">
        <f t="shared" si="14"/>
        <v>2045.39</v>
      </c>
      <c r="J112" s="3">
        <f t="shared" si="15"/>
        <v>107.65</v>
      </c>
      <c r="K112" s="105">
        <v>0</v>
      </c>
      <c r="L112" s="3">
        <f t="shared" si="16"/>
        <v>2153.04</v>
      </c>
      <c r="M112" s="25">
        <f t="shared" si="17"/>
        <v>2153.04</v>
      </c>
    </row>
    <row r="113" spans="1:13" x14ac:dyDescent="0.2">
      <c r="A113" s="384" t="str">
        <f>'Door Comparison'!A114</f>
        <v>D00M.00.17A</v>
      </c>
      <c r="B113" s="73" t="str">
        <f>'Door Comparison'!C114</f>
        <v>DRS-501</v>
      </c>
      <c r="C113" s="203" t="str">
        <f>'Door Comparison'!D114</f>
        <v>Timber</v>
      </c>
      <c r="D113" s="9">
        <f>'Door Comparison'!P114</f>
        <v>1</v>
      </c>
      <c r="E113" s="160">
        <f>'Door Labour'!Y114</f>
        <v>186.92</v>
      </c>
      <c r="F113" s="3">
        <f>'Door Materials'!W114</f>
        <v>1330.62</v>
      </c>
      <c r="G113" s="3">
        <f t="shared" si="12"/>
        <v>1517.54</v>
      </c>
      <c r="H113" s="3">
        <f t="shared" si="13"/>
        <v>182.1</v>
      </c>
      <c r="I113" s="3">
        <f t="shared" si="14"/>
        <v>1699.64</v>
      </c>
      <c r="J113" s="3">
        <f t="shared" si="15"/>
        <v>89.45</v>
      </c>
      <c r="K113" s="105">
        <v>0</v>
      </c>
      <c r="L113" s="3">
        <f t="shared" si="16"/>
        <v>1789.09</v>
      </c>
      <c r="M113" s="25">
        <f t="shared" si="17"/>
        <v>1789.09</v>
      </c>
    </row>
    <row r="114" spans="1:13" x14ac:dyDescent="0.2">
      <c r="A114" s="384" t="str">
        <f>'Door Comparison'!A115</f>
        <v>D00M.00.21A</v>
      </c>
      <c r="B114" s="73" t="str">
        <f>'Door Comparison'!C115</f>
        <v>DRS-501</v>
      </c>
      <c r="C114" s="203" t="str">
        <f>'Door Comparison'!D115</f>
        <v>Timber</v>
      </c>
      <c r="D114" s="9">
        <f>'Door Comparison'!P115</f>
        <v>1</v>
      </c>
      <c r="E114" s="160">
        <f>'Door Labour'!Y115</f>
        <v>328.07</v>
      </c>
      <c r="F114" s="3">
        <f>'Door Materials'!W115</f>
        <v>1442.5</v>
      </c>
      <c r="G114" s="3">
        <f t="shared" si="12"/>
        <v>1770.57</v>
      </c>
      <c r="H114" s="3">
        <f t="shared" si="13"/>
        <v>212.47</v>
      </c>
      <c r="I114" s="3">
        <f t="shared" si="14"/>
        <v>1983.04</v>
      </c>
      <c r="J114" s="3">
        <f t="shared" si="15"/>
        <v>104.37</v>
      </c>
      <c r="K114" s="105">
        <v>0</v>
      </c>
      <c r="L114" s="3">
        <f t="shared" si="16"/>
        <v>2087.41</v>
      </c>
      <c r="M114" s="25">
        <f t="shared" si="17"/>
        <v>2087.41</v>
      </c>
    </row>
    <row r="115" spans="1:13" x14ac:dyDescent="0.2">
      <c r="A115" s="384" t="str">
        <f>'Door Comparison'!A116</f>
        <v>D00M.00.50A</v>
      </c>
      <c r="B115" s="73" t="str">
        <f>'Door Comparison'!C116</f>
        <v>DRS-301</v>
      </c>
      <c r="C115" s="203" t="str">
        <f>'Door Comparison'!D116</f>
        <v>Metal</v>
      </c>
      <c r="D115" s="9">
        <f>'Door Comparison'!P116</f>
        <v>1</v>
      </c>
      <c r="E115" s="160">
        <f>'Door Labour'!Y116</f>
        <v>459.69</v>
      </c>
      <c r="F115" s="3">
        <f>'Door Materials'!W116</f>
        <v>1649.55</v>
      </c>
      <c r="G115" s="3">
        <f t="shared" si="12"/>
        <v>2109.2399999999998</v>
      </c>
      <c r="H115" s="3">
        <f t="shared" si="13"/>
        <v>253.11</v>
      </c>
      <c r="I115" s="3">
        <f t="shared" si="14"/>
        <v>2362.35</v>
      </c>
      <c r="J115" s="3">
        <f t="shared" si="15"/>
        <v>124.33</v>
      </c>
      <c r="K115" s="105">
        <v>0</v>
      </c>
      <c r="L115" s="3">
        <f t="shared" si="16"/>
        <v>2486.6799999999998</v>
      </c>
      <c r="M115" s="25">
        <f t="shared" si="17"/>
        <v>2486.6799999999998</v>
      </c>
    </row>
    <row r="116" spans="1:13" x14ac:dyDescent="0.2">
      <c r="A116" s="384" t="str">
        <f>'Door Comparison'!A117</f>
        <v>D00M.00.50B</v>
      </c>
      <c r="B116" s="73" t="str">
        <f>'Door Comparison'!C117</f>
        <v>DRS-301</v>
      </c>
      <c r="C116" s="203" t="str">
        <f>'Door Comparison'!D117</f>
        <v>Metal</v>
      </c>
      <c r="D116" s="9">
        <f>'Door Comparison'!P117</f>
        <v>1</v>
      </c>
      <c r="E116" s="160">
        <f>'Door Labour'!Y117</f>
        <v>459.69</v>
      </c>
      <c r="F116" s="3">
        <f>'Door Materials'!W117</f>
        <v>1775.55</v>
      </c>
      <c r="G116" s="3">
        <f t="shared" si="12"/>
        <v>2235.2399999999998</v>
      </c>
      <c r="H116" s="3">
        <f t="shared" si="13"/>
        <v>268.23</v>
      </c>
      <c r="I116" s="3">
        <f t="shared" si="14"/>
        <v>2503.4699999999998</v>
      </c>
      <c r="J116" s="3">
        <f t="shared" si="15"/>
        <v>131.76</v>
      </c>
      <c r="K116" s="105">
        <v>0</v>
      </c>
      <c r="L116" s="3">
        <f t="shared" si="16"/>
        <v>2635.23</v>
      </c>
      <c r="M116" s="25">
        <f t="shared" si="17"/>
        <v>2635.23</v>
      </c>
    </row>
    <row r="117" spans="1:13" x14ac:dyDescent="0.2">
      <c r="A117" s="384" t="str">
        <f>'Door Comparison'!A118</f>
        <v>D00M.00.50C</v>
      </c>
      <c r="B117" s="73" t="str">
        <f>'Door Comparison'!C118</f>
        <v>DRS-309</v>
      </c>
      <c r="C117" s="203" t="str">
        <f>'Door Comparison'!D118</f>
        <v>Stafford</v>
      </c>
      <c r="D117" s="9">
        <f>'Door Comparison'!P118</f>
        <v>1</v>
      </c>
      <c r="E117" s="160">
        <f>'Door Labour'!Y118</f>
        <v>1840.08</v>
      </c>
      <c r="F117" s="3">
        <f>'Door Materials'!W118</f>
        <v>19405.240000000002</v>
      </c>
      <c r="G117" s="3">
        <f t="shared" si="12"/>
        <v>21245.32</v>
      </c>
      <c r="H117" s="3">
        <f t="shared" si="13"/>
        <v>2549.44</v>
      </c>
      <c r="I117" s="3">
        <f t="shared" si="14"/>
        <v>23794.76</v>
      </c>
      <c r="J117" s="3">
        <f t="shared" si="15"/>
        <v>1252.3599999999999</v>
      </c>
      <c r="K117" s="105">
        <v>0</v>
      </c>
      <c r="L117" s="3">
        <f t="shared" si="16"/>
        <v>25047.119999999999</v>
      </c>
      <c r="M117" s="25">
        <f t="shared" si="17"/>
        <v>25047.119999999999</v>
      </c>
    </row>
    <row r="118" spans="1:13" x14ac:dyDescent="0.2">
      <c r="A118" s="384" t="str">
        <f>'Door Comparison'!A119</f>
        <v>D00M.00.51A</v>
      </c>
      <c r="B118" s="73" t="str">
        <f>'Door Comparison'!C119</f>
        <v>DRS-301</v>
      </c>
      <c r="C118" s="203" t="str">
        <f>'Door Comparison'!D119</f>
        <v>Metal</v>
      </c>
      <c r="D118" s="9">
        <f>'Door Comparison'!P119</f>
        <v>1</v>
      </c>
      <c r="E118" s="160">
        <f>'Door Labour'!Y119</f>
        <v>459.69</v>
      </c>
      <c r="F118" s="3">
        <f>'Door Materials'!W119</f>
        <v>1775.55</v>
      </c>
      <c r="G118" s="3">
        <f t="shared" si="12"/>
        <v>2235.2399999999998</v>
      </c>
      <c r="H118" s="3">
        <f t="shared" si="13"/>
        <v>268.23</v>
      </c>
      <c r="I118" s="3">
        <f t="shared" si="14"/>
        <v>2503.4699999999998</v>
      </c>
      <c r="J118" s="3">
        <f t="shared" si="15"/>
        <v>131.76</v>
      </c>
      <c r="K118" s="105">
        <v>0</v>
      </c>
      <c r="L118" s="3">
        <f t="shared" si="16"/>
        <v>2635.23</v>
      </c>
      <c r="M118" s="25">
        <f t="shared" si="17"/>
        <v>2635.23</v>
      </c>
    </row>
    <row r="119" spans="1:13" x14ac:dyDescent="0.2">
      <c r="A119" s="384" t="str">
        <f>'Door Comparison'!A120</f>
        <v>D00M.00.61A</v>
      </c>
      <c r="B119" s="73" t="str">
        <f>'Door Comparison'!C120</f>
        <v>DRS-501</v>
      </c>
      <c r="C119" s="203" t="str">
        <f>'Door Comparison'!D120</f>
        <v>Timber</v>
      </c>
      <c r="D119" s="9">
        <f>'Door Comparison'!P120</f>
        <v>1</v>
      </c>
      <c r="E119" s="160">
        <f>'Door Labour'!Y120</f>
        <v>211.19</v>
      </c>
      <c r="F119" s="3">
        <f>'Door Materials'!W120</f>
        <v>921.54</v>
      </c>
      <c r="G119" s="3">
        <f t="shared" si="12"/>
        <v>1132.73</v>
      </c>
      <c r="H119" s="3">
        <f t="shared" si="13"/>
        <v>135.93</v>
      </c>
      <c r="I119" s="3">
        <f t="shared" si="14"/>
        <v>1268.6600000000001</v>
      </c>
      <c r="J119" s="3">
        <f t="shared" si="15"/>
        <v>66.77</v>
      </c>
      <c r="K119" s="105">
        <v>0</v>
      </c>
      <c r="L119" s="3">
        <f t="shared" si="16"/>
        <v>1335.43</v>
      </c>
      <c r="M119" s="25">
        <f t="shared" si="17"/>
        <v>1335.43</v>
      </c>
    </row>
    <row r="120" spans="1:13" x14ac:dyDescent="0.2">
      <c r="A120" s="384" t="str">
        <f>'Door Comparison'!A121</f>
        <v>D00M.00.64A</v>
      </c>
      <c r="B120" s="73" t="str">
        <f>'Door Comparison'!C121</f>
        <v>DRS-505</v>
      </c>
      <c r="C120" s="203" t="str">
        <f>'Door Comparison'!D121</f>
        <v>Selo</v>
      </c>
      <c r="D120" s="9">
        <f>'Door Comparison'!P121</f>
        <v>1</v>
      </c>
      <c r="E120" s="160">
        <f>'Door Labour'!Y121</f>
        <v>518.85</v>
      </c>
      <c r="F120" s="3">
        <f>'Door Materials'!W121</f>
        <v>1441.66</v>
      </c>
      <c r="G120" s="3">
        <f t="shared" si="12"/>
        <v>1960.51</v>
      </c>
      <c r="H120" s="3">
        <f t="shared" si="13"/>
        <v>235.26</v>
      </c>
      <c r="I120" s="3">
        <f t="shared" si="14"/>
        <v>2195.77</v>
      </c>
      <c r="J120" s="3">
        <f t="shared" si="15"/>
        <v>115.57</v>
      </c>
      <c r="K120" s="105">
        <v>0</v>
      </c>
      <c r="L120" s="3">
        <f t="shared" si="16"/>
        <v>2311.34</v>
      </c>
      <c r="M120" s="25">
        <f t="shared" si="17"/>
        <v>2311.34</v>
      </c>
    </row>
    <row r="121" spans="1:13" x14ac:dyDescent="0.2">
      <c r="A121" s="384" t="str">
        <f>'Door Comparison'!A122</f>
        <v>D00M.00.65A</v>
      </c>
      <c r="B121" s="73" t="str">
        <f>'Door Comparison'!C122</f>
        <v>DRS-501</v>
      </c>
      <c r="C121" s="203" t="str">
        <f>'Door Comparison'!D122</f>
        <v>Timber</v>
      </c>
      <c r="D121" s="9">
        <f>'Door Comparison'!P122</f>
        <v>1</v>
      </c>
      <c r="E121" s="160">
        <f>'Door Labour'!Y122</f>
        <v>215.88</v>
      </c>
      <c r="F121" s="3">
        <f>'Door Materials'!W122</f>
        <v>1231.51</v>
      </c>
      <c r="G121" s="3">
        <f t="shared" si="12"/>
        <v>1447.39</v>
      </c>
      <c r="H121" s="3">
        <f t="shared" si="13"/>
        <v>173.69</v>
      </c>
      <c r="I121" s="3">
        <f t="shared" si="14"/>
        <v>1621.08</v>
      </c>
      <c r="J121" s="3">
        <f t="shared" si="15"/>
        <v>85.32</v>
      </c>
      <c r="K121" s="105">
        <v>0</v>
      </c>
      <c r="L121" s="3">
        <f t="shared" si="16"/>
        <v>1706.4</v>
      </c>
      <c r="M121" s="25">
        <f t="shared" si="17"/>
        <v>1706.4</v>
      </c>
    </row>
    <row r="122" spans="1:13" x14ac:dyDescent="0.2">
      <c r="A122" s="384" t="str">
        <f>'Door Comparison'!A123</f>
        <v>D00M.00.66A</v>
      </c>
      <c r="B122" s="73" t="str">
        <f>'Door Comparison'!C123</f>
        <v>DRS-501</v>
      </c>
      <c r="C122" s="203" t="str">
        <f>'Door Comparison'!D123</f>
        <v>Timber</v>
      </c>
      <c r="D122" s="9">
        <f>'Door Comparison'!P123</f>
        <v>1</v>
      </c>
      <c r="E122" s="160">
        <f>'Door Labour'!Y123</f>
        <v>215.88</v>
      </c>
      <c r="F122" s="3">
        <f>'Door Materials'!W123</f>
        <v>1234.02</v>
      </c>
      <c r="G122" s="3">
        <f t="shared" si="12"/>
        <v>1449.9</v>
      </c>
      <c r="H122" s="3">
        <f t="shared" si="13"/>
        <v>173.99</v>
      </c>
      <c r="I122" s="3">
        <f t="shared" si="14"/>
        <v>1623.89</v>
      </c>
      <c r="J122" s="3">
        <f t="shared" si="15"/>
        <v>85.47</v>
      </c>
      <c r="K122" s="105">
        <v>0</v>
      </c>
      <c r="L122" s="3">
        <f t="shared" si="16"/>
        <v>1709.36</v>
      </c>
      <c r="M122" s="25">
        <f t="shared" si="17"/>
        <v>1709.36</v>
      </c>
    </row>
    <row r="123" spans="1:13" x14ac:dyDescent="0.2">
      <c r="A123" s="384" t="str">
        <f>'Door Comparison'!A124</f>
        <v>D00M.00.69A</v>
      </c>
      <c r="B123" s="73" t="str">
        <f>'Door Comparison'!C124</f>
        <v>DRS-501</v>
      </c>
      <c r="C123" s="203" t="str">
        <f>'Door Comparison'!D124</f>
        <v>Timber</v>
      </c>
      <c r="D123" s="9">
        <f>'Door Comparison'!P124</f>
        <v>1</v>
      </c>
      <c r="E123" s="160">
        <f>'Door Labour'!Y124</f>
        <v>215.88</v>
      </c>
      <c r="F123" s="3">
        <f>'Door Materials'!W124</f>
        <v>1231.51</v>
      </c>
      <c r="G123" s="3">
        <f t="shared" si="12"/>
        <v>1447.39</v>
      </c>
      <c r="H123" s="3">
        <f t="shared" si="13"/>
        <v>173.69</v>
      </c>
      <c r="I123" s="3">
        <f t="shared" si="14"/>
        <v>1621.08</v>
      </c>
      <c r="J123" s="3">
        <f t="shared" si="15"/>
        <v>85.32</v>
      </c>
      <c r="K123" s="105">
        <v>0</v>
      </c>
      <c r="L123" s="3">
        <f t="shared" si="16"/>
        <v>1706.4</v>
      </c>
      <c r="M123" s="25">
        <f t="shared" si="17"/>
        <v>1706.4</v>
      </c>
    </row>
    <row r="124" spans="1:13" x14ac:dyDescent="0.2">
      <c r="A124" s="384" t="str">
        <f>'Door Comparison'!A125</f>
        <v>D00M.00.69B</v>
      </c>
      <c r="B124" s="73" t="str">
        <f>'Door Comparison'!C125</f>
        <v>DRS-501</v>
      </c>
      <c r="C124" s="203" t="str">
        <f>'Door Comparison'!D125</f>
        <v>Timber</v>
      </c>
      <c r="D124" s="9">
        <f>'Door Comparison'!P125</f>
        <v>1</v>
      </c>
      <c r="E124" s="160">
        <f>'Door Labour'!Y125</f>
        <v>215.88</v>
      </c>
      <c r="F124" s="3">
        <f>'Door Materials'!W125</f>
        <v>1066.5999999999999</v>
      </c>
      <c r="G124" s="3">
        <f t="shared" si="12"/>
        <v>1282.48</v>
      </c>
      <c r="H124" s="3">
        <f t="shared" si="13"/>
        <v>153.9</v>
      </c>
      <c r="I124" s="3">
        <f t="shared" si="14"/>
        <v>1436.38</v>
      </c>
      <c r="J124" s="3">
        <f t="shared" si="15"/>
        <v>75.599999999999994</v>
      </c>
      <c r="K124" s="105">
        <v>0</v>
      </c>
      <c r="L124" s="3">
        <f t="shared" si="16"/>
        <v>1511.98</v>
      </c>
      <c r="M124" s="25">
        <f t="shared" si="17"/>
        <v>1511.98</v>
      </c>
    </row>
    <row r="125" spans="1:13" x14ac:dyDescent="0.2">
      <c r="A125" s="384" t="str">
        <f>'Door Comparison'!A126</f>
        <v>D00M.00.72A</v>
      </c>
      <c r="B125" s="73" t="str">
        <f>'Door Comparison'!C126</f>
        <v>DRS-501</v>
      </c>
      <c r="C125" s="203" t="str">
        <f>'Door Comparison'!D126</f>
        <v>Timber</v>
      </c>
      <c r="D125" s="9">
        <f>'Door Comparison'!P126</f>
        <v>1</v>
      </c>
      <c r="E125" s="160">
        <f>'Door Labour'!Y126</f>
        <v>151.19999999999999</v>
      </c>
      <c r="F125" s="3">
        <f>'Door Materials'!W126</f>
        <v>962.08</v>
      </c>
      <c r="G125" s="3">
        <f t="shared" si="12"/>
        <v>1113.28</v>
      </c>
      <c r="H125" s="3">
        <f t="shared" si="13"/>
        <v>133.59</v>
      </c>
      <c r="I125" s="3">
        <f t="shared" si="14"/>
        <v>1246.8699999999999</v>
      </c>
      <c r="J125" s="3">
        <f t="shared" si="15"/>
        <v>65.62</v>
      </c>
      <c r="K125" s="105">
        <v>0</v>
      </c>
      <c r="L125" s="3">
        <f t="shared" si="16"/>
        <v>1312.49</v>
      </c>
      <c r="M125" s="25">
        <f t="shared" si="17"/>
        <v>1312.49</v>
      </c>
    </row>
    <row r="126" spans="1:13" x14ac:dyDescent="0.2">
      <c r="A126" s="384" t="str">
        <f>'Door Comparison'!A127</f>
        <v>D00M.00.73A</v>
      </c>
      <c r="B126" s="73" t="str">
        <f>'Door Comparison'!C127</f>
        <v>DRS-501</v>
      </c>
      <c r="C126" s="203" t="str">
        <f>'Door Comparison'!D127</f>
        <v>Timber</v>
      </c>
      <c r="D126" s="9">
        <f>'Door Comparison'!P127</f>
        <v>1</v>
      </c>
      <c r="E126" s="160">
        <f>'Door Labour'!Y127</f>
        <v>216.67</v>
      </c>
      <c r="F126" s="3">
        <f>'Door Materials'!W127</f>
        <v>1068.21</v>
      </c>
      <c r="G126" s="3">
        <f t="shared" si="12"/>
        <v>1284.8800000000001</v>
      </c>
      <c r="H126" s="3">
        <f t="shared" si="13"/>
        <v>154.19</v>
      </c>
      <c r="I126" s="3">
        <f t="shared" si="14"/>
        <v>1439.07</v>
      </c>
      <c r="J126" s="3">
        <f t="shared" si="15"/>
        <v>75.739999999999995</v>
      </c>
      <c r="K126" s="105">
        <v>0</v>
      </c>
      <c r="L126" s="3">
        <f t="shared" si="16"/>
        <v>1514.81</v>
      </c>
      <c r="M126" s="25">
        <f t="shared" si="17"/>
        <v>1514.81</v>
      </c>
    </row>
    <row r="127" spans="1:13" x14ac:dyDescent="0.2">
      <c r="A127" s="384" t="str">
        <f>'Door Comparison'!A128</f>
        <v>D00M.00.73B</v>
      </c>
      <c r="B127" s="73" t="str">
        <f>'Door Comparison'!C128</f>
        <v>DRS-501</v>
      </c>
      <c r="C127" s="203" t="str">
        <f>'Door Comparison'!D128</f>
        <v>Timber</v>
      </c>
      <c r="D127" s="9">
        <f>'Door Comparison'!P128</f>
        <v>1</v>
      </c>
      <c r="E127" s="160">
        <f>'Door Labour'!Y128</f>
        <v>216.67</v>
      </c>
      <c r="F127" s="3">
        <f>'Door Materials'!W128</f>
        <v>1068.21</v>
      </c>
      <c r="G127" s="3">
        <f t="shared" si="12"/>
        <v>1284.8800000000001</v>
      </c>
      <c r="H127" s="3">
        <f t="shared" si="13"/>
        <v>154.19</v>
      </c>
      <c r="I127" s="3">
        <f t="shared" si="14"/>
        <v>1439.07</v>
      </c>
      <c r="J127" s="3">
        <f t="shared" si="15"/>
        <v>75.739999999999995</v>
      </c>
      <c r="K127" s="105">
        <v>0</v>
      </c>
      <c r="L127" s="3">
        <f t="shared" si="16"/>
        <v>1514.81</v>
      </c>
      <c r="M127" s="25">
        <f t="shared" si="17"/>
        <v>1514.81</v>
      </c>
    </row>
    <row r="128" spans="1:13" x14ac:dyDescent="0.2">
      <c r="A128" s="384" t="str">
        <f>'Door Comparison'!A129</f>
        <v>D00M.01.07A</v>
      </c>
      <c r="B128" s="73" t="str">
        <f>'Door Comparison'!C129</f>
        <v>DRS-301</v>
      </c>
      <c r="C128" s="203" t="str">
        <f>'Door Comparison'!D129</f>
        <v>Metal</v>
      </c>
      <c r="D128" s="9">
        <f>'Door Comparison'!P129</f>
        <v>1</v>
      </c>
      <c r="E128" s="160">
        <f>'Door Labour'!Y129</f>
        <v>459.69</v>
      </c>
      <c r="F128" s="3">
        <f>'Door Materials'!W129</f>
        <v>2579.5500000000002</v>
      </c>
      <c r="G128" s="3">
        <f t="shared" si="12"/>
        <v>3039.24</v>
      </c>
      <c r="H128" s="3">
        <f t="shared" si="13"/>
        <v>364.71</v>
      </c>
      <c r="I128" s="3">
        <f t="shared" si="14"/>
        <v>3403.95</v>
      </c>
      <c r="J128" s="3">
        <f t="shared" si="15"/>
        <v>179.16</v>
      </c>
      <c r="K128" s="105">
        <v>0</v>
      </c>
      <c r="L128" s="3">
        <f t="shared" si="16"/>
        <v>3583.11</v>
      </c>
      <c r="M128" s="25">
        <f t="shared" si="17"/>
        <v>3583.11</v>
      </c>
    </row>
    <row r="129" spans="1:14" x14ac:dyDescent="0.2">
      <c r="A129" s="384" t="str">
        <f>'Door Comparison'!A130</f>
        <v>D00M.01.08A</v>
      </c>
      <c r="B129" s="73" t="str">
        <f>'Door Comparison'!C130</f>
        <v>DRS-301</v>
      </c>
      <c r="C129" s="203" t="str">
        <f>'Door Comparison'!D130</f>
        <v>Metal</v>
      </c>
      <c r="D129" s="9">
        <f>'Door Comparison'!P130</f>
        <v>1</v>
      </c>
      <c r="E129" s="160">
        <f>'Door Labour'!Y130</f>
        <v>459.69</v>
      </c>
      <c r="F129" s="3">
        <f>'Door Materials'!W130</f>
        <v>1649.55</v>
      </c>
      <c r="G129" s="3">
        <f t="shared" si="12"/>
        <v>2109.2399999999998</v>
      </c>
      <c r="H129" s="3">
        <f t="shared" si="13"/>
        <v>253.11</v>
      </c>
      <c r="I129" s="3">
        <f t="shared" si="14"/>
        <v>2362.35</v>
      </c>
      <c r="J129" s="3">
        <f t="shared" si="15"/>
        <v>124.33</v>
      </c>
      <c r="K129" s="105">
        <v>0</v>
      </c>
      <c r="L129" s="3">
        <f t="shared" si="16"/>
        <v>2486.6799999999998</v>
      </c>
      <c r="M129" s="25">
        <f t="shared" si="17"/>
        <v>2486.6799999999998</v>
      </c>
    </row>
    <row r="130" spans="1:14" x14ac:dyDescent="0.2">
      <c r="A130" s="384" t="str">
        <f>'Door Comparison'!A131</f>
        <v>D00M.07.01A</v>
      </c>
      <c r="B130" s="73" t="str">
        <f>'Door Comparison'!C131</f>
        <v>DRS-501</v>
      </c>
      <c r="C130" s="203" t="str">
        <f>'Door Comparison'!D131</f>
        <v>Timber</v>
      </c>
      <c r="D130" s="9">
        <f>'Door Comparison'!P131</f>
        <v>1</v>
      </c>
      <c r="E130" s="160">
        <f>'Door Labour'!Y131</f>
        <v>213.47</v>
      </c>
      <c r="F130" s="3">
        <f>'Door Materials'!W131</f>
        <v>1227.48</v>
      </c>
      <c r="G130" s="3">
        <f t="shared" si="12"/>
        <v>1440.95</v>
      </c>
      <c r="H130" s="3">
        <f t="shared" si="13"/>
        <v>172.91</v>
      </c>
      <c r="I130" s="3">
        <f t="shared" si="14"/>
        <v>1613.86</v>
      </c>
      <c r="J130" s="3">
        <f t="shared" si="15"/>
        <v>84.94</v>
      </c>
      <c r="K130" s="105">
        <v>0</v>
      </c>
      <c r="L130" s="3">
        <f t="shared" si="16"/>
        <v>1698.8</v>
      </c>
      <c r="M130" s="25">
        <f t="shared" si="17"/>
        <v>1698.8</v>
      </c>
    </row>
    <row r="131" spans="1:14" x14ac:dyDescent="0.2">
      <c r="A131" s="384" t="str">
        <f>'Door Comparison'!A132</f>
        <v>D00M.07.01B</v>
      </c>
      <c r="B131" s="73" t="str">
        <f>'Door Comparison'!C132</f>
        <v>DRS-501</v>
      </c>
      <c r="C131" s="203" t="str">
        <f>'Door Comparison'!D132</f>
        <v>Timber</v>
      </c>
      <c r="D131" s="9">
        <f>'Door Comparison'!P132</f>
        <v>1</v>
      </c>
      <c r="E131" s="160">
        <f>'Door Labour'!Y132</f>
        <v>215.88</v>
      </c>
      <c r="F131" s="3">
        <f>'Door Materials'!W132</f>
        <v>1211.49</v>
      </c>
      <c r="G131" s="3">
        <f t="shared" si="12"/>
        <v>1427.37</v>
      </c>
      <c r="H131" s="3">
        <f t="shared" si="13"/>
        <v>171.28</v>
      </c>
      <c r="I131" s="3">
        <f t="shared" si="14"/>
        <v>1598.65</v>
      </c>
      <c r="J131" s="3">
        <f t="shared" si="15"/>
        <v>84.14</v>
      </c>
      <c r="K131" s="105">
        <v>0</v>
      </c>
      <c r="L131" s="3">
        <f t="shared" si="16"/>
        <v>1682.79</v>
      </c>
      <c r="M131" s="25">
        <f t="shared" si="17"/>
        <v>1682.79</v>
      </c>
    </row>
    <row r="132" spans="1:14" x14ac:dyDescent="0.2">
      <c r="A132" s="384" t="str">
        <f>'Door Comparison'!A133</f>
        <v>D00M.08.01A</v>
      </c>
      <c r="B132" s="73" t="str">
        <f>'Door Comparison'!C133</f>
        <v>DRS-501</v>
      </c>
      <c r="C132" s="203" t="str">
        <f>'Door Comparison'!D133</f>
        <v>Timber</v>
      </c>
      <c r="D132" s="9">
        <f>'Door Comparison'!P133</f>
        <v>1</v>
      </c>
      <c r="E132" s="160">
        <f>'Door Labour'!Y133</f>
        <v>313.51</v>
      </c>
      <c r="F132" s="3">
        <f>'Door Materials'!W133</f>
        <v>1728.27</v>
      </c>
      <c r="G132" s="3">
        <f t="shared" si="12"/>
        <v>2041.78</v>
      </c>
      <c r="H132" s="3">
        <f t="shared" si="13"/>
        <v>245.01</v>
      </c>
      <c r="I132" s="3">
        <f t="shared" si="14"/>
        <v>2286.79</v>
      </c>
      <c r="J132" s="3">
        <f t="shared" si="15"/>
        <v>120.36</v>
      </c>
      <c r="K132" s="105">
        <v>0</v>
      </c>
      <c r="L132" s="3">
        <f t="shared" si="16"/>
        <v>2407.15</v>
      </c>
      <c r="M132" s="25">
        <f t="shared" si="17"/>
        <v>2407.15</v>
      </c>
    </row>
    <row r="133" spans="1:14" x14ac:dyDescent="0.2">
      <c r="A133" s="384" t="str">
        <f>'Door Comparison'!A134</f>
        <v>D00M.08.02A</v>
      </c>
      <c r="B133" s="73" t="str">
        <f>'Door Comparison'!C134</f>
        <v>DRS-501</v>
      </c>
      <c r="C133" s="203" t="str">
        <f>'Door Comparison'!D134</f>
        <v>Timber</v>
      </c>
      <c r="D133" s="9">
        <f>'Door Comparison'!P134</f>
        <v>1</v>
      </c>
      <c r="E133" s="160">
        <f>'Door Labour'!Y134</f>
        <v>198.88</v>
      </c>
      <c r="F133" s="3">
        <f>'Door Materials'!W134</f>
        <v>1026.42</v>
      </c>
      <c r="G133" s="3">
        <f t="shared" si="12"/>
        <v>1225.3</v>
      </c>
      <c r="H133" s="3">
        <f t="shared" si="13"/>
        <v>147.04</v>
      </c>
      <c r="I133" s="3">
        <f t="shared" si="14"/>
        <v>1372.34</v>
      </c>
      <c r="J133" s="3">
        <f t="shared" si="15"/>
        <v>72.23</v>
      </c>
      <c r="K133" s="105">
        <v>0</v>
      </c>
      <c r="L133" s="3">
        <f t="shared" si="16"/>
        <v>1444.57</v>
      </c>
      <c r="M133" s="25">
        <f t="shared" si="17"/>
        <v>1444.57</v>
      </c>
    </row>
    <row r="134" spans="1:14" hidden="1" x14ac:dyDescent="0.2">
      <c r="A134" s="384" t="str">
        <f>'Door Comparison'!A135</f>
        <v>Level 01</v>
      </c>
      <c r="B134" s="73"/>
      <c r="C134" s="203"/>
      <c r="G134" s="3"/>
      <c r="H134" s="3"/>
      <c r="I134" s="3"/>
      <c r="J134" s="3"/>
      <c r="K134" s="105"/>
      <c r="L134" s="3"/>
    </row>
    <row r="135" spans="1:14" x14ac:dyDescent="0.2">
      <c r="A135" s="384" t="str">
        <f>'Door Comparison'!A136</f>
        <v>D01.00.03A</v>
      </c>
      <c r="B135" s="73" t="str">
        <f>'Door Comparison'!C136</f>
        <v>DRS-506</v>
      </c>
      <c r="C135" s="203" t="str">
        <f>'Door Comparison'!D136</f>
        <v>Timber</v>
      </c>
      <c r="D135" s="9">
        <f>'Door Comparison'!P136</f>
        <v>1</v>
      </c>
      <c r="E135" s="160">
        <f>'Door Labour'!Y136</f>
        <v>186.8</v>
      </c>
      <c r="F135" s="3">
        <f>'Door Materials'!W136</f>
        <v>1187.99</v>
      </c>
      <c r="G135" s="3">
        <f t="shared" si="12"/>
        <v>1374.79</v>
      </c>
      <c r="H135" s="3">
        <f t="shared" si="13"/>
        <v>164.97</v>
      </c>
      <c r="I135" s="3">
        <f t="shared" si="14"/>
        <v>1539.76</v>
      </c>
      <c r="J135" s="3">
        <f t="shared" si="15"/>
        <v>81.040000000000006</v>
      </c>
      <c r="K135" s="105">
        <v>0</v>
      </c>
      <c r="L135" s="3">
        <f t="shared" si="16"/>
        <v>1620.8</v>
      </c>
      <c r="M135" s="25">
        <f t="shared" si="17"/>
        <v>1620.8</v>
      </c>
    </row>
    <row r="136" spans="1:14" x14ac:dyDescent="0.2">
      <c r="A136" s="384" t="str">
        <f>'Door Comparison'!A137</f>
        <v>D01.00.04A</v>
      </c>
      <c r="B136" s="73" t="str">
        <f>'Door Comparison'!C137</f>
        <v>DRS-501</v>
      </c>
      <c r="C136" s="203" t="str">
        <f>'Door Comparison'!D137</f>
        <v>Timber</v>
      </c>
      <c r="D136" s="9">
        <f>'Door Comparison'!P137</f>
        <v>1</v>
      </c>
      <c r="E136" s="160">
        <f>'Door Labour'!Y137</f>
        <v>211.18</v>
      </c>
      <c r="F136" s="3">
        <f>'Door Materials'!W137</f>
        <v>915.71</v>
      </c>
      <c r="G136" s="3">
        <f t="shared" si="12"/>
        <v>1126.8900000000001</v>
      </c>
      <c r="H136" s="3">
        <f t="shared" si="13"/>
        <v>135.22999999999999</v>
      </c>
      <c r="I136" s="3">
        <f t="shared" si="14"/>
        <v>1262.1199999999999</v>
      </c>
      <c r="J136" s="3">
        <f t="shared" si="15"/>
        <v>66.430000000000007</v>
      </c>
      <c r="K136" s="105">
        <v>0</v>
      </c>
      <c r="L136" s="3">
        <f t="shared" si="16"/>
        <v>1328.55</v>
      </c>
      <c r="M136" s="25">
        <f t="shared" si="17"/>
        <v>1328.55</v>
      </c>
    </row>
    <row r="137" spans="1:14" x14ac:dyDescent="0.2">
      <c r="A137" s="384" t="str">
        <f>'Door Comparison'!A138</f>
        <v>D01.00.04A</v>
      </c>
      <c r="B137" s="73" t="str">
        <f>'Door Comparison'!C138</f>
        <v>DRS-501</v>
      </c>
      <c r="C137" s="203" t="str">
        <f>'Door Comparison'!D138</f>
        <v>Timber</v>
      </c>
      <c r="G137" s="3"/>
      <c r="H137" s="3"/>
      <c r="I137" s="3"/>
      <c r="J137" s="3"/>
      <c r="K137" s="105"/>
      <c r="L137" s="3"/>
      <c r="N137" s="1" t="str">
        <f>'Door Comparison'!AD138</f>
        <v>OMITTED</v>
      </c>
    </row>
    <row r="138" spans="1:14" x14ac:dyDescent="0.2">
      <c r="A138" s="384" t="str">
        <f>'Door Comparison'!A139</f>
        <v>D01.00.05A</v>
      </c>
      <c r="B138" s="73" t="str">
        <f>'Door Comparison'!C139</f>
        <v>DRS-301</v>
      </c>
      <c r="C138" s="203" t="str">
        <f>'Door Comparison'!D139</f>
        <v>Stafford</v>
      </c>
      <c r="G138" s="3"/>
      <c r="H138" s="3"/>
      <c r="I138" s="3"/>
      <c r="J138" s="3"/>
      <c r="K138" s="105"/>
      <c r="L138" s="3"/>
      <c r="N138" s="1" t="str">
        <f>'Door Comparison'!AD139</f>
        <v>OMITTED</v>
      </c>
    </row>
    <row r="139" spans="1:14" x14ac:dyDescent="0.2">
      <c r="A139" s="384" t="str">
        <f>'Door Comparison'!A140</f>
        <v>D01.00.06A</v>
      </c>
      <c r="B139" s="73" t="str">
        <f>'Door Comparison'!C140</f>
        <v>DRS-301</v>
      </c>
      <c r="C139" s="203" t="str">
        <f>'Door Comparison'!D140</f>
        <v>Stafford</v>
      </c>
      <c r="G139" s="3"/>
      <c r="H139" s="3"/>
      <c r="I139" s="3"/>
      <c r="J139" s="3"/>
      <c r="K139" s="105"/>
      <c r="L139" s="3"/>
      <c r="N139" s="1" t="str">
        <f>'Door Comparison'!AD140</f>
        <v>OMITTED</v>
      </c>
    </row>
    <row r="140" spans="1:14" x14ac:dyDescent="0.2">
      <c r="A140" s="384" t="str">
        <f>'Door Comparison'!A141</f>
        <v>D01.00.13A</v>
      </c>
      <c r="B140" s="73" t="str">
        <f>'Door Comparison'!C141</f>
        <v>DRS-501</v>
      </c>
      <c r="C140" s="203" t="str">
        <f>'Door Comparison'!D141</f>
        <v>Timber</v>
      </c>
      <c r="D140" s="9">
        <f>'Door Comparison'!P141</f>
        <v>1</v>
      </c>
      <c r="E140" s="160">
        <f>'Door Labour'!Y141</f>
        <v>257.41000000000003</v>
      </c>
      <c r="F140" s="3">
        <f>'Door Materials'!W141</f>
        <v>1413.76</v>
      </c>
      <c r="G140" s="3">
        <f t="shared" ref="G140:G201" si="18">E140+F140</f>
        <v>1671.17</v>
      </c>
      <c r="H140" s="3">
        <f t="shared" ref="H140:H201" si="19">G140*H$7</f>
        <v>200.54</v>
      </c>
      <c r="I140" s="3">
        <f t="shared" ref="I140:I201" si="20">SUM(G140:H140)</f>
        <v>1871.71</v>
      </c>
      <c r="J140" s="3">
        <f t="shared" ref="J140:J201" si="21">I140/19</f>
        <v>98.51</v>
      </c>
      <c r="K140" s="105">
        <v>0</v>
      </c>
      <c r="L140" s="3">
        <f t="shared" ref="L140:L201" si="22">I140+J140+K140</f>
        <v>1970.22</v>
      </c>
      <c r="M140" s="25">
        <f t="shared" ref="M140:M201" si="23">D140*L140</f>
        <v>1970.22</v>
      </c>
    </row>
    <row r="141" spans="1:14" x14ac:dyDescent="0.2">
      <c r="A141" s="384" t="str">
        <f>'Door Comparison'!A142</f>
        <v>D01.00.15A</v>
      </c>
      <c r="B141" s="73" t="str">
        <f>'Door Comparison'!C142</f>
        <v>DRS-508</v>
      </c>
      <c r="C141" s="203" t="str">
        <f>'Door Comparison'!D142</f>
        <v>Timber</v>
      </c>
      <c r="D141" s="9">
        <f>'Door Comparison'!P142</f>
        <v>1</v>
      </c>
      <c r="E141" s="160">
        <f>'Door Labour'!Y142</f>
        <v>221.06</v>
      </c>
      <c r="F141" s="3">
        <f>'Door Materials'!W142</f>
        <v>2552.7600000000002</v>
      </c>
      <c r="G141" s="3">
        <f t="shared" si="18"/>
        <v>2773.82</v>
      </c>
      <c r="H141" s="3">
        <f t="shared" si="19"/>
        <v>332.86</v>
      </c>
      <c r="I141" s="3">
        <f t="shared" si="20"/>
        <v>3106.68</v>
      </c>
      <c r="J141" s="3">
        <f t="shared" si="21"/>
        <v>163.51</v>
      </c>
      <c r="K141" s="105">
        <v>0</v>
      </c>
      <c r="L141" s="3">
        <f t="shared" si="22"/>
        <v>3270.19</v>
      </c>
      <c r="M141" s="25">
        <f t="shared" si="23"/>
        <v>3270.19</v>
      </c>
    </row>
    <row r="142" spans="1:14" x14ac:dyDescent="0.2">
      <c r="A142" s="384" t="str">
        <f>'Door Comparison'!A143</f>
        <v>D01.00.15B</v>
      </c>
      <c r="B142" s="73" t="str">
        <f>'Door Comparison'!C143</f>
        <v>DRS-309</v>
      </c>
      <c r="C142" s="203" t="str">
        <f>'Door Comparison'!D143</f>
        <v>Stafford</v>
      </c>
      <c r="D142" s="9">
        <f>'Door Comparison'!P143</f>
        <v>1</v>
      </c>
      <c r="E142" s="160">
        <f>'Door Labour'!Y143</f>
        <v>1839.16</v>
      </c>
      <c r="F142" s="3">
        <f>'Door Materials'!W143</f>
        <v>16055.46</v>
      </c>
      <c r="G142" s="3">
        <f t="shared" si="18"/>
        <v>17894.62</v>
      </c>
      <c r="H142" s="3">
        <f t="shared" si="19"/>
        <v>2147.35</v>
      </c>
      <c r="I142" s="3">
        <f t="shared" si="20"/>
        <v>20041.97</v>
      </c>
      <c r="J142" s="3">
        <f t="shared" si="21"/>
        <v>1054.8399999999999</v>
      </c>
      <c r="K142" s="105">
        <v>0</v>
      </c>
      <c r="L142" s="3">
        <f t="shared" si="22"/>
        <v>21096.81</v>
      </c>
      <c r="M142" s="25">
        <f t="shared" si="23"/>
        <v>21096.81</v>
      </c>
    </row>
    <row r="143" spans="1:14" x14ac:dyDescent="0.2">
      <c r="A143" s="384" t="str">
        <f>'Door Comparison'!A144</f>
        <v>D01.00.16A</v>
      </c>
      <c r="B143" s="73" t="str">
        <f>'Door Comparison'!C144</f>
        <v>DRS-508</v>
      </c>
      <c r="C143" s="203" t="str">
        <f>'Door Comparison'!D144</f>
        <v>Timber</v>
      </c>
      <c r="D143" s="9">
        <f>'Door Comparison'!P144</f>
        <v>1</v>
      </c>
      <c r="E143" s="160">
        <f>'Door Labour'!Y144</f>
        <v>221.06</v>
      </c>
      <c r="F143" s="3">
        <f>'Door Materials'!W144</f>
        <v>2509.41</v>
      </c>
      <c r="G143" s="3">
        <f t="shared" si="18"/>
        <v>2730.47</v>
      </c>
      <c r="H143" s="3">
        <f t="shared" si="19"/>
        <v>327.66000000000003</v>
      </c>
      <c r="I143" s="3">
        <f t="shared" si="20"/>
        <v>3058.13</v>
      </c>
      <c r="J143" s="3">
        <f t="shared" si="21"/>
        <v>160.94999999999999</v>
      </c>
      <c r="K143" s="105">
        <v>0</v>
      </c>
      <c r="L143" s="3">
        <f t="shared" si="22"/>
        <v>3219.08</v>
      </c>
      <c r="M143" s="25">
        <f t="shared" si="23"/>
        <v>3219.08</v>
      </c>
    </row>
    <row r="144" spans="1:14" x14ac:dyDescent="0.2">
      <c r="A144" s="384" t="str">
        <f>'Door Comparison'!A145</f>
        <v>D01.02.04A</v>
      </c>
      <c r="B144" s="73" t="str">
        <f>'Door Comparison'!C145</f>
        <v>DRS-309</v>
      </c>
      <c r="C144" s="203" t="str">
        <f>'Door Comparison'!D145</f>
        <v>Stafford</v>
      </c>
      <c r="D144" s="9">
        <f>'Door Comparison'!P145</f>
        <v>1</v>
      </c>
      <c r="E144" s="160">
        <f>'Door Labour'!Y145</f>
        <v>1840.2</v>
      </c>
      <c r="F144" s="3">
        <f>'Door Materials'!W145</f>
        <v>15753.46</v>
      </c>
      <c r="G144" s="3">
        <f t="shared" si="18"/>
        <v>17593.66</v>
      </c>
      <c r="H144" s="3">
        <f t="shared" si="19"/>
        <v>2111.2399999999998</v>
      </c>
      <c r="I144" s="3">
        <f t="shared" si="20"/>
        <v>19704.900000000001</v>
      </c>
      <c r="J144" s="3">
        <f t="shared" si="21"/>
        <v>1037.0999999999999</v>
      </c>
      <c r="K144" s="105">
        <v>0</v>
      </c>
      <c r="L144" s="3">
        <f t="shared" si="22"/>
        <v>20742</v>
      </c>
      <c r="M144" s="25">
        <f t="shared" si="23"/>
        <v>20742</v>
      </c>
    </row>
    <row r="145" spans="1:14" x14ac:dyDescent="0.2">
      <c r="A145" s="384" t="str">
        <f>'Door Comparison'!A146</f>
        <v>D01.02.06A</v>
      </c>
      <c r="B145" s="73" t="str">
        <f>'Door Comparison'!C146</f>
        <v>DRS-508</v>
      </c>
      <c r="C145" s="203" t="str">
        <f>'Door Comparison'!D146</f>
        <v>Timber</v>
      </c>
      <c r="D145" s="9">
        <f>'Door Comparison'!P146</f>
        <v>1</v>
      </c>
      <c r="E145" s="160">
        <f>'Door Labour'!Y146</f>
        <v>221.06</v>
      </c>
      <c r="F145" s="3">
        <f>'Door Materials'!W146</f>
        <v>2606.7600000000002</v>
      </c>
      <c r="G145" s="3">
        <f t="shared" si="18"/>
        <v>2827.82</v>
      </c>
      <c r="H145" s="3">
        <f t="shared" si="19"/>
        <v>339.34</v>
      </c>
      <c r="I145" s="3">
        <f t="shared" si="20"/>
        <v>3167.16</v>
      </c>
      <c r="J145" s="3">
        <f t="shared" si="21"/>
        <v>166.69</v>
      </c>
      <c r="K145" s="105">
        <v>0</v>
      </c>
      <c r="L145" s="3">
        <f t="shared" si="22"/>
        <v>3333.85</v>
      </c>
      <c r="M145" s="25">
        <f t="shared" si="23"/>
        <v>3333.85</v>
      </c>
    </row>
    <row r="146" spans="1:14" x14ac:dyDescent="0.2">
      <c r="A146" s="384" t="str">
        <f>'Door Comparison'!A147</f>
        <v>D01.02.07A</v>
      </c>
      <c r="B146" s="73" t="str">
        <f>'Door Comparison'!C147</f>
        <v>DRS-501</v>
      </c>
      <c r="C146" s="203" t="str">
        <f>'Door Comparison'!D147</f>
        <v>Timber</v>
      </c>
      <c r="D146" s="9">
        <f>'Door Comparison'!P147</f>
        <v>1</v>
      </c>
      <c r="E146" s="160">
        <f>'Door Labour'!Y147</f>
        <v>247.27</v>
      </c>
      <c r="F146" s="3">
        <f>'Door Materials'!W147</f>
        <v>1167.18</v>
      </c>
      <c r="G146" s="3">
        <f t="shared" si="18"/>
        <v>1414.45</v>
      </c>
      <c r="H146" s="3">
        <f t="shared" si="19"/>
        <v>169.73</v>
      </c>
      <c r="I146" s="3">
        <f t="shared" si="20"/>
        <v>1584.18</v>
      </c>
      <c r="J146" s="3">
        <f t="shared" si="21"/>
        <v>83.38</v>
      </c>
      <c r="K146" s="105">
        <v>0</v>
      </c>
      <c r="L146" s="3">
        <f t="shared" si="22"/>
        <v>1667.56</v>
      </c>
      <c r="M146" s="25">
        <f t="shared" si="23"/>
        <v>1667.56</v>
      </c>
    </row>
    <row r="147" spans="1:14" x14ac:dyDescent="0.2">
      <c r="A147" s="384" t="str">
        <f>'Door Comparison'!A148</f>
        <v>D01.02.08A</v>
      </c>
      <c r="B147" s="73" t="str">
        <f>'Door Comparison'!C148</f>
        <v>DRS-501</v>
      </c>
      <c r="C147" s="203" t="str">
        <f>'Door Comparison'!D148</f>
        <v>Timber</v>
      </c>
      <c r="D147" s="9">
        <f>'Door Comparison'!P148</f>
        <v>1</v>
      </c>
      <c r="E147" s="160">
        <f>'Door Labour'!Y148</f>
        <v>247.27</v>
      </c>
      <c r="F147" s="3">
        <f>'Door Materials'!W148</f>
        <v>1167.18</v>
      </c>
      <c r="G147" s="3">
        <f t="shared" si="18"/>
        <v>1414.45</v>
      </c>
      <c r="H147" s="3">
        <f t="shared" si="19"/>
        <v>169.73</v>
      </c>
      <c r="I147" s="3">
        <f t="shared" si="20"/>
        <v>1584.18</v>
      </c>
      <c r="J147" s="3">
        <f t="shared" si="21"/>
        <v>83.38</v>
      </c>
      <c r="K147" s="105">
        <v>0</v>
      </c>
      <c r="L147" s="3">
        <f t="shared" si="22"/>
        <v>1667.56</v>
      </c>
      <c r="M147" s="25">
        <f t="shared" si="23"/>
        <v>1667.56</v>
      </c>
    </row>
    <row r="148" spans="1:14" x14ac:dyDescent="0.2">
      <c r="A148" s="384" t="str">
        <f>'Door Comparison'!A149</f>
        <v>D01.02.08B</v>
      </c>
      <c r="B148" s="73" t="str">
        <f>'Door Comparison'!C149</f>
        <v>DRS-501</v>
      </c>
      <c r="C148" s="203" t="str">
        <f>'Door Comparison'!D149</f>
        <v>Timber</v>
      </c>
      <c r="D148" s="9">
        <f>'Door Comparison'!P149</f>
        <v>1</v>
      </c>
      <c r="E148" s="160">
        <f>'Door Labour'!Y149</f>
        <v>175.79</v>
      </c>
      <c r="F148" s="3">
        <f>'Door Materials'!W149</f>
        <v>895.89</v>
      </c>
      <c r="G148" s="3">
        <f t="shared" si="18"/>
        <v>1071.68</v>
      </c>
      <c r="H148" s="3">
        <f t="shared" si="19"/>
        <v>128.6</v>
      </c>
      <c r="I148" s="3">
        <f t="shared" si="20"/>
        <v>1200.28</v>
      </c>
      <c r="J148" s="3">
        <f t="shared" si="21"/>
        <v>63.17</v>
      </c>
      <c r="K148" s="105">
        <v>0</v>
      </c>
      <c r="L148" s="3">
        <f t="shared" si="22"/>
        <v>1263.45</v>
      </c>
      <c r="M148" s="25">
        <f t="shared" si="23"/>
        <v>1263.45</v>
      </c>
    </row>
    <row r="149" spans="1:14" x14ac:dyDescent="0.2">
      <c r="A149" s="384" t="str">
        <f>'Door Comparison'!A150</f>
        <v>D01.02.10A</v>
      </c>
      <c r="B149" s="73" t="str">
        <f>'Door Comparison'!C150</f>
        <v>DRS-501</v>
      </c>
      <c r="C149" s="203" t="str">
        <f>'Door Comparison'!D150</f>
        <v>Timber</v>
      </c>
      <c r="D149" s="9">
        <f>'Door Comparison'!P150</f>
        <v>1</v>
      </c>
      <c r="E149" s="160">
        <f>'Door Labour'!Y150</f>
        <v>248.38</v>
      </c>
      <c r="F149" s="3">
        <f>'Door Materials'!W150</f>
        <v>1164.08</v>
      </c>
      <c r="G149" s="3">
        <f t="shared" si="18"/>
        <v>1412.46</v>
      </c>
      <c r="H149" s="3">
        <f t="shared" si="19"/>
        <v>169.5</v>
      </c>
      <c r="I149" s="3">
        <f t="shared" si="20"/>
        <v>1581.96</v>
      </c>
      <c r="J149" s="3">
        <f t="shared" si="21"/>
        <v>83.26</v>
      </c>
      <c r="K149" s="105">
        <v>0</v>
      </c>
      <c r="L149" s="3">
        <f t="shared" si="22"/>
        <v>1665.22</v>
      </c>
      <c r="M149" s="25">
        <f t="shared" si="23"/>
        <v>1665.22</v>
      </c>
    </row>
    <row r="150" spans="1:14" x14ac:dyDescent="0.2">
      <c r="A150" s="384" t="str">
        <f>'Door Comparison'!A151</f>
        <v>D01.02.11A</v>
      </c>
      <c r="B150" s="73" t="str">
        <f>'Door Comparison'!C151</f>
        <v>DRS-501</v>
      </c>
      <c r="C150" s="203" t="str">
        <f>'Door Comparison'!D151</f>
        <v>Timber</v>
      </c>
      <c r="D150" s="9">
        <f>'Door Comparison'!P151</f>
        <v>1</v>
      </c>
      <c r="E150" s="160">
        <f>'Door Labour'!Y151</f>
        <v>284.92</v>
      </c>
      <c r="F150" s="3">
        <f>'Door Materials'!W151</f>
        <v>1595.84</v>
      </c>
      <c r="G150" s="3">
        <f t="shared" si="18"/>
        <v>1880.76</v>
      </c>
      <c r="H150" s="3">
        <f t="shared" si="19"/>
        <v>225.69</v>
      </c>
      <c r="I150" s="3">
        <f t="shared" si="20"/>
        <v>2106.4499999999998</v>
      </c>
      <c r="J150" s="3">
        <f t="shared" si="21"/>
        <v>110.87</v>
      </c>
      <c r="K150" s="105">
        <v>0</v>
      </c>
      <c r="L150" s="3">
        <f t="shared" si="22"/>
        <v>2217.3200000000002</v>
      </c>
      <c r="M150" s="25">
        <f t="shared" si="23"/>
        <v>2217.3200000000002</v>
      </c>
    </row>
    <row r="151" spans="1:14" x14ac:dyDescent="0.2">
      <c r="A151" s="384" t="str">
        <f>'Door Comparison'!A152</f>
        <v>D01.02.12A</v>
      </c>
      <c r="B151" s="73" t="str">
        <f>'Door Comparison'!C152</f>
        <v>DRS-309</v>
      </c>
      <c r="C151" s="203" t="str">
        <f>'Door Comparison'!D152</f>
        <v>Stafford</v>
      </c>
      <c r="D151" s="9">
        <f>'Door Comparison'!P152</f>
        <v>1</v>
      </c>
      <c r="E151" s="160">
        <f>'Door Labour'!Y152</f>
        <v>1839.1</v>
      </c>
      <c r="F151" s="3">
        <f>'Door Materials'!W152</f>
        <v>19580.34</v>
      </c>
      <c r="G151" s="3">
        <f t="shared" si="18"/>
        <v>21419.439999999999</v>
      </c>
      <c r="H151" s="3">
        <f t="shared" si="19"/>
        <v>2570.33</v>
      </c>
      <c r="I151" s="3">
        <f t="shared" si="20"/>
        <v>23989.77</v>
      </c>
      <c r="J151" s="3">
        <f t="shared" si="21"/>
        <v>1262.6199999999999</v>
      </c>
      <c r="K151" s="105">
        <v>0</v>
      </c>
      <c r="L151" s="3">
        <f t="shared" si="22"/>
        <v>25252.39</v>
      </c>
      <c r="M151" s="25">
        <f t="shared" si="23"/>
        <v>25252.39</v>
      </c>
    </row>
    <row r="152" spans="1:14" x14ac:dyDescent="0.2">
      <c r="A152" s="384" t="str">
        <f>'Door Comparison'!A153</f>
        <v>D01.02.12B</v>
      </c>
      <c r="B152" s="73" t="str">
        <f>'Door Comparison'!C153</f>
        <v>DRS-501</v>
      </c>
      <c r="C152" s="203" t="str">
        <f>'Door Comparison'!D153</f>
        <v>Timber</v>
      </c>
      <c r="D152" s="9">
        <f>'Door Comparison'!P153</f>
        <v>1</v>
      </c>
      <c r="E152" s="160">
        <f>'Door Labour'!Y153</f>
        <v>225.8</v>
      </c>
      <c r="F152" s="3">
        <f>'Door Materials'!W153</f>
        <v>1200.07</v>
      </c>
      <c r="G152" s="3">
        <f t="shared" si="18"/>
        <v>1425.87</v>
      </c>
      <c r="H152" s="3">
        <f t="shared" si="19"/>
        <v>171.1</v>
      </c>
      <c r="I152" s="3">
        <f t="shared" si="20"/>
        <v>1596.97</v>
      </c>
      <c r="J152" s="3">
        <f t="shared" si="21"/>
        <v>84.05</v>
      </c>
      <c r="K152" s="105">
        <v>0</v>
      </c>
      <c r="L152" s="3">
        <f t="shared" si="22"/>
        <v>1681.02</v>
      </c>
      <c r="M152" s="25">
        <f t="shared" si="23"/>
        <v>1681.02</v>
      </c>
    </row>
    <row r="153" spans="1:14" x14ac:dyDescent="0.2">
      <c r="A153" s="384" t="str">
        <f>'Door Comparison'!A154</f>
        <v>D01.02.12B</v>
      </c>
      <c r="B153" s="73" t="str">
        <f>'Door Comparison'!C154</f>
        <v>DRS-501</v>
      </c>
      <c r="C153" s="203" t="str">
        <f>'Door Comparison'!D154</f>
        <v>Timber</v>
      </c>
      <c r="G153" s="3"/>
      <c r="H153" s="3"/>
      <c r="I153" s="3"/>
      <c r="J153" s="3"/>
      <c r="K153" s="105"/>
      <c r="L153" s="3"/>
      <c r="N153" s="1" t="str">
        <f>'Door Comparison'!AD154</f>
        <v>OMITTED</v>
      </c>
    </row>
    <row r="154" spans="1:14" x14ac:dyDescent="0.2">
      <c r="A154" s="384" t="str">
        <f>'Door Comparison'!A155</f>
        <v>D01.02.12K</v>
      </c>
      <c r="B154" s="73" t="str">
        <f>'Door Comparison'!C155</f>
        <v>DRS-501</v>
      </c>
      <c r="C154" s="203" t="str">
        <f>'Door Comparison'!D155</f>
        <v>Timber</v>
      </c>
      <c r="D154" s="9">
        <f>'Door Comparison'!P155</f>
        <v>1</v>
      </c>
      <c r="E154" s="160">
        <f>'Door Labour'!Y155</f>
        <v>225.8</v>
      </c>
      <c r="F154" s="3">
        <f>'Door Materials'!W155</f>
        <v>1200.07</v>
      </c>
      <c r="G154" s="3">
        <f t="shared" si="18"/>
        <v>1425.87</v>
      </c>
      <c r="H154" s="3">
        <f t="shared" si="19"/>
        <v>171.1</v>
      </c>
      <c r="I154" s="3">
        <f t="shared" si="20"/>
        <v>1596.97</v>
      </c>
      <c r="J154" s="3">
        <f t="shared" si="21"/>
        <v>84.05</v>
      </c>
      <c r="K154" s="105">
        <v>0</v>
      </c>
      <c r="L154" s="3">
        <f t="shared" si="22"/>
        <v>1681.02</v>
      </c>
      <c r="M154" s="25">
        <f t="shared" si="23"/>
        <v>1681.02</v>
      </c>
    </row>
    <row r="155" spans="1:14" x14ac:dyDescent="0.2">
      <c r="A155" s="384" t="str">
        <f>'Door Comparison'!A156</f>
        <v>D01.02.14A</v>
      </c>
      <c r="B155" s="73" t="str">
        <f>'Door Comparison'!C156</f>
        <v>DRS-508</v>
      </c>
      <c r="C155" s="203" t="str">
        <f>'Door Comparison'!D156</f>
        <v>Timber</v>
      </c>
      <c r="D155" s="9">
        <f>'Door Comparison'!P156</f>
        <v>1</v>
      </c>
      <c r="E155" s="160">
        <f>'Door Labour'!Y156</f>
        <v>221.06</v>
      </c>
      <c r="F155" s="3">
        <f>'Door Materials'!W156</f>
        <v>2606.7600000000002</v>
      </c>
      <c r="G155" s="3">
        <f t="shared" si="18"/>
        <v>2827.82</v>
      </c>
      <c r="H155" s="3">
        <f t="shared" si="19"/>
        <v>339.34</v>
      </c>
      <c r="I155" s="3">
        <f t="shared" si="20"/>
        <v>3167.16</v>
      </c>
      <c r="J155" s="3">
        <f t="shared" si="21"/>
        <v>166.69</v>
      </c>
      <c r="K155" s="105">
        <v>0</v>
      </c>
      <c r="L155" s="3">
        <f t="shared" si="22"/>
        <v>3333.85</v>
      </c>
      <c r="M155" s="25">
        <f t="shared" si="23"/>
        <v>3333.85</v>
      </c>
    </row>
    <row r="156" spans="1:14" x14ac:dyDescent="0.2">
      <c r="A156" s="384" t="str">
        <f>'Door Comparison'!A157</f>
        <v>D01.02.15A</v>
      </c>
      <c r="B156" s="73" t="str">
        <f>'Door Comparison'!C157</f>
        <v>DRS-506</v>
      </c>
      <c r="C156" s="203" t="str">
        <f>'Door Comparison'!D157</f>
        <v>Timber</v>
      </c>
      <c r="D156" s="9">
        <f>'Door Comparison'!P157</f>
        <v>1</v>
      </c>
      <c r="E156" s="160">
        <f>'Door Labour'!Y157</f>
        <v>165.07</v>
      </c>
      <c r="F156" s="3">
        <f>'Door Materials'!W157</f>
        <v>882.83</v>
      </c>
      <c r="G156" s="3">
        <f t="shared" si="18"/>
        <v>1047.9000000000001</v>
      </c>
      <c r="H156" s="3">
        <f t="shared" si="19"/>
        <v>125.75</v>
      </c>
      <c r="I156" s="3">
        <f t="shared" si="20"/>
        <v>1173.6500000000001</v>
      </c>
      <c r="J156" s="3">
        <f t="shared" si="21"/>
        <v>61.77</v>
      </c>
      <c r="K156" s="105">
        <v>0</v>
      </c>
      <c r="L156" s="3">
        <f t="shared" si="22"/>
        <v>1235.42</v>
      </c>
      <c r="M156" s="25">
        <f t="shared" si="23"/>
        <v>1235.42</v>
      </c>
    </row>
    <row r="157" spans="1:14" x14ac:dyDescent="0.2">
      <c r="A157" s="384" t="str">
        <f>'Door Comparison'!A158</f>
        <v>D01.02.16A</v>
      </c>
      <c r="B157" s="73" t="str">
        <f>'Door Comparison'!C158</f>
        <v>DRS-501</v>
      </c>
      <c r="C157" s="203" t="str">
        <f>'Door Comparison'!D158</f>
        <v>Timber</v>
      </c>
      <c r="D157" s="9">
        <f>'Door Comparison'!P158</f>
        <v>1</v>
      </c>
      <c r="E157" s="160">
        <f>'Door Labour'!Y158</f>
        <v>186.85</v>
      </c>
      <c r="F157" s="3">
        <f>'Door Materials'!W158</f>
        <v>1051.73</v>
      </c>
      <c r="G157" s="3">
        <f t="shared" si="18"/>
        <v>1238.58</v>
      </c>
      <c r="H157" s="3">
        <f t="shared" si="19"/>
        <v>148.63</v>
      </c>
      <c r="I157" s="3">
        <f t="shared" si="20"/>
        <v>1387.21</v>
      </c>
      <c r="J157" s="3">
        <f t="shared" si="21"/>
        <v>73.010000000000005</v>
      </c>
      <c r="K157" s="105">
        <v>0</v>
      </c>
      <c r="L157" s="3">
        <f t="shared" si="22"/>
        <v>1460.22</v>
      </c>
      <c r="M157" s="25">
        <f t="shared" si="23"/>
        <v>1460.22</v>
      </c>
    </row>
    <row r="158" spans="1:14" x14ac:dyDescent="0.2">
      <c r="A158" s="384" t="str">
        <f>'Door Comparison'!A159</f>
        <v>D01.02.17A</v>
      </c>
      <c r="B158" s="73" t="str">
        <f>'Door Comparison'!C159</f>
        <v>DRS-501</v>
      </c>
      <c r="C158" s="203" t="str">
        <f>'Door Comparison'!D159</f>
        <v>Timber</v>
      </c>
      <c r="D158" s="9">
        <f>'Door Comparison'!P159</f>
        <v>1</v>
      </c>
      <c r="E158" s="160">
        <f>'Door Labour'!Y159</f>
        <v>249.86</v>
      </c>
      <c r="F158" s="3">
        <f>'Door Materials'!W159</f>
        <v>1147.3</v>
      </c>
      <c r="G158" s="3">
        <f t="shared" si="18"/>
        <v>1397.16</v>
      </c>
      <c r="H158" s="3">
        <f t="shared" si="19"/>
        <v>167.66</v>
      </c>
      <c r="I158" s="3">
        <f t="shared" si="20"/>
        <v>1564.82</v>
      </c>
      <c r="J158" s="3">
        <f t="shared" si="21"/>
        <v>82.36</v>
      </c>
      <c r="K158" s="105">
        <v>0</v>
      </c>
      <c r="L158" s="3">
        <f t="shared" si="22"/>
        <v>1647.18</v>
      </c>
      <c r="M158" s="25">
        <f t="shared" si="23"/>
        <v>1647.18</v>
      </c>
    </row>
    <row r="159" spans="1:14" x14ac:dyDescent="0.2">
      <c r="A159" s="384" t="str">
        <f>'Door Comparison'!A160</f>
        <v>D01.02.M1A</v>
      </c>
      <c r="B159" s="73" t="str">
        <f>'Door Comparison'!C160</f>
        <v>DRS-501</v>
      </c>
      <c r="C159" s="203" t="str">
        <f>'Door Comparison'!D160</f>
        <v>Timber</v>
      </c>
      <c r="D159" s="9">
        <f>'Door Comparison'!P160</f>
        <v>1</v>
      </c>
      <c r="E159" s="160">
        <f>'Door Labour'!Y160</f>
        <v>249.86</v>
      </c>
      <c r="F159" s="3">
        <f>'Door Materials'!W160</f>
        <v>1303.6500000000001</v>
      </c>
      <c r="G159" s="3">
        <f t="shared" si="18"/>
        <v>1553.51</v>
      </c>
      <c r="H159" s="3">
        <f t="shared" si="19"/>
        <v>186.42</v>
      </c>
      <c r="I159" s="3">
        <f t="shared" si="20"/>
        <v>1739.93</v>
      </c>
      <c r="J159" s="3">
        <f t="shared" si="21"/>
        <v>91.58</v>
      </c>
      <c r="K159" s="105">
        <v>0</v>
      </c>
      <c r="L159" s="3">
        <f t="shared" si="22"/>
        <v>1831.51</v>
      </c>
      <c r="M159" s="25">
        <f t="shared" si="23"/>
        <v>1831.51</v>
      </c>
    </row>
    <row r="160" spans="1:14" x14ac:dyDescent="0.2">
      <c r="A160" s="384" t="str">
        <f>'Door Comparison'!A161</f>
        <v>D01.04.01A</v>
      </c>
      <c r="B160" s="73" t="str">
        <f>'Door Comparison'!C161</f>
        <v>DRS-501</v>
      </c>
      <c r="C160" s="203" t="str">
        <f>'Door Comparison'!D161</f>
        <v>Timber</v>
      </c>
      <c r="D160" s="9">
        <f>'Door Comparison'!P161</f>
        <v>1</v>
      </c>
      <c r="E160" s="160">
        <f>'Door Labour'!Y161</f>
        <v>251.86</v>
      </c>
      <c r="F160" s="3">
        <f>'Door Materials'!W161</f>
        <v>1962.6</v>
      </c>
      <c r="G160" s="3">
        <f t="shared" si="18"/>
        <v>2214.46</v>
      </c>
      <c r="H160" s="3">
        <f t="shared" si="19"/>
        <v>265.74</v>
      </c>
      <c r="I160" s="3">
        <f t="shared" si="20"/>
        <v>2480.1999999999998</v>
      </c>
      <c r="J160" s="3">
        <f t="shared" si="21"/>
        <v>130.54</v>
      </c>
      <c r="K160" s="105">
        <v>0</v>
      </c>
      <c r="L160" s="3">
        <f t="shared" si="22"/>
        <v>2610.7399999999998</v>
      </c>
      <c r="M160" s="25">
        <f t="shared" si="23"/>
        <v>2610.7399999999998</v>
      </c>
    </row>
    <row r="161" spans="1:13" x14ac:dyDescent="0.2">
      <c r="A161" s="384" t="str">
        <f>'Door Comparison'!A162</f>
        <v>D01.04.02A</v>
      </c>
      <c r="B161" s="73" t="str">
        <f>'Door Comparison'!C162</f>
        <v>DRS-501</v>
      </c>
      <c r="C161" s="203" t="str">
        <f>'Door Comparison'!D162</f>
        <v>Timber</v>
      </c>
      <c r="D161" s="9">
        <f>'Door Comparison'!P162</f>
        <v>1</v>
      </c>
      <c r="E161" s="160">
        <f>'Door Labour'!Y162</f>
        <v>272.3</v>
      </c>
      <c r="F161" s="3">
        <f>'Door Materials'!W162</f>
        <v>1951.02</v>
      </c>
      <c r="G161" s="3">
        <f t="shared" si="18"/>
        <v>2223.3200000000002</v>
      </c>
      <c r="H161" s="3">
        <f t="shared" si="19"/>
        <v>266.8</v>
      </c>
      <c r="I161" s="3">
        <f t="shared" si="20"/>
        <v>2490.12</v>
      </c>
      <c r="J161" s="3">
        <f t="shared" si="21"/>
        <v>131.06</v>
      </c>
      <c r="K161" s="105">
        <v>0</v>
      </c>
      <c r="L161" s="3">
        <f t="shared" si="22"/>
        <v>2621.1799999999998</v>
      </c>
      <c r="M161" s="25">
        <f t="shared" si="23"/>
        <v>2621.1799999999998</v>
      </c>
    </row>
    <row r="162" spans="1:13" x14ac:dyDescent="0.2">
      <c r="A162" s="384" t="str">
        <f>'Door Comparison'!A163</f>
        <v>D01.04.03A</v>
      </c>
      <c r="B162" s="73" t="str">
        <f>'Door Comparison'!C163</f>
        <v>DRS-501</v>
      </c>
      <c r="C162" s="203" t="str">
        <f>'Door Comparison'!D163</f>
        <v>Timber</v>
      </c>
      <c r="D162" s="9">
        <f>'Door Comparison'!P163</f>
        <v>1</v>
      </c>
      <c r="E162" s="160">
        <f>'Door Labour'!Y163</f>
        <v>168.67</v>
      </c>
      <c r="F162" s="3">
        <f>'Door Materials'!W163</f>
        <v>1189.6500000000001</v>
      </c>
      <c r="G162" s="3">
        <f t="shared" si="18"/>
        <v>1358.32</v>
      </c>
      <c r="H162" s="3">
        <f t="shared" si="19"/>
        <v>163</v>
      </c>
      <c r="I162" s="3">
        <f t="shared" si="20"/>
        <v>1521.32</v>
      </c>
      <c r="J162" s="3">
        <f t="shared" si="21"/>
        <v>80.069999999999993</v>
      </c>
      <c r="K162" s="105">
        <v>0</v>
      </c>
      <c r="L162" s="3">
        <f t="shared" si="22"/>
        <v>1601.39</v>
      </c>
      <c r="M162" s="25">
        <f t="shared" si="23"/>
        <v>1601.39</v>
      </c>
    </row>
    <row r="163" spans="1:13" x14ac:dyDescent="0.2">
      <c r="A163" s="384" t="str">
        <f>'Door Comparison'!A164</f>
        <v>D01.04.05A</v>
      </c>
      <c r="B163" s="73" t="str">
        <f>'Door Comparison'!C164</f>
        <v>DRS-501</v>
      </c>
      <c r="C163" s="203" t="str">
        <f>'Door Comparison'!D164</f>
        <v>Timber</v>
      </c>
      <c r="D163" s="9">
        <f>'Door Comparison'!P164</f>
        <v>1</v>
      </c>
      <c r="E163" s="160">
        <f>'Door Labour'!Y164</f>
        <v>168.1</v>
      </c>
      <c r="F163" s="3">
        <f>'Door Materials'!W164</f>
        <v>948.39</v>
      </c>
      <c r="G163" s="3">
        <f t="shared" si="18"/>
        <v>1116.49</v>
      </c>
      <c r="H163" s="3">
        <f t="shared" si="19"/>
        <v>133.97999999999999</v>
      </c>
      <c r="I163" s="3">
        <f t="shared" si="20"/>
        <v>1250.47</v>
      </c>
      <c r="J163" s="3">
        <f t="shared" si="21"/>
        <v>65.81</v>
      </c>
      <c r="K163" s="105">
        <v>0</v>
      </c>
      <c r="L163" s="3">
        <f t="shared" si="22"/>
        <v>1316.28</v>
      </c>
      <c r="M163" s="25">
        <f t="shared" si="23"/>
        <v>1316.28</v>
      </c>
    </row>
    <row r="164" spans="1:13" x14ac:dyDescent="0.2">
      <c r="A164" s="384" t="str">
        <f>'Door Comparison'!A165</f>
        <v>D01.04.06A</v>
      </c>
      <c r="B164" s="73" t="str">
        <f>'Door Comparison'!C165</f>
        <v>DRS-501</v>
      </c>
      <c r="C164" s="203" t="str">
        <f>'Door Comparison'!D165</f>
        <v>Timber</v>
      </c>
      <c r="D164" s="9">
        <f>'Door Comparison'!P165</f>
        <v>1</v>
      </c>
      <c r="E164" s="160">
        <f>'Door Labour'!Y165</f>
        <v>161.87</v>
      </c>
      <c r="F164" s="3">
        <f>'Door Materials'!W165</f>
        <v>965.74</v>
      </c>
      <c r="G164" s="3">
        <f t="shared" si="18"/>
        <v>1127.6099999999999</v>
      </c>
      <c r="H164" s="3">
        <f t="shared" si="19"/>
        <v>135.31</v>
      </c>
      <c r="I164" s="3">
        <f t="shared" si="20"/>
        <v>1262.92</v>
      </c>
      <c r="J164" s="3">
        <f t="shared" si="21"/>
        <v>66.47</v>
      </c>
      <c r="K164" s="105">
        <v>0</v>
      </c>
      <c r="L164" s="3">
        <f t="shared" si="22"/>
        <v>1329.39</v>
      </c>
      <c r="M164" s="25">
        <f t="shared" si="23"/>
        <v>1329.39</v>
      </c>
    </row>
    <row r="165" spans="1:13" x14ac:dyDescent="0.2">
      <c r="A165" s="384" t="str">
        <f>'Door Comparison'!A166</f>
        <v>D01.04.07A</v>
      </c>
      <c r="B165" s="73" t="str">
        <f>'Door Comparison'!C166</f>
        <v>DRS-506</v>
      </c>
      <c r="C165" s="203" t="str">
        <f>'Door Comparison'!D166</f>
        <v>Timber</v>
      </c>
      <c r="D165" s="9">
        <f>'Door Comparison'!P166</f>
        <v>1</v>
      </c>
      <c r="E165" s="160">
        <f>'Door Labour'!Y166</f>
        <v>158.41999999999999</v>
      </c>
      <c r="F165" s="3">
        <f>'Door Materials'!W166</f>
        <v>1194.3900000000001</v>
      </c>
      <c r="G165" s="3">
        <f t="shared" si="18"/>
        <v>1352.81</v>
      </c>
      <c r="H165" s="3">
        <f t="shared" si="19"/>
        <v>162.34</v>
      </c>
      <c r="I165" s="3">
        <f t="shared" si="20"/>
        <v>1515.15</v>
      </c>
      <c r="J165" s="3">
        <f t="shared" si="21"/>
        <v>79.739999999999995</v>
      </c>
      <c r="K165" s="105">
        <v>0</v>
      </c>
      <c r="L165" s="3">
        <f t="shared" si="22"/>
        <v>1594.89</v>
      </c>
      <c r="M165" s="25">
        <f t="shared" si="23"/>
        <v>1594.89</v>
      </c>
    </row>
    <row r="166" spans="1:13" x14ac:dyDescent="0.2">
      <c r="A166" s="384" t="str">
        <f>'Door Comparison'!A167</f>
        <v>D01.04.08A</v>
      </c>
      <c r="B166" s="73" t="str">
        <f>'Door Comparison'!C167</f>
        <v>DRS-506</v>
      </c>
      <c r="C166" s="203" t="str">
        <f>'Door Comparison'!D167</f>
        <v>Timber</v>
      </c>
      <c r="D166" s="9">
        <f>'Door Comparison'!P167</f>
        <v>1</v>
      </c>
      <c r="E166" s="160">
        <f>'Door Labour'!Y167</f>
        <v>158.41999999999999</v>
      </c>
      <c r="F166" s="3">
        <f>'Door Materials'!W167</f>
        <v>1194.3900000000001</v>
      </c>
      <c r="G166" s="3">
        <f t="shared" si="18"/>
        <v>1352.81</v>
      </c>
      <c r="H166" s="3">
        <f t="shared" si="19"/>
        <v>162.34</v>
      </c>
      <c r="I166" s="3">
        <f t="shared" si="20"/>
        <v>1515.15</v>
      </c>
      <c r="J166" s="3">
        <f t="shared" si="21"/>
        <v>79.739999999999995</v>
      </c>
      <c r="K166" s="105">
        <v>0</v>
      </c>
      <c r="L166" s="3">
        <f t="shared" si="22"/>
        <v>1594.89</v>
      </c>
      <c r="M166" s="25">
        <f t="shared" si="23"/>
        <v>1594.89</v>
      </c>
    </row>
    <row r="167" spans="1:13" x14ac:dyDescent="0.2">
      <c r="A167" s="384" t="str">
        <f>'Door Comparison'!A168</f>
        <v>D01.04.09A</v>
      </c>
      <c r="B167" s="73" t="str">
        <f>'Door Comparison'!C168</f>
        <v>DRS-501</v>
      </c>
      <c r="C167" s="203" t="str">
        <f>'Door Comparison'!D168</f>
        <v>Timber</v>
      </c>
      <c r="D167" s="9">
        <f>'Door Comparison'!P168</f>
        <v>1</v>
      </c>
      <c r="E167" s="160">
        <f>'Door Labour'!Y168</f>
        <v>224.29</v>
      </c>
      <c r="F167" s="3">
        <f>'Door Materials'!W168</f>
        <v>1483.43</v>
      </c>
      <c r="G167" s="3">
        <f t="shared" si="18"/>
        <v>1707.72</v>
      </c>
      <c r="H167" s="3">
        <f t="shared" si="19"/>
        <v>204.93</v>
      </c>
      <c r="I167" s="3">
        <f t="shared" si="20"/>
        <v>1912.65</v>
      </c>
      <c r="J167" s="3">
        <f t="shared" si="21"/>
        <v>100.67</v>
      </c>
      <c r="K167" s="105">
        <v>0</v>
      </c>
      <c r="L167" s="3">
        <f t="shared" si="22"/>
        <v>2013.32</v>
      </c>
      <c r="M167" s="25">
        <f t="shared" si="23"/>
        <v>2013.32</v>
      </c>
    </row>
    <row r="168" spans="1:13" x14ac:dyDescent="0.2">
      <c r="A168" s="384" t="str">
        <f>'Door Comparison'!A169</f>
        <v>D01.04.09B</v>
      </c>
      <c r="B168" s="73" t="str">
        <f>'Door Comparison'!C169</f>
        <v>DRS-501</v>
      </c>
      <c r="C168" s="203" t="str">
        <f>'Door Comparison'!D169</f>
        <v>Timber</v>
      </c>
      <c r="D168" s="9">
        <f>'Door Comparison'!P169</f>
        <v>1</v>
      </c>
      <c r="E168" s="160">
        <f>'Door Labour'!Y169</f>
        <v>272.3</v>
      </c>
      <c r="F168" s="3">
        <f>'Door Materials'!W169</f>
        <v>1951.02</v>
      </c>
      <c r="G168" s="3">
        <f t="shared" si="18"/>
        <v>2223.3200000000002</v>
      </c>
      <c r="H168" s="3">
        <f t="shared" si="19"/>
        <v>266.8</v>
      </c>
      <c r="I168" s="3">
        <f t="shared" si="20"/>
        <v>2490.12</v>
      </c>
      <c r="J168" s="3">
        <f t="shared" si="21"/>
        <v>131.06</v>
      </c>
      <c r="K168" s="105">
        <v>0</v>
      </c>
      <c r="L168" s="3">
        <f t="shared" si="22"/>
        <v>2621.1799999999998</v>
      </c>
      <c r="M168" s="25">
        <f t="shared" si="23"/>
        <v>2621.1799999999998</v>
      </c>
    </row>
    <row r="169" spans="1:13" x14ac:dyDescent="0.2">
      <c r="A169" s="384" t="str">
        <f>'Door Comparison'!A170</f>
        <v>D01.04.10A</v>
      </c>
      <c r="B169" s="73" t="str">
        <f>'Door Comparison'!C170</f>
        <v>DRS-309</v>
      </c>
      <c r="C169" s="203" t="str">
        <f>'Door Comparison'!D170</f>
        <v>Stafford</v>
      </c>
      <c r="D169" s="9">
        <f>'Door Comparison'!P170</f>
        <v>1</v>
      </c>
      <c r="E169" s="160">
        <f>'Door Labour'!Y170</f>
        <v>1840.71</v>
      </c>
      <c r="F169" s="3">
        <f>'Door Materials'!W170</f>
        <v>20626.439999999999</v>
      </c>
      <c r="G169" s="3">
        <f t="shared" si="18"/>
        <v>22467.15</v>
      </c>
      <c r="H169" s="3">
        <f t="shared" si="19"/>
        <v>2696.06</v>
      </c>
      <c r="I169" s="3">
        <f t="shared" si="20"/>
        <v>25163.21</v>
      </c>
      <c r="J169" s="3">
        <f t="shared" si="21"/>
        <v>1324.38</v>
      </c>
      <c r="K169" s="105">
        <v>0</v>
      </c>
      <c r="L169" s="3">
        <f t="shared" si="22"/>
        <v>26487.59</v>
      </c>
      <c r="M169" s="25">
        <f t="shared" si="23"/>
        <v>26487.59</v>
      </c>
    </row>
    <row r="170" spans="1:13" x14ac:dyDescent="0.2">
      <c r="A170" s="384" t="str">
        <f>'Door Comparison'!A171</f>
        <v>D01.04.10B</v>
      </c>
      <c r="B170" s="73" t="str">
        <f>'Door Comparison'!C171</f>
        <v>DRS-309</v>
      </c>
      <c r="C170" s="203" t="str">
        <f>'Door Comparison'!D171</f>
        <v>Stafford</v>
      </c>
      <c r="D170" s="9">
        <f>'Door Comparison'!P171</f>
        <v>1</v>
      </c>
      <c r="E170" s="160">
        <f>'Door Labour'!Y171</f>
        <v>1840.71</v>
      </c>
      <c r="F170" s="3">
        <f>'Door Materials'!W171</f>
        <v>20626.439999999999</v>
      </c>
      <c r="G170" s="3">
        <f t="shared" si="18"/>
        <v>22467.15</v>
      </c>
      <c r="H170" s="3">
        <f t="shared" si="19"/>
        <v>2696.06</v>
      </c>
      <c r="I170" s="3">
        <f t="shared" si="20"/>
        <v>25163.21</v>
      </c>
      <c r="J170" s="3">
        <f t="shared" si="21"/>
        <v>1324.38</v>
      </c>
      <c r="K170" s="105">
        <v>0</v>
      </c>
      <c r="L170" s="3">
        <f t="shared" si="22"/>
        <v>26487.59</v>
      </c>
      <c r="M170" s="25">
        <f t="shared" si="23"/>
        <v>26487.59</v>
      </c>
    </row>
    <row r="171" spans="1:13" x14ac:dyDescent="0.2">
      <c r="A171" s="384" t="str">
        <f>'Door Comparison'!A172</f>
        <v>D01.04.11A</v>
      </c>
      <c r="B171" s="73" t="str">
        <f>'Door Comparison'!C172</f>
        <v>DRS-501</v>
      </c>
      <c r="C171" s="203" t="str">
        <f>'Door Comparison'!D172</f>
        <v>Timber</v>
      </c>
      <c r="D171" s="9">
        <f>'Door Comparison'!P172</f>
        <v>1</v>
      </c>
      <c r="E171" s="160">
        <f>'Door Labour'!Y172</f>
        <v>226.59</v>
      </c>
      <c r="F171" s="3">
        <f>'Door Materials'!W172</f>
        <v>1230.1300000000001</v>
      </c>
      <c r="G171" s="3">
        <f t="shared" si="18"/>
        <v>1456.72</v>
      </c>
      <c r="H171" s="3">
        <f t="shared" si="19"/>
        <v>174.81</v>
      </c>
      <c r="I171" s="3">
        <f t="shared" si="20"/>
        <v>1631.53</v>
      </c>
      <c r="J171" s="3">
        <f t="shared" si="21"/>
        <v>85.87</v>
      </c>
      <c r="K171" s="105">
        <v>0</v>
      </c>
      <c r="L171" s="3">
        <f t="shared" si="22"/>
        <v>1717.4</v>
      </c>
      <c r="M171" s="25">
        <f t="shared" si="23"/>
        <v>1717.4</v>
      </c>
    </row>
    <row r="172" spans="1:13" x14ac:dyDescent="0.2">
      <c r="A172" s="384" t="str">
        <f>'Door Comparison'!A173</f>
        <v>D01.04.12A</v>
      </c>
      <c r="B172" s="73" t="str">
        <f>'Door Comparison'!C173</f>
        <v>DRS-501</v>
      </c>
      <c r="C172" s="203" t="str">
        <f>'Door Comparison'!D173</f>
        <v>Timber</v>
      </c>
      <c r="D172" s="9">
        <f>'Door Comparison'!P173</f>
        <v>1</v>
      </c>
      <c r="E172" s="160">
        <f>'Door Labour'!Y173</f>
        <v>222.78</v>
      </c>
      <c r="F172" s="3">
        <f>'Door Materials'!W173</f>
        <v>987.84</v>
      </c>
      <c r="G172" s="3">
        <f t="shared" si="18"/>
        <v>1210.6199999999999</v>
      </c>
      <c r="H172" s="3">
        <f t="shared" si="19"/>
        <v>145.27000000000001</v>
      </c>
      <c r="I172" s="3">
        <f t="shared" si="20"/>
        <v>1355.89</v>
      </c>
      <c r="J172" s="3">
        <f t="shared" si="21"/>
        <v>71.36</v>
      </c>
      <c r="K172" s="105">
        <v>0</v>
      </c>
      <c r="L172" s="3">
        <f t="shared" si="22"/>
        <v>1427.25</v>
      </c>
      <c r="M172" s="25">
        <f t="shared" si="23"/>
        <v>1427.25</v>
      </c>
    </row>
    <row r="173" spans="1:13" x14ac:dyDescent="0.2">
      <c r="A173" s="384" t="str">
        <f>'Door Comparison'!A174</f>
        <v>D01.04.13A</v>
      </c>
      <c r="B173" s="73" t="str">
        <f>'Door Comparison'!C174</f>
        <v>DRS-501</v>
      </c>
      <c r="C173" s="203" t="str">
        <f>'Door Comparison'!D174</f>
        <v>Timber</v>
      </c>
      <c r="D173" s="9">
        <f>'Door Comparison'!P174</f>
        <v>1</v>
      </c>
      <c r="E173" s="160">
        <f>'Door Labour'!Y174</f>
        <v>223.27</v>
      </c>
      <c r="F173" s="3">
        <f>'Door Materials'!W174</f>
        <v>958.49</v>
      </c>
      <c r="G173" s="3">
        <f t="shared" si="18"/>
        <v>1181.76</v>
      </c>
      <c r="H173" s="3">
        <f t="shared" si="19"/>
        <v>141.81</v>
      </c>
      <c r="I173" s="3">
        <f t="shared" si="20"/>
        <v>1323.57</v>
      </c>
      <c r="J173" s="3">
        <f t="shared" si="21"/>
        <v>69.66</v>
      </c>
      <c r="K173" s="105">
        <v>0</v>
      </c>
      <c r="L173" s="3">
        <f t="shared" si="22"/>
        <v>1393.23</v>
      </c>
      <c r="M173" s="25">
        <f t="shared" si="23"/>
        <v>1393.23</v>
      </c>
    </row>
    <row r="174" spans="1:13" x14ac:dyDescent="0.2">
      <c r="A174" s="384" t="str">
        <f>'Door Comparison'!A175</f>
        <v>D01.04.14A</v>
      </c>
      <c r="B174" s="73" t="str">
        <f>'Door Comparison'!C175</f>
        <v>DRS-501</v>
      </c>
      <c r="C174" s="203" t="str">
        <f>'Door Comparison'!D175</f>
        <v>Timber</v>
      </c>
      <c r="D174" s="9">
        <f>'Door Comparison'!P175</f>
        <v>1</v>
      </c>
      <c r="E174" s="160">
        <f>'Door Labour'!Y175</f>
        <v>222.78</v>
      </c>
      <c r="F174" s="3">
        <f>'Door Materials'!W175</f>
        <v>987.84</v>
      </c>
      <c r="G174" s="3">
        <f t="shared" si="18"/>
        <v>1210.6199999999999</v>
      </c>
      <c r="H174" s="3">
        <f t="shared" si="19"/>
        <v>145.27000000000001</v>
      </c>
      <c r="I174" s="3">
        <f t="shared" si="20"/>
        <v>1355.89</v>
      </c>
      <c r="J174" s="3">
        <f t="shared" si="21"/>
        <v>71.36</v>
      </c>
      <c r="K174" s="105">
        <v>0</v>
      </c>
      <c r="L174" s="3">
        <f t="shared" si="22"/>
        <v>1427.25</v>
      </c>
      <c r="M174" s="25">
        <f t="shared" si="23"/>
        <v>1427.25</v>
      </c>
    </row>
    <row r="175" spans="1:13" x14ac:dyDescent="0.2">
      <c r="A175" s="384" t="str">
        <f>'Door Comparison'!A176</f>
        <v>D01.04.15A</v>
      </c>
      <c r="B175" s="73" t="str">
        <f>'Door Comparison'!C176</f>
        <v>DRS-501</v>
      </c>
      <c r="C175" s="203" t="str">
        <f>'Door Comparison'!D176</f>
        <v>Timber</v>
      </c>
      <c r="D175" s="9">
        <f>'Door Comparison'!P176</f>
        <v>1</v>
      </c>
      <c r="E175" s="160">
        <f>'Door Labour'!Y176</f>
        <v>332.93</v>
      </c>
      <c r="F175" s="3">
        <f>'Door Materials'!W176</f>
        <v>2073.54</v>
      </c>
      <c r="G175" s="3">
        <f t="shared" si="18"/>
        <v>2406.4699999999998</v>
      </c>
      <c r="H175" s="3">
        <f t="shared" si="19"/>
        <v>288.77999999999997</v>
      </c>
      <c r="I175" s="3">
        <f t="shared" si="20"/>
        <v>2695.25</v>
      </c>
      <c r="J175" s="3">
        <f t="shared" si="21"/>
        <v>141.86000000000001</v>
      </c>
      <c r="K175" s="105">
        <v>0</v>
      </c>
      <c r="L175" s="3">
        <f t="shared" si="22"/>
        <v>2837.11</v>
      </c>
      <c r="M175" s="25">
        <f t="shared" si="23"/>
        <v>2837.11</v>
      </c>
    </row>
    <row r="176" spans="1:13" hidden="1" x14ac:dyDescent="0.2">
      <c r="A176" s="384" t="str">
        <f>'Door Comparison'!A177</f>
        <v>Level 01 Plaza</v>
      </c>
      <c r="B176" s="73"/>
      <c r="C176" s="203"/>
      <c r="G176" s="3"/>
      <c r="H176" s="3"/>
      <c r="I176" s="3"/>
      <c r="J176" s="3"/>
      <c r="K176" s="105"/>
      <c r="L176" s="3"/>
    </row>
    <row r="177" spans="1:14" x14ac:dyDescent="0.2">
      <c r="A177" s="384" t="str">
        <f>'Door Comparison'!A178</f>
        <v>D01.00.10A</v>
      </c>
      <c r="B177" s="73" t="str">
        <f>'Door Comparison'!C178</f>
        <v>DRS-201</v>
      </c>
      <c r="C177" s="203">
        <f>'Door Comparison'!D178</f>
        <v>0</v>
      </c>
      <c r="G177" s="3"/>
      <c r="H177" s="3"/>
      <c r="I177" s="3"/>
      <c r="J177" s="3"/>
      <c r="K177" s="105"/>
      <c r="L177" s="3"/>
      <c r="N177" s="1" t="str">
        <f>'Door Comparison'!AD178</f>
        <v>OMITTED</v>
      </c>
    </row>
    <row r="178" spans="1:14" x14ac:dyDescent="0.2">
      <c r="A178" s="384" t="str">
        <f>'Door Comparison'!A179</f>
        <v>D01.00.10B</v>
      </c>
      <c r="B178" s="73" t="str">
        <f>'Door Comparison'!C179</f>
        <v>DRS-201</v>
      </c>
      <c r="C178" s="203">
        <f>'Door Comparison'!D179</f>
        <v>0</v>
      </c>
      <c r="G178" s="3"/>
      <c r="H178" s="3"/>
      <c r="I178" s="3"/>
      <c r="J178" s="3"/>
      <c r="K178" s="105"/>
      <c r="L178" s="3"/>
      <c r="N178" s="1" t="str">
        <f>'Door Comparison'!AD179</f>
        <v>OMITTED</v>
      </c>
    </row>
    <row r="179" spans="1:14" x14ac:dyDescent="0.2">
      <c r="A179" s="384" t="str">
        <f>'Door Comparison'!A180</f>
        <v>D01.01.04A</v>
      </c>
      <c r="B179" s="73" t="str">
        <f>'Door Comparison'!C180</f>
        <v>DRS-505</v>
      </c>
      <c r="C179" s="203" t="str">
        <f>'Door Comparison'!D180</f>
        <v>Selo</v>
      </c>
      <c r="D179" s="9">
        <f>'Door Comparison'!P180</f>
        <v>1</v>
      </c>
      <c r="E179" s="160">
        <f>'Door Labour'!Y180</f>
        <v>516.29</v>
      </c>
      <c r="F179" s="3">
        <f>'Door Materials'!W180</f>
        <v>1651.71</v>
      </c>
      <c r="G179" s="3">
        <f t="shared" si="18"/>
        <v>2168</v>
      </c>
      <c r="H179" s="3">
        <f t="shared" si="19"/>
        <v>260.16000000000003</v>
      </c>
      <c r="I179" s="3">
        <f t="shared" si="20"/>
        <v>2428.16</v>
      </c>
      <c r="J179" s="3">
        <f t="shared" si="21"/>
        <v>127.8</v>
      </c>
      <c r="K179" s="105">
        <v>0</v>
      </c>
      <c r="L179" s="3">
        <f t="shared" si="22"/>
        <v>2555.96</v>
      </c>
      <c r="M179" s="25">
        <f t="shared" si="23"/>
        <v>2555.96</v>
      </c>
    </row>
    <row r="180" spans="1:14" x14ac:dyDescent="0.2">
      <c r="A180" s="384" t="str">
        <f>'Door Comparison'!A181</f>
        <v>D01.01.05A</v>
      </c>
      <c r="B180" s="73" t="str">
        <f>'Door Comparison'!C181</f>
        <v>DRS-506</v>
      </c>
      <c r="C180" s="203" t="str">
        <f>'Door Comparison'!D181</f>
        <v>Timber</v>
      </c>
      <c r="D180" s="9">
        <f>'Door Comparison'!P181</f>
        <v>1</v>
      </c>
      <c r="E180" s="160">
        <f>'Door Labour'!Y181</f>
        <v>167.32</v>
      </c>
      <c r="F180" s="3">
        <f>'Door Materials'!W181</f>
        <v>1243.5999999999999</v>
      </c>
      <c r="G180" s="3">
        <f t="shared" si="18"/>
        <v>1410.92</v>
      </c>
      <c r="H180" s="3">
        <f t="shared" si="19"/>
        <v>169.31</v>
      </c>
      <c r="I180" s="3">
        <f t="shared" si="20"/>
        <v>1580.23</v>
      </c>
      <c r="J180" s="3">
        <f t="shared" si="21"/>
        <v>83.17</v>
      </c>
      <c r="K180" s="105">
        <v>0</v>
      </c>
      <c r="L180" s="3">
        <f t="shared" si="22"/>
        <v>1663.4</v>
      </c>
      <c r="M180" s="25">
        <f t="shared" si="23"/>
        <v>1663.4</v>
      </c>
    </row>
    <row r="181" spans="1:14" x14ac:dyDescent="0.2">
      <c r="A181" s="384" t="str">
        <f>'Door Comparison'!A182</f>
        <v>D01.01.06A</v>
      </c>
      <c r="B181" s="73" t="str">
        <f>'Door Comparison'!C182</f>
        <v>DRS-501</v>
      </c>
      <c r="C181" s="203" t="str">
        <f>'Door Comparison'!D182</f>
        <v>Timber</v>
      </c>
      <c r="D181" s="9">
        <f>'Door Comparison'!P182</f>
        <v>1</v>
      </c>
      <c r="E181" s="160">
        <f>'Door Labour'!Y182</f>
        <v>266.36</v>
      </c>
      <c r="F181" s="3">
        <f>'Door Materials'!W182</f>
        <v>1758.02</v>
      </c>
      <c r="G181" s="3">
        <f t="shared" si="18"/>
        <v>2024.38</v>
      </c>
      <c r="H181" s="3">
        <f t="shared" si="19"/>
        <v>242.93</v>
      </c>
      <c r="I181" s="3">
        <f t="shared" si="20"/>
        <v>2267.31</v>
      </c>
      <c r="J181" s="3">
        <f t="shared" si="21"/>
        <v>119.33</v>
      </c>
      <c r="K181" s="105">
        <v>0</v>
      </c>
      <c r="L181" s="3">
        <f t="shared" si="22"/>
        <v>2386.64</v>
      </c>
      <c r="M181" s="25">
        <f t="shared" si="23"/>
        <v>2386.64</v>
      </c>
    </row>
    <row r="182" spans="1:14" x14ac:dyDescent="0.2">
      <c r="A182" s="384" t="str">
        <f>'Door Comparison'!A183</f>
        <v>D01.01.09A</v>
      </c>
      <c r="B182" s="73" t="str">
        <f>'Door Comparison'!C183</f>
        <v>DRS-501</v>
      </c>
      <c r="C182" s="203" t="str">
        <f>'Door Comparison'!D183</f>
        <v>Timber</v>
      </c>
      <c r="G182" s="3"/>
      <c r="H182" s="3"/>
      <c r="I182" s="3"/>
      <c r="J182" s="3"/>
      <c r="K182" s="105"/>
      <c r="L182" s="3"/>
      <c r="N182" s="1" t="str">
        <f>'Door Comparison'!AD183</f>
        <v>OMITTED</v>
      </c>
    </row>
    <row r="183" spans="1:14" x14ac:dyDescent="0.2">
      <c r="A183" s="384" t="str">
        <f>'Door Comparison'!A184</f>
        <v>D01.01.07A</v>
      </c>
      <c r="B183" s="73" t="str">
        <f>'Door Comparison'!C184</f>
        <v>DRS-309</v>
      </c>
      <c r="C183" s="203" t="str">
        <f>'Door Comparison'!D184</f>
        <v>Stafford</v>
      </c>
      <c r="D183" s="9">
        <f>'Door Comparison'!P184</f>
        <v>1</v>
      </c>
      <c r="E183" s="160">
        <f>'Door Labour'!Y184</f>
        <v>1838.99</v>
      </c>
      <c r="F183" s="3">
        <f>'Door Materials'!W184</f>
        <v>16055.14</v>
      </c>
      <c r="G183" s="3">
        <f t="shared" si="18"/>
        <v>17894.13</v>
      </c>
      <c r="H183" s="3">
        <f t="shared" si="19"/>
        <v>2147.3000000000002</v>
      </c>
      <c r="I183" s="3">
        <f t="shared" si="20"/>
        <v>20041.43</v>
      </c>
      <c r="J183" s="3">
        <f t="shared" si="21"/>
        <v>1054.81</v>
      </c>
      <c r="K183" s="105">
        <v>0</v>
      </c>
      <c r="L183" s="3">
        <f t="shared" si="22"/>
        <v>21096.240000000002</v>
      </c>
      <c r="M183" s="25">
        <f t="shared" si="23"/>
        <v>21096.240000000002</v>
      </c>
    </row>
    <row r="184" spans="1:14" x14ac:dyDescent="0.2">
      <c r="A184" s="384" t="str">
        <f>'Door Comparison'!A185</f>
        <v>D01.01.09B</v>
      </c>
      <c r="B184" s="73" t="str">
        <f>'Door Comparison'!C185</f>
        <v>DRS-501</v>
      </c>
      <c r="C184" s="203" t="str">
        <f>'Door Comparison'!D185</f>
        <v>Timber</v>
      </c>
      <c r="D184" s="9">
        <f>'Door Comparison'!P185</f>
        <v>1</v>
      </c>
      <c r="E184" s="160">
        <f>'Door Labour'!Y185</f>
        <v>315.93</v>
      </c>
      <c r="F184" s="3">
        <f>'Door Materials'!W185</f>
        <v>1962.26</v>
      </c>
      <c r="G184" s="3">
        <f t="shared" si="18"/>
        <v>2278.19</v>
      </c>
      <c r="H184" s="3">
        <f t="shared" si="19"/>
        <v>273.38</v>
      </c>
      <c r="I184" s="3">
        <f t="shared" si="20"/>
        <v>2551.5700000000002</v>
      </c>
      <c r="J184" s="3">
        <f t="shared" si="21"/>
        <v>134.29</v>
      </c>
      <c r="K184" s="105">
        <v>0</v>
      </c>
      <c r="L184" s="3">
        <f t="shared" si="22"/>
        <v>2685.86</v>
      </c>
      <c r="M184" s="25">
        <f t="shared" si="23"/>
        <v>2685.86</v>
      </c>
    </row>
    <row r="185" spans="1:14" x14ac:dyDescent="0.2">
      <c r="A185" s="384" t="str">
        <f>'Door Comparison'!A186</f>
        <v>D01.02.01A</v>
      </c>
      <c r="B185" s="73" t="str">
        <f>'Door Comparison'!C186</f>
        <v>DRS-501</v>
      </c>
      <c r="C185" s="203" t="str">
        <f>'Door Comparison'!D186</f>
        <v>Timber</v>
      </c>
      <c r="D185" s="9">
        <f>'Door Comparison'!P186</f>
        <v>1</v>
      </c>
      <c r="E185" s="160">
        <f>'Door Labour'!Y186</f>
        <v>320.91000000000003</v>
      </c>
      <c r="F185" s="3">
        <f>'Door Materials'!W186</f>
        <v>1815.97</v>
      </c>
      <c r="G185" s="3">
        <f t="shared" si="18"/>
        <v>2136.88</v>
      </c>
      <c r="H185" s="3">
        <f t="shared" si="19"/>
        <v>256.43</v>
      </c>
      <c r="I185" s="3">
        <f t="shared" si="20"/>
        <v>2393.31</v>
      </c>
      <c r="J185" s="3">
        <f t="shared" si="21"/>
        <v>125.96</v>
      </c>
      <c r="K185" s="105">
        <v>0</v>
      </c>
      <c r="L185" s="3">
        <f t="shared" si="22"/>
        <v>2519.27</v>
      </c>
      <c r="M185" s="25">
        <f t="shared" si="23"/>
        <v>2519.27</v>
      </c>
    </row>
    <row r="186" spans="1:14" x14ac:dyDescent="0.2">
      <c r="A186" s="384" t="str">
        <f>'Door Comparison'!A187</f>
        <v>D01.02.02A</v>
      </c>
      <c r="B186" s="73" t="str">
        <f>'Door Comparison'!C187</f>
        <v>DRS-501</v>
      </c>
      <c r="C186" s="203" t="str">
        <f>'Door Comparison'!D187</f>
        <v>Timber</v>
      </c>
      <c r="D186" s="9">
        <f>'Door Comparison'!P187</f>
        <v>1</v>
      </c>
      <c r="E186" s="160">
        <f>'Door Labour'!Y187</f>
        <v>222.83</v>
      </c>
      <c r="F186" s="3">
        <f>'Door Materials'!W187</f>
        <v>1200.3800000000001</v>
      </c>
      <c r="G186" s="3">
        <f t="shared" si="18"/>
        <v>1423.21</v>
      </c>
      <c r="H186" s="3">
        <f t="shared" si="19"/>
        <v>170.79</v>
      </c>
      <c r="I186" s="3">
        <f t="shared" si="20"/>
        <v>1594</v>
      </c>
      <c r="J186" s="3">
        <f t="shared" si="21"/>
        <v>83.89</v>
      </c>
      <c r="K186" s="105">
        <v>0</v>
      </c>
      <c r="L186" s="3">
        <f t="shared" si="22"/>
        <v>1677.89</v>
      </c>
      <c r="M186" s="25">
        <f t="shared" si="23"/>
        <v>1677.89</v>
      </c>
    </row>
    <row r="187" spans="1:14" x14ac:dyDescent="0.2">
      <c r="A187" s="384" t="str">
        <f>'Door Comparison'!A188</f>
        <v>D01.02.02B</v>
      </c>
      <c r="B187" s="73" t="str">
        <f>'Door Comparison'!C188</f>
        <v>DRS-501</v>
      </c>
      <c r="C187" s="203" t="str">
        <f>'Door Comparison'!D188</f>
        <v>Timber</v>
      </c>
      <c r="D187" s="9">
        <f>'Door Comparison'!P188</f>
        <v>1</v>
      </c>
      <c r="E187" s="160">
        <f>'Door Labour'!Y188</f>
        <v>222.83</v>
      </c>
      <c r="F187" s="3">
        <f>'Door Materials'!W188</f>
        <v>1236.1600000000001</v>
      </c>
      <c r="G187" s="3">
        <f t="shared" si="18"/>
        <v>1458.99</v>
      </c>
      <c r="H187" s="3">
        <f t="shared" si="19"/>
        <v>175.08</v>
      </c>
      <c r="I187" s="3">
        <f t="shared" si="20"/>
        <v>1634.07</v>
      </c>
      <c r="J187" s="3">
        <f t="shared" si="21"/>
        <v>86</v>
      </c>
      <c r="K187" s="105">
        <v>0</v>
      </c>
      <c r="L187" s="3">
        <f t="shared" si="22"/>
        <v>1720.07</v>
      </c>
      <c r="M187" s="25">
        <f t="shared" si="23"/>
        <v>1720.07</v>
      </c>
    </row>
    <row r="188" spans="1:14" x14ac:dyDescent="0.2">
      <c r="A188" s="384" t="str">
        <f>'Door Comparison'!A189</f>
        <v>D01.02.18A</v>
      </c>
      <c r="B188" s="73" t="str">
        <f>'Door Comparison'!C189</f>
        <v>DRS-506</v>
      </c>
      <c r="C188" s="203" t="str">
        <f>'Door Comparison'!D189</f>
        <v>Timber</v>
      </c>
      <c r="D188" s="9">
        <f>'Door Comparison'!P189</f>
        <v>1</v>
      </c>
      <c r="E188" s="160">
        <f>'Door Labour'!Y189</f>
        <v>186.8</v>
      </c>
      <c r="F188" s="3">
        <f>'Door Materials'!W189</f>
        <v>1187.99</v>
      </c>
      <c r="G188" s="3">
        <f t="shared" si="18"/>
        <v>1374.79</v>
      </c>
      <c r="H188" s="3">
        <f t="shared" si="19"/>
        <v>164.97</v>
      </c>
      <c r="I188" s="3">
        <f t="shared" si="20"/>
        <v>1539.76</v>
      </c>
      <c r="J188" s="3">
        <f t="shared" si="21"/>
        <v>81.040000000000006</v>
      </c>
      <c r="K188" s="105">
        <v>0</v>
      </c>
      <c r="L188" s="3">
        <f t="shared" si="22"/>
        <v>1620.8</v>
      </c>
      <c r="M188" s="25">
        <f t="shared" si="23"/>
        <v>1620.8</v>
      </c>
    </row>
    <row r="189" spans="1:14" x14ac:dyDescent="0.2">
      <c r="A189" s="384" t="str">
        <f>'Door Comparison'!A190</f>
        <v>D01.02.19A</v>
      </c>
      <c r="B189" s="73" t="str">
        <f>'Door Comparison'!C190</f>
        <v>DRS-506</v>
      </c>
      <c r="C189" s="203" t="str">
        <f>'Door Comparison'!D190</f>
        <v>Timber</v>
      </c>
      <c r="D189" s="9">
        <f>'Door Comparison'!P190</f>
        <v>1</v>
      </c>
      <c r="E189" s="160">
        <f>'Door Labour'!Y190</f>
        <v>186.8</v>
      </c>
      <c r="F189" s="3">
        <f>'Door Materials'!W190</f>
        <v>1187.99</v>
      </c>
      <c r="G189" s="3">
        <f t="shared" si="18"/>
        <v>1374.79</v>
      </c>
      <c r="H189" s="3">
        <f t="shared" si="19"/>
        <v>164.97</v>
      </c>
      <c r="I189" s="3">
        <f t="shared" si="20"/>
        <v>1539.76</v>
      </c>
      <c r="J189" s="3">
        <f t="shared" si="21"/>
        <v>81.040000000000006</v>
      </c>
      <c r="K189" s="105">
        <v>0</v>
      </c>
      <c r="L189" s="3">
        <f t="shared" si="22"/>
        <v>1620.8</v>
      </c>
      <c r="M189" s="25">
        <f t="shared" si="23"/>
        <v>1620.8</v>
      </c>
    </row>
    <row r="190" spans="1:14" x14ac:dyDescent="0.2">
      <c r="A190" s="384" t="str">
        <f>'Door Comparison'!A191</f>
        <v>D01.06.01A</v>
      </c>
      <c r="B190" s="73" t="str">
        <f>'Door Comparison'!C191</f>
        <v>DRS-309</v>
      </c>
      <c r="C190" s="203" t="str">
        <f>'Door Comparison'!D191</f>
        <v>Stafford</v>
      </c>
      <c r="D190" s="9">
        <f>'Door Comparison'!P191</f>
        <v>1</v>
      </c>
      <c r="E190" s="160">
        <f>'Door Labour'!Y191</f>
        <v>1840.71</v>
      </c>
      <c r="F190" s="3">
        <f>'Door Materials'!W191</f>
        <v>17544.439999999999</v>
      </c>
      <c r="G190" s="3">
        <f t="shared" si="18"/>
        <v>19385.150000000001</v>
      </c>
      <c r="H190" s="3">
        <f t="shared" si="19"/>
        <v>2326.2199999999998</v>
      </c>
      <c r="I190" s="3">
        <f t="shared" si="20"/>
        <v>21711.37</v>
      </c>
      <c r="J190" s="3">
        <f t="shared" si="21"/>
        <v>1142.7</v>
      </c>
      <c r="K190" s="105">
        <v>0</v>
      </c>
      <c r="L190" s="3">
        <f t="shared" si="22"/>
        <v>22854.07</v>
      </c>
      <c r="M190" s="25">
        <f t="shared" si="23"/>
        <v>22854.07</v>
      </c>
    </row>
    <row r="191" spans="1:14" x14ac:dyDescent="0.2">
      <c r="A191" s="384" t="str">
        <f>'Door Comparison'!A192</f>
        <v>D01.06.02A</v>
      </c>
      <c r="B191" s="73" t="str">
        <f>'Door Comparison'!C192</f>
        <v>DRS-501</v>
      </c>
      <c r="C191" s="203" t="str">
        <f>'Door Comparison'!D192</f>
        <v>Timber</v>
      </c>
      <c r="D191" s="9">
        <f>'Door Comparison'!P192</f>
        <v>1</v>
      </c>
      <c r="E191" s="160">
        <f>'Door Labour'!Y192</f>
        <v>287.10000000000002</v>
      </c>
      <c r="F191" s="3">
        <f>'Door Materials'!W192</f>
        <v>1425.97</v>
      </c>
      <c r="G191" s="3">
        <f t="shared" si="18"/>
        <v>1713.07</v>
      </c>
      <c r="H191" s="3">
        <f t="shared" si="19"/>
        <v>205.57</v>
      </c>
      <c r="I191" s="3">
        <f t="shared" si="20"/>
        <v>1918.64</v>
      </c>
      <c r="J191" s="3">
        <f t="shared" si="21"/>
        <v>100.98</v>
      </c>
      <c r="K191" s="105">
        <v>0</v>
      </c>
      <c r="L191" s="3">
        <f t="shared" si="22"/>
        <v>2019.62</v>
      </c>
      <c r="M191" s="25">
        <f t="shared" si="23"/>
        <v>2019.62</v>
      </c>
    </row>
    <row r="192" spans="1:14" x14ac:dyDescent="0.2">
      <c r="A192" s="384" t="str">
        <f>'Door Comparison'!A193</f>
        <v>D01.06.03B</v>
      </c>
      <c r="B192" s="73" t="str">
        <f>'Door Comparison'!C193</f>
        <v>DRS-309</v>
      </c>
      <c r="C192" s="203" t="str">
        <f>'Door Comparison'!D193</f>
        <v>Stafford</v>
      </c>
      <c r="D192" s="9">
        <f>'Door Comparison'!P193</f>
        <v>1</v>
      </c>
      <c r="E192" s="160">
        <f>'Door Labour'!Y193</f>
        <v>1840.2</v>
      </c>
      <c r="F192" s="3">
        <f>'Door Materials'!W193</f>
        <v>16932.46</v>
      </c>
      <c r="G192" s="3">
        <f t="shared" si="18"/>
        <v>18772.66</v>
      </c>
      <c r="H192" s="3">
        <f t="shared" si="19"/>
        <v>2252.7199999999998</v>
      </c>
      <c r="I192" s="3">
        <f t="shared" si="20"/>
        <v>21025.38</v>
      </c>
      <c r="J192" s="3">
        <f t="shared" si="21"/>
        <v>1106.5999999999999</v>
      </c>
      <c r="K192" s="105">
        <v>0</v>
      </c>
      <c r="L192" s="3">
        <f t="shared" si="22"/>
        <v>22131.98</v>
      </c>
      <c r="M192" s="25">
        <f t="shared" si="23"/>
        <v>22131.98</v>
      </c>
    </row>
    <row r="193" spans="1:14" x14ac:dyDescent="0.2">
      <c r="A193" s="384" t="str">
        <f>'Door Comparison'!A194</f>
        <v>D01.07.01A</v>
      </c>
      <c r="B193" s="73" t="str">
        <f>'Door Comparison'!C194</f>
        <v>DRS-501</v>
      </c>
      <c r="C193" s="203" t="str">
        <f>'Door Comparison'!D194</f>
        <v>Timber</v>
      </c>
      <c r="D193" s="9">
        <f>'Door Comparison'!P194</f>
        <v>1</v>
      </c>
      <c r="E193" s="160">
        <f>'Door Labour'!Y194</f>
        <v>210.3</v>
      </c>
      <c r="F193" s="3">
        <f>'Door Materials'!W194</f>
        <v>1038.51</v>
      </c>
      <c r="G193" s="3">
        <f t="shared" si="18"/>
        <v>1248.81</v>
      </c>
      <c r="H193" s="3">
        <f t="shared" si="19"/>
        <v>149.86000000000001</v>
      </c>
      <c r="I193" s="3">
        <f t="shared" si="20"/>
        <v>1398.67</v>
      </c>
      <c r="J193" s="3">
        <f t="shared" si="21"/>
        <v>73.61</v>
      </c>
      <c r="K193" s="105">
        <v>0</v>
      </c>
      <c r="L193" s="3">
        <f t="shared" si="22"/>
        <v>1472.28</v>
      </c>
      <c r="M193" s="25">
        <f t="shared" si="23"/>
        <v>1472.28</v>
      </c>
    </row>
    <row r="194" spans="1:14" x14ac:dyDescent="0.2">
      <c r="A194" s="384" t="str">
        <f>'Door Comparison'!A195</f>
        <v>D01.07.01B</v>
      </c>
      <c r="B194" s="73" t="str">
        <f>'Door Comparison'!C195</f>
        <v>DRS-501</v>
      </c>
      <c r="C194" s="203" t="str">
        <f>'Door Comparison'!D195</f>
        <v>Timber</v>
      </c>
      <c r="G194" s="3"/>
      <c r="H194" s="3"/>
      <c r="I194" s="3"/>
      <c r="J194" s="3"/>
      <c r="K194" s="105"/>
      <c r="L194" s="3"/>
      <c r="N194" s="1" t="str">
        <f>'Door Comparison'!AD195</f>
        <v>OMITTED</v>
      </c>
    </row>
    <row r="195" spans="1:14" x14ac:dyDescent="0.2">
      <c r="A195" s="384" t="str">
        <f>'Door Comparison'!A196</f>
        <v>D01.08.01A</v>
      </c>
      <c r="B195" s="73" t="str">
        <f>'Door Comparison'!C196</f>
        <v>DRS-501</v>
      </c>
      <c r="C195" s="203" t="str">
        <f>'Door Comparison'!D196</f>
        <v>Timber</v>
      </c>
      <c r="D195" s="9">
        <f>'Door Comparison'!P196</f>
        <v>1</v>
      </c>
      <c r="E195" s="160">
        <f>'Door Labour'!Y196</f>
        <v>313.51</v>
      </c>
      <c r="F195" s="3">
        <f>'Door Materials'!W196</f>
        <v>1728.27</v>
      </c>
      <c r="G195" s="3">
        <f t="shared" si="18"/>
        <v>2041.78</v>
      </c>
      <c r="H195" s="3">
        <f t="shared" si="19"/>
        <v>245.01</v>
      </c>
      <c r="I195" s="3">
        <f t="shared" si="20"/>
        <v>2286.79</v>
      </c>
      <c r="J195" s="3">
        <f t="shared" si="21"/>
        <v>120.36</v>
      </c>
      <c r="K195" s="105">
        <v>0</v>
      </c>
      <c r="L195" s="3">
        <f t="shared" si="22"/>
        <v>2407.15</v>
      </c>
      <c r="M195" s="25">
        <f t="shared" si="23"/>
        <v>2407.15</v>
      </c>
    </row>
    <row r="196" spans="1:14" x14ac:dyDescent="0.2">
      <c r="A196" s="384" t="str">
        <f>'Door Comparison'!A197</f>
        <v>D01.08.02A</v>
      </c>
      <c r="B196" s="73" t="str">
        <f>'Door Comparison'!C197</f>
        <v>DRS-501</v>
      </c>
      <c r="C196" s="203" t="str">
        <f>'Door Comparison'!D197</f>
        <v>Timber</v>
      </c>
      <c r="D196" s="9">
        <f>'Door Comparison'!P197</f>
        <v>1</v>
      </c>
      <c r="E196" s="160">
        <f>'Door Labour'!Y197</f>
        <v>210.45</v>
      </c>
      <c r="F196" s="3">
        <f>'Door Materials'!W197</f>
        <v>1034.18</v>
      </c>
      <c r="G196" s="3">
        <f t="shared" si="18"/>
        <v>1244.6300000000001</v>
      </c>
      <c r="H196" s="3">
        <f t="shared" si="19"/>
        <v>149.36000000000001</v>
      </c>
      <c r="I196" s="3">
        <f t="shared" si="20"/>
        <v>1393.99</v>
      </c>
      <c r="J196" s="3">
        <f t="shared" si="21"/>
        <v>73.37</v>
      </c>
      <c r="K196" s="105">
        <v>0</v>
      </c>
      <c r="L196" s="3">
        <f t="shared" si="22"/>
        <v>1467.36</v>
      </c>
      <c r="M196" s="25">
        <f t="shared" si="23"/>
        <v>1467.36</v>
      </c>
    </row>
    <row r="197" spans="1:14" x14ac:dyDescent="0.2">
      <c r="A197" s="384" t="str">
        <f>'Door Comparison'!A198</f>
        <v>D01.08.03A</v>
      </c>
      <c r="B197" s="73" t="str">
        <f>'Door Comparison'!C198</f>
        <v>DRS-501</v>
      </c>
      <c r="C197" s="203" t="str">
        <f>'Door Comparison'!D198</f>
        <v>Timber</v>
      </c>
      <c r="D197" s="9">
        <f>'Door Comparison'!P198</f>
        <v>1</v>
      </c>
      <c r="E197" s="160">
        <f>'Door Labour'!Y198</f>
        <v>265.5</v>
      </c>
      <c r="F197" s="3">
        <f>'Door Materials'!W198</f>
        <v>1242.74</v>
      </c>
      <c r="G197" s="3">
        <f t="shared" si="18"/>
        <v>1508.24</v>
      </c>
      <c r="H197" s="3">
        <f t="shared" si="19"/>
        <v>180.99</v>
      </c>
      <c r="I197" s="3">
        <f t="shared" si="20"/>
        <v>1689.23</v>
      </c>
      <c r="J197" s="3">
        <f t="shared" si="21"/>
        <v>88.91</v>
      </c>
      <c r="K197" s="105">
        <v>0</v>
      </c>
      <c r="L197" s="3">
        <f t="shared" si="22"/>
        <v>1778.14</v>
      </c>
      <c r="M197" s="25">
        <f t="shared" si="23"/>
        <v>1778.14</v>
      </c>
    </row>
    <row r="198" spans="1:14" x14ac:dyDescent="0.2">
      <c r="A198" s="384" t="str">
        <f>'Door Comparison'!A199</f>
        <v>D01.08.03B</v>
      </c>
      <c r="B198" s="73" t="str">
        <f>'Door Comparison'!C199</f>
        <v>DRS-501</v>
      </c>
      <c r="C198" s="203" t="str">
        <f>'Door Comparison'!D199</f>
        <v>Timber</v>
      </c>
      <c r="D198" s="9">
        <f>'Door Comparison'!P199</f>
        <v>1</v>
      </c>
      <c r="E198" s="160">
        <f>'Door Labour'!Y199</f>
        <v>210.45</v>
      </c>
      <c r="F198" s="3">
        <f>'Door Materials'!W199</f>
        <v>1019.75</v>
      </c>
      <c r="G198" s="3">
        <f t="shared" si="18"/>
        <v>1230.2</v>
      </c>
      <c r="H198" s="3">
        <f t="shared" si="19"/>
        <v>147.62</v>
      </c>
      <c r="I198" s="3">
        <f t="shared" si="20"/>
        <v>1377.82</v>
      </c>
      <c r="J198" s="3">
        <f t="shared" si="21"/>
        <v>72.52</v>
      </c>
      <c r="K198" s="105">
        <v>0</v>
      </c>
      <c r="L198" s="3">
        <f t="shared" si="22"/>
        <v>1450.34</v>
      </c>
      <c r="M198" s="25">
        <f t="shared" si="23"/>
        <v>1450.34</v>
      </c>
    </row>
    <row r="199" spans="1:14" hidden="1" x14ac:dyDescent="0.2">
      <c r="A199" s="384" t="str">
        <f>'Door Comparison'!A200</f>
        <v>Level 01M West Building</v>
      </c>
      <c r="B199" s="73"/>
      <c r="C199" s="203"/>
      <c r="G199" s="3"/>
      <c r="H199" s="3"/>
      <c r="I199" s="3"/>
      <c r="J199" s="3"/>
      <c r="K199" s="105"/>
      <c r="L199" s="3"/>
    </row>
    <row r="200" spans="1:14" x14ac:dyDescent="0.2">
      <c r="A200" s="384" t="str">
        <f>'Door Comparison'!A201</f>
        <v>D01M.07.01A</v>
      </c>
      <c r="B200" s="73" t="str">
        <f>'Door Comparison'!C201</f>
        <v>DRS-501</v>
      </c>
      <c r="C200" s="203" t="str">
        <f>'Door Comparison'!D201</f>
        <v>Timber</v>
      </c>
      <c r="D200" s="9">
        <f>'Door Comparison'!P201</f>
        <v>1</v>
      </c>
      <c r="E200" s="160">
        <f>'Door Labour'!Y201</f>
        <v>209.77</v>
      </c>
      <c r="F200" s="3">
        <f>'Door Materials'!W201</f>
        <v>1047.83</v>
      </c>
      <c r="G200" s="3">
        <f t="shared" si="18"/>
        <v>1257.5999999999999</v>
      </c>
      <c r="H200" s="3">
        <f t="shared" si="19"/>
        <v>150.91</v>
      </c>
      <c r="I200" s="3">
        <f t="shared" si="20"/>
        <v>1408.51</v>
      </c>
      <c r="J200" s="3">
        <f t="shared" si="21"/>
        <v>74.13</v>
      </c>
      <c r="K200" s="105">
        <v>0</v>
      </c>
      <c r="L200" s="3">
        <f t="shared" si="22"/>
        <v>1482.64</v>
      </c>
      <c r="M200" s="25">
        <f t="shared" si="23"/>
        <v>1482.64</v>
      </c>
    </row>
    <row r="201" spans="1:14" x14ac:dyDescent="0.2">
      <c r="A201" s="384" t="str">
        <f>'Door Comparison'!A202</f>
        <v>D01M.08.01A</v>
      </c>
      <c r="B201" s="73" t="str">
        <f>'Door Comparison'!C202</f>
        <v>DRS-501</v>
      </c>
      <c r="C201" s="203" t="str">
        <f>'Door Comparison'!D202</f>
        <v>Timber</v>
      </c>
      <c r="D201" s="9">
        <f>'Door Comparison'!P202</f>
        <v>1</v>
      </c>
      <c r="E201" s="160">
        <f>'Door Labour'!Y202</f>
        <v>313.51</v>
      </c>
      <c r="F201" s="3">
        <f>'Door Materials'!W202</f>
        <v>1707.79</v>
      </c>
      <c r="G201" s="3">
        <f t="shared" si="18"/>
        <v>2021.3</v>
      </c>
      <c r="H201" s="3">
        <f t="shared" si="19"/>
        <v>242.56</v>
      </c>
      <c r="I201" s="3">
        <f t="shared" si="20"/>
        <v>2263.86</v>
      </c>
      <c r="J201" s="3">
        <f t="shared" si="21"/>
        <v>119.15</v>
      </c>
      <c r="K201" s="105">
        <v>0</v>
      </c>
      <c r="L201" s="3">
        <f t="shared" si="22"/>
        <v>2383.0100000000002</v>
      </c>
      <c r="M201" s="25">
        <f t="shared" si="23"/>
        <v>2383.0100000000002</v>
      </c>
    </row>
    <row r="202" spans="1:14" x14ac:dyDescent="0.2">
      <c r="A202" s="384" t="str">
        <f>'Door Comparison'!A203</f>
        <v>D01M.08.02A</v>
      </c>
      <c r="B202" s="73" t="str">
        <f>'Door Comparison'!C203</f>
        <v>DRS-501</v>
      </c>
      <c r="C202" s="203" t="str">
        <f>'Door Comparison'!D203</f>
        <v>Timber</v>
      </c>
      <c r="D202" s="9">
        <f>'Door Comparison'!P203</f>
        <v>1</v>
      </c>
      <c r="E202" s="160">
        <f>'Door Labour'!Y203</f>
        <v>209.77</v>
      </c>
      <c r="F202" s="3">
        <f>'Door Materials'!W203</f>
        <v>1053.47</v>
      </c>
      <c r="G202" s="3">
        <f t="shared" ref="G202:G265" si="24">E202+F202</f>
        <v>1263.24</v>
      </c>
      <c r="H202" s="3">
        <f t="shared" ref="H202:H265" si="25">G202*H$7</f>
        <v>151.59</v>
      </c>
      <c r="I202" s="3">
        <f t="shared" ref="I202:I265" si="26">SUM(G202:H202)</f>
        <v>1414.83</v>
      </c>
      <c r="J202" s="3">
        <f t="shared" ref="J202:J265" si="27">I202/19</f>
        <v>74.459999999999994</v>
      </c>
      <c r="K202" s="105">
        <v>0</v>
      </c>
      <c r="L202" s="3">
        <f t="shared" ref="L202:L265" si="28">I202+J202+K202</f>
        <v>1489.29</v>
      </c>
      <c r="M202" s="25">
        <f t="shared" ref="M202:M265" si="29">D202*L202</f>
        <v>1489.29</v>
      </c>
    </row>
    <row r="203" spans="1:14" hidden="1" x14ac:dyDescent="0.2">
      <c r="A203" s="384" t="str">
        <f>'Door Comparison'!A204</f>
        <v>Level 02</v>
      </c>
      <c r="B203" s="73"/>
      <c r="C203" s="203"/>
      <c r="G203" s="3"/>
      <c r="H203" s="3"/>
      <c r="I203" s="3"/>
      <c r="J203" s="3"/>
      <c r="K203" s="105"/>
      <c r="L203" s="3"/>
    </row>
    <row r="204" spans="1:14" x14ac:dyDescent="0.2">
      <c r="A204" s="384" t="str">
        <f>'Door Comparison'!A205</f>
        <v>D02.00.01A</v>
      </c>
      <c r="B204" s="73" t="str">
        <f>'Door Comparison'!C205</f>
        <v>DRS-501</v>
      </c>
      <c r="C204" s="203" t="str">
        <f>'Door Comparison'!D205</f>
        <v>Timber</v>
      </c>
      <c r="D204" s="9">
        <f>'Door Comparison'!P205</f>
        <v>1</v>
      </c>
      <c r="E204" s="160">
        <f>'Door Labour'!Y205</f>
        <v>272.3</v>
      </c>
      <c r="F204" s="3">
        <f>'Door Materials'!W205</f>
        <v>1935.05</v>
      </c>
      <c r="G204" s="3">
        <f t="shared" si="24"/>
        <v>2207.35</v>
      </c>
      <c r="H204" s="3">
        <f t="shared" si="25"/>
        <v>264.88</v>
      </c>
      <c r="I204" s="3">
        <f t="shared" si="26"/>
        <v>2472.23</v>
      </c>
      <c r="J204" s="3">
        <f t="shared" si="27"/>
        <v>130.12</v>
      </c>
      <c r="K204" s="105">
        <v>0</v>
      </c>
      <c r="L204" s="3">
        <f t="shared" si="28"/>
        <v>2602.35</v>
      </c>
      <c r="M204" s="25">
        <f t="shared" si="29"/>
        <v>2602.35</v>
      </c>
    </row>
    <row r="205" spans="1:14" x14ac:dyDescent="0.2">
      <c r="A205" s="384" t="str">
        <f>'Door Comparison'!A206</f>
        <v>D02.00.02A</v>
      </c>
      <c r="B205" s="73" t="str">
        <f>'Door Comparison'!C206</f>
        <v>DRS-501</v>
      </c>
      <c r="C205" s="203" t="str">
        <f>'Door Comparison'!D206</f>
        <v>Timber</v>
      </c>
      <c r="D205" s="9">
        <f>'Door Comparison'!P206</f>
        <v>1</v>
      </c>
      <c r="E205" s="160">
        <f>'Door Labour'!Y206</f>
        <v>288.33</v>
      </c>
      <c r="F205" s="3">
        <f>'Door Materials'!W206</f>
        <v>1498.28</v>
      </c>
      <c r="G205" s="3">
        <f t="shared" si="24"/>
        <v>1786.61</v>
      </c>
      <c r="H205" s="3">
        <f t="shared" si="25"/>
        <v>214.39</v>
      </c>
      <c r="I205" s="3">
        <f t="shared" si="26"/>
        <v>2001</v>
      </c>
      <c r="J205" s="3">
        <f t="shared" si="27"/>
        <v>105.32</v>
      </c>
      <c r="K205" s="105">
        <v>0</v>
      </c>
      <c r="L205" s="3">
        <f t="shared" si="28"/>
        <v>2106.3200000000002</v>
      </c>
      <c r="M205" s="25">
        <f t="shared" si="29"/>
        <v>2106.3200000000002</v>
      </c>
    </row>
    <row r="206" spans="1:14" x14ac:dyDescent="0.2">
      <c r="A206" s="384" t="str">
        <f>'Door Comparison'!A207</f>
        <v>D02.00.03A</v>
      </c>
      <c r="B206" s="73" t="str">
        <f>'Door Comparison'!C207</f>
        <v>DRS-501</v>
      </c>
      <c r="C206" s="203" t="str">
        <f>'Door Comparison'!D207</f>
        <v>Timber</v>
      </c>
      <c r="D206" s="9">
        <f>'Door Comparison'!P207</f>
        <v>1</v>
      </c>
      <c r="E206" s="160">
        <f>'Door Labour'!Y207</f>
        <v>218.35</v>
      </c>
      <c r="F206" s="3">
        <f>'Door Materials'!W207</f>
        <v>1292.95</v>
      </c>
      <c r="G206" s="3">
        <f t="shared" si="24"/>
        <v>1511.3</v>
      </c>
      <c r="H206" s="3">
        <f t="shared" si="25"/>
        <v>181.36</v>
      </c>
      <c r="I206" s="3">
        <f t="shared" si="26"/>
        <v>1692.66</v>
      </c>
      <c r="J206" s="3">
        <f t="shared" si="27"/>
        <v>89.09</v>
      </c>
      <c r="K206" s="105">
        <v>0</v>
      </c>
      <c r="L206" s="3">
        <f t="shared" si="28"/>
        <v>1781.75</v>
      </c>
      <c r="M206" s="25">
        <f t="shared" si="29"/>
        <v>1781.75</v>
      </c>
    </row>
    <row r="207" spans="1:14" x14ac:dyDescent="0.2">
      <c r="A207" s="384" t="str">
        <f>'Door Comparison'!A208</f>
        <v>D02.00.04A</v>
      </c>
      <c r="B207" s="73" t="str">
        <f>'Door Comparison'!C208</f>
        <v>DRS-505</v>
      </c>
      <c r="C207" s="203" t="str">
        <f>'Door Comparison'!D208</f>
        <v>Selo</v>
      </c>
      <c r="D207" s="9">
        <f>'Door Comparison'!P208</f>
        <v>1</v>
      </c>
      <c r="E207" s="160">
        <f>'Door Labour'!Y208</f>
        <v>516.29</v>
      </c>
      <c r="F207" s="3">
        <f>'Door Materials'!W208</f>
        <v>1363.79</v>
      </c>
      <c r="G207" s="3">
        <f t="shared" si="24"/>
        <v>1880.08</v>
      </c>
      <c r="H207" s="3">
        <f t="shared" si="25"/>
        <v>225.61</v>
      </c>
      <c r="I207" s="3">
        <f t="shared" si="26"/>
        <v>2105.69</v>
      </c>
      <c r="J207" s="3">
        <f t="shared" si="27"/>
        <v>110.83</v>
      </c>
      <c r="K207" s="105">
        <v>0</v>
      </c>
      <c r="L207" s="3">
        <f t="shared" si="28"/>
        <v>2216.52</v>
      </c>
      <c r="M207" s="25">
        <f t="shared" si="29"/>
        <v>2216.52</v>
      </c>
    </row>
    <row r="208" spans="1:14" x14ac:dyDescent="0.2">
      <c r="A208" s="384" t="str">
        <f>'Door Comparison'!A209</f>
        <v>D02.00.05B</v>
      </c>
      <c r="B208" s="73" t="str">
        <f>'Door Comparison'!C209</f>
        <v>DRS-501</v>
      </c>
      <c r="C208" s="203" t="str">
        <f>'Door Comparison'!D209</f>
        <v>Timber</v>
      </c>
      <c r="D208" s="9">
        <f>'Door Comparison'!P209</f>
        <v>1</v>
      </c>
      <c r="E208" s="160">
        <f>'Door Labour'!Y209</f>
        <v>157.31</v>
      </c>
      <c r="F208" s="3">
        <f>'Door Materials'!W209</f>
        <v>901.31</v>
      </c>
      <c r="G208" s="3">
        <f t="shared" si="24"/>
        <v>1058.6199999999999</v>
      </c>
      <c r="H208" s="3">
        <f t="shared" si="25"/>
        <v>127.03</v>
      </c>
      <c r="I208" s="3">
        <f t="shared" si="26"/>
        <v>1185.6500000000001</v>
      </c>
      <c r="J208" s="3">
        <f t="shared" si="27"/>
        <v>62.4</v>
      </c>
      <c r="K208" s="105">
        <v>0</v>
      </c>
      <c r="L208" s="3">
        <f t="shared" si="28"/>
        <v>1248.05</v>
      </c>
      <c r="M208" s="25">
        <f t="shared" si="29"/>
        <v>1248.05</v>
      </c>
    </row>
    <row r="209" spans="1:14" x14ac:dyDescent="0.2">
      <c r="A209" s="384" t="str">
        <f>'Door Comparison'!A210</f>
        <v>D02.00.05C</v>
      </c>
      <c r="B209" s="73" t="str">
        <f>'Door Comparison'!C210</f>
        <v>DRS-506</v>
      </c>
      <c r="C209" s="203" t="str">
        <f>'Door Comparison'!D210</f>
        <v>Timber</v>
      </c>
      <c r="D209" s="9">
        <f>'Door Comparison'!P210</f>
        <v>1</v>
      </c>
      <c r="E209" s="160">
        <f>'Door Labour'!Y210</f>
        <v>158.44</v>
      </c>
      <c r="F209" s="3">
        <f>'Door Materials'!W210</f>
        <v>1181.44</v>
      </c>
      <c r="G209" s="3">
        <f t="shared" si="24"/>
        <v>1339.88</v>
      </c>
      <c r="H209" s="3">
        <f t="shared" si="25"/>
        <v>160.79</v>
      </c>
      <c r="I209" s="3">
        <f t="shared" si="26"/>
        <v>1500.67</v>
      </c>
      <c r="J209" s="3">
        <f t="shared" si="27"/>
        <v>78.98</v>
      </c>
      <c r="K209" s="105">
        <v>0</v>
      </c>
      <c r="L209" s="3">
        <f t="shared" si="28"/>
        <v>1579.65</v>
      </c>
      <c r="M209" s="25">
        <f t="shared" si="29"/>
        <v>1579.65</v>
      </c>
    </row>
    <row r="210" spans="1:14" x14ac:dyDescent="0.2">
      <c r="A210" s="384" t="str">
        <f>'Door Comparison'!A211</f>
        <v>D02.00.05D</v>
      </c>
      <c r="B210" s="73" t="str">
        <f>'Door Comparison'!C211</f>
        <v>DRS-506</v>
      </c>
      <c r="C210" s="203" t="str">
        <f>'Door Comparison'!D211</f>
        <v>Timber</v>
      </c>
      <c r="D210" s="9">
        <f>'Door Comparison'!P211</f>
        <v>1</v>
      </c>
      <c r="E210" s="160">
        <f>'Door Labour'!Y211</f>
        <v>158.44</v>
      </c>
      <c r="F210" s="3">
        <f>'Door Materials'!W211</f>
        <v>1181.44</v>
      </c>
      <c r="G210" s="3">
        <f t="shared" si="24"/>
        <v>1339.88</v>
      </c>
      <c r="H210" s="3">
        <f t="shared" si="25"/>
        <v>160.79</v>
      </c>
      <c r="I210" s="3">
        <f t="shared" si="26"/>
        <v>1500.67</v>
      </c>
      <c r="J210" s="3">
        <f t="shared" si="27"/>
        <v>78.98</v>
      </c>
      <c r="K210" s="105">
        <v>0</v>
      </c>
      <c r="L210" s="3">
        <f t="shared" si="28"/>
        <v>1579.65</v>
      </c>
      <c r="M210" s="25">
        <f t="shared" si="29"/>
        <v>1579.65</v>
      </c>
    </row>
    <row r="211" spans="1:14" x14ac:dyDescent="0.2">
      <c r="A211" s="384" t="str">
        <f>'Door Comparison'!A212</f>
        <v>D02.00.05E</v>
      </c>
      <c r="B211" s="73" t="str">
        <f>'Door Comparison'!C212</f>
        <v>DRS-506</v>
      </c>
      <c r="C211" s="203" t="str">
        <f>'Door Comparison'!D212</f>
        <v>Timber</v>
      </c>
      <c r="D211" s="9">
        <f>'Door Comparison'!P212</f>
        <v>1</v>
      </c>
      <c r="E211" s="160">
        <f>'Door Labour'!Y212</f>
        <v>158.44</v>
      </c>
      <c r="F211" s="3">
        <f>'Door Materials'!W212</f>
        <v>1181.44</v>
      </c>
      <c r="G211" s="3">
        <f t="shared" si="24"/>
        <v>1339.88</v>
      </c>
      <c r="H211" s="3">
        <f t="shared" si="25"/>
        <v>160.79</v>
      </c>
      <c r="I211" s="3">
        <f t="shared" si="26"/>
        <v>1500.67</v>
      </c>
      <c r="J211" s="3">
        <f t="shared" si="27"/>
        <v>78.98</v>
      </c>
      <c r="K211" s="105">
        <v>0</v>
      </c>
      <c r="L211" s="3">
        <f t="shared" si="28"/>
        <v>1579.65</v>
      </c>
      <c r="M211" s="25">
        <f t="shared" si="29"/>
        <v>1579.65</v>
      </c>
    </row>
    <row r="212" spans="1:14" x14ac:dyDescent="0.2">
      <c r="A212" s="384" t="str">
        <f>'Door Comparison'!A213</f>
        <v>D02.00.06A</v>
      </c>
      <c r="B212" s="73" t="str">
        <f>'Door Comparison'!C213</f>
        <v>DRS-501</v>
      </c>
      <c r="C212" s="203" t="str">
        <f>'Door Comparison'!D213</f>
        <v>Timber</v>
      </c>
      <c r="D212" s="9">
        <f>'Door Comparison'!P213</f>
        <v>1</v>
      </c>
      <c r="E212" s="160">
        <f>'Door Labour'!Y213</f>
        <v>218.35</v>
      </c>
      <c r="F212" s="3">
        <f>'Door Materials'!W213</f>
        <v>1292.95</v>
      </c>
      <c r="G212" s="3">
        <f t="shared" si="24"/>
        <v>1511.3</v>
      </c>
      <c r="H212" s="3">
        <f t="shared" si="25"/>
        <v>181.36</v>
      </c>
      <c r="I212" s="3">
        <f t="shared" si="26"/>
        <v>1692.66</v>
      </c>
      <c r="J212" s="3">
        <f t="shared" si="27"/>
        <v>89.09</v>
      </c>
      <c r="K212" s="105">
        <v>0</v>
      </c>
      <c r="L212" s="3">
        <f t="shared" si="28"/>
        <v>1781.75</v>
      </c>
      <c r="M212" s="25">
        <f t="shared" si="29"/>
        <v>1781.75</v>
      </c>
    </row>
    <row r="213" spans="1:14" x14ac:dyDescent="0.2">
      <c r="A213" s="384" t="str">
        <f>'Door Comparison'!A214</f>
        <v>D02.00.07AB</v>
      </c>
      <c r="B213" s="73" t="str">
        <f>'Door Comparison'!C214</f>
        <v>DRS-501</v>
      </c>
      <c r="C213" s="203" t="str">
        <f>'Door Comparison'!D214</f>
        <v>Timber</v>
      </c>
      <c r="D213" s="9">
        <f>'Door Comparison'!P214</f>
        <v>1</v>
      </c>
      <c r="E213" s="160">
        <f>'Door Labour'!Y214</f>
        <v>224.29</v>
      </c>
      <c r="F213" s="3">
        <f>'Door Materials'!W214</f>
        <v>1497.85</v>
      </c>
      <c r="G213" s="3">
        <f t="shared" si="24"/>
        <v>1722.14</v>
      </c>
      <c r="H213" s="3">
        <f t="shared" si="25"/>
        <v>206.66</v>
      </c>
      <c r="I213" s="3">
        <f t="shared" si="26"/>
        <v>1928.8</v>
      </c>
      <c r="J213" s="3">
        <f t="shared" si="27"/>
        <v>101.52</v>
      </c>
      <c r="K213" s="105">
        <v>0</v>
      </c>
      <c r="L213" s="3">
        <f t="shared" si="28"/>
        <v>2030.32</v>
      </c>
      <c r="M213" s="25">
        <f t="shared" si="29"/>
        <v>2030.32</v>
      </c>
    </row>
    <row r="214" spans="1:14" x14ac:dyDescent="0.2">
      <c r="A214" s="384" t="str">
        <f>'Door Comparison'!A215</f>
        <v>D02.00.09A</v>
      </c>
      <c r="B214" s="73" t="str">
        <f>'Door Comparison'!C215</f>
        <v>DRS-501</v>
      </c>
      <c r="C214" s="203" t="str">
        <f>'Door Comparison'!D215</f>
        <v>Timber</v>
      </c>
      <c r="D214" s="9">
        <f>'Door Comparison'!P215</f>
        <v>1</v>
      </c>
      <c r="E214" s="160">
        <f>'Door Labour'!Y215</f>
        <v>224.29</v>
      </c>
      <c r="F214" s="3">
        <f>'Door Materials'!W215</f>
        <v>1485.98</v>
      </c>
      <c r="G214" s="3">
        <f t="shared" si="24"/>
        <v>1710.27</v>
      </c>
      <c r="H214" s="3">
        <f t="shared" si="25"/>
        <v>205.23</v>
      </c>
      <c r="I214" s="3">
        <f t="shared" si="26"/>
        <v>1915.5</v>
      </c>
      <c r="J214" s="3">
        <f t="shared" si="27"/>
        <v>100.82</v>
      </c>
      <c r="K214" s="105">
        <v>0</v>
      </c>
      <c r="L214" s="3">
        <f t="shared" si="28"/>
        <v>2016.32</v>
      </c>
      <c r="M214" s="25">
        <f t="shared" si="29"/>
        <v>2016.32</v>
      </c>
    </row>
    <row r="215" spans="1:14" x14ac:dyDescent="0.2">
      <c r="A215" s="384" t="str">
        <f>'Door Comparison'!A216</f>
        <v>D02.00.10A</v>
      </c>
      <c r="B215" s="73" t="str">
        <f>'Door Comparison'!C216</f>
        <v>DRS-501</v>
      </c>
      <c r="C215" s="203" t="str">
        <f>'Door Comparison'!D216</f>
        <v>Timber</v>
      </c>
      <c r="D215" s="9">
        <f>'Door Comparison'!P216</f>
        <v>1</v>
      </c>
      <c r="E215" s="160">
        <f>'Door Labour'!Y216</f>
        <v>192.73</v>
      </c>
      <c r="F215" s="3">
        <f>'Door Materials'!W216</f>
        <v>1275.3699999999999</v>
      </c>
      <c r="G215" s="3">
        <f t="shared" si="24"/>
        <v>1468.1</v>
      </c>
      <c r="H215" s="3">
        <f t="shared" si="25"/>
        <v>176.17</v>
      </c>
      <c r="I215" s="3">
        <f t="shared" si="26"/>
        <v>1644.27</v>
      </c>
      <c r="J215" s="3">
        <f t="shared" si="27"/>
        <v>86.54</v>
      </c>
      <c r="K215" s="105">
        <v>0</v>
      </c>
      <c r="L215" s="3">
        <f t="shared" si="28"/>
        <v>1730.81</v>
      </c>
      <c r="M215" s="25">
        <f t="shared" si="29"/>
        <v>1730.81</v>
      </c>
    </row>
    <row r="216" spans="1:14" x14ac:dyDescent="0.2">
      <c r="A216" s="384" t="str">
        <f>'Door Comparison'!A217</f>
        <v>D02.00.11A</v>
      </c>
      <c r="B216" s="73" t="str">
        <f>'Door Comparison'!C217</f>
        <v>DRS-501</v>
      </c>
      <c r="C216" s="203" t="str">
        <f>'Door Comparison'!D217</f>
        <v>Timber</v>
      </c>
      <c r="D216" s="9">
        <f>'Door Comparison'!P217</f>
        <v>1</v>
      </c>
      <c r="E216" s="160">
        <f>'Door Labour'!Y217</f>
        <v>213.23</v>
      </c>
      <c r="F216" s="3">
        <f>'Door Materials'!W217</f>
        <v>909.7</v>
      </c>
      <c r="G216" s="3">
        <f t="shared" si="24"/>
        <v>1122.93</v>
      </c>
      <c r="H216" s="3">
        <f t="shared" si="25"/>
        <v>134.75</v>
      </c>
      <c r="I216" s="3">
        <f t="shared" si="26"/>
        <v>1257.68</v>
      </c>
      <c r="J216" s="3">
        <f t="shared" si="27"/>
        <v>66.19</v>
      </c>
      <c r="K216" s="105">
        <v>0</v>
      </c>
      <c r="L216" s="3">
        <f t="shared" si="28"/>
        <v>1323.87</v>
      </c>
      <c r="M216" s="25">
        <f t="shared" si="29"/>
        <v>1323.87</v>
      </c>
    </row>
    <row r="217" spans="1:14" x14ac:dyDescent="0.2">
      <c r="A217" s="384" t="str">
        <f>'Door Comparison'!A218</f>
        <v>D02.00.12A</v>
      </c>
      <c r="B217" s="73" t="str">
        <f>'Door Comparison'!C218</f>
        <v>DRS-501</v>
      </c>
      <c r="C217" s="203" t="str">
        <f>'Door Comparison'!D218</f>
        <v>Timber</v>
      </c>
      <c r="D217" s="9">
        <f>'Door Comparison'!P218</f>
        <v>1</v>
      </c>
      <c r="E217" s="160">
        <f>'Door Labour'!Y218</f>
        <v>248.2</v>
      </c>
      <c r="F217" s="3">
        <f>'Door Materials'!W218</f>
        <v>1582.8</v>
      </c>
      <c r="G217" s="3">
        <f t="shared" si="24"/>
        <v>1831</v>
      </c>
      <c r="H217" s="3">
        <f t="shared" si="25"/>
        <v>219.72</v>
      </c>
      <c r="I217" s="3">
        <f t="shared" si="26"/>
        <v>2050.7199999999998</v>
      </c>
      <c r="J217" s="3">
        <f t="shared" si="27"/>
        <v>107.93</v>
      </c>
      <c r="K217" s="105">
        <v>0</v>
      </c>
      <c r="L217" s="3">
        <f t="shared" si="28"/>
        <v>2158.65</v>
      </c>
      <c r="M217" s="25">
        <f t="shared" si="29"/>
        <v>2158.65</v>
      </c>
    </row>
    <row r="218" spans="1:14" x14ac:dyDescent="0.2">
      <c r="A218" s="384" t="str">
        <f>'Door Comparison'!A219</f>
        <v>D02.00.13A</v>
      </c>
      <c r="B218" s="73" t="str">
        <f>'Door Comparison'!C219</f>
        <v>DRS-501</v>
      </c>
      <c r="C218" s="203" t="str">
        <f>'Door Comparison'!D219</f>
        <v>Timber</v>
      </c>
      <c r="D218" s="9">
        <f>'Door Comparison'!P219</f>
        <v>1</v>
      </c>
      <c r="E218" s="160">
        <f>'Door Labour'!Y219</f>
        <v>158.11000000000001</v>
      </c>
      <c r="F218" s="3">
        <f>'Door Materials'!W219</f>
        <v>1080.57</v>
      </c>
      <c r="G218" s="3">
        <f t="shared" si="24"/>
        <v>1238.68</v>
      </c>
      <c r="H218" s="3">
        <f t="shared" si="25"/>
        <v>148.63999999999999</v>
      </c>
      <c r="I218" s="3">
        <f t="shared" si="26"/>
        <v>1387.32</v>
      </c>
      <c r="J218" s="3">
        <f t="shared" si="27"/>
        <v>73.02</v>
      </c>
      <c r="K218" s="105">
        <v>0</v>
      </c>
      <c r="L218" s="3">
        <f t="shared" si="28"/>
        <v>1460.34</v>
      </c>
      <c r="M218" s="25">
        <f t="shared" si="29"/>
        <v>1460.34</v>
      </c>
    </row>
    <row r="219" spans="1:14" x14ac:dyDescent="0.2">
      <c r="A219" s="384" t="str">
        <f>'Door Comparison'!A220</f>
        <v>D02.00.14A</v>
      </c>
      <c r="B219" s="73" t="str">
        <f>'Door Comparison'!C220</f>
        <v>DRS-501</v>
      </c>
      <c r="C219" s="203" t="str">
        <f>'Door Comparison'!D220</f>
        <v>Timber</v>
      </c>
      <c r="D219" s="9">
        <f>'Door Comparison'!P220</f>
        <v>1</v>
      </c>
      <c r="E219" s="160">
        <f>'Door Labour'!Y220</f>
        <v>294.45</v>
      </c>
      <c r="F219" s="3">
        <f>'Door Materials'!W220</f>
        <v>1420.93</v>
      </c>
      <c r="G219" s="3">
        <f t="shared" si="24"/>
        <v>1715.38</v>
      </c>
      <c r="H219" s="3">
        <f t="shared" si="25"/>
        <v>205.85</v>
      </c>
      <c r="I219" s="3">
        <f t="shared" si="26"/>
        <v>1921.23</v>
      </c>
      <c r="J219" s="3">
        <f t="shared" si="27"/>
        <v>101.12</v>
      </c>
      <c r="K219" s="105">
        <v>0</v>
      </c>
      <c r="L219" s="3">
        <f t="shared" si="28"/>
        <v>2022.35</v>
      </c>
      <c r="M219" s="25">
        <f t="shared" si="29"/>
        <v>2022.35</v>
      </c>
    </row>
    <row r="220" spans="1:14" x14ac:dyDescent="0.2">
      <c r="A220" s="384" t="str">
        <f>'Door Comparison'!A221</f>
        <v>D02.00.15A</v>
      </c>
      <c r="B220" s="73" t="str">
        <f>'Door Comparison'!C221</f>
        <v>DRS-501</v>
      </c>
      <c r="C220" s="203" t="str">
        <f>'Door Comparison'!D221</f>
        <v>Timber</v>
      </c>
      <c r="D220" s="9">
        <f>'Door Comparison'!P221</f>
        <v>1</v>
      </c>
      <c r="E220" s="160">
        <f>'Door Labour'!Y221</f>
        <v>294.45</v>
      </c>
      <c r="F220" s="3">
        <f>'Door Materials'!W221</f>
        <v>1420.93</v>
      </c>
      <c r="G220" s="3">
        <f t="shared" si="24"/>
        <v>1715.38</v>
      </c>
      <c r="H220" s="3">
        <f t="shared" si="25"/>
        <v>205.85</v>
      </c>
      <c r="I220" s="3">
        <f t="shared" si="26"/>
        <v>1921.23</v>
      </c>
      <c r="J220" s="3">
        <f t="shared" si="27"/>
        <v>101.12</v>
      </c>
      <c r="K220" s="105">
        <v>0</v>
      </c>
      <c r="L220" s="3">
        <f t="shared" si="28"/>
        <v>2022.35</v>
      </c>
      <c r="M220" s="25">
        <f t="shared" si="29"/>
        <v>2022.35</v>
      </c>
    </row>
    <row r="221" spans="1:14" x14ac:dyDescent="0.2">
      <c r="A221" s="384" t="str">
        <f>'Door Comparison'!A222</f>
        <v>D02.00.16A</v>
      </c>
      <c r="B221" s="73" t="str">
        <f>'Door Comparison'!C222</f>
        <v>DRS-301</v>
      </c>
      <c r="C221" s="203" t="str">
        <f>'Door Comparison'!D222</f>
        <v>Metal</v>
      </c>
      <c r="D221" s="9">
        <f>'Door Comparison'!P222</f>
        <v>1</v>
      </c>
      <c r="E221" s="160">
        <f>'Door Labour'!Y222</f>
        <v>459.69</v>
      </c>
      <c r="F221" s="3">
        <f>'Door Materials'!W222</f>
        <v>2129.5500000000002</v>
      </c>
      <c r="G221" s="3">
        <f t="shared" si="24"/>
        <v>2589.2399999999998</v>
      </c>
      <c r="H221" s="3">
        <f t="shared" si="25"/>
        <v>310.70999999999998</v>
      </c>
      <c r="I221" s="3">
        <f t="shared" si="26"/>
        <v>2899.95</v>
      </c>
      <c r="J221" s="3">
        <f t="shared" si="27"/>
        <v>152.63</v>
      </c>
      <c r="K221" s="105">
        <v>0</v>
      </c>
      <c r="L221" s="3">
        <f t="shared" si="28"/>
        <v>3052.58</v>
      </c>
      <c r="M221" s="25">
        <f t="shared" si="29"/>
        <v>3052.58</v>
      </c>
    </row>
    <row r="222" spans="1:14" x14ac:dyDescent="0.2">
      <c r="A222" s="384" t="str">
        <f>'Door Comparison'!A223</f>
        <v>D02.00.18A</v>
      </c>
      <c r="B222" s="73" t="str">
        <f>'Door Comparison'!C223</f>
        <v>DRS-301</v>
      </c>
      <c r="C222" s="203" t="str">
        <f>'Door Comparison'!D223</f>
        <v>Metal</v>
      </c>
      <c r="G222" s="3"/>
      <c r="H222" s="3"/>
      <c r="I222" s="3"/>
      <c r="J222" s="3"/>
      <c r="K222" s="105"/>
      <c r="L222" s="3"/>
      <c r="N222" s="1" t="str">
        <f>'Door Comparison'!AD223</f>
        <v>OMITTED</v>
      </c>
    </row>
    <row r="223" spans="1:14" x14ac:dyDescent="0.2">
      <c r="A223" s="384" t="str">
        <f>'Door Comparison'!A224</f>
        <v>D02.01.06A</v>
      </c>
      <c r="B223" s="73" t="str">
        <f>'Door Comparison'!C224</f>
        <v>DRS-501</v>
      </c>
      <c r="C223" s="203" t="str">
        <f>'Door Comparison'!D224</f>
        <v>Timber</v>
      </c>
      <c r="D223" s="9">
        <f>'Door Comparison'!P224</f>
        <v>1</v>
      </c>
      <c r="E223" s="160">
        <f>'Door Labour'!Y224</f>
        <v>180.82</v>
      </c>
      <c r="F223" s="3">
        <f>'Door Materials'!W224</f>
        <v>1132.48</v>
      </c>
      <c r="G223" s="3">
        <f t="shared" si="24"/>
        <v>1313.3</v>
      </c>
      <c r="H223" s="3">
        <f t="shared" si="25"/>
        <v>157.6</v>
      </c>
      <c r="I223" s="3">
        <f t="shared" si="26"/>
        <v>1470.9</v>
      </c>
      <c r="J223" s="3">
        <f t="shared" si="27"/>
        <v>77.42</v>
      </c>
      <c r="K223" s="105">
        <v>0</v>
      </c>
      <c r="L223" s="3">
        <f t="shared" si="28"/>
        <v>1548.32</v>
      </c>
      <c r="M223" s="25">
        <f t="shared" si="29"/>
        <v>1548.32</v>
      </c>
    </row>
    <row r="224" spans="1:14" x14ac:dyDescent="0.2">
      <c r="A224" s="384" t="str">
        <f>'Door Comparison'!A225</f>
        <v>D02.01.07A</v>
      </c>
      <c r="B224" s="73" t="str">
        <f>'Door Comparison'!C225</f>
        <v>DRS-501</v>
      </c>
      <c r="C224" s="203" t="str">
        <f>'Door Comparison'!D225</f>
        <v>Timber</v>
      </c>
      <c r="D224" s="9">
        <f>'Door Comparison'!P225</f>
        <v>1</v>
      </c>
      <c r="E224" s="160">
        <f>'Door Labour'!Y225</f>
        <v>169.47</v>
      </c>
      <c r="F224" s="3">
        <f>'Door Materials'!W225</f>
        <v>1376.24</v>
      </c>
      <c r="G224" s="3">
        <f t="shared" si="24"/>
        <v>1545.71</v>
      </c>
      <c r="H224" s="3">
        <f t="shared" si="25"/>
        <v>185.49</v>
      </c>
      <c r="I224" s="3">
        <f t="shared" si="26"/>
        <v>1731.2</v>
      </c>
      <c r="J224" s="3">
        <f t="shared" si="27"/>
        <v>91.12</v>
      </c>
      <c r="K224" s="105">
        <v>0</v>
      </c>
      <c r="L224" s="3">
        <f t="shared" si="28"/>
        <v>1822.32</v>
      </c>
      <c r="M224" s="25">
        <f t="shared" si="29"/>
        <v>1822.32</v>
      </c>
    </row>
    <row r="225" spans="1:14" x14ac:dyDescent="0.2">
      <c r="A225" s="384" t="str">
        <f>'Door Comparison'!A226</f>
        <v>D02.02.01A</v>
      </c>
      <c r="B225" s="73" t="str">
        <f>'Door Comparison'!C226</f>
        <v>DRS-301</v>
      </c>
      <c r="C225" s="203" t="str">
        <f>'Door Comparison'!D226</f>
        <v>Metal</v>
      </c>
      <c r="D225" s="9">
        <f>'Door Comparison'!P226</f>
        <v>1</v>
      </c>
      <c r="E225" s="160">
        <f>'Door Labour'!Y226</f>
        <v>459.69</v>
      </c>
      <c r="F225" s="3">
        <f>'Door Materials'!W226</f>
        <v>2361.5500000000002</v>
      </c>
      <c r="G225" s="3">
        <f t="shared" si="24"/>
        <v>2821.24</v>
      </c>
      <c r="H225" s="3">
        <f t="shared" si="25"/>
        <v>338.55</v>
      </c>
      <c r="I225" s="3">
        <f t="shared" si="26"/>
        <v>3159.79</v>
      </c>
      <c r="J225" s="3">
        <f t="shared" si="27"/>
        <v>166.3</v>
      </c>
      <c r="K225" s="105">
        <v>0</v>
      </c>
      <c r="L225" s="3">
        <f t="shared" si="28"/>
        <v>3326.09</v>
      </c>
      <c r="M225" s="25">
        <f t="shared" si="29"/>
        <v>3326.09</v>
      </c>
    </row>
    <row r="226" spans="1:14" x14ac:dyDescent="0.2">
      <c r="A226" s="384" t="str">
        <f>'Door Comparison'!A227</f>
        <v>D02.02.12A</v>
      </c>
      <c r="B226" s="73" t="str">
        <f>'Door Comparison'!C227</f>
        <v>DRS-501</v>
      </c>
      <c r="C226" s="203" t="str">
        <f>'Door Comparison'!D227</f>
        <v>Timber</v>
      </c>
      <c r="D226" s="9">
        <f>'Door Comparison'!P227</f>
        <v>1</v>
      </c>
      <c r="E226" s="160">
        <f>'Door Labour'!Y227</f>
        <v>272.3</v>
      </c>
      <c r="F226" s="3">
        <f>'Door Materials'!W227</f>
        <v>1951.03</v>
      </c>
      <c r="G226" s="3">
        <f t="shared" si="24"/>
        <v>2223.33</v>
      </c>
      <c r="H226" s="3">
        <f t="shared" si="25"/>
        <v>266.8</v>
      </c>
      <c r="I226" s="3">
        <f t="shared" si="26"/>
        <v>2490.13</v>
      </c>
      <c r="J226" s="3">
        <f t="shared" si="27"/>
        <v>131.06</v>
      </c>
      <c r="K226" s="105">
        <v>0</v>
      </c>
      <c r="L226" s="3">
        <f t="shared" si="28"/>
        <v>2621.19</v>
      </c>
      <c r="M226" s="25">
        <f t="shared" si="29"/>
        <v>2621.19</v>
      </c>
    </row>
    <row r="227" spans="1:14" x14ac:dyDescent="0.2">
      <c r="A227" s="384" t="str">
        <f>'Door Comparison'!A228</f>
        <v>D02.04.02A</v>
      </c>
      <c r="B227" s="73" t="str">
        <f>'Door Comparison'!C228</f>
        <v>DRS-501</v>
      </c>
      <c r="C227" s="203" t="str">
        <f>'Door Comparison'!D228</f>
        <v>Timber</v>
      </c>
      <c r="D227" s="9">
        <f>'Door Comparison'!P228</f>
        <v>1</v>
      </c>
      <c r="E227" s="160">
        <f>'Door Labour'!Y228</f>
        <v>272.3</v>
      </c>
      <c r="F227" s="3">
        <f>'Door Materials'!W228</f>
        <v>1951.02</v>
      </c>
      <c r="G227" s="3">
        <f t="shared" si="24"/>
        <v>2223.3200000000002</v>
      </c>
      <c r="H227" s="3">
        <f t="shared" si="25"/>
        <v>266.8</v>
      </c>
      <c r="I227" s="3">
        <f t="shared" si="26"/>
        <v>2490.12</v>
      </c>
      <c r="J227" s="3">
        <f t="shared" si="27"/>
        <v>131.06</v>
      </c>
      <c r="K227" s="105">
        <v>0</v>
      </c>
      <c r="L227" s="3">
        <f t="shared" si="28"/>
        <v>2621.1799999999998</v>
      </c>
      <c r="M227" s="25">
        <f t="shared" si="29"/>
        <v>2621.1799999999998</v>
      </c>
    </row>
    <row r="228" spans="1:14" x14ac:dyDescent="0.2">
      <c r="A228" s="384" t="str">
        <f>'Door Comparison'!A229</f>
        <v>D02.04.03A</v>
      </c>
      <c r="B228" s="73" t="str">
        <f>'Door Comparison'!C229</f>
        <v>DRS-501</v>
      </c>
      <c r="C228" s="203" t="str">
        <f>'Door Comparison'!D229</f>
        <v>Timber</v>
      </c>
      <c r="D228" s="9">
        <f>'Door Comparison'!P229</f>
        <v>1</v>
      </c>
      <c r="E228" s="160">
        <f>'Door Labour'!Y229</f>
        <v>240.18</v>
      </c>
      <c r="F228" s="3">
        <f>'Door Materials'!W229</f>
        <v>1877.84</v>
      </c>
      <c r="G228" s="3">
        <f t="shared" si="24"/>
        <v>2118.02</v>
      </c>
      <c r="H228" s="3">
        <f t="shared" si="25"/>
        <v>254.16</v>
      </c>
      <c r="I228" s="3">
        <f t="shared" si="26"/>
        <v>2372.1799999999998</v>
      </c>
      <c r="J228" s="3">
        <f t="shared" si="27"/>
        <v>124.85</v>
      </c>
      <c r="K228" s="105">
        <v>0</v>
      </c>
      <c r="L228" s="3">
        <f t="shared" si="28"/>
        <v>2497.0300000000002</v>
      </c>
      <c r="M228" s="25">
        <f t="shared" si="29"/>
        <v>2497.0300000000002</v>
      </c>
    </row>
    <row r="229" spans="1:14" x14ac:dyDescent="0.2">
      <c r="A229" s="384" t="str">
        <f>'Door Comparison'!A230</f>
        <v>D02.04.04A</v>
      </c>
      <c r="B229" s="73" t="str">
        <f>'Door Comparison'!C230</f>
        <v>DRS-501</v>
      </c>
      <c r="C229" s="203" t="str">
        <f>'Door Comparison'!D230</f>
        <v>Timber</v>
      </c>
      <c r="D229" s="9">
        <f>'Door Comparison'!P230</f>
        <v>1</v>
      </c>
      <c r="E229" s="160">
        <f>'Door Labour'!Y230</f>
        <v>194.78</v>
      </c>
      <c r="F229" s="3">
        <f>'Door Materials'!W230</f>
        <v>1203.99</v>
      </c>
      <c r="G229" s="3">
        <f t="shared" si="24"/>
        <v>1398.77</v>
      </c>
      <c r="H229" s="3">
        <f t="shared" si="25"/>
        <v>167.85</v>
      </c>
      <c r="I229" s="3">
        <f t="shared" si="26"/>
        <v>1566.62</v>
      </c>
      <c r="J229" s="3">
        <f t="shared" si="27"/>
        <v>82.45</v>
      </c>
      <c r="K229" s="105">
        <v>0</v>
      </c>
      <c r="L229" s="3">
        <f t="shared" si="28"/>
        <v>1649.07</v>
      </c>
      <c r="M229" s="25">
        <f t="shared" si="29"/>
        <v>1649.07</v>
      </c>
    </row>
    <row r="230" spans="1:14" x14ac:dyDescent="0.2">
      <c r="A230" s="384" t="str">
        <f>'Door Comparison'!A231</f>
        <v>D02.04.05A</v>
      </c>
      <c r="B230" s="73" t="str">
        <f>'Door Comparison'!C231</f>
        <v>DRS-501</v>
      </c>
      <c r="C230" s="203" t="str">
        <f>'Door Comparison'!D231</f>
        <v>Timber</v>
      </c>
      <c r="D230" s="9">
        <f>'Door Comparison'!P231</f>
        <v>1</v>
      </c>
      <c r="E230" s="160">
        <f>'Door Labour'!Y231</f>
        <v>164.71</v>
      </c>
      <c r="F230" s="3">
        <f>'Door Materials'!W231</f>
        <v>1080.77</v>
      </c>
      <c r="G230" s="3">
        <f t="shared" si="24"/>
        <v>1245.48</v>
      </c>
      <c r="H230" s="3">
        <f t="shared" si="25"/>
        <v>149.46</v>
      </c>
      <c r="I230" s="3">
        <f t="shared" si="26"/>
        <v>1394.94</v>
      </c>
      <c r="J230" s="3">
        <f t="shared" si="27"/>
        <v>73.42</v>
      </c>
      <c r="K230" s="105">
        <v>0</v>
      </c>
      <c r="L230" s="3">
        <f t="shared" si="28"/>
        <v>1468.36</v>
      </c>
      <c r="M230" s="25">
        <f t="shared" si="29"/>
        <v>1468.36</v>
      </c>
    </row>
    <row r="231" spans="1:14" x14ac:dyDescent="0.2">
      <c r="A231" s="384" t="str">
        <f>'Door Comparison'!A232</f>
        <v>D02.04.09A</v>
      </c>
      <c r="B231" s="73" t="str">
        <f>'Door Comparison'!C232</f>
        <v>DRS-501</v>
      </c>
      <c r="C231" s="203" t="str">
        <f>'Door Comparison'!D232</f>
        <v>Timber</v>
      </c>
      <c r="D231" s="9">
        <f>'Door Comparison'!P232</f>
        <v>1</v>
      </c>
      <c r="E231" s="160">
        <f>'Door Labour'!Y232</f>
        <v>272.3</v>
      </c>
      <c r="F231" s="3">
        <f>'Door Materials'!W232</f>
        <v>1951.05</v>
      </c>
      <c r="G231" s="3">
        <f t="shared" si="24"/>
        <v>2223.35</v>
      </c>
      <c r="H231" s="3">
        <f t="shared" si="25"/>
        <v>266.8</v>
      </c>
      <c r="I231" s="3">
        <f t="shared" si="26"/>
        <v>2490.15</v>
      </c>
      <c r="J231" s="3">
        <f t="shared" si="27"/>
        <v>131.06</v>
      </c>
      <c r="K231" s="105">
        <v>0</v>
      </c>
      <c r="L231" s="3">
        <f t="shared" si="28"/>
        <v>2621.21</v>
      </c>
      <c r="M231" s="25">
        <f t="shared" si="29"/>
        <v>2621.21</v>
      </c>
    </row>
    <row r="232" spans="1:14" x14ac:dyDescent="0.2">
      <c r="A232" s="384" t="str">
        <f>'Door Comparison'!A233</f>
        <v>D02.04.09B</v>
      </c>
      <c r="B232" s="73" t="str">
        <f>'Door Comparison'!C233</f>
        <v>DRS-501</v>
      </c>
      <c r="C232" s="203" t="str">
        <f>'Door Comparison'!D233</f>
        <v>Timber</v>
      </c>
      <c r="D232" s="9">
        <f>'Door Comparison'!P233</f>
        <v>1</v>
      </c>
      <c r="E232" s="160">
        <f>'Door Labour'!Y233</f>
        <v>224.29</v>
      </c>
      <c r="F232" s="3">
        <f>'Door Materials'!W233</f>
        <v>1496.92</v>
      </c>
      <c r="G232" s="3">
        <f t="shared" si="24"/>
        <v>1721.21</v>
      </c>
      <c r="H232" s="3">
        <f t="shared" si="25"/>
        <v>206.55</v>
      </c>
      <c r="I232" s="3">
        <f t="shared" si="26"/>
        <v>1927.76</v>
      </c>
      <c r="J232" s="3">
        <f t="shared" si="27"/>
        <v>101.46</v>
      </c>
      <c r="K232" s="105">
        <v>0</v>
      </c>
      <c r="L232" s="3">
        <f t="shared" si="28"/>
        <v>2029.22</v>
      </c>
      <c r="M232" s="25">
        <f t="shared" si="29"/>
        <v>2029.22</v>
      </c>
    </row>
    <row r="233" spans="1:14" x14ac:dyDescent="0.2">
      <c r="A233" s="384" t="str">
        <f>'Door Comparison'!A234</f>
        <v>D02.04.16A</v>
      </c>
      <c r="B233" s="73" t="str">
        <f>'Door Comparison'!C234</f>
        <v>DRS-312</v>
      </c>
      <c r="C233" s="203" t="str">
        <f>'Door Comparison'!D234</f>
        <v>Stafford</v>
      </c>
      <c r="G233" s="3"/>
      <c r="H233" s="3"/>
      <c r="I233" s="3"/>
      <c r="J233" s="3"/>
      <c r="K233" s="105"/>
      <c r="L233" s="3"/>
      <c r="N233" s="1" t="str">
        <f>'Door Comparison'!AD234</f>
        <v>OMITTED</v>
      </c>
    </row>
    <row r="234" spans="1:14" x14ac:dyDescent="0.2">
      <c r="A234" s="384" t="str">
        <f>'Door Comparison'!A235</f>
        <v>D02.04.20A</v>
      </c>
      <c r="B234" s="73" t="str">
        <f>'Door Comparison'!C235</f>
        <v>DRS-501</v>
      </c>
      <c r="C234" s="203" t="str">
        <f>'Door Comparison'!D235</f>
        <v>Timber</v>
      </c>
      <c r="D234" s="9">
        <f>'Door Comparison'!P235</f>
        <v>1</v>
      </c>
      <c r="E234" s="160">
        <f>'Door Labour'!Y235</f>
        <v>262.33999999999997</v>
      </c>
      <c r="F234" s="3">
        <f>'Door Materials'!W235</f>
        <v>1590.05</v>
      </c>
      <c r="G234" s="3">
        <f t="shared" si="24"/>
        <v>1852.39</v>
      </c>
      <c r="H234" s="3">
        <f t="shared" si="25"/>
        <v>222.29</v>
      </c>
      <c r="I234" s="3">
        <f t="shared" si="26"/>
        <v>2074.6799999999998</v>
      </c>
      <c r="J234" s="3">
        <f t="shared" si="27"/>
        <v>109.19</v>
      </c>
      <c r="K234" s="105">
        <v>0</v>
      </c>
      <c r="L234" s="3">
        <f t="shared" si="28"/>
        <v>2183.87</v>
      </c>
      <c r="M234" s="25">
        <f t="shared" si="29"/>
        <v>2183.87</v>
      </c>
    </row>
    <row r="235" spans="1:14" x14ac:dyDescent="0.2">
      <c r="A235" s="384" t="str">
        <f>'Door Comparison'!A236</f>
        <v>D02.04.28A</v>
      </c>
      <c r="B235" s="73" t="str">
        <f>'Door Comparison'!C236</f>
        <v>DRS-501</v>
      </c>
      <c r="C235" s="203" t="str">
        <f>'Door Comparison'!D236</f>
        <v>Timber</v>
      </c>
      <c r="D235" s="9">
        <f>'Door Comparison'!P236</f>
        <v>1</v>
      </c>
      <c r="E235" s="160">
        <f>'Door Labour'!Y236</f>
        <v>223.37</v>
      </c>
      <c r="F235" s="3">
        <f>'Door Materials'!W236</f>
        <v>1145.06</v>
      </c>
      <c r="G235" s="3">
        <f t="shared" si="24"/>
        <v>1368.43</v>
      </c>
      <c r="H235" s="3">
        <f t="shared" si="25"/>
        <v>164.21</v>
      </c>
      <c r="I235" s="3">
        <f t="shared" si="26"/>
        <v>1532.64</v>
      </c>
      <c r="J235" s="3">
        <f t="shared" si="27"/>
        <v>80.67</v>
      </c>
      <c r="K235" s="105">
        <v>0</v>
      </c>
      <c r="L235" s="3">
        <f t="shared" si="28"/>
        <v>1613.31</v>
      </c>
      <c r="M235" s="25">
        <f t="shared" si="29"/>
        <v>1613.31</v>
      </c>
    </row>
    <row r="236" spans="1:14" hidden="1" x14ac:dyDescent="0.2">
      <c r="A236" s="384" t="str">
        <f>'Door Comparison'!A237</f>
        <v>Level 02 West Building</v>
      </c>
      <c r="B236" s="73"/>
      <c r="C236" s="203"/>
      <c r="G236" s="3"/>
      <c r="H236" s="3"/>
      <c r="I236" s="3"/>
      <c r="J236" s="3"/>
      <c r="K236" s="105"/>
      <c r="L236" s="3"/>
    </row>
    <row r="237" spans="1:14" x14ac:dyDescent="0.2">
      <c r="A237" s="384" t="str">
        <f>'Door Comparison'!A238</f>
        <v>D02.07.01A</v>
      </c>
      <c r="B237" s="73" t="str">
        <f>'Door Comparison'!C238</f>
        <v>DRS-501</v>
      </c>
      <c r="C237" s="203" t="str">
        <f>'Door Comparison'!D238</f>
        <v>Timber</v>
      </c>
      <c r="D237" s="9">
        <f>'Door Comparison'!P238</f>
        <v>1</v>
      </c>
      <c r="E237" s="160">
        <f>'Door Labour'!Y238</f>
        <v>209.77</v>
      </c>
      <c r="F237" s="3">
        <f>'Door Materials'!W238</f>
        <v>1028.53</v>
      </c>
      <c r="G237" s="3">
        <f t="shared" si="24"/>
        <v>1238.3</v>
      </c>
      <c r="H237" s="3">
        <f t="shared" si="25"/>
        <v>148.6</v>
      </c>
      <c r="I237" s="3">
        <f t="shared" si="26"/>
        <v>1386.9</v>
      </c>
      <c r="J237" s="3">
        <f t="shared" si="27"/>
        <v>72.989999999999995</v>
      </c>
      <c r="K237" s="105">
        <v>0</v>
      </c>
      <c r="L237" s="3">
        <f t="shared" si="28"/>
        <v>1459.89</v>
      </c>
      <c r="M237" s="25">
        <f t="shared" si="29"/>
        <v>1459.89</v>
      </c>
    </row>
    <row r="238" spans="1:14" x14ac:dyDescent="0.2">
      <c r="A238" s="384" t="str">
        <f>'Door Comparison'!A239</f>
        <v>D02.08.01A</v>
      </c>
      <c r="B238" s="73" t="str">
        <f>'Door Comparison'!C239</f>
        <v>DRS-501</v>
      </c>
      <c r="C238" s="203" t="str">
        <f>'Door Comparison'!D239</f>
        <v>Timber</v>
      </c>
      <c r="D238" s="9">
        <f>'Door Comparison'!P239</f>
        <v>1</v>
      </c>
      <c r="E238" s="160">
        <f>'Door Labour'!Y239</f>
        <v>313.51</v>
      </c>
      <c r="F238" s="3">
        <f>'Door Materials'!W239</f>
        <v>1707.79</v>
      </c>
      <c r="G238" s="3">
        <f t="shared" si="24"/>
        <v>2021.3</v>
      </c>
      <c r="H238" s="3">
        <f t="shared" si="25"/>
        <v>242.56</v>
      </c>
      <c r="I238" s="3">
        <f t="shared" si="26"/>
        <v>2263.86</v>
      </c>
      <c r="J238" s="3">
        <f t="shared" si="27"/>
        <v>119.15</v>
      </c>
      <c r="K238" s="105">
        <v>0</v>
      </c>
      <c r="L238" s="3">
        <f t="shared" si="28"/>
        <v>2383.0100000000002</v>
      </c>
      <c r="M238" s="25">
        <f t="shared" si="29"/>
        <v>2383.0100000000002</v>
      </c>
    </row>
    <row r="239" spans="1:14" x14ac:dyDescent="0.2">
      <c r="A239" s="384" t="str">
        <f>'Door Comparison'!A240</f>
        <v>D02.08.02A</v>
      </c>
      <c r="B239" s="73" t="str">
        <f>'Door Comparison'!C240</f>
        <v>DRS-501</v>
      </c>
      <c r="C239" s="203" t="str">
        <f>'Door Comparison'!D240</f>
        <v>Timber</v>
      </c>
      <c r="D239" s="9">
        <f>'Door Comparison'!P240</f>
        <v>1</v>
      </c>
      <c r="E239" s="160">
        <f>'Door Labour'!Y240</f>
        <v>209.77</v>
      </c>
      <c r="F239" s="3">
        <f>'Door Materials'!W240</f>
        <v>1053.52</v>
      </c>
      <c r="G239" s="3">
        <f t="shared" si="24"/>
        <v>1263.29</v>
      </c>
      <c r="H239" s="3">
        <f t="shared" si="25"/>
        <v>151.59</v>
      </c>
      <c r="I239" s="3">
        <f t="shared" si="26"/>
        <v>1414.88</v>
      </c>
      <c r="J239" s="3">
        <f t="shared" si="27"/>
        <v>74.47</v>
      </c>
      <c r="K239" s="105">
        <v>0</v>
      </c>
      <c r="L239" s="3">
        <f t="shared" si="28"/>
        <v>1489.35</v>
      </c>
      <c r="M239" s="25">
        <f t="shared" si="29"/>
        <v>1489.35</v>
      </c>
    </row>
    <row r="240" spans="1:14" x14ac:dyDescent="0.2">
      <c r="A240" s="384" t="str">
        <f>'Door Comparison'!A241</f>
        <v>D03.04.05A</v>
      </c>
      <c r="B240" s="73" t="str">
        <f>'Door Comparison'!C241</f>
        <v>DRS-505</v>
      </c>
      <c r="C240" s="203" t="str">
        <f>'Door Comparison'!D241</f>
        <v>Selo</v>
      </c>
      <c r="D240" s="9">
        <f>'Door Comparison'!P241</f>
        <v>1</v>
      </c>
      <c r="E240" s="160">
        <f>'Door Labour'!Y241</f>
        <v>523.97</v>
      </c>
      <c r="F240" s="3">
        <f>'Door Materials'!W241</f>
        <v>1545.16</v>
      </c>
      <c r="G240" s="3">
        <f t="shared" si="24"/>
        <v>2069.13</v>
      </c>
      <c r="H240" s="3">
        <f t="shared" si="25"/>
        <v>248.3</v>
      </c>
      <c r="I240" s="3">
        <f t="shared" si="26"/>
        <v>2317.4299999999998</v>
      </c>
      <c r="J240" s="3">
        <f t="shared" si="27"/>
        <v>121.97</v>
      </c>
      <c r="K240" s="105">
        <v>0</v>
      </c>
      <c r="L240" s="3">
        <f t="shared" si="28"/>
        <v>2439.4</v>
      </c>
      <c r="M240" s="25">
        <f t="shared" si="29"/>
        <v>2439.4</v>
      </c>
    </row>
    <row r="241" spans="1:13" hidden="1" x14ac:dyDescent="0.2">
      <c r="A241" s="384" t="str">
        <f>'Door Comparison'!A242</f>
        <v>Level 03</v>
      </c>
      <c r="B241" s="73"/>
      <c r="C241" s="203"/>
      <c r="G241" s="3"/>
      <c r="H241" s="3"/>
      <c r="I241" s="3"/>
      <c r="J241" s="3"/>
      <c r="K241" s="105"/>
      <c r="L241" s="3"/>
    </row>
    <row r="242" spans="1:13" x14ac:dyDescent="0.2">
      <c r="A242" s="384" t="str">
        <f>'Door Comparison'!A243</f>
        <v>D03.01.01A</v>
      </c>
      <c r="B242" s="73" t="str">
        <f>'Door Comparison'!C243</f>
        <v>DRS-501</v>
      </c>
      <c r="C242" s="203" t="str">
        <f>'Door Comparison'!D243</f>
        <v>Timber</v>
      </c>
      <c r="D242" s="9">
        <f>'Door Comparison'!P243</f>
        <v>1</v>
      </c>
      <c r="E242" s="160">
        <f>'Door Labour'!Y243</f>
        <v>222.52</v>
      </c>
      <c r="F242" s="3">
        <f>'Door Materials'!W243</f>
        <v>1001.1</v>
      </c>
      <c r="G242" s="3">
        <f t="shared" si="24"/>
        <v>1223.6199999999999</v>
      </c>
      <c r="H242" s="3">
        <f t="shared" si="25"/>
        <v>146.83000000000001</v>
      </c>
      <c r="I242" s="3">
        <f t="shared" si="26"/>
        <v>1370.45</v>
      </c>
      <c r="J242" s="3">
        <f t="shared" si="27"/>
        <v>72.13</v>
      </c>
      <c r="K242" s="105">
        <v>0</v>
      </c>
      <c r="L242" s="3">
        <f t="shared" si="28"/>
        <v>1442.58</v>
      </c>
      <c r="M242" s="25">
        <f t="shared" si="29"/>
        <v>1442.58</v>
      </c>
    </row>
    <row r="243" spans="1:13" x14ac:dyDescent="0.2">
      <c r="A243" s="384" t="str">
        <f>'Door Comparison'!A244</f>
        <v>D03.01.02A</v>
      </c>
      <c r="B243" s="73" t="str">
        <f>'Door Comparison'!C244</f>
        <v>DRS-501</v>
      </c>
      <c r="C243" s="203" t="str">
        <f>'Door Comparison'!D244</f>
        <v>Timber</v>
      </c>
      <c r="D243" s="9">
        <f>'Door Comparison'!P244</f>
        <v>1</v>
      </c>
      <c r="E243" s="160">
        <f>'Door Labour'!Y244</f>
        <v>284.92</v>
      </c>
      <c r="F243" s="3">
        <f>'Door Materials'!W244</f>
        <v>1610.22</v>
      </c>
      <c r="G243" s="3">
        <f t="shared" si="24"/>
        <v>1895.14</v>
      </c>
      <c r="H243" s="3">
        <f t="shared" si="25"/>
        <v>227.42</v>
      </c>
      <c r="I243" s="3">
        <f t="shared" si="26"/>
        <v>2122.56</v>
      </c>
      <c r="J243" s="3">
        <f t="shared" si="27"/>
        <v>111.71</v>
      </c>
      <c r="K243" s="105">
        <v>0</v>
      </c>
      <c r="L243" s="3">
        <f t="shared" si="28"/>
        <v>2234.27</v>
      </c>
      <c r="M243" s="25">
        <f t="shared" si="29"/>
        <v>2234.27</v>
      </c>
    </row>
    <row r="244" spans="1:13" x14ac:dyDescent="0.2">
      <c r="A244" s="384" t="str">
        <f>'Door Comparison'!A245</f>
        <v>D03.01.03A</v>
      </c>
      <c r="B244" s="73" t="str">
        <f>'Door Comparison'!C245</f>
        <v>DRS-501</v>
      </c>
      <c r="C244" s="203" t="str">
        <f>'Door Comparison'!D245</f>
        <v>Timber</v>
      </c>
      <c r="D244" s="9">
        <f>'Door Comparison'!P245</f>
        <v>1</v>
      </c>
      <c r="E244" s="160">
        <f>'Door Labour'!Y245</f>
        <v>186.85</v>
      </c>
      <c r="F244" s="3">
        <f>'Door Materials'!W245</f>
        <v>980.46</v>
      </c>
      <c r="G244" s="3">
        <f t="shared" si="24"/>
        <v>1167.31</v>
      </c>
      <c r="H244" s="3">
        <f t="shared" si="25"/>
        <v>140.08000000000001</v>
      </c>
      <c r="I244" s="3">
        <f t="shared" si="26"/>
        <v>1307.3900000000001</v>
      </c>
      <c r="J244" s="3">
        <f t="shared" si="27"/>
        <v>68.81</v>
      </c>
      <c r="K244" s="105">
        <v>0</v>
      </c>
      <c r="L244" s="3">
        <f t="shared" si="28"/>
        <v>1376.2</v>
      </c>
      <c r="M244" s="25">
        <f t="shared" si="29"/>
        <v>1376.2</v>
      </c>
    </row>
    <row r="245" spans="1:13" x14ac:dyDescent="0.2">
      <c r="A245" s="384" t="str">
        <f>'Door Comparison'!A246</f>
        <v>D03.01.04A</v>
      </c>
      <c r="B245" s="73" t="str">
        <f>'Door Comparison'!C246</f>
        <v>DRS-501</v>
      </c>
      <c r="C245" s="203" t="str">
        <f>'Door Comparison'!D246</f>
        <v>Timber</v>
      </c>
      <c r="D245" s="9">
        <f>'Door Comparison'!P246</f>
        <v>1</v>
      </c>
      <c r="E245" s="160">
        <f>'Door Labour'!Y246</f>
        <v>223.27</v>
      </c>
      <c r="F245" s="3">
        <f>'Door Materials'!W246</f>
        <v>973.32</v>
      </c>
      <c r="G245" s="3">
        <f t="shared" si="24"/>
        <v>1196.5899999999999</v>
      </c>
      <c r="H245" s="3">
        <f t="shared" si="25"/>
        <v>143.59</v>
      </c>
      <c r="I245" s="3">
        <f t="shared" si="26"/>
        <v>1340.18</v>
      </c>
      <c r="J245" s="3">
        <f t="shared" si="27"/>
        <v>70.540000000000006</v>
      </c>
      <c r="K245" s="105">
        <v>0</v>
      </c>
      <c r="L245" s="3">
        <f t="shared" si="28"/>
        <v>1410.72</v>
      </c>
      <c r="M245" s="25">
        <f t="shared" si="29"/>
        <v>1410.72</v>
      </c>
    </row>
    <row r="246" spans="1:13" x14ac:dyDescent="0.2">
      <c r="A246" s="384" t="str">
        <f>'Door Comparison'!A247</f>
        <v>D03.01.05A</v>
      </c>
      <c r="B246" s="73" t="str">
        <f>'Door Comparison'!C247</f>
        <v>DRS-501</v>
      </c>
      <c r="C246" s="203" t="str">
        <f>'Door Comparison'!D247</f>
        <v>Timber</v>
      </c>
      <c r="D246" s="9">
        <f>'Door Comparison'!P247</f>
        <v>1</v>
      </c>
      <c r="E246" s="160">
        <f>'Door Labour'!Y247</f>
        <v>247.27</v>
      </c>
      <c r="F246" s="3">
        <f>'Door Materials'!W247</f>
        <v>1167.18</v>
      </c>
      <c r="G246" s="3">
        <f t="shared" si="24"/>
        <v>1414.45</v>
      </c>
      <c r="H246" s="3">
        <f t="shared" si="25"/>
        <v>169.73</v>
      </c>
      <c r="I246" s="3">
        <f t="shared" si="26"/>
        <v>1584.18</v>
      </c>
      <c r="J246" s="3">
        <f t="shared" si="27"/>
        <v>83.38</v>
      </c>
      <c r="K246" s="105">
        <v>0</v>
      </c>
      <c r="L246" s="3">
        <f t="shared" si="28"/>
        <v>1667.56</v>
      </c>
      <c r="M246" s="25">
        <f t="shared" si="29"/>
        <v>1667.56</v>
      </c>
    </row>
    <row r="247" spans="1:13" x14ac:dyDescent="0.2">
      <c r="A247" s="384" t="str">
        <f>'Door Comparison'!A248</f>
        <v>D03.01.06A</v>
      </c>
      <c r="B247" s="73" t="str">
        <f>'Door Comparison'!C248</f>
        <v>DRS-501</v>
      </c>
      <c r="C247" s="203" t="str">
        <f>'Door Comparison'!D248</f>
        <v>Timber</v>
      </c>
      <c r="D247" s="9">
        <f>'Door Comparison'!P248</f>
        <v>1</v>
      </c>
      <c r="E247" s="160">
        <f>'Door Labour'!Y248</f>
        <v>326.99</v>
      </c>
      <c r="F247" s="3">
        <f>'Door Materials'!W248</f>
        <v>2067.41</v>
      </c>
      <c r="G247" s="3">
        <f t="shared" si="24"/>
        <v>2394.4</v>
      </c>
      <c r="H247" s="3">
        <f t="shared" si="25"/>
        <v>287.33</v>
      </c>
      <c r="I247" s="3">
        <f t="shared" si="26"/>
        <v>2681.73</v>
      </c>
      <c r="J247" s="3">
        <f t="shared" si="27"/>
        <v>141.13999999999999</v>
      </c>
      <c r="K247" s="105">
        <v>0</v>
      </c>
      <c r="L247" s="3">
        <f t="shared" si="28"/>
        <v>2822.87</v>
      </c>
      <c r="M247" s="25">
        <f t="shared" si="29"/>
        <v>2822.87</v>
      </c>
    </row>
    <row r="248" spans="1:13" x14ac:dyDescent="0.2">
      <c r="A248" s="384" t="str">
        <f>'Door Comparison'!A249</f>
        <v>D03.01.07A</v>
      </c>
      <c r="B248" s="73" t="str">
        <f>'Door Comparison'!C249</f>
        <v>DRS-501</v>
      </c>
      <c r="C248" s="203" t="str">
        <f>'Door Comparison'!D249</f>
        <v>Timber</v>
      </c>
      <c r="D248" s="9">
        <f>'Door Comparison'!P249</f>
        <v>1</v>
      </c>
      <c r="E248" s="160">
        <f>'Door Labour'!Y249</f>
        <v>220.22</v>
      </c>
      <c r="F248" s="3">
        <f>'Door Materials'!W249</f>
        <v>1183.8499999999999</v>
      </c>
      <c r="G248" s="3">
        <f t="shared" si="24"/>
        <v>1404.07</v>
      </c>
      <c r="H248" s="3">
        <f t="shared" si="25"/>
        <v>168.49</v>
      </c>
      <c r="I248" s="3">
        <f t="shared" si="26"/>
        <v>1572.56</v>
      </c>
      <c r="J248" s="3">
        <f t="shared" si="27"/>
        <v>82.77</v>
      </c>
      <c r="K248" s="105">
        <v>0</v>
      </c>
      <c r="L248" s="3">
        <f t="shared" si="28"/>
        <v>1655.33</v>
      </c>
      <c r="M248" s="25">
        <f t="shared" si="29"/>
        <v>1655.33</v>
      </c>
    </row>
    <row r="249" spans="1:13" x14ac:dyDescent="0.2">
      <c r="A249" s="384" t="str">
        <f>'Door Comparison'!A250</f>
        <v>D03.02.01A</v>
      </c>
      <c r="B249" s="73" t="str">
        <f>'Door Comparison'!C250</f>
        <v>DRS-501</v>
      </c>
      <c r="C249" s="203" t="str">
        <f>'Door Comparison'!D250</f>
        <v>Timber</v>
      </c>
      <c r="D249" s="9">
        <f>'Door Comparison'!P250</f>
        <v>1</v>
      </c>
      <c r="E249" s="160">
        <f>'Door Labour'!Y250</f>
        <v>320.91000000000003</v>
      </c>
      <c r="F249" s="3">
        <f>'Door Materials'!W250</f>
        <v>1815.39</v>
      </c>
      <c r="G249" s="3">
        <f t="shared" si="24"/>
        <v>2136.3000000000002</v>
      </c>
      <c r="H249" s="3">
        <f t="shared" si="25"/>
        <v>256.36</v>
      </c>
      <c r="I249" s="3">
        <f t="shared" si="26"/>
        <v>2392.66</v>
      </c>
      <c r="J249" s="3">
        <f t="shared" si="27"/>
        <v>125.93</v>
      </c>
      <c r="K249" s="105">
        <v>0</v>
      </c>
      <c r="L249" s="3">
        <f t="shared" si="28"/>
        <v>2518.59</v>
      </c>
      <c r="M249" s="25">
        <f t="shared" si="29"/>
        <v>2518.59</v>
      </c>
    </row>
    <row r="250" spans="1:13" x14ac:dyDescent="0.2">
      <c r="A250" s="384" t="str">
        <f>'Door Comparison'!A251</f>
        <v>D03.02.02A</v>
      </c>
      <c r="B250" s="73" t="str">
        <f>'Door Comparison'!C251</f>
        <v>DRS-501</v>
      </c>
      <c r="C250" s="203" t="str">
        <f>'Door Comparison'!D251</f>
        <v>Timber</v>
      </c>
      <c r="D250" s="9">
        <f>'Door Comparison'!P251</f>
        <v>1</v>
      </c>
      <c r="E250" s="160">
        <f>'Door Labour'!Y251</f>
        <v>326.99</v>
      </c>
      <c r="F250" s="3">
        <f>'Door Materials'!W251</f>
        <v>2021.9</v>
      </c>
      <c r="G250" s="3">
        <f t="shared" si="24"/>
        <v>2348.89</v>
      </c>
      <c r="H250" s="3">
        <f t="shared" si="25"/>
        <v>281.87</v>
      </c>
      <c r="I250" s="3">
        <f t="shared" si="26"/>
        <v>2630.76</v>
      </c>
      <c r="J250" s="3">
        <f t="shared" si="27"/>
        <v>138.46</v>
      </c>
      <c r="K250" s="105">
        <v>0</v>
      </c>
      <c r="L250" s="3">
        <f t="shared" si="28"/>
        <v>2769.22</v>
      </c>
      <c r="M250" s="25">
        <f t="shared" si="29"/>
        <v>2769.22</v>
      </c>
    </row>
    <row r="251" spans="1:13" x14ac:dyDescent="0.2">
      <c r="A251" s="384" t="str">
        <f>'Door Comparison'!A252</f>
        <v>D03.02.02B</v>
      </c>
      <c r="B251" s="73" t="str">
        <f>'Door Comparison'!C252</f>
        <v>DRS-307</v>
      </c>
      <c r="C251" s="203" t="str">
        <f>'Door Comparison'!D252</f>
        <v>Metal</v>
      </c>
      <c r="D251" s="9">
        <f>'Door Comparison'!P252</f>
        <v>1</v>
      </c>
      <c r="E251" s="160">
        <f>'Door Labour'!Y252</f>
        <v>459.69</v>
      </c>
      <c r="F251" s="3">
        <f>'Door Materials'!W252</f>
        <v>1404.55</v>
      </c>
      <c r="G251" s="3">
        <f t="shared" si="24"/>
        <v>1864.24</v>
      </c>
      <c r="H251" s="3">
        <f t="shared" si="25"/>
        <v>223.71</v>
      </c>
      <c r="I251" s="3">
        <f t="shared" si="26"/>
        <v>2087.9499999999998</v>
      </c>
      <c r="J251" s="3">
        <f t="shared" si="27"/>
        <v>109.89</v>
      </c>
      <c r="K251" s="105">
        <v>0</v>
      </c>
      <c r="L251" s="3">
        <f t="shared" si="28"/>
        <v>2197.84</v>
      </c>
      <c r="M251" s="25">
        <f t="shared" si="29"/>
        <v>2197.84</v>
      </c>
    </row>
    <row r="252" spans="1:13" x14ac:dyDescent="0.2">
      <c r="A252" s="384" t="str">
        <f>'Door Comparison'!A253</f>
        <v>D03.02.04A</v>
      </c>
      <c r="B252" s="73" t="str">
        <f>'Door Comparison'!C253</f>
        <v>DRS-501</v>
      </c>
      <c r="C252" s="203" t="str">
        <f>'Door Comparison'!D253</f>
        <v>Timber</v>
      </c>
      <c r="D252" s="9">
        <f>'Door Comparison'!P253</f>
        <v>1</v>
      </c>
      <c r="E252" s="160">
        <f>'Door Labour'!Y253</f>
        <v>332.93</v>
      </c>
      <c r="F252" s="3">
        <f>'Door Materials'!W253</f>
        <v>2017.45</v>
      </c>
      <c r="G252" s="3">
        <f t="shared" si="24"/>
        <v>2350.38</v>
      </c>
      <c r="H252" s="3">
        <f t="shared" si="25"/>
        <v>282.05</v>
      </c>
      <c r="I252" s="3">
        <f t="shared" si="26"/>
        <v>2632.43</v>
      </c>
      <c r="J252" s="3">
        <f t="shared" si="27"/>
        <v>138.55000000000001</v>
      </c>
      <c r="K252" s="105">
        <v>0</v>
      </c>
      <c r="L252" s="3">
        <f t="shared" si="28"/>
        <v>2770.98</v>
      </c>
      <c r="M252" s="25">
        <f t="shared" si="29"/>
        <v>2770.98</v>
      </c>
    </row>
    <row r="253" spans="1:13" x14ac:dyDescent="0.2">
      <c r="A253" s="384" t="str">
        <f>'Door Comparison'!A254</f>
        <v>D03.02.06A</v>
      </c>
      <c r="B253" s="73" t="str">
        <f>'Door Comparison'!C254</f>
        <v>DRS-501</v>
      </c>
      <c r="C253" s="203" t="str">
        <f>'Door Comparison'!D254</f>
        <v>Timber</v>
      </c>
      <c r="D253" s="9">
        <f>'Door Comparison'!P254</f>
        <v>1</v>
      </c>
      <c r="E253" s="160">
        <f>'Door Labour'!Y254</f>
        <v>326.99</v>
      </c>
      <c r="F253" s="3">
        <f>'Door Materials'!W254</f>
        <v>2021.9</v>
      </c>
      <c r="G253" s="3">
        <f t="shared" si="24"/>
        <v>2348.89</v>
      </c>
      <c r="H253" s="3">
        <f t="shared" si="25"/>
        <v>281.87</v>
      </c>
      <c r="I253" s="3">
        <f t="shared" si="26"/>
        <v>2630.76</v>
      </c>
      <c r="J253" s="3">
        <f t="shared" si="27"/>
        <v>138.46</v>
      </c>
      <c r="K253" s="105">
        <v>0</v>
      </c>
      <c r="L253" s="3">
        <f t="shared" si="28"/>
        <v>2769.22</v>
      </c>
      <c r="M253" s="25">
        <f t="shared" si="29"/>
        <v>2769.22</v>
      </c>
    </row>
    <row r="254" spans="1:13" x14ac:dyDescent="0.2">
      <c r="A254" s="384" t="str">
        <f>'Door Comparison'!A255</f>
        <v>D03.02.06B</v>
      </c>
      <c r="B254" s="73" t="str">
        <f>'Door Comparison'!C255</f>
        <v>DRS-307</v>
      </c>
      <c r="C254" s="203" t="str">
        <f>'Door Comparison'!D255</f>
        <v>Metal</v>
      </c>
      <c r="D254" s="9">
        <f>'Door Comparison'!P255</f>
        <v>1</v>
      </c>
      <c r="E254" s="160">
        <f>'Door Labour'!Y255</f>
        <v>459.69</v>
      </c>
      <c r="F254" s="3">
        <f>'Door Materials'!W255</f>
        <v>1404.55</v>
      </c>
      <c r="G254" s="3">
        <f t="shared" si="24"/>
        <v>1864.24</v>
      </c>
      <c r="H254" s="3">
        <f t="shared" si="25"/>
        <v>223.71</v>
      </c>
      <c r="I254" s="3">
        <f t="shared" si="26"/>
        <v>2087.9499999999998</v>
      </c>
      <c r="J254" s="3">
        <f t="shared" si="27"/>
        <v>109.89</v>
      </c>
      <c r="K254" s="105">
        <v>0</v>
      </c>
      <c r="L254" s="3">
        <f t="shared" si="28"/>
        <v>2197.84</v>
      </c>
      <c r="M254" s="25">
        <f t="shared" si="29"/>
        <v>2197.84</v>
      </c>
    </row>
    <row r="255" spans="1:13" x14ac:dyDescent="0.2">
      <c r="A255" s="384" t="str">
        <f>'Door Comparison'!A256</f>
        <v>D03.02.07A</v>
      </c>
      <c r="B255" s="73" t="str">
        <f>'Door Comparison'!C256</f>
        <v>DRS-501</v>
      </c>
      <c r="C255" s="203" t="str">
        <f>'Door Comparison'!D256</f>
        <v>Timber</v>
      </c>
      <c r="D255" s="9">
        <f>'Door Comparison'!P256</f>
        <v>1</v>
      </c>
      <c r="E255" s="160">
        <f>'Door Labour'!Y256</f>
        <v>247.27</v>
      </c>
      <c r="F255" s="3">
        <f>'Door Materials'!W256</f>
        <v>1150.43</v>
      </c>
      <c r="G255" s="3">
        <f t="shared" si="24"/>
        <v>1397.7</v>
      </c>
      <c r="H255" s="3">
        <f t="shared" si="25"/>
        <v>167.72</v>
      </c>
      <c r="I255" s="3">
        <f t="shared" si="26"/>
        <v>1565.42</v>
      </c>
      <c r="J255" s="3">
        <f t="shared" si="27"/>
        <v>82.39</v>
      </c>
      <c r="K255" s="105">
        <v>0</v>
      </c>
      <c r="L255" s="3">
        <f t="shared" si="28"/>
        <v>1647.81</v>
      </c>
      <c r="M255" s="25">
        <f t="shared" si="29"/>
        <v>1647.81</v>
      </c>
    </row>
    <row r="256" spans="1:13" x14ac:dyDescent="0.2">
      <c r="A256" s="384" t="str">
        <f>'Door Comparison'!A257</f>
        <v>D03.02.08A</v>
      </c>
      <c r="B256" s="73" t="str">
        <f>'Door Comparison'!C257</f>
        <v>DRS-501</v>
      </c>
      <c r="C256" s="203" t="str">
        <f>'Door Comparison'!D257</f>
        <v>Timber</v>
      </c>
      <c r="D256" s="9">
        <f>'Door Comparison'!P257</f>
        <v>1</v>
      </c>
      <c r="E256" s="160">
        <f>'Door Labour'!Y257</f>
        <v>247.27</v>
      </c>
      <c r="F256" s="3">
        <f>'Door Materials'!W257</f>
        <v>1167.18</v>
      </c>
      <c r="G256" s="3">
        <f t="shared" si="24"/>
        <v>1414.45</v>
      </c>
      <c r="H256" s="3">
        <f t="shared" si="25"/>
        <v>169.73</v>
      </c>
      <c r="I256" s="3">
        <f t="shared" si="26"/>
        <v>1584.18</v>
      </c>
      <c r="J256" s="3">
        <f t="shared" si="27"/>
        <v>83.38</v>
      </c>
      <c r="K256" s="105">
        <v>0</v>
      </c>
      <c r="L256" s="3">
        <f t="shared" si="28"/>
        <v>1667.56</v>
      </c>
      <c r="M256" s="25">
        <f t="shared" si="29"/>
        <v>1667.56</v>
      </c>
    </row>
    <row r="257" spans="1:13" x14ac:dyDescent="0.2">
      <c r="A257" s="384" t="str">
        <f>'Door Comparison'!A258</f>
        <v>D03.02.09A</v>
      </c>
      <c r="B257" s="73" t="str">
        <f>'Door Comparison'!C258</f>
        <v>DRS-501</v>
      </c>
      <c r="C257" s="203" t="str">
        <f>'Door Comparison'!D258</f>
        <v>Timber</v>
      </c>
      <c r="D257" s="9">
        <f>'Door Comparison'!P258</f>
        <v>1</v>
      </c>
      <c r="E257" s="160">
        <f>'Door Labour'!Y258</f>
        <v>202.82</v>
      </c>
      <c r="F257" s="3">
        <f>'Door Materials'!W258</f>
        <v>1129.96</v>
      </c>
      <c r="G257" s="3">
        <f t="shared" si="24"/>
        <v>1332.78</v>
      </c>
      <c r="H257" s="3">
        <f t="shared" si="25"/>
        <v>159.93</v>
      </c>
      <c r="I257" s="3">
        <f t="shared" si="26"/>
        <v>1492.71</v>
      </c>
      <c r="J257" s="3">
        <f t="shared" si="27"/>
        <v>78.56</v>
      </c>
      <c r="K257" s="105">
        <v>0</v>
      </c>
      <c r="L257" s="3">
        <f t="shared" si="28"/>
        <v>1571.27</v>
      </c>
      <c r="M257" s="25">
        <f t="shared" si="29"/>
        <v>1571.27</v>
      </c>
    </row>
    <row r="258" spans="1:13" x14ac:dyDescent="0.2">
      <c r="A258" s="384" t="str">
        <f>'Door Comparison'!A259</f>
        <v>D03.02.10A</v>
      </c>
      <c r="B258" s="73" t="str">
        <f>'Door Comparison'!C259</f>
        <v>DRS-501</v>
      </c>
      <c r="C258" s="203" t="str">
        <f>'Door Comparison'!D259</f>
        <v>Timber</v>
      </c>
      <c r="D258" s="9">
        <f>'Door Comparison'!P259</f>
        <v>1</v>
      </c>
      <c r="E258" s="160">
        <f>'Door Labour'!Y259</f>
        <v>248.38</v>
      </c>
      <c r="F258" s="3">
        <f>'Door Materials'!W259</f>
        <v>1167.18</v>
      </c>
      <c r="G258" s="3">
        <f t="shared" si="24"/>
        <v>1415.56</v>
      </c>
      <c r="H258" s="3">
        <f t="shared" si="25"/>
        <v>169.87</v>
      </c>
      <c r="I258" s="3">
        <f t="shared" si="26"/>
        <v>1585.43</v>
      </c>
      <c r="J258" s="3">
        <f t="shared" si="27"/>
        <v>83.44</v>
      </c>
      <c r="K258" s="105">
        <v>0</v>
      </c>
      <c r="L258" s="3">
        <f t="shared" si="28"/>
        <v>1668.87</v>
      </c>
      <c r="M258" s="25">
        <f t="shared" si="29"/>
        <v>1668.87</v>
      </c>
    </row>
    <row r="259" spans="1:13" x14ac:dyDescent="0.2">
      <c r="A259" s="384" t="str">
        <f>'Door Comparison'!A260</f>
        <v>D03.02.11A</v>
      </c>
      <c r="B259" s="73" t="str">
        <f>'Door Comparison'!C260</f>
        <v>DRS-501</v>
      </c>
      <c r="C259" s="203" t="str">
        <f>'Door Comparison'!D260</f>
        <v>Timber</v>
      </c>
      <c r="D259" s="9">
        <f>'Door Comparison'!P260</f>
        <v>1</v>
      </c>
      <c r="E259" s="160">
        <f>'Door Labour'!Y260</f>
        <v>332.93</v>
      </c>
      <c r="F259" s="3">
        <f>'Door Materials'!W260</f>
        <v>2076.46</v>
      </c>
      <c r="G259" s="3">
        <f t="shared" si="24"/>
        <v>2409.39</v>
      </c>
      <c r="H259" s="3">
        <f t="shared" si="25"/>
        <v>289.13</v>
      </c>
      <c r="I259" s="3">
        <f t="shared" si="26"/>
        <v>2698.52</v>
      </c>
      <c r="J259" s="3">
        <f t="shared" si="27"/>
        <v>142.03</v>
      </c>
      <c r="K259" s="105">
        <v>0</v>
      </c>
      <c r="L259" s="3">
        <f t="shared" si="28"/>
        <v>2840.55</v>
      </c>
      <c r="M259" s="25">
        <f t="shared" si="29"/>
        <v>2840.55</v>
      </c>
    </row>
    <row r="260" spans="1:13" x14ac:dyDescent="0.2">
      <c r="A260" s="384" t="str">
        <f>'Door Comparison'!A261</f>
        <v>D03.02.12A</v>
      </c>
      <c r="B260" s="73" t="str">
        <f>'Door Comparison'!C261</f>
        <v>DRS-501</v>
      </c>
      <c r="C260" s="203" t="str">
        <f>'Door Comparison'!D261</f>
        <v>Timber</v>
      </c>
      <c r="D260" s="9">
        <f>'Door Comparison'!P261</f>
        <v>1</v>
      </c>
      <c r="E260" s="160">
        <f>'Door Labour'!Y261</f>
        <v>332.93</v>
      </c>
      <c r="F260" s="3">
        <f>'Door Materials'!W261</f>
        <v>2035.08</v>
      </c>
      <c r="G260" s="3">
        <f t="shared" si="24"/>
        <v>2368.0100000000002</v>
      </c>
      <c r="H260" s="3">
        <f t="shared" si="25"/>
        <v>284.16000000000003</v>
      </c>
      <c r="I260" s="3">
        <f t="shared" si="26"/>
        <v>2652.17</v>
      </c>
      <c r="J260" s="3">
        <f t="shared" si="27"/>
        <v>139.59</v>
      </c>
      <c r="K260" s="105">
        <v>0</v>
      </c>
      <c r="L260" s="3">
        <f t="shared" si="28"/>
        <v>2791.76</v>
      </c>
      <c r="M260" s="25">
        <f t="shared" si="29"/>
        <v>2791.76</v>
      </c>
    </row>
    <row r="261" spans="1:13" x14ac:dyDescent="0.2">
      <c r="A261" s="384" t="str">
        <f>'Door Comparison'!A262</f>
        <v>D03.02.M1A</v>
      </c>
      <c r="B261" s="73" t="str">
        <f>'Door Comparison'!C262</f>
        <v>DRS-501</v>
      </c>
      <c r="C261" s="203" t="str">
        <f>'Door Comparison'!D262</f>
        <v>Timber</v>
      </c>
      <c r="D261" s="9">
        <f>'Door Comparison'!P262</f>
        <v>1</v>
      </c>
      <c r="E261" s="160">
        <f>'Door Labour'!Y262</f>
        <v>199.85</v>
      </c>
      <c r="F261" s="3">
        <f>'Door Materials'!W262</f>
        <v>1099.6199999999999</v>
      </c>
      <c r="G261" s="3">
        <f t="shared" si="24"/>
        <v>1299.47</v>
      </c>
      <c r="H261" s="3">
        <f t="shared" si="25"/>
        <v>155.94</v>
      </c>
      <c r="I261" s="3">
        <f t="shared" si="26"/>
        <v>1455.41</v>
      </c>
      <c r="J261" s="3">
        <f t="shared" si="27"/>
        <v>76.599999999999994</v>
      </c>
      <c r="K261" s="105">
        <v>0</v>
      </c>
      <c r="L261" s="3">
        <f t="shared" si="28"/>
        <v>1532.01</v>
      </c>
      <c r="M261" s="25">
        <f t="shared" si="29"/>
        <v>1532.01</v>
      </c>
    </row>
    <row r="262" spans="1:13" x14ac:dyDescent="0.2">
      <c r="A262" s="384" t="str">
        <f>'Door Comparison'!A263</f>
        <v>D03.04.01A</v>
      </c>
      <c r="B262" s="73" t="str">
        <f>'Door Comparison'!C263</f>
        <v>DRS-501</v>
      </c>
      <c r="C262" s="203" t="str">
        <f>'Door Comparison'!D263</f>
        <v>Timber</v>
      </c>
      <c r="D262" s="9">
        <f>'Door Comparison'!P263</f>
        <v>1</v>
      </c>
      <c r="E262" s="160">
        <f>'Door Labour'!Y263</f>
        <v>326.99</v>
      </c>
      <c r="F262" s="3">
        <f>'Door Materials'!W263</f>
        <v>2037.38</v>
      </c>
      <c r="G262" s="3">
        <f t="shared" si="24"/>
        <v>2364.37</v>
      </c>
      <c r="H262" s="3">
        <f t="shared" si="25"/>
        <v>283.72000000000003</v>
      </c>
      <c r="I262" s="3">
        <f t="shared" si="26"/>
        <v>2648.09</v>
      </c>
      <c r="J262" s="3">
        <f t="shared" si="27"/>
        <v>139.37</v>
      </c>
      <c r="K262" s="105">
        <v>0</v>
      </c>
      <c r="L262" s="3">
        <f t="shared" si="28"/>
        <v>2787.46</v>
      </c>
      <c r="M262" s="25">
        <f t="shared" si="29"/>
        <v>2787.46</v>
      </c>
    </row>
    <row r="263" spans="1:13" x14ac:dyDescent="0.2">
      <c r="A263" s="384" t="str">
        <f>'Door Comparison'!A264</f>
        <v>D03.04.02A</v>
      </c>
      <c r="B263" s="73" t="str">
        <f>'Door Comparison'!C264</f>
        <v>DRS-501</v>
      </c>
      <c r="C263" s="203" t="str">
        <f>'Door Comparison'!D264</f>
        <v>Timber</v>
      </c>
      <c r="D263" s="9">
        <f>'Door Comparison'!P264</f>
        <v>1</v>
      </c>
      <c r="E263" s="160">
        <f>'Door Labour'!Y264</f>
        <v>319.02999999999997</v>
      </c>
      <c r="F263" s="3">
        <f>'Door Materials'!W264</f>
        <v>2022.13</v>
      </c>
      <c r="G263" s="3">
        <f t="shared" si="24"/>
        <v>2341.16</v>
      </c>
      <c r="H263" s="3">
        <f t="shared" si="25"/>
        <v>280.94</v>
      </c>
      <c r="I263" s="3">
        <f t="shared" si="26"/>
        <v>2622.1</v>
      </c>
      <c r="J263" s="3">
        <f t="shared" si="27"/>
        <v>138.01</v>
      </c>
      <c r="K263" s="105">
        <v>0</v>
      </c>
      <c r="L263" s="3">
        <f t="shared" si="28"/>
        <v>2760.11</v>
      </c>
      <c r="M263" s="25">
        <f t="shared" si="29"/>
        <v>2760.11</v>
      </c>
    </row>
    <row r="264" spans="1:13" x14ac:dyDescent="0.2">
      <c r="A264" s="384" t="str">
        <f>'Door Comparison'!A265</f>
        <v>D03.04.03A</v>
      </c>
      <c r="B264" s="73" t="str">
        <f>'Door Comparison'!C265</f>
        <v>DRS-501</v>
      </c>
      <c r="C264" s="203" t="str">
        <f>'Door Comparison'!D265</f>
        <v>Timber</v>
      </c>
      <c r="D264" s="9">
        <f>'Door Comparison'!P265</f>
        <v>1</v>
      </c>
      <c r="E264" s="160">
        <f>'Door Labour'!Y265</f>
        <v>226.92</v>
      </c>
      <c r="F264" s="3">
        <f>'Door Materials'!W265</f>
        <v>1219.76</v>
      </c>
      <c r="G264" s="3">
        <f t="shared" si="24"/>
        <v>1446.68</v>
      </c>
      <c r="H264" s="3">
        <f t="shared" si="25"/>
        <v>173.6</v>
      </c>
      <c r="I264" s="3">
        <f t="shared" si="26"/>
        <v>1620.28</v>
      </c>
      <c r="J264" s="3">
        <f t="shared" si="27"/>
        <v>85.28</v>
      </c>
      <c r="K264" s="105">
        <v>0</v>
      </c>
      <c r="L264" s="3">
        <f t="shared" si="28"/>
        <v>1705.56</v>
      </c>
      <c r="M264" s="25">
        <f t="shared" si="29"/>
        <v>1705.56</v>
      </c>
    </row>
    <row r="265" spans="1:13" x14ac:dyDescent="0.2">
      <c r="A265" s="384" t="str">
        <f>'Door Comparison'!A266</f>
        <v>D03.04.04A</v>
      </c>
      <c r="B265" s="73" t="str">
        <f>'Door Comparison'!C266</f>
        <v>DRS-501</v>
      </c>
      <c r="C265" s="203" t="str">
        <f>'Door Comparison'!D266</f>
        <v>Timber</v>
      </c>
      <c r="D265" s="9">
        <f>'Door Comparison'!P266</f>
        <v>1</v>
      </c>
      <c r="E265" s="160">
        <f>'Door Labour'!Y266</f>
        <v>290.54000000000002</v>
      </c>
      <c r="F265" s="3">
        <f>'Door Materials'!W266</f>
        <v>1545.69</v>
      </c>
      <c r="G265" s="3">
        <f t="shared" si="24"/>
        <v>1836.23</v>
      </c>
      <c r="H265" s="3">
        <f t="shared" si="25"/>
        <v>220.35</v>
      </c>
      <c r="I265" s="3">
        <f t="shared" si="26"/>
        <v>2056.58</v>
      </c>
      <c r="J265" s="3">
        <f t="shared" si="27"/>
        <v>108.24</v>
      </c>
      <c r="K265" s="105">
        <v>0</v>
      </c>
      <c r="L265" s="3">
        <f t="shared" si="28"/>
        <v>2164.8200000000002</v>
      </c>
      <c r="M265" s="25">
        <f t="shared" si="29"/>
        <v>2164.8200000000002</v>
      </c>
    </row>
    <row r="266" spans="1:13" x14ac:dyDescent="0.2">
      <c r="A266" s="384" t="str">
        <f>'Door Comparison'!A267</f>
        <v>D03.04.06A</v>
      </c>
      <c r="B266" s="73" t="str">
        <f>'Door Comparison'!C267</f>
        <v>DRS-501</v>
      </c>
      <c r="C266" s="203" t="str">
        <f>'Door Comparison'!D267</f>
        <v>Timber</v>
      </c>
      <c r="D266" s="9">
        <f>'Door Comparison'!P267</f>
        <v>1</v>
      </c>
      <c r="E266" s="160">
        <f>'Door Labour'!Y267</f>
        <v>222.78</v>
      </c>
      <c r="F266" s="3">
        <f>'Door Materials'!W267</f>
        <v>1002.58</v>
      </c>
      <c r="G266" s="3">
        <f t="shared" ref="G266:G329" si="30">E266+F266</f>
        <v>1225.3599999999999</v>
      </c>
      <c r="H266" s="3">
        <f t="shared" ref="H266:H329" si="31">G266*H$7</f>
        <v>147.04</v>
      </c>
      <c r="I266" s="3">
        <f t="shared" ref="I266:I329" si="32">SUM(G266:H266)</f>
        <v>1372.4</v>
      </c>
      <c r="J266" s="3">
        <f t="shared" ref="J266:J329" si="33">I266/19</f>
        <v>72.23</v>
      </c>
      <c r="K266" s="105">
        <v>0</v>
      </c>
      <c r="L266" s="3">
        <f t="shared" ref="L266:L329" si="34">I266+J266+K266</f>
        <v>1444.63</v>
      </c>
      <c r="M266" s="25">
        <f t="shared" ref="M266:M329" si="35">D266*L266</f>
        <v>1444.63</v>
      </c>
    </row>
    <row r="267" spans="1:13" x14ac:dyDescent="0.2">
      <c r="A267" s="384" t="str">
        <f>'Door Comparison'!A268</f>
        <v>D03.04.07A</v>
      </c>
      <c r="B267" s="73" t="str">
        <f>'Door Comparison'!C268</f>
        <v>DRS-501</v>
      </c>
      <c r="C267" s="203" t="str">
        <f>'Door Comparison'!D268</f>
        <v>Timber</v>
      </c>
      <c r="D267" s="9">
        <f>'Door Comparison'!P268</f>
        <v>1</v>
      </c>
      <c r="E267" s="160">
        <f>'Door Labour'!Y268</f>
        <v>196.33</v>
      </c>
      <c r="F267" s="3">
        <f>'Door Materials'!W268</f>
        <v>1004.85</v>
      </c>
      <c r="G267" s="3">
        <f t="shared" si="30"/>
        <v>1201.18</v>
      </c>
      <c r="H267" s="3">
        <f t="shared" si="31"/>
        <v>144.13999999999999</v>
      </c>
      <c r="I267" s="3">
        <f t="shared" si="32"/>
        <v>1345.32</v>
      </c>
      <c r="J267" s="3">
        <f t="shared" si="33"/>
        <v>70.81</v>
      </c>
      <c r="K267" s="105">
        <v>0</v>
      </c>
      <c r="L267" s="3">
        <f t="shared" si="34"/>
        <v>1416.13</v>
      </c>
      <c r="M267" s="25">
        <f t="shared" si="35"/>
        <v>1416.13</v>
      </c>
    </row>
    <row r="268" spans="1:13" x14ac:dyDescent="0.2">
      <c r="A268" s="384" t="str">
        <f>'Door Comparison'!A269</f>
        <v>D03.04.08A</v>
      </c>
      <c r="B268" s="73" t="str">
        <f>'Door Comparison'!C269</f>
        <v>DRS-501</v>
      </c>
      <c r="C268" s="203" t="str">
        <f>'Door Comparison'!D269</f>
        <v>Timber</v>
      </c>
      <c r="D268" s="9">
        <f>'Door Comparison'!P269</f>
        <v>1</v>
      </c>
      <c r="E268" s="160">
        <f>'Door Labour'!Y269</f>
        <v>222.78</v>
      </c>
      <c r="F268" s="3">
        <f>'Door Materials'!W269</f>
        <v>1002.58</v>
      </c>
      <c r="G268" s="3">
        <f t="shared" si="30"/>
        <v>1225.3599999999999</v>
      </c>
      <c r="H268" s="3">
        <f t="shared" si="31"/>
        <v>147.04</v>
      </c>
      <c r="I268" s="3">
        <f t="shared" si="32"/>
        <v>1372.4</v>
      </c>
      <c r="J268" s="3">
        <f t="shared" si="33"/>
        <v>72.23</v>
      </c>
      <c r="K268" s="105">
        <v>0</v>
      </c>
      <c r="L268" s="3">
        <f t="shared" si="34"/>
        <v>1444.63</v>
      </c>
      <c r="M268" s="25">
        <f t="shared" si="35"/>
        <v>1444.63</v>
      </c>
    </row>
    <row r="269" spans="1:13" x14ac:dyDescent="0.2">
      <c r="A269" s="384" t="str">
        <f>'Door Comparison'!A270</f>
        <v>D03.06.01A</v>
      </c>
      <c r="B269" s="73" t="str">
        <f>'Door Comparison'!C270</f>
        <v>DRS-501</v>
      </c>
      <c r="C269" s="203" t="str">
        <f>'Door Comparison'!D270</f>
        <v>Timber</v>
      </c>
      <c r="D269" s="9">
        <f>'Door Comparison'!P270</f>
        <v>1</v>
      </c>
      <c r="E269" s="160">
        <f>'Door Labour'!Y270</f>
        <v>326.99</v>
      </c>
      <c r="F269" s="3">
        <f>'Door Materials'!W270</f>
        <v>2021.9</v>
      </c>
      <c r="G269" s="3">
        <f t="shared" si="30"/>
        <v>2348.89</v>
      </c>
      <c r="H269" s="3">
        <f t="shared" si="31"/>
        <v>281.87</v>
      </c>
      <c r="I269" s="3">
        <f t="shared" si="32"/>
        <v>2630.76</v>
      </c>
      <c r="J269" s="3">
        <f t="shared" si="33"/>
        <v>138.46</v>
      </c>
      <c r="K269" s="105">
        <v>0</v>
      </c>
      <c r="L269" s="3">
        <f t="shared" si="34"/>
        <v>2769.22</v>
      </c>
      <c r="M269" s="25">
        <f t="shared" si="35"/>
        <v>2769.22</v>
      </c>
    </row>
    <row r="270" spans="1:13" x14ac:dyDescent="0.2">
      <c r="A270" s="384" t="str">
        <f>'Door Comparison'!A271</f>
        <v>D03.06.02A</v>
      </c>
      <c r="B270" s="73" t="str">
        <f>'Door Comparison'!C271</f>
        <v>DRS-501</v>
      </c>
      <c r="C270" s="203" t="str">
        <f>'Door Comparison'!D271</f>
        <v>Timber</v>
      </c>
      <c r="D270" s="9">
        <f>'Door Comparison'!P271</f>
        <v>1</v>
      </c>
      <c r="E270" s="160">
        <f>'Door Labour'!Y271</f>
        <v>290.54000000000002</v>
      </c>
      <c r="F270" s="3">
        <f>'Door Materials'!W271</f>
        <v>1575.09</v>
      </c>
      <c r="G270" s="3">
        <f t="shared" si="30"/>
        <v>1865.63</v>
      </c>
      <c r="H270" s="3">
        <f t="shared" si="31"/>
        <v>223.88</v>
      </c>
      <c r="I270" s="3">
        <f t="shared" si="32"/>
        <v>2089.5100000000002</v>
      </c>
      <c r="J270" s="3">
        <f t="shared" si="33"/>
        <v>109.97</v>
      </c>
      <c r="K270" s="105">
        <v>0</v>
      </c>
      <c r="L270" s="3">
        <f t="shared" si="34"/>
        <v>2199.48</v>
      </c>
      <c r="M270" s="25">
        <f t="shared" si="35"/>
        <v>2199.48</v>
      </c>
    </row>
    <row r="271" spans="1:13" x14ac:dyDescent="0.2">
      <c r="A271" s="384" t="str">
        <f>'Door Comparison'!A272</f>
        <v>D03.06.03A</v>
      </c>
      <c r="B271" s="73" t="str">
        <f>'Door Comparison'!C272</f>
        <v>DRS-501</v>
      </c>
      <c r="C271" s="203" t="str">
        <f>'Door Comparison'!D272</f>
        <v>Timber</v>
      </c>
      <c r="D271" s="9">
        <f>'Door Comparison'!P272</f>
        <v>1</v>
      </c>
      <c r="E271" s="160">
        <f>'Door Labour'!Y272</f>
        <v>332.93</v>
      </c>
      <c r="F271" s="3">
        <f>'Door Materials'!W272</f>
        <v>2017.45</v>
      </c>
      <c r="G271" s="3">
        <f t="shared" si="30"/>
        <v>2350.38</v>
      </c>
      <c r="H271" s="3">
        <f t="shared" si="31"/>
        <v>282.05</v>
      </c>
      <c r="I271" s="3">
        <f t="shared" si="32"/>
        <v>2632.43</v>
      </c>
      <c r="J271" s="3">
        <f t="shared" si="33"/>
        <v>138.55000000000001</v>
      </c>
      <c r="K271" s="105">
        <v>0</v>
      </c>
      <c r="L271" s="3">
        <f t="shared" si="34"/>
        <v>2770.98</v>
      </c>
      <c r="M271" s="25">
        <f t="shared" si="35"/>
        <v>2770.98</v>
      </c>
    </row>
    <row r="272" spans="1:13" x14ac:dyDescent="0.2">
      <c r="A272" s="384" t="str">
        <f>'Door Comparison'!A273</f>
        <v>D03.06.04A</v>
      </c>
      <c r="B272" s="73" t="str">
        <f>'Door Comparison'!C273</f>
        <v>DRS-505</v>
      </c>
      <c r="C272" s="203" t="str">
        <f>'Door Comparison'!D273</f>
        <v>Selo</v>
      </c>
      <c r="D272" s="9">
        <f>'Door Comparison'!P273</f>
        <v>1</v>
      </c>
      <c r="E272" s="160">
        <f>'Door Labour'!Y273</f>
        <v>524.63</v>
      </c>
      <c r="F272" s="3">
        <f>'Door Materials'!W273</f>
        <v>1512.47</v>
      </c>
      <c r="G272" s="3">
        <f t="shared" si="30"/>
        <v>2037.1</v>
      </c>
      <c r="H272" s="3">
        <f t="shared" si="31"/>
        <v>244.45</v>
      </c>
      <c r="I272" s="3">
        <f t="shared" si="32"/>
        <v>2281.5500000000002</v>
      </c>
      <c r="J272" s="3">
        <f t="shared" si="33"/>
        <v>120.08</v>
      </c>
      <c r="K272" s="105">
        <v>0</v>
      </c>
      <c r="L272" s="3">
        <f t="shared" si="34"/>
        <v>2401.63</v>
      </c>
      <c r="M272" s="25">
        <f t="shared" si="35"/>
        <v>2401.63</v>
      </c>
    </row>
    <row r="273" spans="1:13" x14ac:dyDescent="0.2">
      <c r="A273" s="384" t="str">
        <f>'Door Comparison'!A274</f>
        <v>D03.06.05A</v>
      </c>
      <c r="B273" s="73" t="str">
        <f>'Door Comparison'!C274</f>
        <v>DRS-501</v>
      </c>
      <c r="C273" s="203" t="str">
        <f>'Door Comparison'!D274</f>
        <v>Timber</v>
      </c>
      <c r="D273" s="9">
        <f>'Door Comparison'!P274</f>
        <v>1</v>
      </c>
      <c r="E273" s="160">
        <f>'Door Labour'!Y274</f>
        <v>247.27</v>
      </c>
      <c r="F273" s="3">
        <f>'Door Materials'!W274</f>
        <v>1193.67</v>
      </c>
      <c r="G273" s="3">
        <f t="shared" si="30"/>
        <v>1440.94</v>
      </c>
      <c r="H273" s="3">
        <f t="shared" si="31"/>
        <v>172.91</v>
      </c>
      <c r="I273" s="3">
        <f t="shared" si="32"/>
        <v>1613.85</v>
      </c>
      <c r="J273" s="3">
        <f t="shared" si="33"/>
        <v>84.94</v>
      </c>
      <c r="K273" s="105">
        <v>0</v>
      </c>
      <c r="L273" s="3">
        <f t="shared" si="34"/>
        <v>1698.79</v>
      </c>
      <c r="M273" s="25">
        <f t="shared" si="35"/>
        <v>1698.79</v>
      </c>
    </row>
    <row r="274" spans="1:13" x14ac:dyDescent="0.2">
      <c r="A274" s="384" t="str">
        <f>'Door Comparison'!A275</f>
        <v>D03.06.06A</v>
      </c>
      <c r="B274" s="73" t="str">
        <f>'Door Comparison'!C275</f>
        <v>DRS-501</v>
      </c>
      <c r="C274" s="203" t="str">
        <f>'Door Comparison'!D275</f>
        <v>Timber</v>
      </c>
      <c r="D274" s="9">
        <f>'Door Comparison'!P275</f>
        <v>1</v>
      </c>
      <c r="E274" s="160">
        <f>'Door Labour'!Y275</f>
        <v>247.27</v>
      </c>
      <c r="F274" s="3">
        <f>'Door Materials'!W275</f>
        <v>1193.67</v>
      </c>
      <c r="G274" s="3">
        <f t="shared" si="30"/>
        <v>1440.94</v>
      </c>
      <c r="H274" s="3">
        <f t="shared" si="31"/>
        <v>172.91</v>
      </c>
      <c r="I274" s="3">
        <f t="shared" si="32"/>
        <v>1613.85</v>
      </c>
      <c r="J274" s="3">
        <f t="shared" si="33"/>
        <v>84.94</v>
      </c>
      <c r="K274" s="105">
        <v>0</v>
      </c>
      <c r="L274" s="3">
        <f t="shared" si="34"/>
        <v>1698.79</v>
      </c>
      <c r="M274" s="25">
        <f t="shared" si="35"/>
        <v>1698.79</v>
      </c>
    </row>
    <row r="275" spans="1:13" hidden="1" x14ac:dyDescent="0.2">
      <c r="A275" s="384" t="str">
        <f>'Door Comparison'!A276</f>
        <v>Level 03 West Building</v>
      </c>
      <c r="B275" s="73"/>
      <c r="C275" s="203"/>
      <c r="G275" s="3"/>
      <c r="H275" s="3"/>
      <c r="I275" s="3"/>
      <c r="J275" s="3"/>
      <c r="K275" s="105"/>
      <c r="L275" s="3"/>
    </row>
    <row r="276" spans="1:13" x14ac:dyDescent="0.2">
      <c r="A276" s="384" t="str">
        <f>'Door Comparison'!A277</f>
        <v>D03.07.01A</v>
      </c>
      <c r="B276" s="73" t="str">
        <f>'Door Comparison'!C277</f>
        <v>DRS-501</v>
      </c>
      <c r="C276" s="203" t="str">
        <f>'Door Comparison'!D277</f>
        <v>Timber</v>
      </c>
      <c r="D276" s="9">
        <f>'Door Comparison'!P277</f>
        <v>1</v>
      </c>
      <c r="E276" s="160">
        <f>'Door Labour'!Y277</f>
        <v>308.27</v>
      </c>
      <c r="F276" s="3">
        <f>'Door Materials'!W277</f>
        <v>1574.67</v>
      </c>
      <c r="G276" s="3">
        <f t="shared" si="30"/>
        <v>1882.94</v>
      </c>
      <c r="H276" s="3">
        <f t="shared" si="31"/>
        <v>225.95</v>
      </c>
      <c r="I276" s="3">
        <f t="shared" si="32"/>
        <v>2108.89</v>
      </c>
      <c r="J276" s="3">
        <f t="shared" si="33"/>
        <v>110.99</v>
      </c>
      <c r="K276" s="105">
        <v>0</v>
      </c>
      <c r="L276" s="3">
        <f t="shared" si="34"/>
        <v>2219.88</v>
      </c>
      <c r="M276" s="25">
        <f t="shared" si="35"/>
        <v>2219.88</v>
      </c>
    </row>
    <row r="277" spans="1:13" x14ac:dyDescent="0.2">
      <c r="A277" s="384" t="str">
        <f>'Door Comparison'!A278</f>
        <v>D03.07.02A</v>
      </c>
      <c r="B277" s="73" t="str">
        <f>'Door Comparison'!C278</f>
        <v>DRS-501</v>
      </c>
      <c r="C277" s="203" t="str">
        <f>'Door Comparison'!D278</f>
        <v>Timber</v>
      </c>
      <c r="D277" s="9">
        <f>'Door Comparison'!P278</f>
        <v>1</v>
      </c>
      <c r="E277" s="160">
        <f>'Door Labour'!Y278</f>
        <v>325.42</v>
      </c>
      <c r="F277" s="3">
        <f>'Door Materials'!W278</f>
        <v>1764.21</v>
      </c>
      <c r="G277" s="3">
        <f t="shared" si="30"/>
        <v>2089.63</v>
      </c>
      <c r="H277" s="3">
        <f t="shared" si="31"/>
        <v>250.76</v>
      </c>
      <c r="I277" s="3">
        <f t="shared" si="32"/>
        <v>2340.39</v>
      </c>
      <c r="J277" s="3">
        <f t="shared" si="33"/>
        <v>123.18</v>
      </c>
      <c r="K277" s="105">
        <v>0</v>
      </c>
      <c r="L277" s="3">
        <f t="shared" si="34"/>
        <v>2463.5700000000002</v>
      </c>
      <c r="M277" s="25">
        <f t="shared" si="35"/>
        <v>2463.5700000000002</v>
      </c>
    </row>
    <row r="278" spans="1:13" x14ac:dyDescent="0.2">
      <c r="A278" s="384" t="str">
        <f>'Door Comparison'!A279</f>
        <v>D03.07.03A</v>
      </c>
      <c r="B278" s="73" t="str">
        <f>'Door Comparison'!C279</f>
        <v>DRS-501</v>
      </c>
      <c r="C278" s="203" t="str">
        <f>'Door Comparison'!D279</f>
        <v>Timber</v>
      </c>
      <c r="D278" s="9">
        <f>'Door Comparison'!P279</f>
        <v>1</v>
      </c>
      <c r="E278" s="160">
        <f>'Door Labour'!Y279</f>
        <v>322.74</v>
      </c>
      <c r="F278" s="3">
        <f>'Door Materials'!W279</f>
        <v>2051.13</v>
      </c>
      <c r="G278" s="3">
        <f t="shared" si="30"/>
        <v>2373.87</v>
      </c>
      <c r="H278" s="3">
        <f t="shared" si="31"/>
        <v>284.86</v>
      </c>
      <c r="I278" s="3">
        <f t="shared" si="32"/>
        <v>2658.73</v>
      </c>
      <c r="J278" s="3">
        <f t="shared" si="33"/>
        <v>139.93</v>
      </c>
      <c r="K278" s="105">
        <v>0</v>
      </c>
      <c r="L278" s="3">
        <f t="shared" si="34"/>
        <v>2798.66</v>
      </c>
      <c r="M278" s="25">
        <f t="shared" si="35"/>
        <v>2798.66</v>
      </c>
    </row>
    <row r="279" spans="1:13" x14ac:dyDescent="0.2">
      <c r="A279" s="384" t="str">
        <f>'Door Comparison'!A280</f>
        <v>D03.08.01A</v>
      </c>
      <c r="B279" s="73" t="str">
        <f>'Door Comparison'!C280</f>
        <v>DRS-501</v>
      </c>
      <c r="C279" s="203" t="str">
        <f>'Door Comparison'!D280</f>
        <v>Timber</v>
      </c>
      <c r="D279" s="9">
        <f>'Door Comparison'!P280</f>
        <v>1</v>
      </c>
      <c r="E279" s="160">
        <f>'Door Labour'!Y280</f>
        <v>313.51</v>
      </c>
      <c r="F279" s="3">
        <f>'Door Materials'!W280</f>
        <v>1728.27</v>
      </c>
      <c r="G279" s="3">
        <f t="shared" si="30"/>
        <v>2041.78</v>
      </c>
      <c r="H279" s="3">
        <f t="shared" si="31"/>
        <v>245.01</v>
      </c>
      <c r="I279" s="3">
        <f t="shared" si="32"/>
        <v>2286.79</v>
      </c>
      <c r="J279" s="3">
        <f t="shared" si="33"/>
        <v>120.36</v>
      </c>
      <c r="K279" s="105">
        <v>0</v>
      </c>
      <c r="L279" s="3">
        <f t="shared" si="34"/>
        <v>2407.15</v>
      </c>
      <c r="M279" s="25">
        <f t="shared" si="35"/>
        <v>2407.15</v>
      </c>
    </row>
    <row r="280" spans="1:13" x14ac:dyDescent="0.2">
      <c r="A280" s="384" t="str">
        <f>'Door Comparison'!A281</f>
        <v>D03.08.02A</v>
      </c>
      <c r="B280" s="73" t="str">
        <f>'Door Comparison'!C281</f>
        <v>DRS-501</v>
      </c>
      <c r="C280" s="203" t="str">
        <f>'Door Comparison'!D281</f>
        <v>Timber</v>
      </c>
      <c r="D280" s="9">
        <f>'Door Comparison'!P281</f>
        <v>1</v>
      </c>
      <c r="E280" s="160">
        <f>'Door Labour'!Y281</f>
        <v>209.77</v>
      </c>
      <c r="F280" s="3">
        <f>'Door Materials'!W281</f>
        <v>1053.47</v>
      </c>
      <c r="G280" s="3">
        <f t="shared" si="30"/>
        <v>1263.24</v>
      </c>
      <c r="H280" s="3">
        <f t="shared" si="31"/>
        <v>151.59</v>
      </c>
      <c r="I280" s="3">
        <f t="shared" si="32"/>
        <v>1414.83</v>
      </c>
      <c r="J280" s="3">
        <f t="shared" si="33"/>
        <v>74.459999999999994</v>
      </c>
      <c r="K280" s="105">
        <v>0</v>
      </c>
      <c r="L280" s="3">
        <f t="shared" si="34"/>
        <v>1489.29</v>
      </c>
      <c r="M280" s="25">
        <f t="shared" si="35"/>
        <v>1489.29</v>
      </c>
    </row>
    <row r="281" spans="1:13" hidden="1" x14ac:dyDescent="0.2">
      <c r="A281" s="384" t="str">
        <f>'Door Comparison'!A282</f>
        <v>Level 04</v>
      </c>
      <c r="B281" s="73"/>
      <c r="C281" s="203"/>
      <c r="G281" s="3"/>
      <c r="H281" s="3"/>
      <c r="I281" s="3"/>
      <c r="J281" s="3"/>
      <c r="K281" s="105"/>
      <c r="L281" s="3"/>
    </row>
    <row r="282" spans="1:13" x14ac:dyDescent="0.2">
      <c r="A282" s="384" t="str">
        <f>'Door Comparison'!A283</f>
        <v>D04.01.01A</v>
      </c>
      <c r="B282" s="73" t="str">
        <f>'Door Comparison'!C283</f>
        <v>DRS-501</v>
      </c>
      <c r="C282" s="203" t="str">
        <f>'Door Comparison'!D283</f>
        <v>Timber</v>
      </c>
      <c r="D282" s="9">
        <f>'Door Comparison'!P283</f>
        <v>1</v>
      </c>
      <c r="E282" s="160">
        <f>'Door Labour'!Y283</f>
        <v>284.92</v>
      </c>
      <c r="F282" s="3">
        <f>'Door Materials'!W283</f>
        <v>1610.25</v>
      </c>
      <c r="G282" s="3">
        <f t="shared" si="30"/>
        <v>1895.17</v>
      </c>
      <c r="H282" s="3">
        <f t="shared" si="31"/>
        <v>227.42</v>
      </c>
      <c r="I282" s="3">
        <f t="shared" si="32"/>
        <v>2122.59</v>
      </c>
      <c r="J282" s="3">
        <f t="shared" si="33"/>
        <v>111.72</v>
      </c>
      <c r="K282" s="105">
        <v>0</v>
      </c>
      <c r="L282" s="3">
        <f t="shared" si="34"/>
        <v>2234.31</v>
      </c>
      <c r="M282" s="25">
        <f t="shared" si="35"/>
        <v>2234.31</v>
      </c>
    </row>
    <row r="283" spans="1:13" x14ac:dyDescent="0.2">
      <c r="A283" s="384" t="str">
        <f>'Door Comparison'!A284</f>
        <v>D04.01.02A</v>
      </c>
      <c r="B283" s="73" t="str">
        <f>'Door Comparison'!C284</f>
        <v>DRS-501</v>
      </c>
      <c r="C283" s="203" t="str">
        <f>'Door Comparison'!D284</f>
        <v>Timber</v>
      </c>
      <c r="D283" s="9">
        <f>'Door Comparison'!P284</f>
        <v>1</v>
      </c>
      <c r="E283" s="160">
        <f>'Door Labour'!Y284</f>
        <v>222.52</v>
      </c>
      <c r="F283" s="3">
        <f>'Door Materials'!W284</f>
        <v>1001.1</v>
      </c>
      <c r="G283" s="3">
        <f t="shared" si="30"/>
        <v>1223.6199999999999</v>
      </c>
      <c r="H283" s="3">
        <f t="shared" si="31"/>
        <v>146.83000000000001</v>
      </c>
      <c r="I283" s="3">
        <f t="shared" si="32"/>
        <v>1370.45</v>
      </c>
      <c r="J283" s="3">
        <f t="shared" si="33"/>
        <v>72.13</v>
      </c>
      <c r="K283" s="105">
        <v>0</v>
      </c>
      <c r="L283" s="3">
        <f t="shared" si="34"/>
        <v>1442.58</v>
      </c>
      <c r="M283" s="25">
        <f t="shared" si="35"/>
        <v>1442.58</v>
      </c>
    </row>
    <row r="284" spans="1:13" x14ac:dyDescent="0.2">
      <c r="A284" s="384" t="str">
        <f>'Door Comparison'!A285</f>
        <v>D04.01.03A</v>
      </c>
      <c r="B284" s="73" t="str">
        <f>'Door Comparison'!C285</f>
        <v>DRS-501</v>
      </c>
      <c r="C284" s="203" t="str">
        <f>'Door Comparison'!D285</f>
        <v>Timber</v>
      </c>
      <c r="D284" s="9">
        <f>'Door Comparison'!P285</f>
        <v>1</v>
      </c>
      <c r="E284" s="160">
        <f>'Door Labour'!Y285</f>
        <v>196.33</v>
      </c>
      <c r="F284" s="3">
        <f>'Door Materials'!W285</f>
        <v>1007.37</v>
      </c>
      <c r="G284" s="3">
        <f t="shared" si="30"/>
        <v>1203.7</v>
      </c>
      <c r="H284" s="3">
        <f t="shared" si="31"/>
        <v>144.44</v>
      </c>
      <c r="I284" s="3">
        <f t="shared" si="32"/>
        <v>1348.14</v>
      </c>
      <c r="J284" s="3">
        <f t="shared" si="33"/>
        <v>70.95</v>
      </c>
      <c r="K284" s="105">
        <v>0</v>
      </c>
      <c r="L284" s="3">
        <f t="shared" si="34"/>
        <v>1419.09</v>
      </c>
      <c r="M284" s="25">
        <f t="shared" si="35"/>
        <v>1419.09</v>
      </c>
    </row>
    <row r="285" spans="1:13" x14ac:dyDescent="0.2">
      <c r="A285" s="384" t="str">
        <f>'Door Comparison'!A286</f>
        <v>D04.01.04A</v>
      </c>
      <c r="B285" s="73" t="str">
        <f>'Door Comparison'!C286</f>
        <v>DRS-501</v>
      </c>
      <c r="C285" s="203" t="str">
        <f>'Door Comparison'!D286</f>
        <v>Timber</v>
      </c>
      <c r="D285" s="9">
        <f>'Door Comparison'!P286</f>
        <v>1</v>
      </c>
      <c r="E285" s="160">
        <f>'Door Labour'!Y286</f>
        <v>223.27</v>
      </c>
      <c r="F285" s="3">
        <f>'Door Materials'!W286</f>
        <v>973.32</v>
      </c>
      <c r="G285" s="3">
        <f t="shared" si="30"/>
        <v>1196.5899999999999</v>
      </c>
      <c r="H285" s="3">
        <f t="shared" si="31"/>
        <v>143.59</v>
      </c>
      <c r="I285" s="3">
        <f t="shared" si="32"/>
        <v>1340.18</v>
      </c>
      <c r="J285" s="3">
        <f t="shared" si="33"/>
        <v>70.540000000000006</v>
      </c>
      <c r="K285" s="105">
        <v>0</v>
      </c>
      <c r="L285" s="3">
        <f t="shared" si="34"/>
        <v>1410.72</v>
      </c>
      <c r="M285" s="25">
        <f t="shared" si="35"/>
        <v>1410.72</v>
      </c>
    </row>
    <row r="286" spans="1:13" x14ac:dyDescent="0.2">
      <c r="A286" s="384" t="str">
        <f>'Door Comparison'!A287</f>
        <v>D04.01.05A</v>
      </c>
      <c r="B286" s="73" t="str">
        <f>'Door Comparison'!C287</f>
        <v>DRS-501</v>
      </c>
      <c r="C286" s="203" t="str">
        <f>'Door Comparison'!D287</f>
        <v>Timber</v>
      </c>
      <c r="D286" s="9">
        <f>'Door Comparison'!P287</f>
        <v>1</v>
      </c>
      <c r="E286" s="160">
        <f>'Door Labour'!Y287</f>
        <v>247.27</v>
      </c>
      <c r="F286" s="3">
        <f>'Door Materials'!W287</f>
        <v>1167.18</v>
      </c>
      <c r="G286" s="3">
        <f t="shared" si="30"/>
        <v>1414.45</v>
      </c>
      <c r="H286" s="3">
        <f t="shared" si="31"/>
        <v>169.73</v>
      </c>
      <c r="I286" s="3">
        <f t="shared" si="32"/>
        <v>1584.18</v>
      </c>
      <c r="J286" s="3">
        <f t="shared" si="33"/>
        <v>83.38</v>
      </c>
      <c r="K286" s="105">
        <v>0</v>
      </c>
      <c r="L286" s="3">
        <f t="shared" si="34"/>
        <v>1667.56</v>
      </c>
      <c r="M286" s="25">
        <f t="shared" si="35"/>
        <v>1667.56</v>
      </c>
    </row>
    <row r="287" spans="1:13" x14ac:dyDescent="0.2">
      <c r="A287" s="384" t="str">
        <f>'Door Comparison'!A288</f>
        <v>D04.01.06A</v>
      </c>
      <c r="B287" s="73" t="str">
        <f>'Door Comparison'!C288</f>
        <v>DRS-501</v>
      </c>
      <c r="C287" s="203" t="str">
        <f>'Door Comparison'!D288</f>
        <v>Timber</v>
      </c>
      <c r="D287" s="9">
        <f>'Door Comparison'!P288</f>
        <v>1</v>
      </c>
      <c r="E287" s="160">
        <f>'Door Labour'!Y288</f>
        <v>326.99</v>
      </c>
      <c r="F287" s="3">
        <f>'Door Materials'!W288</f>
        <v>2067.41</v>
      </c>
      <c r="G287" s="3">
        <f t="shared" si="30"/>
        <v>2394.4</v>
      </c>
      <c r="H287" s="3">
        <f t="shared" si="31"/>
        <v>287.33</v>
      </c>
      <c r="I287" s="3">
        <f t="shared" si="32"/>
        <v>2681.73</v>
      </c>
      <c r="J287" s="3">
        <f t="shared" si="33"/>
        <v>141.13999999999999</v>
      </c>
      <c r="K287" s="105">
        <v>0</v>
      </c>
      <c r="L287" s="3">
        <f t="shared" si="34"/>
        <v>2822.87</v>
      </c>
      <c r="M287" s="25">
        <f t="shared" si="35"/>
        <v>2822.87</v>
      </c>
    </row>
    <row r="288" spans="1:13" x14ac:dyDescent="0.2">
      <c r="A288" s="384" t="str">
        <f>'Door Comparison'!A289</f>
        <v>D04.01.07A</v>
      </c>
      <c r="B288" s="73" t="str">
        <f>'Door Comparison'!C289</f>
        <v>DRS-501</v>
      </c>
      <c r="C288" s="203" t="str">
        <f>'Door Comparison'!D289</f>
        <v>Timber</v>
      </c>
      <c r="D288" s="9">
        <f>'Door Comparison'!P289</f>
        <v>1</v>
      </c>
      <c r="E288" s="160">
        <f>'Door Labour'!Y289</f>
        <v>226.59</v>
      </c>
      <c r="F288" s="3">
        <f>'Door Materials'!W289</f>
        <v>1220.72</v>
      </c>
      <c r="G288" s="3">
        <f t="shared" si="30"/>
        <v>1447.31</v>
      </c>
      <c r="H288" s="3">
        <f t="shared" si="31"/>
        <v>173.68</v>
      </c>
      <c r="I288" s="3">
        <f t="shared" si="32"/>
        <v>1620.99</v>
      </c>
      <c r="J288" s="3">
        <f t="shared" si="33"/>
        <v>85.32</v>
      </c>
      <c r="K288" s="105">
        <v>0</v>
      </c>
      <c r="L288" s="3">
        <f t="shared" si="34"/>
        <v>1706.31</v>
      </c>
      <c r="M288" s="25">
        <f t="shared" si="35"/>
        <v>1706.31</v>
      </c>
    </row>
    <row r="289" spans="1:13" x14ac:dyDescent="0.2">
      <c r="A289" s="384" t="str">
        <f>'Door Comparison'!A290</f>
        <v>D04.02.01A</v>
      </c>
      <c r="B289" s="73" t="str">
        <f>'Door Comparison'!C290</f>
        <v>DRS-501</v>
      </c>
      <c r="C289" s="203" t="str">
        <f>'Door Comparison'!D290</f>
        <v>Timber</v>
      </c>
      <c r="D289" s="9">
        <f>'Door Comparison'!P290</f>
        <v>1</v>
      </c>
      <c r="E289" s="160">
        <f>'Door Labour'!Y290</f>
        <v>320.91000000000003</v>
      </c>
      <c r="F289" s="3">
        <f>'Door Materials'!W290</f>
        <v>1815.39</v>
      </c>
      <c r="G289" s="3">
        <f t="shared" si="30"/>
        <v>2136.3000000000002</v>
      </c>
      <c r="H289" s="3">
        <f t="shared" si="31"/>
        <v>256.36</v>
      </c>
      <c r="I289" s="3">
        <f t="shared" si="32"/>
        <v>2392.66</v>
      </c>
      <c r="J289" s="3">
        <f t="shared" si="33"/>
        <v>125.93</v>
      </c>
      <c r="K289" s="105">
        <v>0</v>
      </c>
      <c r="L289" s="3">
        <f t="shared" si="34"/>
        <v>2518.59</v>
      </c>
      <c r="M289" s="25">
        <f t="shared" si="35"/>
        <v>2518.59</v>
      </c>
    </row>
    <row r="290" spans="1:13" x14ac:dyDescent="0.2">
      <c r="A290" s="384" t="str">
        <f>'Door Comparison'!A291</f>
        <v>D04.02.02A</v>
      </c>
      <c r="B290" s="73" t="str">
        <f>'Door Comparison'!C291</f>
        <v>DRS-307</v>
      </c>
      <c r="C290" s="203" t="str">
        <f>'Door Comparison'!D291</f>
        <v>Metal</v>
      </c>
      <c r="D290" s="9">
        <f>'Door Comparison'!P291</f>
        <v>1</v>
      </c>
      <c r="E290" s="160">
        <f>'Door Labour'!Y291</f>
        <v>459.69</v>
      </c>
      <c r="F290" s="3">
        <f>'Door Materials'!W291</f>
        <v>1404.55</v>
      </c>
      <c r="G290" s="3">
        <f t="shared" si="30"/>
        <v>1864.24</v>
      </c>
      <c r="H290" s="3">
        <f t="shared" si="31"/>
        <v>223.71</v>
      </c>
      <c r="I290" s="3">
        <f t="shared" si="32"/>
        <v>2087.9499999999998</v>
      </c>
      <c r="J290" s="3">
        <f t="shared" si="33"/>
        <v>109.89</v>
      </c>
      <c r="K290" s="105">
        <v>0</v>
      </c>
      <c r="L290" s="3">
        <f t="shared" si="34"/>
        <v>2197.84</v>
      </c>
      <c r="M290" s="25">
        <f t="shared" si="35"/>
        <v>2197.84</v>
      </c>
    </row>
    <row r="291" spans="1:13" x14ac:dyDescent="0.2">
      <c r="A291" s="384" t="str">
        <f>'Door Comparison'!A292</f>
        <v>D04.02.02B</v>
      </c>
      <c r="B291" s="73" t="str">
        <f>'Door Comparison'!C292</f>
        <v>DRS-501</v>
      </c>
      <c r="C291" s="203" t="str">
        <f>'Door Comparison'!D292</f>
        <v>Timber</v>
      </c>
      <c r="D291" s="9">
        <f>'Door Comparison'!P292</f>
        <v>1</v>
      </c>
      <c r="E291" s="160">
        <f>'Door Labour'!Y292</f>
        <v>326.99</v>
      </c>
      <c r="F291" s="3">
        <f>'Door Materials'!W292</f>
        <v>2021.9</v>
      </c>
      <c r="G291" s="3">
        <f t="shared" si="30"/>
        <v>2348.89</v>
      </c>
      <c r="H291" s="3">
        <f t="shared" si="31"/>
        <v>281.87</v>
      </c>
      <c r="I291" s="3">
        <f t="shared" si="32"/>
        <v>2630.76</v>
      </c>
      <c r="J291" s="3">
        <f t="shared" si="33"/>
        <v>138.46</v>
      </c>
      <c r="K291" s="105">
        <v>0</v>
      </c>
      <c r="L291" s="3">
        <f t="shared" si="34"/>
        <v>2769.22</v>
      </c>
      <c r="M291" s="25">
        <f t="shared" si="35"/>
        <v>2769.22</v>
      </c>
    </row>
    <row r="292" spans="1:13" x14ac:dyDescent="0.2">
      <c r="A292" s="384" t="str">
        <f>'Door Comparison'!A293</f>
        <v>D04.02.04A</v>
      </c>
      <c r="B292" s="73" t="str">
        <f>'Door Comparison'!C293</f>
        <v>DRS-501</v>
      </c>
      <c r="C292" s="203" t="str">
        <f>'Door Comparison'!D293</f>
        <v>Timber</v>
      </c>
      <c r="D292" s="9">
        <f>'Door Comparison'!P293</f>
        <v>1</v>
      </c>
      <c r="E292" s="160">
        <f>'Door Labour'!Y293</f>
        <v>332.93</v>
      </c>
      <c r="F292" s="3">
        <f>'Door Materials'!W293</f>
        <v>2017.45</v>
      </c>
      <c r="G292" s="3">
        <f t="shared" si="30"/>
        <v>2350.38</v>
      </c>
      <c r="H292" s="3">
        <f t="shared" si="31"/>
        <v>282.05</v>
      </c>
      <c r="I292" s="3">
        <f t="shared" si="32"/>
        <v>2632.43</v>
      </c>
      <c r="J292" s="3">
        <f t="shared" si="33"/>
        <v>138.55000000000001</v>
      </c>
      <c r="K292" s="105">
        <v>0</v>
      </c>
      <c r="L292" s="3">
        <f t="shared" si="34"/>
        <v>2770.98</v>
      </c>
      <c r="M292" s="25">
        <f t="shared" si="35"/>
        <v>2770.98</v>
      </c>
    </row>
    <row r="293" spans="1:13" x14ac:dyDescent="0.2">
      <c r="A293" s="384" t="str">
        <f>'Door Comparison'!A294</f>
        <v>D04.02.06A</v>
      </c>
      <c r="B293" s="73" t="str">
        <f>'Door Comparison'!C294</f>
        <v>DRS-501</v>
      </c>
      <c r="C293" s="203" t="str">
        <f>'Door Comparison'!D294</f>
        <v>Timber</v>
      </c>
      <c r="D293" s="9">
        <f>'Door Comparison'!P294</f>
        <v>1</v>
      </c>
      <c r="E293" s="160">
        <f>'Door Labour'!Y294</f>
        <v>326.99</v>
      </c>
      <c r="F293" s="3">
        <f>'Door Materials'!W294</f>
        <v>2021.9</v>
      </c>
      <c r="G293" s="3">
        <f t="shared" si="30"/>
        <v>2348.89</v>
      </c>
      <c r="H293" s="3">
        <f t="shared" si="31"/>
        <v>281.87</v>
      </c>
      <c r="I293" s="3">
        <f t="shared" si="32"/>
        <v>2630.76</v>
      </c>
      <c r="J293" s="3">
        <f t="shared" si="33"/>
        <v>138.46</v>
      </c>
      <c r="K293" s="105">
        <v>0</v>
      </c>
      <c r="L293" s="3">
        <f t="shared" si="34"/>
        <v>2769.22</v>
      </c>
      <c r="M293" s="25">
        <f t="shared" si="35"/>
        <v>2769.22</v>
      </c>
    </row>
    <row r="294" spans="1:13" x14ac:dyDescent="0.2">
      <c r="A294" s="384" t="str">
        <f>'Door Comparison'!A295</f>
        <v>D04.02.06B</v>
      </c>
      <c r="B294" s="73" t="str">
        <f>'Door Comparison'!C295</f>
        <v>DRS-307</v>
      </c>
      <c r="C294" s="203" t="str">
        <f>'Door Comparison'!D295</f>
        <v>Metal</v>
      </c>
      <c r="D294" s="9">
        <f>'Door Comparison'!P295</f>
        <v>1</v>
      </c>
      <c r="E294" s="160">
        <f>'Door Labour'!Y295</f>
        <v>459.69</v>
      </c>
      <c r="F294" s="3">
        <f>'Door Materials'!W295</f>
        <v>1404.55</v>
      </c>
      <c r="G294" s="3">
        <f t="shared" si="30"/>
        <v>1864.24</v>
      </c>
      <c r="H294" s="3">
        <f t="shared" si="31"/>
        <v>223.71</v>
      </c>
      <c r="I294" s="3">
        <f t="shared" si="32"/>
        <v>2087.9499999999998</v>
      </c>
      <c r="J294" s="3">
        <f t="shared" si="33"/>
        <v>109.89</v>
      </c>
      <c r="K294" s="105">
        <v>0</v>
      </c>
      <c r="L294" s="3">
        <f t="shared" si="34"/>
        <v>2197.84</v>
      </c>
      <c r="M294" s="25">
        <f t="shared" si="35"/>
        <v>2197.84</v>
      </c>
    </row>
    <row r="295" spans="1:13" x14ac:dyDescent="0.2">
      <c r="A295" s="384" t="str">
        <f>'Door Comparison'!A296</f>
        <v>D04.02.07A</v>
      </c>
      <c r="B295" s="73" t="str">
        <f>'Door Comparison'!C296</f>
        <v>DRS-501</v>
      </c>
      <c r="C295" s="203" t="str">
        <f>'Door Comparison'!D296</f>
        <v>Timber</v>
      </c>
      <c r="D295" s="9">
        <f>'Door Comparison'!P296</f>
        <v>1</v>
      </c>
      <c r="E295" s="160">
        <f>'Door Labour'!Y296</f>
        <v>247.27</v>
      </c>
      <c r="F295" s="3">
        <f>'Door Materials'!W296</f>
        <v>1150.43</v>
      </c>
      <c r="G295" s="3">
        <f t="shared" si="30"/>
        <v>1397.7</v>
      </c>
      <c r="H295" s="3">
        <f t="shared" si="31"/>
        <v>167.72</v>
      </c>
      <c r="I295" s="3">
        <f t="shared" si="32"/>
        <v>1565.42</v>
      </c>
      <c r="J295" s="3">
        <f t="shared" si="33"/>
        <v>82.39</v>
      </c>
      <c r="K295" s="105">
        <v>0</v>
      </c>
      <c r="L295" s="3">
        <f t="shared" si="34"/>
        <v>1647.81</v>
      </c>
      <c r="M295" s="25">
        <f t="shared" si="35"/>
        <v>1647.81</v>
      </c>
    </row>
    <row r="296" spans="1:13" x14ac:dyDescent="0.2">
      <c r="A296" s="384" t="str">
        <f>'Door Comparison'!A297</f>
        <v>D04.02.08A</v>
      </c>
      <c r="B296" s="73" t="str">
        <f>'Door Comparison'!C297</f>
        <v>DRS-501</v>
      </c>
      <c r="C296" s="203" t="str">
        <f>'Door Comparison'!D297</f>
        <v>Timber</v>
      </c>
      <c r="D296" s="9">
        <f>'Door Comparison'!P297</f>
        <v>1</v>
      </c>
      <c r="E296" s="160">
        <f>'Door Labour'!Y297</f>
        <v>247.27</v>
      </c>
      <c r="F296" s="3">
        <f>'Door Materials'!W297</f>
        <v>1193.67</v>
      </c>
      <c r="G296" s="3">
        <f t="shared" si="30"/>
        <v>1440.94</v>
      </c>
      <c r="H296" s="3">
        <f t="shared" si="31"/>
        <v>172.91</v>
      </c>
      <c r="I296" s="3">
        <f t="shared" si="32"/>
        <v>1613.85</v>
      </c>
      <c r="J296" s="3">
        <f t="shared" si="33"/>
        <v>84.94</v>
      </c>
      <c r="K296" s="105">
        <v>0</v>
      </c>
      <c r="L296" s="3">
        <f t="shared" si="34"/>
        <v>1698.79</v>
      </c>
      <c r="M296" s="25">
        <f t="shared" si="35"/>
        <v>1698.79</v>
      </c>
    </row>
    <row r="297" spans="1:13" x14ac:dyDescent="0.2">
      <c r="A297" s="384" t="str">
        <f>'Door Comparison'!A298</f>
        <v>D04.02.09A</v>
      </c>
      <c r="B297" s="73" t="str">
        <f>'Door Comparison'!C298</f>
        <v>DRS-501</v>
      </c>
      <c r="C297" s="203" t="str">
        <f>'Door Comparison'!D298</f>
        <v>Timber</v>
      </c>
      <c r="D297" s="9">
        <f>'Door Comparison'!P298</f>
        <v>1</v>
      </c>
      <c r="E297" s="160">
        <f>'Door Labour'!Y298</f>
        <v>202.82</v>
      </c>
      <c r="F297" s="3">
        <f>'Door Materials'!W298</f>
        <v>1155.93</v>
      </c>
      <c r="G297" s="3">
        <f t="shared" si="30"/>
        <v>1358.75</v>
      </c>
      <c r="H297" s="3">
        <f t="shared" si="31"/>
        <v>163.05000000000001</v>
      </c>
      <c r="I297" s="3">
        <f t="shared" si="32"/>
        <v>1521.8</v>
      </c>
      <c r="J297" s="3">
        <f t="shared" si="33"/>
        <v>80.09</v>
      </c>
      <c r="K297" s="105">
        <v>0</v>
      </c>
      <c r="L297" s="3">
        <f t="shared" si="34"/>
        <v>1601.89</v>
      </c>
      <c r="M297" s="25">
        <f t="shared" si="35"/>
        <v>1601.89</v>
      </c>
    </row>
    <row r="298" spans="1:13" x14ac:dyDescent="0.2">
      <c r="A298" s="384" t="str">
        <f>'Door Comparison'!A299</f>
        <v>D04.02.10A</v>
      </c>
      <c r="B298" s="73" t="str">
        <f>'Door Comparison'!C299</f>
        <v>DRS-501</v>
      </c>
      <c r="C298" s="203" t="str">
        <f>'Door Comparison'!D299</f>
        <v>Timber</v>
      </c>
      <c r="D298" s="9">
        <f>'Door Comparison'!P299</f>
        <v>1</v>
      </c>
      <c r="E298" s="160">
        <f>'Door Labour'!Y299</f>
        <v>248.38</v>
      </c>
      <c r="F298" s="3">
        <f>'Door Materials'!W299</f>
        <v>1167.18</v>
      </c>
      <c r="G298" s="3">
        <f t="shared" si="30"/>
        <v>1415.56</v>
      </c>
      <c r="H298" s="3">
        <f t="shared" si="31"/>
        <v>169.87</v>
      </c>
      <c r="I298" s="3">
        <f t="shared" si="32"/>
        <v>1585.43</v>
      </c>
      <c r="J298" s="3">
        <f t="shared" si="33"/>
        <v>83.44</v>
      </c>
      <c r="K298" s="105">
        <v>0</v>
      </c>
      <c r="L298" s="3">
        <f t="shared" si="34"/>
        <v>1668.87</v>
      </c>
      <c r="M298" s="25">
        <f t="shared" si="35"/>
        <v>1668.87</v>
      </c>
    </row>
    <row r="299" spans="1:13" x14ac:dyDescent="0.2">
      <c r="A299" s="384" t="str">
        <f>'Door Comparison'!A300</f>
        <v>D04.02.11A</v>
      </c>
      <c r="B299" s="73" t="str">
        <f>'Door Comparison'!C300</f>
        <v>DRS-501</v>
      </c>
      <c r="C299" s="203" t="str">
        <f>'Door Comparison'!D300</f>
        <v>Timber</v>
      </c>
      <c r="D299" s="9">
        <f>'Door Comparison'!P300</f>
        <v>1</v>
      </c>
      <c r="E299" s="160">
        <f>'Door Labour'!Y300</f>
        <v>332.93</v>
      </c>
      <c r="F299" s="3">
        <f>'Door Materials'!W300</f>
        <v>2076.46</v>
      </c>
      <c r="G299" s="3">
        <f t="shared" si="30"/>
        <v>2409.39</v>
      </c>
      <c r="H299" s="3">
        <f t="shared" si="31"/>
        <v>289.13</v>
      </c>
      <c r="I299" s="3">
        <f t="shared" si="32"/>
        <v>2698.52</v>
      </c>
      <c r="J299" s="3">
        <f t="shared" si="33"/>
        <v>142.03</v>
      </c>
      <c r="K299" s="105">
        <v>0</v>
      </c>
      <c r="L299" s="3">
        <f t="shared" si="34"/>
        <v>2840.55</v>
      </c>
      <c r="M299" s="25">
        <f t="shared" si="35"/>
        <v>2840.55</v>
      </c>
    </row>
    <row r="300" spans="1:13" x14ac:dyDescent="0.2">
      <c r="A300" s="384" t="str">
        <f>'Door Comparison'!A301</f>
        <v>D04.02.12A</v>
      </c>
      <c r="B300" s="73" t="str">
        <f>'Door Comparison'!C301</f>
        <v>DRS-501</v>
      </c>
      <c r="C300" s="203" t="str">
        <f>'Door Comparison'!D301</f>
        <v>Timber</v>
      </c>
      <c r="D300" s="9">
        <f>'Door Comparison'!P301</f>
        <v>1</v>
      </c>
      <c r="E300" s="160">
        <f>'Door Labour'!Y301</f>
        <v>332.93</v>
      </c>
      <c r="F300" s="3">
        <f>'Door Materials'!W301</f>
        <v>2035.08</v>
      </c>
      <c r="G300" s="3">
        <f t="shared" si="30"/>
        <v>2368.0100000000002</v>
      </c>
      <c r="H300" s="3">
        <f t="shared" si="31"/>
        <v>284.16000000000003</v>
      </c>
      <c r="I300" s="3">
        <f t="shared" si="32"/>
        <v>2652.17</v>
      </c>
      <c r="J300" s="3">
        <f t="shared" si="33"/>
        <v>139.59</v>
      </c>
      <c r="K300" s="105">
        <v>0</v>
      </c>
      <c r="L300" s="3">
        <f t="shared" si="34"/>
        <v>2791.76</v>
      </c>
      <c r="M300" s="25">
        <f t="shared" si="35"/>
        <v>2791.76</v>
      </c>
    </row>
    <row r="301" spans="1:13" x14ac:dyDescent="0.2">
      <c r="A301" s="384" t="str">
        <f>'Door Comparison'!A302</f>
        <v>D04.02.M1A</v>
      </c>
      <c r="B301" s="73" t="str">
        <f>'Door Comparison'!C302</f>
        <v>DRS-501</v>
      </c>
      <c r="C301" s="203" t="str">
        <f>'Door Comparison'!D302</f>
        <v>Timber</v>
      </c>
      <c r="D301" s="9">
        <f>'Door Comparison'!P302</f>
        <v>1</v>
      </c>
      <c r="E301" s="160">
        <f>'Door Labour'!Y302</f>
        <v>246.89</v>
      </c>
      <c r="F301" s="3">
        <f>'Door Materials'!W302</f>
        <v>1113.92</v>
      </c>
      <c r="G301" s="3">
        <f t="shared" si="30"/>
        <v>1360.81</v>
      </c>
      <c r="H301" s="3">
        <f t="shared" si="31"/>
        <v>163.30000000000001</v>
      </c>
      <c r="I301" s="3">
        <f t="shared" si="32"/>
        <v>1524.11</v>
      </c>
      <c r="J301" s="3">
        <f t="shared" si="33"/>
        <v>80.22</v>
      </c>
      <c r="K301" s="105">
        <v>0</v>
      </c>
      <c r="L301" s="3">
        <f t="shared" si="34"/>
        <v>1604.33</v>
      </c>
      <c r="M301" s="25">
        <f t="shared" si="35"/>
        <v>1604.33</v>
      </c>
    </row>
    <row r="302" spans="1:13" x14ac:dyDescent="0.2">
      <c r="A302" s="384" t="str">
        <f>'Door Comparison'!A303</f>
        <v>D04.04.01A</v>
      </c>
      <c r="B302" s="73" t="str">
        <f>'Door Comparison'!C303</f>
        <v>DRS-501</v>
      </c>
      <c r="C302" s="203" t="str">
        <f>'Door Comparison'!D303</f>
        <v>Timber</v>
      </c>
      <c r="D302" s="9">
        <f>'Door Comparison'!P303</f>
        <v>1</v>
      </c>
      <c r="E302" s="160">
        <f>'Door Labour'!Y303</f>
        <v>326.99</v>
      </c>
      <c r="F302" s="3">
        <f>'Door Materials'!W303</f>
        <v>2067.41</v>
      </c>
      <c r="G302" s="3">
        <f t="shared" si="30"/>
        <v>2394.4</v>
      </c>
      <c r="H302" s="3">
        <f t="shared" si="31"/>
        <v>287.33</v>
      </c>
      <c r="I302" s="3">
        <f t="shared" si="32"/>
        <v>2681.73</v>
      </c>
      <c r="J302" s="3">
        <f t="shared" si="33"/>
        <v>141.13999999999999</v>
      </c>
      <c r="K302" s="105">
        <v>0</v>
      </c>
      <c r="L302" s="3">
        <f t="shared" si="34"/>
        <v>2822.87</v>
      </c>
      <c r="M302" s="25">
        <f t="shared" si="35"/>
        <v>2822.87</v>
      </c>
    </row>
    <row r="303" spans="1:13" x14ac:dyDescent="0.2">
      <c r="A303" s="384" t="str">
        <f>'Door Comparison'!A304</f>
        <v>D04.04.02A</v>
      </c>
      <c r="B303" s="73" t="str">
        <f>'Door Comparison'!C304</f>
        <v>DRS-501</v>
      </c>
      <c r="C303" s="203" t="str">
        <f>'Door Comparison'!D304</f>
        <v>Timber</v>
      </c>
      <c r="D303" s="9">
        <f>'Door Comparison'!P304</f>
        <v>1</v>
      </c>
      <c r="E303" s="160">
        <f>'Door Labour'!Y304</f>
        <v>332.93</v>
      </c>
      <c r="F303" s="3">
        <f>'Door Materials'!W304</f>
        <v>2062.96</v>
      </c>
      <c r="G303" s="3">
        <f t="shared" si="30"/>
        <v>2395.89</v>
      </c>
      <c r="H303" s="3">
        <f t="shared" si="31"/>
        <v>287.51</v>
      </c>
      <c r="I303" s="3">
        <f t="shared" si="32"/>
        <v>2683.4</v>
      </c>
      <c r="J303" s="3">
        <f t="shared" si="33"/>
        <v>141.22999999999999</v>
      </c>
      <c r="K303" s="105">
        <v>0</v>
      </c>
      <c r="L303" s="3">
        <f t="shared" si="34"/>
        <v>2824.63</v>
      </c>
      <c r="M303" s="25">
        <f t="shared" si="35"/>
        <v>2824.63</v>
      </c>
    </row>
    <row r="304" spans="1:13" x14ac:dyDescent="0.2">
      <c r="A304" s="384" t="str">
        <f>'Door Comparison'!A305</f>
        <v>D04.04.03A</v>
      </c>
      <c r="B304" s="73" t="str">
        <f>'Door Comparison'!C305</f>
        <v>DRS-501</v>
      </c>
      <c r="C304" s="203" t="str">
        <f>'Door Comparison'!D305</f>
        <v>Timber</v>
      </c>
      <c r="D304" s="9">
        <f>'Door Comparison'!P305</f>
        <v>1</v>
      </c>
      <c r="E304" s="160">
        <f>'Door Labour'!Y305</f>
        <v>226.92</v>
      </c>
      <c r="F304" s="3">
        <f>'Door Materials'!W305</f>
        <v>1219.76</v>
      </c>
      <c r="G304" s="3">
        <f t="shared" si="30"/>
        <v>1446.68</v>
      </c>
      <c r="H304" s="3">
        <f t="shared" si="31"/>
        <v>173.6</v>
      </c>
      <c r="I304" s="3">
        <f t="shared" si="32"/>
        <v>1620.28</v>
      </c>
      <c r="J304" s="3">
        <f t="shared" si="33"/>
        <v>85.28</v>
      </c>
      <c r="K304" s="105">
        <v>0</v>
      </c>
      <c r="L304" s="3">
        <f t="shared" si="34"/>
        <v>1705.56</v>
      </c>
      <c r="M304" s="25">
        <f t="shared" si="35"/>
        <v>1705.56</v>
      </c>
    </row>
    <row r="305" spans="1:13" x14ac:dyDescent="0.2">
      <c r="A305" s="384" t="str">
        <f>'Door Comparison'!A306</f>
        <v>D04.04.04A</v>
      </c>
      <c r="B305" s="73" t="str">
        <f>'Door Comparison'!C306</f>
        <v>DRS-501</v>
      </c>
      <c r="C305" s="203" t="str">
        <f>'Door Comparison'!D306</f>
        <v>Timber</v>
      </c>
      <c r="D305" s="9">
        <f>'Door Comparison'!P306</f>
        <v>1</v>
      </c>
      <c r="E305" s="160">
        <f>'Door Labour'!Y306</f>
        <v>290.54000000000002</v>
      </c>
      <c r="F305" s="3">
        <f>'Door Materials'!W306</f>
        <v>1726.61</v>
      </c>
      <c r="G305" s="3">
        <f t="shared" si="30"/>
        <v>2017.15</v>
      </c>
      <c r="H305" s="3">
        <f t="shared" si="31"/>
        <v>242.06</v>
      </c>
      <c r="I305" s="3">
        <f t="shared" si="32"/>
        <v>2259.21</v>
      </c>
      <c r="J305" s="3">
        <f t="shared" si="33"/>
        <v>118.91</v>
      </c>
      <c r="K305" s="105">
        <v>0</v>
      </c>
      <c r="L305" s="3">
        <f t="shared" si="34"/>
        <v>2378.12</v>
      </c>
      <c r="M305" s="25">
        <f t="shared" si="35"/>
        <v>2378.12</v>
      </c>
    </row>
    <row r="306" spans="1:13" x14ac:dyDescent="0.2">
      <c r="A306" s="384" t="str">
        <f>'Door Comparison'!A307</f>
        <v>D04.04.05A</v>
      </c>
      <c r="B306" s="73" t="str">
        <f>'Door Comparison'!C307</f>
        <v>DRS-505</v>
      </c>
      <c r="C306" s="203" t="str">
        <f>'Door Comparison'!D307</f>
        <v>Selo</v>
      </c>
      <c r="D306" s="9">
        <f>'Door Comparison'!P307</f>
        <v>1</v>
      </c>
      <c r="E306" s="160">
        <f>'Door Labour'!Y307</f>
        <v>523.97</v>
      </c>
      <c r="F306" s="3">
        <f>'Door Materials'!W307</f>
        <v>1528.72</v>
      </c>
      <c r="G306" s="3">
        <f t="shared" si="30"/>
        <v>2052.69</v>
      </c>
      <c r="H306" s="3">
        <f t="shared" si="31"/>
        <v>246.32</v>
      </c>
      <c r="I306" s="3">
        <f t="shared" si="32"/>
        <v>2299.0100000000002</v>
      </c>
      <c r="J306" s="3">
        <f t="shared" si="33"/>
        <v>121</v>
      </c>
      <c r="K306" s="105">
        <v>0</v>
      </c>
      <c r="L306" s="3">
        <f t="shared" si="34"/>
        <v>2420.0100000000002</v>
      </c>
      <c r="M306" s="25">
        <f t="shared" si="35"/>
        <v>2420.0100000000002</v>
      </c>
    </row>
    <row r="307" spans="1:13" x14ac:dyDescent="0.2">
      <c r="A307" s="384" t="str">
        <f>'Door Comparison'!A308</f>
        <v>D04.04.06A</v>
      </c>
      <c r="B307" s="73" t="str">
        <f>'Door Comparison'!C308</f>
        <v>DRS-501</v>
      </c>
      <c r="C307" s="203" t="str">
        <f>'Door Comparison'!D308</f>
        <v>Timber</v>
      </c>
      <c r="D307" s="9">
        <f>'Door Comparison'!P308</f>
        <v>1</v>
      </c>
      <c r="E307" s="160">
        <f>'Door Labour'!Y308</f>
        <v>222.78</v>
      </c>
      <c r="F307" s="3">
        <f>'Door Materials'!W308</f>
        <v>1002.58</v>
      </c>
      <c r="G307" s="3">
        <f t="shared" si="30"/>
        <v>1225.3599999999999</v>
      </c>
      <c r="H307" s="3">
        <f t="shared" si="31"/>
        <v>147.04</v>
      </c>
      <c r="I307" s="3">
        <f t="shared" si="32"/>
        <v>1372.4</v>
      </c>
      <c r="J307" s="3">
        <f t="shared" si="33"/>
        <v>72.23</v>
      </c>
      <c r="K307" s="105">
        <v>0</v>
      </c>
      <c r="L307" s="3">
        <f t="shared" si="34"/>
        <v>1444.63</v>
      </c>
      <c r="M307" s="25">
        <f t="shared" si="35"/>
        <v>1444.63</v>
      </c>
    </row>
    <row r="308" spans="1:13" x14ac:dyDescent="0.2">
      <c r="A308" s="384" t="str">
        <f>'Door Comparison'!A309</f>
        <v>D04.04.07A</v>
      </c>
      <c r="B308" s="73" t="str">
        <f>'Door Comparison'!C309</f>
        <v>DRS-501</v>
      </c>
      <c r="C308" s="203" t="str">
        <f>'Door Comparison'!D309</f>
        <v>Timber</v>
      </c>
      <c r="D308" s="9">
        <f>'Door Comparison'!P309</f>
        <v>1</v>
      </c>
      <c r="E308" s="160">
        <f>'Door Labour'!Y309</f>
        <v>196.33</v>
      </c>
      <c r="F308" s="3">
        <f>'Door Materials'!W309</f>
        <v>1004.85</v>
      </c>
      <c r="G308" s="3">
        <f t="shared" si="30"/>
        <v>1201.18</v>
      </c>
      <c r="H308" s="3">
        <f t="shared" si="31"/>
        <v>144.13999999999999</v>
      </c>
      <c r="I308" s="3">
        <f t="shared" si="32"/>
        <v>1345.32</v>
      </c>
      <c r="J308" s="3">
        <f t="shared" si="33"/>
        <v>70.81</v>
      </c>
      <c r="K308" s="105">
        <v>0</v>
      </c>
      <c r="L308" s="3">
        <f t="shared" si="34"/>
        <v>1416.13</v>
      </c>
      <c r="M308" s="25">
        <f t="shared" si="35"/>
        <v>1416.13</v>
      </c>
    </row>
    <row r="309" spans="1:13" x14ac:dyDescent="0.2">
      <c r="A309" s="384" t="str">
        <f>'Door Comparison'!A310</f>
        <v>D04.04.08A</v>
      </c>
      <c r="B309" s="73" t="str">
        <f>'Door Comparison'!C310</f>
        <v>DRS-501</v>
      </c>
      <c r="C309" s="203" t="str">
        <f>'Door Comparison'!D310</f>
        <v>Timber</v>
      </c>
      <c r="D309" s="9">
        <f>'Door Comparison'!P310</f>
        <v>1</v>
      </c>
      <c r="E309" s="160">
        <f>'Door Labour'!Y310</f>
        <v>222.78</v>
      </c>
      <c r="F309" s="3">
        <f>'Door Materials'!W310</f>
        <v>1002.58</v>
      </c>
      <c r="G309" s="3">
        <f t="shared" si="30"/>
        <v>1225.3599999999999</v>
      </c>
      <c r="H309" s="3">
        <f t="shared" si="31"/>
        <v>147.04</v>
      </c>
      <c r="I309" s="3">
        <f t="shared" si="32"/>
        <v>1372.4</v>
      </c>
      <c r="J309" s="3">
        <f t="shared" si="33"/>
        <v>72.23</v>
      </c>
      <c r="K309" s="105">
        <v>0</v>
      </c>
      <c r="L309" s="3">
        <f t="shared" si="34"/>
        <v>1444.63</v>
      </c>
      <c r="M309" s="25">
        <f t="shared" si="35"/>
        <v>1444.63</v>
      </c>
    </row>
    <row r="310" spans="1:13" x14ac:dyDescent="0.2">
      <c r="A310" s="384" t="str">
        <f>'Door Comparison'!A311</f>
        <v>D04.06.01A</v>
      </c>
      <c r="B310" s="73" t="str">
        <f>'Door Comparison'!C311</f>
        <v>DRS-501</v>
      </c>
      <c r="C310" s="203" t="str">
        <f>'Door Comparison'!D311</f>
        <v>Timber</v>
      </c>
      <c r="D310" s="9">
        <f>'Door Comparison'!P311</f>
        <v>1</v>
      </c>
      <c r="E310" s="160">
        <f>'Door Labour'!Y311</f>
        <v>326.99</v>
      </c>
      <c r="F310" s="3">
        <f>'Door Materials'!W311</f>
        <v>2021.9</v>
      </c>
      <c r="G310" s="3">
        <f t="shared" si="30"/>
        <v>2348.89</v>
      </c>
      <c r="H310" s="3">
        <f t="shared" si="31"/>
        <v>281.87</v>
      </c>
      <c r="I310" s="3">
        <f t="shared" si="32"/>
        <v>2630.76</v>
      </c>
      <c r="J310" s="3">
        <f t="shared" si="33"/>
        <v>138.46</v>
      </c>
      <c r="K310" s="105">
        <v>0</v>
      </c>
      <c r="L310" s="3">
        <f t="shared" si="34"/>
        <v>2769.22</v>
      </c>
      <c r="M310" s="25">
        <f t="shared" si="35"/>
        <v>2769.22</v>
      </c>
    </row>
    <row r="311" spans="1:13" x14ac:dyDescent="0.2">
      <c r="A311" s="384" t="str">
        <f>'Door Comparison'!A312</f>
        <v>D04.06.02A</v>
      </c>
      <c r="B311" s="73" t="str">
        <f>'Door Comparison'!C312</f>
        <v>DRS-501</v>
      </c>
      <c r="C311" s="203" t="str">
        <f>'Door Comparison'!D312</f>
        <v>Timber</v>
      </c>
      <c r="D311" s="9">
        <f>'Door Comparison'!P312</f>
        <v>1</v>
      </c>
      <c r="E311" s="160">
        <f>'Door Labour'!Y312</f>
        <v>290.54000000000002</v>
      </c>
      <c r="F311" s="3">
        <f>'Door Materials'!W312</f>
        <v>1575.09</v>
      </c>
      <c r="G311" s="3">
        <f t="shared" si="30"/>
        <v>1865.63</v>
      </c>
      <c r="H311" s="3">
        <f t="shared" si="31"/>
        <v>223.88</v>
      </c>
      <c r="I311" s="3">
        <f t="shared" si="32"/>
        <v>2089.5100000000002</v>
      </c>
      <c r="J311" s="3">
        <f t="shared" si="33"/>
        <v>109.97</v>
      </c>
      <c r="K311" s="105">
        <v>0</v>
      </c>
      <c r="L311" s="3">
        <f t="shared" si="34"/>
        <v>2199.48</v>
      </c>
      <c r="M311" s="25">
        <f t="shared" si="35"/>
        <v>2199.48</v>
      </c>
    </row>
    <row r="312" spans="1:13" x14ac:dyDescent="0.2">
      <c r="A312" s="384" t="str">
        <f>'Door Comparison'!A313</f>
        <v>D04.06.03A</v>
      </c>
      <c r="B312" s="73" t="str">
        <f>'Door Comparison'!C313</f>
        <v>DRS-501</v>
      </c>
      <c r="C312" s="203" t="str">
        <f>'Door Comparison'!D313</f>
        <v>Timber</v>
      </c>
      <c r="D312" s="9">
        <f>'Door Comparison'!P313</f>
        <v>1</v>
      </c>
      <c r="E312" s="160">
        <f>'Door Labour'!Y313</f>
        <v>332.93</v>
      </c>
      <c r="F312" s="3">
        <f>'Door Materials'!W313</f>
        <v>2017.45</v>
      </c>
      <c r="G312" s="3">
        <f t="shared" si="30"/>
        <v>2350.38</v>
      </c>
      <c r="H312" s="3">
        <f t="shared" si="31"/>
        <v>282.05</v>
      </c>
      <c r="I312" s="3">
        <f t="shared" si="32"/>
        <v>2632.43</v>
      </c>
      <c r="J312" s="3">
        <f t="shared" si="33"/>
        <v>138.55000000000001</v>
      </c>
      <c r="K312" s="105">
        <v>0</v>
      </c>
      <c r="L312" s="3">
        <f t="shared" si="34"/>
        <v>2770.98</v>
      </c>
      <c r="M312" s="25">
        <f t="shared" si="35"/>
        <v>2770.98</v>
      </c>
    </row>
    <row r="313" spans="1:13" x14ac:dyDescent="0.2">
      <c r="A313" s="384" t="str">
        <f>'Door Comparison'!A314</f>
        <v>D04.06.04A</v>
      </c>
      <c r="B313" s="73" t="str">
        <f>'Door Comparison'!C314</f>
        <v>DRS-505</v>
      </c>
      <c r="C313" s="203" t="str">
        <f>'Door Comparison'!D314</f>
        <v>Selo</v>
      </c>
      <c r="D313" s="9">
        <f>'Door Comparison'!P314</f>
        <v>1</v>
      </c>
      <c r="E313" s="160">
        <f>'Door Labour'!Y314</f>
        <v>524.63</v>
      </c>
      <c r="F313" s="3">
        <f>'Door Materials'!W314</f>
        <v>1512.47</v>
      </c>
      <c r="G313" s="3">
        <f t="shared" si="30"/>
        <v>2037.1</v>
      </c>
      <c r="H313" s="3">
        <f t="shared" si="31"/>
        <v>244.45</v>
      </c>
      <c r="I313" s="3">
        <f t="shared" si="32"/>
        <v>2281.5500000000002</v>
      </c>
      <c r="J313" s="3">
        <f t="shared" si="33"/>
        <v>120.08</v>
      </c>
      <c r="K313" s="105">
        <v>0</v>
      </c>
      <c r="L313" s="3">
        <f t="shared" si="34"/>
        <v>2401.63</v>
      </c>
      <c r="M313" s="25">
        <f t="shared" si="35"/>
        <v>2401.63</v>
      </c>
    </row>
    <row r="314" spans="1:13" x14ac:dyDescent="0.2">
      <c r="A314" s="384" t="str">
        <f>'Door Comparison'!A315</f>
        <v>D04.06.05A</v>
      </c>
      <c r="B314" s="73" t="str">
        <f>'Door Comparison'!C315</f>
        <v>DRS-501</v>
      </c>
      <c r="C314" s="203" t="str">
        <f>'Door Comparison'!D315</f>
        <v>Timber</v>
      </c>
      <c r="D314" s="9">
        <f>'Door Comparison'!P315</f>
        <v>1</v>
      </c>
      <c r="E314" s="160">
        <f>'Door Labour'!Y315</f>
        <v>247.27</v>
      </c>
      <c r="F314" s="3">
        <f>'Door Materials'!W315</f>
        <v>1193.67</v>
      </c>
      <c r="G314" s="3">
        <f t="shared" si="30"/>
        <v>1440.94</v>
      </c>
      <c r="H314" s="3">
        <f t="shared" si="31"/>
        <v>172.91</v>
      </c>
      <c r="I314" s="3">
        <f t="shared" si="32"/>
        <v>1613.85</v>
      </c>
      <c r="J314" s="3">
        <f t="shared" si="33"/>
        <v>84.94</v>
      </c>
      <c r="K314" s="105">
        <v>0</v>
      </c>
      <c r="L314" s="3">
        <f t="shared" si="34"/>
        <v>1698.79</v>
      </c>
      <c r="M314" s="25">
        <f t="shared" si="35"/>
        <v>1698.79</v>
      </c>
    </row>
    <row r="315" spans="1:13" x14ac:dyDescent="0.2">
      <c r="A315" s="384" t="str">
        <f>'Door Comparison'!A316</f>
        <v>D04.06.06A</v>
      </c>
      <c r="B315" s="73" t="str">
        <f>'Door Comparison'!C316</f>
        <v>DRS-501</v>
      </c>
      <c r="C315" s="203" t="str">
        <f>'Door Comparison'!D316</f>
        <v>Timber</v>
      </c>
      <c r="D315" s="9">
        <f>'Door Comparison'!P316</f>
        <v>1</v>
      </c>
      <c r="E315" s="160">
        <f>'Door Labour'!Y316</f>
        <v>247.27</v>
      </c>
      <c r="F315" s="3">
        <f>'Door Materials'!W316</f>
        <v>1193.67</v>
      </c>
      <c r="G315" s="3">
        <f t="shared" si="30"/>
        <v>1440.94</v>
      </c>
      <c r="H315" s="3">
        <f t="shared" si="31"/>
        <v>172.91</v>
      </c>
      <c r="I315" s="3">
        <f t="shared" si="32"/>
        <v>1613.85</v>
      </c>
      <c r="J315" s="3">
        <f t="shared" si="33"/>
        <v>84.94</v>
      </c>
      <c r="K315" s="105">
        <v>0</v>
      </c>
      <c r="L315" s="3">
        <f t="shared" si="34"/>
        <v>1698.79</v>
      </c>
      <c r="M315" s="25">
        <f t="shared" si="35"/>
        <v>1698.79</v>
      </c>
    </row>
    <row r="316" spans="1:13" hidden="1" x14ac:dyDescent="0.2">
      <c r="A316" s="384" t="str">
        <f>'Door Comparison'!A317</f>
        <v>Level 05</v>
      </c>
      <c r="B316" s="73"/>
      <c r="C316" s="203"/>
      <c r="G316" s="3"/>
      <c r="H316" s="3"/>
      <c r="I316" s="3"/>
      <c r="J316" s="3"/>
      <c r="K316" s="105"/>
      <c r="L316" s="3"/>
    </row>
    <row r="317" spans="1:13" x14ac:dyDescent="0.2">
      <c r="A317" s="384" t="str">
        <f>'Door Comparison'!A318</f>
        <v>D05.01.01A</v>
      </c>
      <c r="B317" s="73" t="str">
        <f>'Door Comparison'!C318</f>
        <v>DRS-501</v>
      </c>
      <c r="C317" s="203" t="str">
        <f>'Door Comparison'!D318</f>
        <v>Timber</v>
      </c>
      <c r="D317" s="9">
        <f>'Door Comparison'!P318</f>
        <v>1</v>
      </c>
      <c r="E317" s="160">
        <f>'Door Labour'!Y318</f>
        <v>222.52</v>
      </c>
      <c r="F317" s="3">
        <f>'Door Materials'!W318</f>
        <v>1001.1</v>
      </c>
      <c r="G317" s="3">
        <f t="shared" si="30"/>
        <v>1223.6199999999999</v>
      </c>
      <c r="H317" s="3">
        <f t="shared" si="31"/>
        <v>146.83000000000001</v>
      </c>
      <c r="I317" s="3">
        <f t="shared" si="32"/>
        <v>1370.45</v>
      </c>
      <c r="J317" s="3">
        <f t="shared" si="33"/>
        <v>72.13</v>
      </c>
      <c r="K317" s="105">
        <v>0</v>
      </c>
      <c r="L317" s="3">
        <f t="shared" si="34"/>
        <v>1442.58</v>
      </c>
      <c r="M317" s="25">
        <f t="shared" si="35"/>
        <v>1442.58</v>
      </c>
    </row>
    <row r="318" spans="1:13" x14ac:dyDescent="0.2">
      <c r="A318" s="384" t="str">
        <f>'Door Comparison'!A319</f>
        <v>D05.01.02A</v>
      </c>
      <c r="B318" s="73" t="str">
        <f>'Door Comparison'!C319</f>
        <v>DRS-501</v>
      </c>
      <c r="C318" s="203" t="str">
        <f>'Door Comparison'!D319</f>
        <v>Timber</v>
      </c>
      <c r="D318" s="9">
        <f>'Door Comparison'!P319</f>
        <v>1</v>
      </c>
      <c r="E318" s="160">
        <f>'Door Labour'!Y319</f>
        <v>284.92</v>
      </c>
      <c r="F318" s="3">
        <f>'Door Materials'!W319</f>
        <v>1610.22</v>
      </c>
      <c r="G318" s="3">
        <f t="shared" si="30"/>
        <v>1895.14</v>
      </c>
      <c r="H318" s="3">
        <f t="shared" si="31"/>
        <v>227.42</v>
      </c>
      <c r="I318" s="3">
        <f t="shared" si="32"/>
        <v>2122.56</v>
      </c>
      <c r="J318" s="3">
        <f t="shared" si="33"/>
        <v>111.71</v>
      </c>
      <c r="K318" s="105">
        <v>0</v>
      </c>
      <c r="L318" s="3">
        <f t="shared" si="34"/>
        <v>2234.27</v>
      </c>
      <c r="M318" s="25">
        <f t="shared" si="35"/>
        <v>2234.27</v>
      </c>
    </row>
    <row r="319" spans="1:13" x14ac:dyDescent="0.2">
      <c r="A319" s="384" t="str">
        <f>'Door Comparison'!A320</f>
        <v>D05.01.03A</v>
      </c>
      <c r="B319" s="73" t="str">
        <f>'Door Comparison'!C320</f>
        <v>DRS-501</v>
      </c>
      <c r="C319" s="203" t="str">
        <f>'Door Comparison'!D320</f>
        <v>Timber</v>
      </c>
      <c r="D319" s="9">
        <f>'Door Comparison'!P320</f>
        <v>1</v>
      </c>
      <c r="E319" s="160">
        <f>'Door Labour'!Y320</f>
        <v>196.33</v>
      </c>
      <c r="F319" s="3">
        <f>'Door Materials'!W320</f>
        <v>1007.37</v>
      </c>
      <c r="G319" s="3">
        <f t="shared" si="30"/>
        <v>1203.7</v>
      </c>
      <c r="H319" s="3">
        <f t="shared" si="31"/>
        <v>144.44</v>
      </c>
      <c r="I319" s="3">
        <f t="shared" si="32"/>
        <v>1348.14</v>
      </c>
      <c r="J319" s="3">
        <f t="shared" si="33"/>
        <v>70.95</v>
      </c>
      <c r="K319" s="105">
        <v>0</v>
      </c>
      <c r="L319" s="3">
        <f t="shared" si="34"/>
        <v>1419.09</v>
      </c>
      <c r="M319" s="25">
        <f t="shared" si="35"/>
        <v>1419.09</v>
      </c>
    </row>
    <row r="320" spans="1:13" x14ac:dyDescent="0.2">
      <c r="A320" s="384" t="str">
        <f>'Door Comparison'!A321</f>
        <v>D05.01.04A</v>
      </c>
      <c r="B320" s="73" t="str">
        <f>'Door Comparison'!C321</f>
        <v>DRS-501</v>
      </c>
      <c r="C320" s="203" t="str">
        <f>'Door Comparison'!D321</f>
        <v>Timber</v>
      </c>
      <c r="D320" s="9">
        <f>'Door Comparison'!P321</f>
        <v>1</v>
      </c>
      <c r="E320" s="160">
        <f>'Door Labour'!Y321</f>
        <v>223.27</v>
      </c>
      <c r="F320" s="3">
        <f>'Door Materials'!W321</f>
        <v>973.32</v>
      </c>
      <c r="G320" s="3">
        <f t="shared" si="30"/>
        <v>1196.5899999999999</v>
      </c>
      <c r="H320" s="3">
        <f t="shared" si="31"/>
        <v>143.59</v>
      </c>
      <c r="I320" s="3">
        <f t="shared" si="32"/>
        <v>1340.18</v>
      </c>
      <c r="J320" s="3">
        <f t="shared" si="33"/>
        <v>70.540000000000006</v>
      </c>
      <c r="K320" s="105">
        <v>0</v>
      </c>
      <c r="L320" s="3">
        <f t="shared" si="34"/>
        <v>1410.72</v>
      </c>
      <c r="M320" s="25">
        <f t="shared" si="35"/>
        <v>1410.72</v>
      </c>
    </row>
    <row r="321" spans="1:13" x14ac:dyDescent="0.2">
      <c r="A321" s="384" t="str">
        <f>'Door Comparison'!A322</f>
        <v>D05.01.05A</v>
      </c>
      <c r="B321" s="73" t="str">
        <f>'Door Comparison'!C322</f>
        <v>DRS-501</v>
      </c>
      <c r="C321" s="203" t="str">
        <f>'Door Comparison'!D322</f>
        <v>Timber</v>
      </c>
      <c r="D321" s="9">
        <f>'Door Comparison'!P322</f>
        <v>1</v>
      </c>
      <c r="E321" s="160">
        <f>'Door Labour'!Y322</f>
        <v>247.27</v>
      </c>
      <c r="F321" s="3">
        <f>'Door Materials'!W322</f>
        <v>1167.18</v>
      </c>
      <c r="G321" s="3">
        <f t="shared" si="30"/>
        <v>1414.45</v>
      </c>
      <c r="H321" s="3">
        <f t="shared" si="31"/>
        <v>169.73</v>
      </c>
      <c r="I321" s="3">
        <f t="shared" si="32"/>
        <v>1584.18</v>
      </c>
      <c r="J321" s="3">
        <f t="shared" si="33"/>
        <v>83.38</v>
      </c>
      <c r="K321" s="105">
        <v>0</v>
      </c>
      <c r="L321" s="3">
        <f t="shared" si="34"/>
        <v>1667.56</v>
      </c>
      <c r="M321" s="25">
        <f t="shared" si="35"/>
        <v>1667.56</v>
      </c>
    </row>
    <row r="322" spans="1:13" x14ac:dyDescent="0.2">
      <c r="A322" s="384" t="str">
        <f>'Door Comparison'!A323</f>
        <v>D05.01.06A</v>
      </c>
      <c r="B322" s="73" t="str">
        <f>'Door Comparison'!C323</f>
        <v>DRS-501</v>
      </c>
      <c r="C322" s="203" t="str">
        <f>'Door Comparison'!D323</f>
        <v>Timber</v>
      </c>
      <c r="D322" s="9">
        <f>'Door Comparison'!P323</f>
        <v>1</v>
      </c>
      <c r="E322" s="160">
        <f>'Door Labour'!Y323</f>
        <v>326.99</v>
      </c>
      <c r="F322" s="3">
        <f>'Door Materials'!W323</f>
        <v>2067.41</v>
      </c>
      <c r="G322" s="3">
        <f t="shared" si="30"/>
        <v>2394.4</v>
      </c>
      <c r="H322" s="3">
        <f t="shared" si="31"/>
        <v>287.33</v>
      </c>
      <c r="I322" s="3">
        <f t="shared" si="32"/>
        <v>2681.73</v>
      </c>
      <c r="J322" s="3">
        <f t="shared" si="33"/>
        <v>141.13999999999999</v>
      </c>
      <c r="K322" s="105">
        <v>0</v>
      </c>
      <c r="L322" s="3">
        <f t="shared" si="34"/>
        <v>2822.87</v>
      </c>
      <c r="M322" s="25">
        <f t="shared" si="35"/>
        <v>2822.87</v>
      </c>
    </row>
    <row r="323" spans="1:13" x14ac:dyDescent="0.2">
      <c r="A323" s="384" t="str">
        <f>'Door Comparison'!A324</f>
        <v>D05.01.07A</v>
      </c>
      <c r="B323" s="73" t="str">
        <f>'Door Comparison'!C324</f>
        <v>DRS-501</v>
      </c>
      <c r="C323" s="203" t="str">
        <f>'Door Comparison'!D324</f>
        <v>Timber</v>
      </c>
      <c r="D323" s="9">
        <f>'Door Comparison'!P324</f>
        <v>1</v>
      </c>
      <c r="E323" s="160">
        <f>'Door Labour'!Y324</f>
        <v>226.59</v>
      </c>
      <c r="F323" s="3">
        <f>'Door Materials'!W324</f>
        <v>1220.72</v>
      </c>
      <c r="G323" s="3">
        <f t="shared" si="30"/>
        <v>1447.31</v>
      </c>
      <c r="H323" s="3">
        <f t="shared" si="31"/>
        <v>173.68</v>
      </c>
      <c r="I323" s="3">
        <f t="shared" si="32"/>
        <v>1620.99</v>
      </c>
      <c r="J323" s="3">
        <f t="shared" si="33"/>
        <v>85.32</v>
      </c>
      <c r="K323" s="105">
        <v>0</v>
      </c>
      <c r="L323" s="3">
        <f t="shared" si="34"/>
        <v>1706.31</v>
      </c>
      <c r="M323" s="25">
        <f t="shared" si="35"/>
        <v>1706.31</v>
      </c>
    </row>
    <row r="324" spans="1:13" x14ac:dyDescent="0.2">
      <c r="A324" s="384" t="str">
        <f>'Door Comparison'!A325</f>
        <v>D05.02.01A</v>
      </c>
      <c r="B324" s="73" t="str">
        <f>'Door Comparison'!C325</f>
        <v>DRS-501</v>
      </c>
      <c r="C324" s="203" t="str">
        <f>'Door Comparison'!D325</f>
        <v>Timber</v>
      </c>
      <c r="D324" s="9">
        <f>'Door Comparison'!P325</f>
        <v>1</v>
      </c>
      <c r="E324" s="160">
        <f>'Door Labour'!Y325</f>
        <v>320.91000000000003</v>
      </c>
      <c r="F324" s="3">
        <f>'Door Materials'!W325</f>
        <v>1815.39</v>
      </c>
      <c r="G324" s="3">
        <f t="shared" si="30"/>
        <v>2136.3000000000002</v>
      </c>
      <c r="H324" s="3">
        <f t="shared" si="31"/>
        <v>256.36</v>
      </c>
      <c r="I324" s="3">
        <f t="shared" si="32"/>
        <v>2392.66</v>
      </c>
      <c r="J324" s="3">
        <f t="shared" si="33"/>
        <v>125.93</v>
      </c>
      <c r="K324" s="105">
        <v>0</v>
      </c>
      <c r="L324" s="3">
        <f t="shared" si="34"/>
        <v>2518.59</v>
      </c>
      <c r="M324" s="25">
        <f t="shared" si="35"/>
        <v>2518.59</v>
      </c>
    </row>
    <row r="325" spans="1:13" x14ac:dyDescent="0.2">
      <c r="A325" s="384" t="str">
        <f>'Door Comparison'!A326</f>
        <v>D05.02.02A</v>
      </c>
      <c r="B325" s="73" t="str">
        <f>'Door Comparison'!C326</f>
        <v>DRS-501</v>
      </c>
      <c r="C325" s="203" t="str">
        <f>'Door Comparison'!D326</f>
        <v>Timber</v>
      </c>
      <c r="D325" s="9">
        <f>'Door Comparison'!P326</f>
        <v>1</v>
      </c>
      <c r="E325" s="160">
        <f>'Door Labour'!Y326</f>
        <v>326.99</v>
      </c>
      <c r="F325" s="3">
        <f>'Door Materials'!W326</f>
        <v>2021.9</v>
      </c>
      <c r="G325" s="3">
        <f t="shared" si="30"/>
        <v>2348.89</v>
      </c>
      <c r="H325" s="3">
        <f t="shared" si="31"/>
        <v>281.87</v>
      </c>
      <c r="I325" s="3">
        <f t="shared" si="32"/>
        <v>2630.76</v>
      </c>
      <c r="J325" s="3">
        <f t="shared" si="33"/>
        <v>138.46</v>
      </c>
      <c r="K325" s="105">
        <v>0</v>
      </c>
      <c r="L325" s="3">
        <f t="shared" si="34"/>
        <v>2769.22</v>
      </c>
      <c r="M325" s="25">
        <f t="shared" si="35"/>
        <v>2769.22</v>
      </c>
    </row>
    <row r="326" spans="1:13" x14ac:dyDescent="0.2">
      <c r="A326" s="384" t="str">
        <f>'Door Comparison'!A327</f>
        <v>D05.02.02B</v>
      </c>
      <c r="B326" s="73" t="str">
        <f>'Door Comparison'!C327</f>
        <v>DRS-307</v>
      </c>
      <c r="C326" s="203" t="str">
        <f>'Door Comparison'!D327</f>
        <v>Metal</v>
      </c>
      <c r="D326" s="9">
        <f>'Door Comparison'!P327</f>
        <v>1</v>
      </c>
      <c r="E326" s="160">
        <f>'Door Labour'!Y327</f>
        <v>459.69</v>
      </c>
      <c r="F326" s="3">
        <f>'Door Materials'!W327</f>
        <v>1404.55</v>
      </c>
      <c r="G326" s="3">
        <f t="shared" si="30"/>
        <v>1864.24</v>
      </c>
      <c r="H326" s="3">
        <f t="shared" si="31"/>
        <v>223.71</v>
      </c>
      <c r="I326" s="3">
        <f t="shared" si="32"/>
        <v>2087.9499999999998</v>
      </c>
      <c r="J326" s="3">
        <f t="shared" si="33"/>
        <v>109.89</v>
      </c>
      <c r="K326" s="105">
        <v>0</v>
      </c>
      <c r="L326" s="3">
        <f t="shared" si="34"/>
        <v>2197.84</v>
      </c>
      <c r="M326" s="25">
        <f t="shared" si="35"/>
        <v>2197.84</v>
      </c>
    </row>
    <row r="327" spans="1:13" x14ac:dyDescent="0.2">
      <c r="A327" s="384" t="str">
        <f>'Door Comparison'!A328</f>
        <v>D05.02.04A</v>
      </c>
      <c r="B327" s="73" t="str">
        <f>'Door Comparison'!C328</f>
        <v>DRS-501</v>
      </c>
      <c r="C327" s="203" t="str">
        <f>'Door Comparison'!D328</f>
        <v>Timber</v>
      </c>
      <c r="D327" s="9">
        <f>'Door Comparison'!P328</f>
        <v>1</v>
      </c>
      <c r="E327" s="160">
        <f>'Door Labour'!Y328</f>
        <v>332.93</v>
      </c>
      <c r="F327" s="3">
        <f>'Door Materials'!W328</f>
        <v>2017.45</v>
      </c>
      <c r="G327" s="3">
        <f t="shared" si="30"/>
        <v>2350.38</v>
      </c>
      <c r="H327" s="3">
        <f t="shared" si="31"/>
        <v>282.05</v>
      </c>
      <c r="I327" s="3">
        <f t="shared" si="32"/>
        <v>2632.43</v>
      </c>
      <c r="J327" s="3">
        <f t="shared" si="33"/>
        <v>138.55000000000001</v>
      </c>
      <c r="K327" s="105">
        <v>0</v>
      </c>
      <c r="L327" s="3">
        <f t="shared" si="34"/>
        <v>2770.98</v>
      </c>
      <c r="M327" s="25">
        <f t="shared" si="35"/>
        <v>2770.98</v>
      </c>
    </row>
    <row r="328" spans="1:13" x14ac:dyDescent="0.2">
      <c r="A328" s="384" t="str">
        <f>'Door Comparison'!A329</f>
        <v>D05.02.06A</v>
      </c>
      <c r="B328" s="73" t="str">
        <f>'Door Comparison'!C329</f>
        <v>DRS-501</v>
      </c>
      <c r="C328" s="203" t="str">
        <f>'Door Comparison'!D329</f>
        <v>Timber</v>
      </c>
      <c r="D328" s="9">
        <f>'Door Comparison'!P329</f>
        <v>1</v>
      </c>
      <c r="E328" s="160">
        <f>'Door Labour'!Y329</f>
        <v>326.99</v>
      </c>
      <c r="F328" s="3">
        <f>'Door Materials'!W329</f>
        <v>2021.9</v>
      </c>
      <c r="G328" s="3">
        <f t="shared" si="30"/>
        <v>2348.89</v>
      </c>
      <c r="H328" s="3">
        <f t="shared" si="31"/>
        <v>281.87</v>
      </c>
      <c r="I328" s="3">
        <f t="shared" si="32"/>
        <v>2630.76</v>
      </c>
      <c r="J328" s="3">
        <f t="shared" si="33"/>
        <v>138.46</v>
      </c>
      <c r="K328" s="105">
        <v>0</v>
      </c>
      <c r="L328" s="3">
        <f t="shared" si="34"/>
        <v>2769.22</v>
      </c>
      <c r="M328" s="25">
        <f t="shared" si="35"/>
        <v>2769.22</v>
      </c>
    </row>
    <row r="329" spans="1:13" x14ac:dyDescent="0.2">
      <c r="A329" s="384" t="str">
        <f>'Door Comparison'!A330</f>
        <v>D05.02.06B</v>
      </c>
      <c r="B329" s="73" t="str">
        <f>'Door Comparison'!C330</f>
        <v>DRS-307</v>
      </c>
      <c r="C329" s="203" t="str">
        <f>'Door Comparison'!D330</f>
        <v>Metal</v>
      </c>
      <c r="D329" s="9">
        <f>'Door Comparison'!P330</f>
        <v>1</v>
      </c>
      <c r="E329" s="160">
        <f>'Door Labour'!Y330</f>
        <v>459.69</v>
      </c>
      <c r="F329" s="3">
        <f>'Door Materials'!W330</f>
        <v>1404.55</v>
      </c>
      <c r="G329" s="3">
        <f t="shared" si="30"/>
        <v>1864.24</v>
      </c>
      <c r="H329" s="3">
        <f t="shared" si="31"/>
        <v>223.71</v>
      </c>
      <c r="I329" s="3">
        <f t="shared" si="32"/>
        <v>2087.9499999999998</v>
      </c>
      <c r="J329" s="3">
        <f t="shared" si="33"/>
        <v>109.89</v>
      </c>
      <c r="K329" s="105">
        <v>0</v>
      </c>
      <c r="L329" s="3">
        <f t="shared" si="34"/>
        <v>2197.84</v>
      </c>
      <c r="M329" s="25">
        <f t="shared" si="35"/>
        <v>2197.84</v>
      </c>
    </row>
    <row r="330" spans="1:13" x14ac:dyDescent="0.2">
      <c r="A330" s="384" t="str">
        <f>'Door Comparison'!A331</f>
        <v>D05.02.07A</v>
      </c>
      <c r="B330" s="73" t="str">
        <f>'Door Comparison'!C331</f>
        <v>DRS-501</v>
      </c>
      <c r="C330" s="203" t="str">
        <f>'Door Comparison'!D331</f>
        <v>Timber</v>
      </c>
      <c r="D330" s="9">
        <f>'Door Comparison'!P331</f>
        <v>1</v>
      </c>
      <c r="E330" s="160">
        <f>'Door Labour'!Y331</f>
        <v>247.27</v>
      </c>
      <c r="F330" s="3">
        <f>'Door Materials'!W331</f>
        <v>1150.43</v>
      </c>
      <c r="G330" s="3">
        <f t="shared" ref="G330:G393" si="36">E330+F330</f>
        <v>1397.7</v>
      </c>
      <c r="H330" s="3">
        <f t="shared" ref="H330:H393" si="37">G330*H$7</f>
        <v>167.72</v>
      </c>
      <c r="I330" s="3">
        <f t="shared" ref="I330:I393" si="38">SUM(G330:H330)</f>
        <v>1565.42</v>
      </c>
      <c r="J330" s="3">
        <f t="shared" ref="J330:J393" si="39">I330/19</f>
        <v>82.39</v>
      </c>
      <c r="K330" s="105">
        <v>0</v>
      </c>
      <c r="L330" s="3">
        <f t="shared" ref="L330:L393" si="40">I330+J330+K330</f>
        <v>1647.81</v>
      </c>
      <c r="M330" s="25">
        <f t="shared" ref="M330:M393" si="41">D330*L330</f>
        <v>1647.81</v>
      </c>
    </row>
    <row r="331" spans="1:13" x14ac:dyDescent="0.2">
      <c r="A331" s="384" t="str">
        <f>'Door Comparison'!A332</f>
        <v>D05.02.08A</v>
      </c>
      <c r="B331" s="73" t="str">
        <f>'Door Comparison'!C332</f>
        <v>DRS-501</v>
      </c>
      <c r="C331" s="203" t="str">
        <f>'Door Comparison'!D332</f>
        <v>Timber</v>
      </c>
      <c r="D331" s="9">
        <f>'Door Comparison'!P332</f>
        <v>1</v>
      </c>
      <c r="E331" s="160">
        <f>'Door Labour'!Y332</f>
        <v>247.27</v>
      </c>
      <c r="F331" s="3">
        <f>'Door Materials'!W332</f>
        <v>1193.67</v>
      </c>
      <c r="G331" s="3">
        <f t="shared" si="36"/>
        <v>1440.94</v>
      </c>
      <c r="H331" s="3">
        <f t="shared" si="37"/>
        <v>172.91</v>
      </c>
      <c r="I331" s="3">
        <f t="shared" si="38"/>
        <v>1613.85</v>
      </c>
      <c r="J331" s="3">
        <f t="shared" si="39"/>
        <v>84.94</v>
      </c>
      <c r="K331" s="105">
        <v>0</v>
      </c>
      <c r="L331" s="3">
        <f t="shared" si="40"/>
        <v>1698.79</v>
      </c>
      <c r="M331" s="25">
        <f t="shared" si="41"/>
        <v>1698.79</v>
      </c>
    </row>
    <row r="332" spans="1:13" x14ac:dyDescent="0.2">
      <c r="A332" s="384" t="str">
        <f>'Door Comparison'!A333</f>
        <v>D05.02.09A</v>
      </c>
      <c r="B332" s="73" t="str">
        <f>'Door Comparison'!C333</f>
        <v>DRS-501</v>
      </c>
      <c r="C332" s="203" t="str">
        <f>'Door Comparison'!D333</f>
        <v>Timber</v>
      </c>
      <c r="D332" s="9">
        <f>'Door Comparison'!P333</f>
        <v>1</v>
      </c>
      <c r="E332" s="160">
        <f>'Door Labour'!Y333</f>
        <v>202.82</v>
      </c>
      <c r="F332" s="3">
        <f>'Door Materials'!W333</f>
        <v>1155.93</v>
      </c>
      <c r="G332" s="3">
        <f t="shared" si="36"/>
        <v>1358.75</v>
      </c>
      <c r="H332" s="3">
        <f t="shared" si="37"/>
        <v>163.05000000000001</v>
      </c>
      <c r="I332" s="3">
        <f t="shared" si="38"/>
        <v>1521.8</v>
      </c>
      <c r="J332" s="3">
        <f t="shared" si="39"/>
        <v>80.09</v>
      </c>
      <c r="K332" s="105">
        <v>0</v>
      </c>
      <c r="L332" s="3">
        <f t="shared" si="40"/>
        <v>1601.89</v>
      </c>
      <c r="M332" s="25">
        <f t="shared" si="41"/>
        <v>1601.89</v>
      </c>
    </row>
    <row r="333" spans="1:13" x14ac:dyDescent="0.2">
      <c r="A333" s="384" t="str">
        <f>'Door Comparison'!A334</f>
        <v>D05.02.10A</v>
      </c>
      <c r="B333" s="73" t="str">
        <f>'Door Comparison'!C334</f>
        <v>DRS-501</v>
      </c>
      <c r="C333" s="203" t="str">
        <f>'Door Comparison'!D334</f>
        <v>Timber</v>
      </c>
      <c r="D333" s="9">
        <f>'Door Comparison'!P334</f>
        <v>1</v>
      </c>
      <c r="E333" s="160">
        <f>'Door Labour'!Y334</f>
        <v>248.38</v>
      </c>
      <c r="F333" s="3">
        <f>'Door Materials'!W334</f>
        <v>1167.18</v>
      </c>
      <c r="G333" s="3">
        <f t="shared" si="36"/>
        <v>1415.56</v>
      </c>
      <c r="H333" s="3">
        <f t="shared" si="37"/>
        <v>169.87</v>
      </c>
      <c r="I333" s="3">
        <f t="shared" si="38"/>
        <v>1585.43</v>
      </c>
      <c r="J333" s="3">
        <f t="shared" si="39"/>
        <v>83.44</v>
      </c>
      <c r="K333" s="105">
        <v>0</v>
      </c>
      <c r="L333" s="3">
        <f t="shared" si="40"/>
        <v>1668.87</v>
      </c>
      <c r="M333" s="25">
        <f t="shared" si="41"/>
        <v>1668.87</v>
      </c>
    </row>
    <row r="334" spans="1:13" x14ac:dyDescent="0.2">
      <c r="A334" s="384" t="str">
        <f>'Door Comparison'!A335</f>
        <v>D05.02.11A</v>
      </c>
      <c r="B334" s="73" t="str">
        <f>'Door Comparison'!C335</f>
        <v>DRS-501</v>
      </c>
      <c r="C334" s="203" t="str">
        <f>'Door Comparison'!D335</f>
        <v>Timber</v>
      </c>
      <c r="D334" s="9">
        <f>'Door Comparison'!P335</f>
        <v>1</v>
      </c>
      <c r="E334" s="160">
        <f>'Door Labour'!Y335</f>
        <v>332.93</v>
      </c>
      <c r="F334" s="3">
        <f>'Door Materials'!W335</f>
        <v>2076.46</v>
      </c>
      <c r="G334" s="3">
        <f t="shared" si="36"/>
        <v>2409.39</v>
      </c>
      <c r="H334" s="3">
        <f t="shared" si="37"/>
        <v>289.13</v>
      </c>
      <c r="I334" s="3">
        <f t="shared" si="38"/>
        <v>2698.52</v>
      </c>
      <c r="J334" s="3">
        <f t="shared" si="39"/>
        <v>142.03</v>
      </c>
      <c r="K334" s="105">
        <v>0</v>
      </c>
      <c r="L334" s="3">
        <f t="shared" si="40"/>
        <v>2840.55</v>
      </c>
      <c r="M334" s="25">
        <f t="shared" si="41"/>
        <v>2840.55</v>
      </c>
    </row>
    <row r="335" spans="1:13" x14ac:dyDescent="0.2">
      <c r="A335" s="384" t="str">
        <f>'Door Comparison'!A336</f>
        <v>D05.02.12A</v>
      </c>
      <c r="B335" s="73" t="str">
        <f>'Door Comparison'!C336</f>
        <v>DRS-501</v>
      </c>
      <c r="C335" s="203" t="str">
        <f>'Door Comparison'!D336</f>
        <v>Timber</v>
      </c>
      <c r="D335" s="9">
        <f>'Door Comparison'!P336</f>
        <v>1</v>
      </c>
      <c r="E335" s="160">
        <f>'Door Labour'!Y336</f>
        <v>332.93</v>
      </c>
      <c r="F335" s="3">
        <f>'Door Materials'!W336</f>
        <v>2035.08</v>
      </c>
      <c r="G335" s="3">
        <f t="shared" si="36"/>
        <v>2368.0100000000002</v>
      </c>
      <c r="H335" s="3">
        <f t="shared" si="37"/>
        <v>284.16000000000003</v>
      </c>
      <c r="I335" s="3">
        <f t="shared" si="38"/>
        <v>2652.17</v>
      </c>
      <c r="J335" s="3">
        <f t="shared" si="39"/>
        <v>139.59</v>
      </c>
      <c r="K335" s="105">
        <v>0</v>
      </c>
      <c r="L335" s="3">
        <f t="shared" si="40"/>
        <v>2791.76</v>
      </c>
      <c r="M335" s="25">
        <f t="shared" si="41"/>
        <v>2791.76</v>
      </c>
    </row>
    <row r="336" spans="1:13" x14ac:dyDescent="0.2">
      <c r="A336" s="384" t="str">
        <f>'Door Comparison'!A337</f>
        <v>D05.02.M1A</v>
      </c>
      <c r="B336" s="73" t="str">
        <f>'Door Comparison'!C337</f>
        <v>DRS-501</v>
      </c>
      <c r="C336" s="203" t="str">
        <f>'Door Comparison'!D337</f>
        <v>Timber</v>
      </c>
      <c r="D336" s="9">
        <f>'Door Comparison'!P337</f>
        <v>1</v>
      </c>
      <c r="E336" s="160">
        <f>'Door Labour'!Y337</f>
        <v>246.89</v>
      </c>
      <c r="F336" s="3">
        <f>'Door Materials'!W337</f>
        <v>1113.92</v>
      </c>
      <c r="G336" s="3">
        <f t="shared" si="36"/>
        <v>1360.81</v>
      </c>
      <c r="H336" s="3">
        <f t="shared" si="37"/>
        <v>163.30000000000001</v>
      </c>
      <c r="I336" s="3">
        <f t="shared" si="38"/>
        <v>1524.11</v>
      </c>
      <c r="J336" s="3">
        <f t="shared" si="39"/>
        <v>80.22</v>
      </c>
      <c r="K336" s="105">
        <v>0</v>
      </c>
      <c r="L336" s="3">
        <f t="shared" si="40"/>
        <v>1604.33</v>
      </c>
      <c r="M336" s="25">
        <f t="shared" si="41"/>
        <v>1604.33</v>
      </c>
    </row>
    <row r="337" spans="1:13" x14ac:dyDescent="0.2">
      <c r="A337" s="384" t="str">
        <f>'Door Comparison'!A338</f>
        <v>D05.04.01A</v>
      </c>
      <c r="B337" s="73" t="str">
        <f>'Door Comparison'!C338</f>
        <v>DRS-501</v>
      </c>
      <c r="C337" s="203" t="str">
        <f>'Door Comparison'!D338</f>
        <v>Timber</v>
      </c>
      <c r="D337" s="9">
        <f>'Door Comparison'!P338</f>
        <v>1</v>
      </c>
      <c r="E337" s="160">
        <f>'Door Labour'!Y338</f>
        <v>326.99</v>
      </c>
      <c r="F337" s="3">
        <f>'Door Materials'!W338</f>
        <v>2067.41</v>
      </c>
      <c r="G337" s="3">
        <f t="shared" si="36"/>
        <v>2394.4</v>
      </c>
      <c r="H337" s="3">
        <f t="shared" si="37"/>
        <v>287.33</v>
      </c>
      <c r="I337" s="3">
        <f t="shared" si="38"/>
        <v>2681.73</v>
      </c>
      <c r="J337" s="3">
        <f t="shared" si="39"/>
        <v>141.13999999999999</v>
      </c>
      <c r="K337" s="105">
        <v>0</v>
      </c>
      <c r="L337" s="3">
        <f t="shared" si="40"/>
        <v>2822.87</v>
      </c>
      <c r="M337" s="25">
        <f t="shared" si="41"/>
        <v>2822.87</v>
      </c>
    </row>
    <row r="338" spans="1:13" x14ac:dyDescent="0.2">
      <c r="A338" s="384" t="str">
        <f>'Door Comparison'!A339</f>
        <v>D05.04.02A</v>
      </c>
      <c r="B338" s="73" t="str">
        <f>'Door Comparison'!C339</f>
        <v>DRS-501</v>
      </c>
      <c r="C338" s="203" t="str">
        <f>'Door Comparison'!D339</f>
        <v>Timber</v>
      </c>
      <c r="D338" s="9">
        <f>'Door Comparison'!P339</f>
        <v>1</v>
      </c>
      <c r="E338" s="160">
        <f>'Door Labour'!Y339</f>
        <v>332.93</v>
      </c>
      <c r="F338" s="3">
        <f>'Door Materials'!W339</f>
        <v>2062.96</v>
      </c>
      <c r="G338" s="3">
        <f t="shared" si="36"/>
        <v>2395.89</v>
      </c>
      <c r="H338" s="3">
        <f t="shared" si="37"/>
        <v>287.51</v>
      </c>
      <c r="I338" s="3">
        <f t="shared" si="38"/>
        <v>2683.4</v>
      </c>
      <c r="J338" s="3">
        <f t="shared" si="39"/>
        <v>141.22999999999999</v>
      </c>
      <c r="K338" s="105">
        <v>0</v>
      </c>
      <c r="L338" s="3">
        <f t="shared" si="40"/>
        <v>2824.63</v>
      </c>
      <c r="M338" s="25">
        <f t="shared" si="41"/>
        <v>2824.63</v>
      </c>
    </row>
    <row r="339" spans="1:13" x14ac:dyDescent="0.2">
      <c r="A339" s="384" t="str">
        <f>'Door Comparison'!A340</f>
        <v>D05.04.03A</v>
      </c>
      <c r="B339" s="73" t="str">
        <f>'Door Comparison'!C340</f>
        <v>DRS-501</v>
      </c>
      <c r="C339" s="203" t="str">
        <f>'Door Comparison'!D340</f>
        <v>Timber</v>
      </c>
      <c r="D339" s="9">
        <f>'Door Comparison'!P340</f>
        <v>1</v>
      </c>
      <c r="E339" s="160">
        <f>'Door Labour'!Y340</f>
        <v>226.92</v>
      </c>
      <c r="F339" s="3">
        <f>'Door Materials'!W340</f>
        <v>1219.76</v>
      </c>
      <c r="G339" s="3">
        <f t="shared" si="36"/>
        <v>1446.68</v>
      </c>
      <c r="H339" s="3">
        <f t="shared" si="37"/>
        <v>173.6</v>
      </c>
      <c r="I339" s="3">
        <f t="shared" si="38"/>
        <v>1620.28</v>
      </c>
      <c r="J339" s="3">
        <f t="shared" si="39"/>
        <v>85.28</v>
      </c>
      <c r="K339" s="105">
        <v>0</v>
      </c>
      <c r="L339" s="3">
        <f t="shared" si="40"/>
        <v>1705.56</v>
      </c>
      <c r="M339" s="25">
        <f t="shared" si="41"/>
        <v>1705.56</v>
      </c>
    </row>
    <row r="340" spans="1:13" x14ac:dyDescent="0.2">
      <c r="A340" s="384" t="str">
        <f>'Door Comparison'!A341</f>
        <v>D05.04.04A</v>
      </c>
      <c r="B340" s="73" t="str">
        <f>'Door Comparison'!C341</f>
        <v>DRS-501</v>
      </c>
      <c r="C340" s="203" t="str">
        <f>'Door Comparison'!D341</f>
        <v>Timber</v>
      </c>
      <c r="D340" s="9">
        <f>'Door Comparison'!P341</f>
        <v>1</v>
      </c>
      <c r="E340" s="160">
        <f>'Door Labour'!Y341</f>
        <v>290.54000000000002</v>
      </c>
      <c r="F340" s="3">
        <f>'Door Materials'!W341</f>
        <v>1726.61</v>
      </c>
      <c r="G340" s="3">
        <f t="shared" si="36"/>
        <v>2017.15</v>
      </c>
      <c r="H340" s="3">
        <f t="shared" si="37"/>
        <v>242.06</v>
      </c>
      <c r="I340" s="3">
        <f t="shared" si="38"/>
        <v>2259.21</v>
      </c>
      <c r="J340" s="3">
        <f t="shared" si="39"/>
        <v>118.91</v>
      </c>
      <c r="K340" s="105">
        <v>0</v>
      </c>
      <c r="L340" s="3">
        <f t="shared" si="40"/>
        <v>2378.12</v>
      </c>
      <c r="M340" s="25">
        <f t="shared" si="41"/>
        <v>2378.12</v>
      </c>
    </row>
    <row r="341" spans="1:13" x14ac:dyDescent="0.2">
      <c r="A341" s="384" t="str">
        <f>'Door Comparison'!A342</f>
        <v>D05.04.05A</v>
      </c>
      <c r="B341" s="73" t="str">
        <f>'Door Comparison'!C342</f>
        <v>DRS-505</v>
      </c>
      <c r="C341" s="203" t="str">
        <f>'Door Comparison'!D342</f>
        <v>Selo</v>
      </c>
      <c r="D341" s="9">
        <f>'Door Comparison'!P342</f>
        <v>1</v>
      </c>
      <c r="E341" s="160">
        <f>'Door Labour'!Y342</f>
        <v>523.97</v>
      </c>
      <c r="F341" s="3">
        <f>'Door Materials'!W342</f>
        <v>1528.72</v>
      </c>
      <c r="G341" s="3">
        <f t="shared" si="36"/>
        <v>2052.69</v>
      </c>
      <c r="H341" s="3">
        <f t="shared" si="37"/>
        <v>246.32</v>
      </c>
      <c r="I341" s="3">
        <f t="shared" si="38"/>
        <v>2299.0100000000002</v>
      </c>
      <c r="J341" s="3">
        <f t="shared" si="39"/>
        <v>121</v>
      </c>
      <c r="K341" s="105">
        <v>0</v>
      </c>
      <c r="L341" s="3">
        <f t="shared" si="40"/>
        <v>2420.0100000000002</v>
      </c>
      <c r="M341" s="25">
        <f t="shared" si="41"/>
        <v>2420.0100000000002</v>
      </c>
    </row>
    <row r="342" spans="1:13" x14ac:dyDescent="0.2">
      <c r="A342" s="384" t="str">
        <f>'Door Comparison'!A343</f>
        <v>D05.04.06A</v>
      </c>
      <c r="B342" s="73" t="str">
        <f>'Door Comparison'!C343</f>
        <v>DRS-501</v>
      </c>
      <c r="C342" s="203" t="str">
        <f>'Door Comparison'!D343</f>
        <v>Timber</v>
      </c>
      <c r="D342" s="9">
        <f>'Door Comparison'!P343</f>
        <v>1</v>
      </c>
      <c r="E342" s="160">
        <f>'Door Labour'!Y343</f>
        <v>222.78</v>
      </c>
      <c r="F342" s="3">
        <f>'Door Materials'!W343</f>
        <v>1002.58</v>
      </c>
      <c r="G342" s="3">
        <f t="shared" si="36"/>
        <v>1225.3599999999999</v>
      </c>
      <c r="H342" s="3">
        <f t="shared" si="37"/>
        <v>147.04</v>
      </c>
      <c r="I342" s="3">
        <f t="shared" si="38"/>
        <v>1372.4</v>
      </c>
      <c r="J342" s="3">
        <f t="shared" si="39"/>
        <v>72.23</v>
      </c>
      <c r="K342" s="105">
        <v>0</v>
      </c>
      <c r="L342" s="3">
        <f t="shared" si="40"/>
        <v>1444.63</v>
      </c>
      <c r="M342" s="25">
        <f t="shared" si="41"/>
        <v>1444.63</v>
      </c>
    </row>
    <row r="343" spans="1:13" x14ac:dyDescent="0.2">
      <c r="A343" s="384" t="str">
        <f>'Door Comparison'!A344</f>
        <v>D05.04.07A</v>
      </c>
      <c r="B343" s="73" t="str">
        <f>'Door Comparison'!C344</f>
        <v>DRS-501</v>
      </c>
      <c r="C343" s="203" t="str">
        <f>'Door Comparison'!D344</f>
        <v>Timber</v>
      </c>
      <c r="D343" s="9">
        <f>'Door Comparison'!P344</f>
        <v>1</v>
      </c>
      <c r="E343" s="160">
        <f>'Door Labour'!Y344</f>
        <v>196.33</v>
      </c>
      <c r="F343" s="3">
        <f>'Door Materials'!W344</f>
        <v>1012.76</v>
      </c>
      <c r="G343" s="3">
        <f t="shared" si="36"/>
        <v>1209.0899999999999</v>
      </c>
      <c r="H343" s="3">
        <f t="shared" si="37"/>
        <v>145.09</v>
      </c>
      <c r="I343" s="3">
        <f t="shared" si="38"/>
        <v>1354.18</v>
      </c>
      <c r="J343" s="3">
        <f t="shared" si="39"/>
        <v>71.27</v>
      </c>
      <c r="K343" s="105">
        <v>0</v>
      </c>
      <c r="L343" s="3">
        <f t="shared" si="40"/>
        <v>1425.45</v>
      </c>
      <c r="M343" s="25">
        <f t="shared" si="41"/>
        <v>1425.45</v>
      </c>
    </row>
    <row r="344" spans="1:13" x14ac:dyDescent="0.2">
      <c r="A344" s="384" t="str">
        <f>'Door Comparison'!A345</f>
        <v>D05.04.08A</v>
      </c>
      <c r="B344" s="73" t="str">
        <f>'Door Comparison'!C345</f>
        <v>DRS-501</v>
      </c>
      <c r="C344" s="203" t="str">
        <f>'Door Comparison'!D345</f>
        <v>Timber</v>
      </c>
      <c r="D344" s="9">
        <f>'Door Comparison'!P345</f>
        <v>1</v>
      </c>
      <c r="E344" s="160">
        <f>'Door Labour'!Y345</f>
        <v>222.78</v>
      </c>
      <c r="F344" s="3">
        <f>'Door Materials'!W345</f>
        <v>1002.58</v>
      </c>
      <c r="G344" s="3">
        <f t="shared" si="36"/>
        <v>1225.3599999999999</v>
      </c>
      <c r="H344" s="3">
        <f t="shared" si="37"/>
        <v>147.04</v>
      </c>
      <c r="I344" s="3">
        <f t="shared" si="38"/>
        <v>1372.4</v>
      </c>
      <c r="J344" s="3">
        <f t="shared" si="39"/>
        <v>72.23</v>
      </c>
      <c r="K344" s="105">
        <v>0</v>
      </c>
      <c r="L344" s="3">
        <f t="shared" si="40"/>
        <v>1444.63</v>
      </c>
      <c r="M344" s="25">
        <f t="shared" si="41"/>
        <v>1444.63</v>
      </c>
    </row>
    <row r="345" spans="1:13" x14ac:dyDescent="0.2">
      <c r="A345" s="384" t="str">
        <f>'Door Comparison'!A346</f>
        <v>D05.06.01A</v>
      </c>
      <c r="B345" s="73" t="str">
        <f>'Door Comparison'!C346</f>
        <v>DRS-501</v>
      </c>
      <c r="C345" s="203" t="str">
        <f>'Door Comparison'!D346</f>
        <v>Timber</v>
      </c>
      <c r="D345" s="9">
        <f>'Door Comparison'!P346</f>
        <v>1</v>
      </c>
      <c r="E345" s="160">
        <f>'Door Labour'!Y346</f>
        <v>326.99</v>
      </c>
      <c r="F345" s="3">
        <f>'Door Materials'!W346</f>
        <v>2021.9</v>
      </c>
      <c r="G345" s="3">
        <f t="shared" si="36"/>
        <v>2348.89</v>
      </c>
      <c r="H345" s="3">
        <f t="shared" si="37"/>
        <v>281.87</v>
      </c>
      <c r="I345" s="3">
        <f t="shared" si="38"/>
        <v>2630.76</v>
      </c>
      <c r="J345" s="3">
        <f t="shared" si="39"/>
        <v>138.46</v>
      </c>
      <c r="K345" s="105">
        <v>0</v>
      </c>
      <c r="L345" s="3">
        <f t="shared" si="40"/>
        <v>2769.22</v>
      </c>
      <c r="M345" s="25">
        <f t="shared" si="41"/>
        <v>2769.22</v>
      </c>
    </row>
    <row r="346" spans="1:13" x14ac:dyDescent="0.2">
      <c r="A346" s="384" t="str">
        <f>'Door Comparison'!A347</f>
        <v>D05.06.02A</v>
      </c>
      <c r="B346" s="73" t="str">
        <f>'Door Comparison'!C347</f>
        <v>DRS-501</v>
      </c>
      <c r="C346" s="203" t="str">
        <f>'Door Comparison'!D347</f>
        <v>Timber</v>
      </c>
      <c r="D346" s="9">
        <f>'Door Comparison'!P347</f>
        <v>1</v>
      </c>
      <c r="E346" s="160">
        <f>'Door Labour'!Y347</f>
        <v>290.54000000000002</v>
      </c>
      <c r="F346" s="3">
        <f>'Door Materials'!W347</f>
        <v>1575.09</v>
      </c>
      <c r="G346" s="3">
        <f t="shared" si="36"/>
        <v>1865.63</v>
      </c>
      <c r="H346" s="3">
        <f t="shared" si="37"/>
        <v>223.88</v>
      </c>
      <c r="I346" s="3">
        <f t="shared" si="38"/>
        <v>2089.5100000000002</v>
      </c>
      <c r="J346" s="3">
        <f t="shared" si="39"/>
        <v>109.97</v>
      </c>
      <c r="K346" s="105">
        <v>0</v>
      </c>
      <c r="L346" s="3">
        <f t="shared" si="40"/>
        <v>2199.48</v>
      </c>
      <c r="M346" s="25">
        <f t="shared" si="41"/>
        <v>2199.48</v>
      </c>
    </row>
    <row r="347" spans="1:13" x14ac:dyDescent="0.2">
      <c r="A347" s="384" t="str">
        <f>'Door Comparison'!A348</f>
        <v>D05.06.03A</v>
      </c>
      <c r="B347" s="73" t="str">
        <f>'Door Comparison'!C348</f>
        <v>DRS-501</v>
      </c>
      <c r="C347" s="203" t="str">
        <f>'Door Comparison'!D348</f>
        <v>Timber</v>
      </c>
      <c r="D347" s="9">
        <f>'Door Comparison'!P348</f>
        <v>1</v>
      </c>
      <c r="E347" s="160">
        <f>'Door Labour'!Y348</f>
        <v>332.93</v>
      </c>
      <c r="F347" s="3">
        <f>'Door Materials'!W348</f>
        <v>2017.45</v>
      </c>
      <c r="G347" s="3">
        <f t="shared" si="36"/>
        <v>2350.38</v>
      </c>
      <c r="H347" s="3">
        <f t="shared" si="37"/>
        <v>282.05</v>
      </c>
      <c r="I347" s="3">
        <f t="shared" si="38"/>
        <v>2632.43</v>
      </c>
      <c r="J347" s="3">
        <f t="shared" si="39"/>
        <v>138.55000000000001</v>
      </c>
      <c r="K347" s="105">
        <v>0</v>
      </c>
      <c r="L347" s="3">
        <f t="shared" si="40"/>
        <v>2770.98</v>
      </c>
      <c r="M347" s="25">
        <f t="shared" si="41"/>
        <v>2770.98</v>
      </c>
    </row>
    <row r="348" spans="1:13" x14ac:dyDescent="0.2">
      <c r="A348" s="384" t="str">
        <f>'Door Comparison'!A349</f>
        <v>D05.06.04A</v>
      </c>
      <c r="B348" s="73" t="str">
        <f>'Door Comparison'!C349</f>
        <v>DRS-505</v>
      </c>
      <c r="C348" s="203" t="str">
        <f>'Door Comparison'!D349</f>
        <v>Selo</v>
      </c>
      <c r="D348" s="9">
        <f>'Door Comparison'!P349</f>
        <v>1</v>
      </c>
      <c r="E348" s="160">
        <f>'Door Labour'!Y349</f>
        <v>524.63</v>
      </c>
      <c r="F348" s="3">
        <f>'Door Materials'!W349</f>
        <v>1512.47</v>
      </c>
      <c r="G348" s="3">
        <f t="shared" si="36"/>
        <v>2037.1</v>
      </c>
      <c r="H348" s="3">
        <f t="shared" si="37"/>
        <v>244.45</v>
      </c>
      <c r="I348" s="3">
        <f t="shared" si="38"/>
        <v>2281.5500000000002</v>
      </c>
      <c r="J348" s="3">
        <f t="shared" si="39"/>
        <v>120.08</v>
      </c>
      <c r="K348" s="105">
        <v>0</v>
      </c>
      <c r="L348" s="3">
        <f t="shared" si="40"/>
        <v>2401.63</v>
      </c>
      <c r="M348" s="25">
        <f t="shared" si="41"/>
        <v>2401.63</v>
      </c>
    </row>
    <row r="349" spans="1:13" x14ac:dyDescent="0.2">
      <c r="A349" s="384" t="str">
        <f>'Door Comparison'!A350</f>
        <v>D05.06.05A</v>
      </c>
      <c r="B349" s="73" t="str">
        <f>'Door Comparison'!C350</f>
        <v>DRS-501</v>
      </c>
      <c r="C349" s="203" t="str">
        <f>'Door Comparison'!D350</f>
        <v>Timber</v>
      </c>
      <c r="D349" s="9">
        <f>'Door Comparison'!P350</f>
        <v>1</v>
      </c>
      <c r="E349" s="160">
        <f>'Door Labour'!Y350</f>
        <v>247.27</v>
      </c>
      <c r="F349" s="3">
        <f>'Door Materials'!W350</f>
        <v>1193.67</v>
      </c>
      <c r="G349" s="3">
        <f t="shared" si="36"/>
        <v>1440.94</v>
      </c>
      <c r="H349" s="3">
        <f t="shared" si="37"/>
        <v>172.91</v>
      </c>
      <c r="I349" s="3">
        <f t="shared" si="38"/>
        <v>1613.85</v>
      </c>
      <c r="J349" s="3">
        <f t="shared" si="39"/>
        <v>84.94</v>
      </c>
      <c r="K349" s="105">
        <v>0</v>
      </c>
      <c r="L349" s="3">
        <f t="shared" si="40"/>
        <v>1698.79</v>
      </c>
      <c r="M349" s="25">
        <f t="shared" si="41"/>
        <v>1698.79</v>
      </c>
    </row>
    <row r="350" spans="1:13" x14ac:dyDescent="0.2">
      <c r="A350" s="384" t="str">
        <f>'Door Comparison'!A351</f>
        <v>D05.06.06A</v>
      </c>
      <c r="B350" s="73" t="str">
        <f>'Door Comparison'!C351</f>
        <v>DRS-501</v>
      </c>
      <c r="C350" s="203" t="str">
        <f>'Door Comparison'!D351</f>
        <v>Timber</v>
      </c>
      <c r="D350" s="9">
        <f>'Door Comparison'!P351</f>
        <v>1</v>
      </c>
      <c r="E350" s="160">
        <f>'Door Labour'!Y351</f>
        <v>247.27</v>
      </c>
      <c r="F350" s="3">
        <f>'Door Materials'!W351</f>
        <v>1193.67</v>
      </c>
      <c r="G350" s="3">
        <f t="shared" si="36"/>
        <v>1440.94</v>
      </c>
      <c r="H350" s="3">
        <f t="shared" si="37"/>
        <v>172.91</v>
      </c>
      <c r="I350" s="3">
        <f t="shared" si="38"/>
        <v>1613.85</v>
      </c>
      <c r="J350" s="3">
        <f t="shared" si="39"/>
        <v>84.94</v>
      </c>
      <c r="K350" s="105">
        <v>0</v>
      </c>
      <c r="L350" s="3">
        <f t="shared" si="40"/>
        <v>1698.79</v>
      </c>
      <c r="M350" s="25">
        <f t="shared" si="41"/>
        <v>1698.79</v>
      </c>
    </row>
    <row r="351" spans="1:13" hidden="1" x14ac:dyDescent="0.2">
      <c r="A351" s="384" t="str">
        <f>'Door Comparison'!A352</f>
        <v>Level 06</v>
      </c>
      <c r="B351" s="73"/>
      <c r="C351" s="203"/>
      <c r="G351" s="3"/>
      <c r="H351" s="3"/>
      <c r="I351" s="3"/>
      <c r="J351" s="3"/>
      <c r="K351" s="105"/>
      <c r="L351" s="3"/>
    </row>
    <row r="352" spans="1:13" x14ac:dyDescent="0.2">
      <c r="A352" s="384" t="str">
        <f>'Door Comparison'!A353</f>
        <v>D06.01.02A</v>
      </c>
      <c r="B352" s="73" t="str">
        <f>'Door Comparison'!C353</f>
        <v>DRS-501</v>
      </c>
      <c r="C352" s="203" t="str">
        <f>'Door Comparison'!D353</f>
        <v>Timber</v>
      </c>
      <c r="D352" s="9">
        <f>'Door Comparison'!P353</f>
        <v>1</v>
      </c>
      <c r="E352" s="160">
        <f>'Door Labour'!Y353</f>
        <v>284.92</v>
      </c>
      <c r="F352" s="3">
        <f>'Door Materials'!W353</f>
        <v>1610.22</v>
      </c>
      <c r="G352" s="3">
        <f t="shared" si="36"/>
        <v>1895.14</v>
      </c>
      <c r="H352" s="3">
        <f t="shared" si="37"/>
        <v>227.42</v>
      </c>
      <c r="I352" s="3">
        <f t="shared" si="38"/>
        <v>2122.56</v>
      </c>
      <c r="J352" s="3">
        <f t="shared" si="39"/>
        <v>111.71</v>
      </c>
      <c r="K352" s="105">
        <v>0</v>
      </c>
      <c r="L352" s="3">
        <f t="shared" si="40"/>
        <v>2234.27</v>
      </c>
      <c r="M352" s="25">
        <f t="shared" si="41"/>
        <v>2234.27</v>
      </c>
    </row>
    <row r="353" spans="1:13" x14ac:dyDescent="0.2">
      <c r="A353" s="384" t="str">
        <f>'Door Comparison'!A354</f>
        <v>D06.01.03A</v>
      </c>
      <c r="B353" s="73" t="str">
        <f>'Door Comparison'!C354</f>
        <v>DRS-501</v>
      </c>
      <c r="C353" s="203" t="str">
        <f>'Door Comparison'!D354</f>
        <v>Timber</v>
      </c>
      <c r="D353" s="9">
        <f>'Door Comparison'!P354</f>
        <v>1</v>
      </c>
      <c r="E353" s="160">
        <f>'Door Labour'!Y354</f>
        <v>196.33</v>
      </c>
      <c r="F353" s="3">
        <f>'Door Materials'!W354</f>
        <v>1007.37</v>
      </c>
      <c r="G353" s="3">
        <f t="shared" si="36"/>
        <v>1203.7</v>
      </c>
      <c r="H353" s="3">
        <f t="shared" si="37"/>
        <v>144.44</v>
      </c>
      <c r="I353" s="3">
        <f t="shared" si="38"/>
        <v>1348.14</v>
      </c>
      <c r="J353" s="3">
        <f t="shared" si="39"/>
        <v>70.95</v>
      </c>
      <c r="K353" s="105">
        <v>0</v>
      </c>
      <c r="L353" s="3">
        <f t="shared" si="40"/>
        <v>1419.09</v>
      </c>
      <c r="M353" s="25">
        <f t="shared" si="41"/>
        <v>1419.09</v>
      </c>
    </row>
    <row r="354" spans="1:13" x14ac:dyDescent="0.2">
      <c r="A354" s="384" t="str">
        <f>'Door Comparison'!A355</f>
        <v>D06.01.04A</v>
      </c>
      <c r="B354" s="73" t="str">
        <f>'Door Comparison'!C355</f>
        <v>DRS-501</v>
      </c>
      <c r="C354" s="203" t="str">
        <f>'Door Comparison'!D355</f>
        <v>Timber</v>
      </c>
      <c r="D354" s="9">
        <f>'Door Comparison'!P355</f>
        <v>1</v>
      </c>
      <c r="E354" s="160">
        <f>'Door Labour'!Y355</f>
        <v>223.27</v>
      </c>
      <c r="F354" s="3">
        <f>'Door Materials'!W355</f>
        <v>973.32</v>
      </c>
      <c r="G354" s="3">
        <f t="shared" si="36"/>
        <v>1196.5899999999999</v>
      </c>
      <c r="H354" s="3">
        <f t="shared" si="37"/>
        <v>143.59</v>
      </c>
      <c r="I354" s="3">
        <f t="shared" si="38"/>
        <v>1340.18</v>
      </c>
      <c r="J354" s="3">
        <f t="shared" si="39"/>
        <v>70.540000000000006</v>
      </c>
      <c r="K354" s="105">
        <v>0</v>
      </c>
      <c r="L354" s="3">
        <f t="shared" si="40"/>
        <v>1410.72</v>
      </c>
      <c r="M354" s="25">
        <f t="shared" si="41"/>
        <v>1410.72</v>
      </c>
    </row>
    <row r="355" spans="1:13" x14ac:dyDescent="0.2">
      <c r="A355" s="384" t="str">
        <f>'Door Comparison'!A356</f>
        <v>D06.01.05A</v>
      </c>
      <c r="B355" s="73" t="str">
        <f>'Door Comparison'!C356</f>
        <v>DRS-501</v>
      </c>
      <c r="C355" s="203" t="str">
        <f>'Door Comparison'!D356</f>
        <v>Timber</v>
      </c>
      <c r="D355" s="9">
        <f>'Door Comparison'!P356</f>
        <v>1</v>
      </c>
      <c r="E355" s="160">
        <f>'Door Labour'!Y356</f>
        <v>247.27</v>
      </c>
      <c r="F355" s="3">
        <f>'Door Materials'!W356</f>
        <v>1167.18</v>
      </c>
      <c r="G355" s="3">
        <f t="shared" si="36"/>
        <v>1414.45</v>
      </c>
      <c r="H355" s="3">
        <f t="shared" si="37"/>
        <v>169.73</v>
      </c>
      <c r="I355" s="3">
        <f t="shared" si="38"/>
        <v>1584.18</v>
      </c>
      <c r="J355" s="3">
        <f t="shared" si="39"/>
        <v>83.38</v>
      </c>
      <c r="K355" s="105">
        <v>0</v>
      </c>
      <c r="L355" s="3">
        <f t="shared" si="40"/>
        <v>1667.56</v>
      </c>
      <c r="M355" s="25">
        <f t="shared" si="41"/>
        <v>1667.56</v>
      </c>
    </row>
    <row r="356" spans="1:13" x14ac:dyDescent="0.2">
      <c r="A356" s="384" t="str">
        <f>'Door Comparison'!A357</f>
        <v>D06.01.06A</v>
      </c>
      <c r="B356" s="73" t="str">
        <f>'Door Comparison'!C357</f>
        <v>DRS-501</v>
      </c>
      <c r="C356" s="203" t="str">
        <f>'Door Comparison'!D357</f>
        <v>Timber</v>
      </c>
      <c r="D356" s="9">
        <f>'Door Comparison'!P357</f>
        <v>1</v>
      </c>
      <c r="E356" s="160">
        <f>'Door Labour'!Y357</f>
        <v>326.99</v>
      </c>
      <c r="F356" s="3">
        <f>'Door Materials'!W357</f>
        <v>2067.41</v>
      </c>
      <c r="G356" s="3">
        <f t="shared" si="36"/>
        <v>2394.4</v>
      </c>
      <c r="H356" s="3">
        <f t="shared" si="37"/>
        <v>287.33</v>
      </c>
      <c r="I356" s="3">
        <f t="shared" si="38"/>
        <v>2681.73</v>
      </c>
      <c r="J356" s="3">
        <f t="shared" si="39"/>
        <v>141.13999999999999</v>
      </c>
      <c r="K356" s="105">
        <v>0</v>
      </c>
      <c r="L356" s="3">
        <f t="shared" si="40"/>
        <v>2822.87</v>
      </c>
      <c r="M356" s="25">
        <f t="shared" si="41"/>
        <v>2822.87</v>
      </c>
    </row>
    <row r="357" spans="1:13" x14ac:dyDescent="0.2">
      <c r="A357" s="384" t="str">
        <f>'Door Comparison'!A358</f>
        <v>D06.01.07A</v>
      </c>
      <c r="B357" s="73" t="str">
        <f>'Door Comparison'!C358</f>
        <v>DRS-501</v>
      </c>
      <c r="C357" s="203" t="str">
        <f>'Door Comparison'!D358</f>
        <v>Timber</v>
      </c>
      <c r="D357" s="9">
        <f>'Door Comparison'!P358</f>
        <v>1</v>
      </c>
      <c r="E357" s="160">
        <f>'Door Labour'!Y358</f>
        <v>226.59</v>
      </c>
      <c r="F357" s="3">
        <f>'Door Materials'!W358</f>
        <v>1220.72</v>
      </c>
      <c r="G357" s="3">
        <f t="shared" si="36"/>
        <v>1447.31</v>
      </c>
      <c r="H357" s="3">
        <f t="shared" si="37"/>
        <v>173.68</v>
      </c>
      <c r="I357" s="3">
        <f t="shared" si="38"/>
        <v>1620.99</v>
      </c>
      <c r="J357" s="3">
        <f t="shared" si="39"/>
        <v>85.32</v>
      </c>
      <c r="K357" s="105">
        <v>0</v>
      </c>
      <c r="L357" s="3">
        <f t="shared" si="40"/>
        <v>1706.31</v>
      </c>
      <c r="M357" s="25">
        <f t="shared" si="41"/>
        <v>1706.31</v>
      </c>
    </row>
    <row r="358" spans="1:13" x14ac:dyDescent="0.2">
      <c r="A358" s="384" t="str">
        <f>'Door Comparison'!A359</f>
        <v>D06.02.01A</v>
      </c>
      <c r="B358" s="73" t="str">
        <f>'Door Comparison'!C359</f>
        <v>DRS-501</v>
      </c>
      <c r="C358" s="203" t="str">
        <f>'Door Comparison'!D359</f>
        <v>Timber</v>
      </c>
      <c r="D358" s="9">
        <f>'Door Comparison'!P359</f>
        <v>1</v>
      </c>
      <c r="E358" s="160">
        <f>'Door Labour'!Y359</f>
        <v>320.91000000000003</v>
      </c>
      <c r="F358" s="3">
        <f>'Door Materials'!W359</f>
        <v>1815.39</v>
      </c>
      <c r="G358" s="3">
        <f t="shared" si="36"/>
        <v>2136.3000000000002</v>
      </c>
      <c r="H358" s="3">
        <f t="shared" si="37"/>
        <v>256.36</v>
      </c>
      <c r="I358" s="3">
        <f t="shared" si="38"/>
        <v>2392.66</v>
      </c>
      <c r="J358" s="3">
        <f t="shared" si="39"/>
        <v>125.93</v>
      </c>
      <c r="K358" s="105">
        <v>0</v>
      </c>
      <c r="L358" s="3">
        <f t="shared" si="40"/>
        <v>2518.59</v>
      </c>
      <c r="M358" s="25">
        <f t="shared" si="41"/>
        <v>2518.59</v>
      </c>
    </row>
    <row r="359" spans="1:13" x14ac:dyDescent="0.2">
      <c r="A359" s="384" t="str">
        <f>'Door Comparison'!A360</f>
        <v>D06.02.02A</v>
      </c>
      <c r="B359" s="73" t="str">
        <f>'Door Comparison'!C360</f>
        <v>DRS-501</v>
      </c>
      <c r="C359" s="203" t="str">
        <f>'Door Comparison'!D360</f>
        <v>Timber</v>
      </c>
      <c r="D359" s="9">
        <f>'Door Comparison'!P360</f>
        <v>1</v>
      </c>
      <c r="E359" s="160">
        <f>'Door Labour'!Y360</f>
        <v>326.99</v>
      </c>
      <c r="F359" s="3">
        <f>'Door Materials'!W360</f>
        <v>2021.9</v>
      </c>
      <c r="G359" s="3">
        <f t="shared" si="36"/>
        <v>2348.89</v>
      </c>
      <c r="H359" s="3">
        <f t="shared" si="37"/>
        <v>281.87</v>
      </c>
      <c r="I359" s="3">
        <f t="shared" si="38"/>
        <v>2630.76</v>
      </c>
      <c r="J359" s="3">
        <f t="shared" si="39"/>
        <v>138.46</v>
      </c>
      <c r="K359" s="105">
        <v>0</v>
      </c>
      <c r="L359" s="3">
        <f t="shared" si="40"/>
        <v>2769.22</v>
      </c>
      <c r="M359" s="25">
        <f t="shared" si="41"/>
        <v>2769.22</v>
      </c>
    </row>
    <row r="360" spans="1:13" x14ac:dyDescent="0.2">
      <c r="A360" s="384" t="str">
        <f>'Door Comparison'!A361</f>
        <v>D06.02.02B</v>
      </c>
      <c r="B360" s="73" t="str">
        <f>'Door Comparison'!C361</f>
        <v>DRS-307</v>
      </c>
      <c r="C360" s="203" t="str">
        <f>'Door Comparison'!D361</f>
        <v>Metal</v>
      </c>
      <c r="D360" s="9">
        <f>'Door Comparison'!P361</f>
        <v>1</v>
      </c>
      <c r="E360" s="160">
        <f>'Door Labour'!Y361</f>
        <v>459.69</v>
      </c>
      <c r="F360" s="3">
        <f>'Door Materials'!W361</f>
        <v>1404.55</v>
      </c>
      <c r="G360" s="3">
        <f t="shared" si="36"/>
        <v>1864.24</v>
      </c>
      <c r="H360" s="3">
        <f t="shared" si="37"/>
        <v>223.71</v>
      </c>
      <c r="I360" s="3">
        <f t="shared" si="38"/>
        <v>2087.9499999999998</v>
      </c>
      <c r="J360" s="3">
        <f t="shared" si="39"/>
        <v>109.89</v>
      </c>
      <c r="K360" s="105">
        <v>0</v>
      </c>
      <c r="L360" s="3">
        <f t="shared" si="40"/>
        <v>2197.84</v>
      </c>
      <c r="M360" s="25">
        <f t="shared" si="41"/>
        <v>2197.84</v>
      </c>
    </row>
    <row r="361" spans="1:13" x14ac:dyDescent="0.2">
      <c r="A361" s="384" t="str">
        <f>'Door Comparison'!A362</f>
        <v>D06.02.04A</v>
      </c>
      <c r="B361" s="73" t="str">
        <f>'Door Comparison'!C362</f>
        <v>DRS-501</v>
      </c>
      <c r="C361" s="203" t="str">
        <f>'Door Comparison'!D362</f>
        <v>Timber</v>
      </c>
      <c r="D361" s="9">
        <f>'Door Comparison'!P362</f>
        <v>1</v>
      </c>
      <c r="E361" s="160">
        <f>'Door Labour'!Y362</f>
        <v>332.93</v>
      </c>
      <c r="F361" s="3">
        <f>'Door Materials'!W362</f>
        <v>2017.45</v>
      </c>
      <c r="G361" s="3">
        <f t="shared" si="36"/>
        <v>2350.38</v>
      </c>
      <c r="H361" s="3">
        <f t="shared" si="37"/>
        <v>282.05</v>
      </c>
      <c r="I361" s="3">
        <f t="shared" si="38"/>
        <v>2632.43</v>
      </c>
      <c r="J361" s="3">
        <f t="shared" si="39"/>
        <v>138.55000000000001</v>
      </c>
      <c r="K361" s="105">
        <v>0</v>
      </c>
      <c r="L361" s="3">
        <f t="shared" si="40"/>
        <v>2770.98</v>
      </c>
      <c r="M361" s="25">
        <f t="shared" si="41"/>
        <v>2770.98</v>
      </c>
    </row>
    <row r="362" spans="1:13" x14ac:dyDescent="0.2">
      <c r="A362" s="384" t="str">
        <f>'Door Comparison'!A363</f>
        <v>D06.02.06A</v>
      </c>
      <c r="B362" s="73" t="str">
        <f>'Door Comparison'!C363</f>
        <v>DRS-501</v>
      </c>
      <c r="C362" s="203" t="str">
        <f>'Door Comparison'!D363</f>
        <v>Timber</v>
      </c>
      <c r="D362" s="9">
        <f>'Door Comparison'!P363</f>
        <v>1</v>
      </c>
      <c r="E362" s="160">
        <f>'Door Labour'!Y363</f>
        <v>326.99</v>
      </c>
      <c r="F362" s="3">
        <f>'Door Materials'!W363</f>
        <v>2021.9</v>
      </c>
      <c r="G362" s="3">
        <f t="shared" si="36"/>
        <v>2348.89</v>
      </c>
      <c r="H362" s="3">
        <f t="shared" si="37"/>
        <v>281.87</v>
      </c>
      <c r="I362" s="3">
        <f t="shared" si="38"/>
        <v>2630.76</v>
      </c>
      <c r="J362" s="3">
        <f t="shared" si="39"/>
        <v>138.46</v>
      </c>
      <c r="K362" s="105">
        <v>0</v>
      </c>
      <c r="L362" s="3">
        <f t="shared" si="40"/>
        <v>2769.22</v>
      </c>
      <c r="M362" s="25">
        <f t="shared" si="41"/>
        <v>2769.22</v>
      </c>
    </row>
    <row r="363" spans="1:13" x14ac:dyDescent="0.2">
      <c r="A363" s="384" t="str">
        <f>'Door Comparison'!A364</f>
        <v>D06.02.06B</v>
      </c>
      <c r="B363" s="73" t="str">
        <f>'Door Comparison'!C364</f>
        <v>DRS-307</v>
      </c>
      <c r="C363" s="203" t="str">
        <f>'Door Comparison'!D364</f>
        <v>Metal</v>
      </c>
      <c r="D363" s="9">
        <f>'Door Comparison'!P364</f>
        <v>1</v>
      </c>
      <c r="E363" s="160">
        <f>'Door Labour'!Y364</f>
        <v>459.69</v>
      </c>
      <c r="F363" s="3">
        <f>'Door Materials'!W364</f>
        <v>1404.55</v>
      </c>
      <c r="G363" s="3">
        <f t="shared" si="36"/>
        <v>1864.24</v>
      </c>
      <c r="H363" s="3">
        <f t="shared" si="37"/>
        <v>223.71</v>
      </c>
      <c r="I363" s="3">
        <f t="shared" si="38"/>
        <v>2087.9499999999998</v>
      </c>
      <c r="J363" s="3">
        <f t="shared" si="39"/>
        <v>109.89</v>
      </c>
      <c r="K363" s="105">
        <v>0</v>
      </c>
      <c r="L363" s="3">
        <f t="shared" si="40"/>
        <v>2197.84</v>
      </c>
      <c r="M363" s="25">
        <f t="shared" si="41"/>
        <v>2197.84</v>
      </c>
    </row>
    <row r="364" spans="1:13" x14ac:dyDescent="0.2">
      <c r="A364" s="384" t="str">
        <f>'Door Comparison'!A365</f>
        <v>D06.02.07A</v>
      </c>
      <c r="B364" s="73" t="str">
        <f>'Door Comparison'!C365</f>
        <v>DRS-501</v>
      </c>
      <c r="C364" s="203" t="str">
        <f>'Door Comparison'!D365</f>
        <v>Timber</v>
      </c>
      <c r="D364" s="9">
        <f>'Door Comparison'!P365</f>
        <v>1</v>
      </c>
      <c r="E364" s="160">
        <f>'Door Labour'!Y365</f>
        <v>247.27</v>
      </c>
      <c r="F364" s="3">
        <f>'Door Materials'!W365</f>
        <v>1150.43</v>
      </c>
      <c r="G364" s="3">
        <f t="shared" si="36"/>
        <v>1397.7</v>
      </c>
      <c r="H364" s="3">
        <f t="shared" si="37"/>
        <v>167.72</v>
      </c>
      <c r="I364" s="3">
        <f t="shared" si="38"/>
        <v>1565.42</v>
      </c>
      <c r="J364" s="3">
        <f t="shared" si="39"/>
        <v>82.39</v>
      </c>
      <c r="K364" s="105">
        <v>0</v>
      </c>
      <c r="L364" s="3">
        <f t="shared" si="40"/>
        <v>1647.81</v>
      </c>
      <c r="M364" s="25">
        <f t="shared" si="41"/>
        <v>1647.81</v>
      </c>
    </row>
    <row r="365" spans="1:13" x14ac:dyDescent="0.2">
      <c r="A365" s="384" t="str">
        <f>'Door Comparison'!A366</f>
        <v>D06.02.08A</v>
      </c>
      <c r="B365" s="73" t="str">
        <f>'Door Comparison'!C366</f>
        <v>DRS-501</v>
      </c>
      <c r="C365" s="203" t="str">
        <f>'Door Comparison'!D366</f>
        <v>Timber</v>
      </c>
      <c r="D365" s="9">
        <f>'Door Comparison'!P366</f>
        <v>1</v>
      </c>
      <c r="E365" s="160">
        <f>'Door Labour'!Y366</f>
        <v>247.27</v>
      </c>
      <c r="F365" s="3">
        <f>'Door Materials'!W366</f>
        <v>1193.67</v>
      </c>
      <c r="G365" s="3">
        <f t="shared" si="36"/>
        <v>1440.94</v>
      </c>
      <c r="H365" s="3">
        <f t="shared" si="37"/>
        <v>172.91</v>
      </c>
      <c r="I365" s="3">
        <f t="shared" si="38"/>
        <v>1613.85</v>
      </c>
      <c r="J365" s="3">
        <f t="shared" si="39"/>
        <v>84.94</v>
      </c>
      <c r="K365" s="105">
        <v>0</v>
      </c>
      <c r="L365" s="3">
        <f t="shared" si="40"/>
        <v>1698.79</v>
      </c>
      <c r="M365" s="25">
        <f t="shared" si="41"/>
        <v>1698.79</v>
      </c>
    </row>
    <row r="366" spans="1:13" x14ac:dyDescent="0.2">
      <c r="A366" s="384" t="str">
        <f>'Door Comparison'!A367</f>
        <v>D06.02.09A</v>
      </c>
      <c r="B366" s="73" t="str">
        <f>'Door Comparison'!C367</f>
        <v>DRS-501</v>
      </c>
      <c r="C366" s="203" t="str">
        <f>'Door Comparison'!D367</f>
        <v>Timber</v>
      </c>
      <c r="D366" s="9">
        <f>'Door Comparison'!P367</f>
        <v>1</v>
      </c>
      <c r="E366" s="160">
        <f>'Door Labour'!Y367</f>
        <v>196.88</v>
      </c>
      <c r="F366" s="3">
        <f>'Door Materials'!W367</f>
        <v>1139.49</v>
      </c>
      <c r="G366" s="3">
        <f t="shared" si="36"/>
        <v>1336.37</v>
      </c>
      <c r="H366" s="3">
        <f t="shared" si="37"/>
        <v>160.36000000000001</v>
      </c>
      <c r="I366" s="3">
        <f t="shared" si="38"/>
        <v>1496.73</v>
      </c>
      <c r="J366" s="3">
        <f t="shared" si="39"/>
        <v>78.78</v>
      </c>
      <c r="K366" s="105">
        <v>0</v>
      </c>
      <c r="L366" s="3">
        <f t="shared" si="40"/>
        <v>1575.51</v>
      </c>
      <c r="M366" s="25">
        <f t="shared" si="41"/>
        <v>1575.51</v>
      </c>
    </row>
    <row r="367" spans="1:13" x14ac:dyDescent="0.2">
      <c r="A367" s="384" t="str">
        <f>'Door Comparison'!A368</f>
        <v>D06.02.10A</v>
      </c>
      <c r="B367" s="73" t="str">
        <f>'Door Comparison'!C368</f>
        <v>DRS-501</v>
      </c>
      <c r="C367" s="203" t="str">
        <f>'Door Comparison'!D368</f>
        <v>Timber</v>
      </c>
      <c r="D367" s="9">
        <f>'Door Comparison'!P368</f>
        <v>1</v>
      </c>
      <c r="E367" s="160">
        <f>'Door Labour'!Y368</f>
        <v>248.38</v>
      </c>
      <c r="F367" s="3">
        <f>'Door Materials'!W368</f>
        <v>1167.18</v>
      </c>
      <c r="G367" s="3">
        <f t="shared" si="36"/>
        <v>1415.56</v>
      </c>
      <c r="H367" s="3">
        <f t="shared" si="37"/>
        <v>169.87</v>
      </c>
      <c r="I367" s="3">
        <f t="shared" si="38"/>
        <v>1585.43</v>
      </c>
      <c r="J367" s="3">
        <f t="shared" si="39"/>
        <v>83.44</v>
      </c>
      <c r="K367" s="105">
        <v>0</v>
      </c>
      <c r="L367" s="3">
        <f t="shared" si="40"/>
        <v>1668.87</v>
      </c>
      <c r="M367" s="25">
        <f t="shared" si="41"/>
        <v>1668.87</v>
      </c>
    </row>
    <row r="368" spans="1:13" x14ac:dyDescent="0.2">
      <c r="A368" s="384" t="str">
        <f>'Door Comparison'!A369</f>
        <v>D06.02.11A</v>
      </c>
      <c r="B368" s="73" t="str">
        <f>'Door Comparison'!C369</f>
        <v>DRS-501</v>
      </c>
      <c r="C368" s="203" t="str">
        <f>'Door Comparison'!D369</f>
        <v>Timber</v>
      </c>
      <c r="D368" s="9">
        <f>'Door Comparison'!P369</f>
        <v>1</v>
      </c>
      <c r="E368" s="160">
        <f>'Door Labour'!Y369</f>
        <v>332.93</v>
      </c>
      <c r="F368" s="3">
        <f>'Door Materials'!W369</f>
        <v>2076.46</v>
      </c>
      <c r="G368" s="3">
        <f t="shared" si="36"/>
        <v>2409.39</v>
      </c>
      <c r="H368" s="3">
        <f t="shared" si="37"/>
        <v>289.13</v>
      </c>
      <c r="I368" s="3">
        <f t="shared" si="38"/>
        <v>2698.52</v>
      </c>
      <c r="J368" s="3">
        <f t="shared" si="39"/>
        <v>142.03</v>
      </c>
      <c r="K368" s="105">
        <v>0</v>
      </c>
      <c r="L368" s="3">
        <f t="shared" si="40"/>
        <v>2840.55</v>
      </c>
      <c r="M368" s="25">
        <f t="shared" si="41"/>
        <v>2840.55</v>
      </c>
    </row>
    <row r="369" spans="1:13" x14ac:dyDescent="0.2">
      <c r="A369" s="384" t="str">
        <f>'Door Comparison'!A370</f>
        <v>D06.02.12A</v>
      </c>
      <c r="B369" s="73" t="str">
        <f>'Door Comparison'!C370</f>
        <v>DRS-501</v>
      </c>
      <c r="C369" s="203" t="str">
        <f>'Door Comparison'!D370</f>
        <v>Timber</v>
      </c>
      <c r="D369" s="9">
        <f>'Door Comparison'!P370</f>
        <v>1</v>
      </c>
      <c r="E369" s="160">
        <f>'Door Labour'!Y370</f>
        <v>332.93</v>
      </c>
      <c r="F369" s="3">
        <f>'Door Materials'!W370</f>
        <v>2035.08</v>
      </c>
      <c r="G369" s="3">
        <f t="shared" si="36"/>
        <v>2368.0100000000002</v>
      </c>
      <c r="H369" s="3">
        <f t="shared" si="37"/>
        <v>284.16000000000003</v>
      </c>
      <c r="I369" s="3">
        <f t="shared" si="38"/>
        <v>2652.17</v>
      </c>
      <c r="J369" s="3">
        <f t="shared" si="39"/>
        <v>139.59</v>
      </c>
      <c r="K369" s="105">
        <v>0</v>
      </c>
      <c r="L369" s="3">
        <f t="shared" si="40"/>
        <v>2791.76</v>
      </c>
      <c r="M369" s="25">
        <f t="shared" si="41"/>
        <v>2791.76</v>
      </c>
    </row>
    <row r="370" spans="1:13" x14ac:dyDescent="0.2">
      <c r="A370" s="384" t="str">
        <f>'Door Comparison'!A371</f>
        <v>D06.02.M1A</v>
      </c>
      <c r="B370" s="73" t="str">
        <f>'Door Comparison'!C371</f>
        <v>DRS-501</v>
      </c>
      <c r="C370" s="203" t="str">
        <f>'Door Comparison'!D371</f>
        <v>Timber</v>
      </c>
      <c r="D370" s="9">
        <f>'Door Comparison'!P371</f>
        <v>1</v>
      </c>
      <c r="E370" s="160">
        <f>'Door Labour'!Y371</f>
        <v>243.92</v>
      </c>
      <c r="F370" s="3">
        <f>'Door Materials'!W371</f>
        <v>1102.3699999999999</v>
      </c>
      <c r="G370" s="3">
        <f t="shared" si="36"/>
        <v>1346.29</v>
      </c>
      <c r="H370" s="3">
        <f t="shared" si="37"/>
        <v>161.55000000000001</v>
      </c>
      <c r="I370" s="3">
        <f t="shared" si="38"/>
        <v>1507.84</v>
      </c>
      <c r="J370" s="3">
        <f t="shared" si="39"/>
        <v>79.36</v>
      </c>
      <c r="K370" s="105">
        <v>0</v>
      </c>
      <c r="L370" s="3">
        <f t="shared" si="40"/>
        <v>1587.2</v>
      </c>
      <c r="M370" s="25">
        <f t="shared" si="41"/>
        <v>1587.2</v>
      </c>
    </row>
    <row r="371" spans="1:13" x14ac:dyDescent="0.2">
      <c r="A371" s="384" t="str">
        <f>'Door Comparison'!A372</f>
        <v>D06.04.01A</v>
      </c>
      <c r="B371" s="73" t="str">
        <f>'Door Comparison'!C372</f>
        <v>DRS-501</v>
      </c>
      <c r="C371" s="203" t="str">
        <f>'Door Comparison'!D372</f>
        <v>Timber</v>
      </c>
      <c r="D371" s="9">
        <f>'Door Comparison'!P372</f>
        <v>1</v>
      </c>
      <c r="E371" s="160">
        <f>'Door Labour'!Y372</f>
        <v>326.99</v>
      </c>
      <c r="F371" s="3">
        <f>'Door Materials'!W372</f>
        <v>2067.41</v>
      </c>
      <c r="G371" s="3">
        <f t="shared" si="36"/>
        <v>2394.4</v>
      </c>
      <c r="H371" s="3">
        <f t="shared" si="37"/>
        <v>287.33</v>
      </c>
      <c r="I371" s="3">
        <f t="shared" si="38"/>
        <v>2681.73</v>
      </c>
      <c r="J371" s="3">
        <f t="shared" si="39"/>
        <v>141.13999999999999</v>
      </c>
      <c r="K371" s="105">
        <v>0</v>
      </c>
      <c r="L371" s="3">
        <f t="shared" si="40"/>
        <v>2822.87</v>
      </c>
      <c r="M371" s="25">
        <f t="shared" si="41"/>
        <v>2822.87</v>
      </c>
    </row>
    <row r="372" spans="1:13" x14ac:dyDescent="0.2">
      <c r="A372" s="384" t="str">
        <f>'Door Comparison'!A373</f>
        <v>D06.04.02A</v>
      </c>
      <c r="B372" s="73" t="str">
        <f>'Door Comparison'!C373</f>
        <v>DRS-501</v>
      </c>
      <c r="C372" s="203" t="str">
        <f>'Door Comparison'!D373</f>
        <v>Timber</v>
      </c>
      <c r="D372" s="9">
        <f>'Door Comparison'!P373</f>
        <v>1</v>
      </c>
      <c r="E372" s="160">
        <f>'Door Labour'!Y373</f>
        <v>332.93</v>
      </c>
      <c r="F372" s="3">
        <f>'Door Materials'!W373</f>
        <v>2062.96</v>
      </c>
      <c r="G372" s="3">
        <f t="shared" si="36"/>
        <v>2395.89</v>
      </c>
      <c r="H372" s="3">
        <f t="shared" si="37"/>
        <v>287.51</v>
      </c>
      <c r="I372" s="3">
        <f t="shared" si="38"/>
        <v>2683.4</v>
      </c>
      <c r="J372" s="3">
        <f t="shared" si="39"/>
        <v>141.22999999999999</v>
      </c>
      <c r="K372" s="105">
        <v>0</v>
      </c>
      <c r="L372" s="3">
        <f t="shared" si="40"/>
        <v>2824.63</v>
      </c>
      <c r="M372" s="25">
        <f t="shared" si="41"/>
        <v>2824.63</v>
      </c>
    </row>
    <row r="373" spans="1:13" x14ac:dyDescent="0.2">
      <c r="A373" s="384" t="str">
        <f>'Door Comparison'!A374</f>
        <v>D06.04.03A</v>
      </c>
      <c r="B373" s="73" t="str">
        <f>'Door Comparison'!C374</f>
        <v>DRS-501</v>
      </c>
      <c r="C373" s="203" t="str">
        <f>'Door Comparison'!D374</f>
        <v>Timber</v>
      </c>
      <c r="D373" s="9">
        <f>'Door Comparison'!P374</f>
        <v>1</v>
      </c>
      <c r="E373" s="160">
        <f>'Door Labour'!Y374</f>
        <v>226.92</v>
      </c>
      <c r="F373" s="3">
        <f>'Door Materials'!W374</f>
        <v>1219.76</v>
      </c>
      <c r="G373" s="3">
        <f t="shared" si="36"/>
        <v>1446.68</v>
      </c>
      <c r="H373" s="3">
        <f t="shared" si="37"/>
        <v>173.6</v>
      </c>
      <c r="I373" s="3">
        <f t="shared" si="38"/>
        <v>1620.28</v>
      </c>
      <c r="J373" s="3">
        <f t="shared" si="39"/>
        <v>85.28</v>
      </c>
      <c r="K373" s="105">
        <v>0</v>
      </c>
      <c r="L373" s="3">
        <f t="shared" si="40"/>
        <v>1705.56</v>
      </c>
      <c r="M373" s="25">
        <f t="shared" si="41"/>
        <v>1705.56</v>
      </c>
    </row>
    <row r="374" spans="1:13" x14ac:dyDescent="0.2">
      <c r="A374" s="384" t="str">
        <f>'Door Comparison'!A375</f>
        <v>D06.04.04A</v>
      </c>
      <c r="B374" s="73" t="str">
        <f>'Door Comparison'!C375</f>
        <v>DRS-501</v>
      </c>
      <c r="C374" s="203" t="str">
        <f>'Door Comparison'!D375</f>
        <v>Timber</v>
      </c>
      <c r="D374" s="9">
        <f>'Door Comparison'!P375</f>
        <v>1</v>
      </c>
      <c r="E374" s="160">
        <f>'Door Labour'!Y375</f>
        <v>290.54000000000002</v>
      </c>
      <c r="F374" s="3">
        <f>'Door Materials'!W375</f>
        <v>1545.69</v>
      </c>
      <c r="G374" s="3">
        <f t="shared" si="36"/>
        <v>1836.23</v>
      </c>
      <c r="H374" s="3">
        <f t="shared" si="37"/>
        <v>220.35</v>
      </c>
      <c r="I374" s="3">
        <f t="shared" si="38"/>
        <v>2056.58</v>
      </c>
      <c r="J374" s="3">
        <f t="shared" si="39"/>
        <v>108.24</v>
      </c>
      <c r="K374" s="105">
        <v>0</v>
      </c>
      <c r="L374" s="3">
        <f t="shared" si="40"/>
        <v>2164.8200000000002</v>
      </c>
      <c r="M374" s="25">
        <f t="shared" si="41"/>
        <v>2164.8200000000002</v>
      </c>
    </row>
    <row r="375" spans="1:13" x14ac:dyDescent="0.2">
      <c r="A375" s="384" t="str">
        <f>'Door Comparison'!A376</f>
        <v>D06.04.05A</v>
      </c>
      <c r="B375" s="73" t="str">
        <f>'Door Comparison'!C376</f>
        <v>DRS-505</v>
      </c>
      <c r="C375" s="203" t="str">
        <f>'Door Comparison'!D376</f>
        <v>Selo</v>
      </c>
      <c r="D375" s="9">
        <f>'Door Comparison'!P376</f>
        <v>1</v>
      </c>
      <c r="E375" s="160">
        <f>'Door Labour'!Y376</f>
        <v>523.97</v>
      </c>
      <c r="F375" s="3">
        <f>'Door Materials'!W376</f>
        <v>1528.72</v>
      </c>
      <c r="G375" s="3">
        <f t="shared" si="36"/>
        <v>2052.69</v>
      </c>
      <c r="H375" s="3">
        <f t="shared" si="37"/>
        <v>246.32</v>
      </c>
      <c r="I375" s="3">
        <f t="shared" si="38"/>
        <v>2299.0100000000002</v>
      </c>
      <c r="J375" s="3">
        <f t="shared" si="39"/>
        <v>121</v>
      </c>
      <c r="K375" s="105">
        <v>0</v>
      </c>
      <c r="L375" s="3">
        <f t="shared" si="40"/>
        <v>2420.0100000000002</v>
      </c>
      <c r="M375" s="25">
        <f t="shared" si="41"/>
        <v>2420.0100000000002</v>
      </c>
    </row>
    <row r="376" spans="1:13" x14ac:dyDescent="0.2">
      <c r="A376" s="384" t="str">
        <f>'Door Comparison'!A377</f>
        <v>D06.04.06A</v>
      </c>
      <c r="B376" s="73" t="str">
        <f>'Door Comparison'!C377</f>
        <v>DRS-501</v>
      </c>
      <c r="C376" s="203" t="str">
        <f>'Door Comparison'!D377</f>
        <v>Timber</v>
      </c>
      <c r="D376" s="9">
        <f>'Door Comparison'!P377</f>
        <v>1</v>
      </c>
      <c r="E376" s="160">
        <f>'Door Labour'!Y377</f>
        <v>222.78</v>
      </c>
      <c r="F376" s="3">
        <f>'Door Materials'!W377</f>
        <v>1002.58</v>
      </c>
      <c r="G376" s="3">
        <f t="shared" si="36"/>
        <v>1225.3599999999999</v>
      </c>
      <c r="H376" s="3">
        <f t="shared" si="37"/>
        <v>147.04</v>
      </c>
      <c r="I376" s="3">
        <f t="shared" si="38"/>
        <v>1372.4</v>
      </c>
      <c r="J376" s="3">
        <f t="shared" si="39"/>
        <v>72.23</v>
      </c>
      <c r="K376" s="105">
        <v>0</v>
      </c>
      <c r="L376" s="3">
        <f t="shared" si="40"/>
        <v>1444.63</v>
      </c>
      <c r="M376" s="25">
        <f t="shared" si="41"/>
        <v>1444.63</v>
      </c>
    </row>
    <row r="377" spans="1:13" x14ac:dyDescent="0.2">
      <c r="A377" s="384" t="str">
        <f>'Door Comparison'!A378</f>
        <v>D06.04.07A</v>
      </c>
      <c r="B377" s="73" t="str">
        <f>'Door Comparison'!C378</f>
        <v>DRS-501</v>
      </c>
      <c r="C377" s="203" t="str">
        <f>'Door Comparison'!D378</f>
        <v>Timber</v>
      </c>
      <c r="D377" s="9">
        <f>'Door Comparison'!P378</f>
        <v>1</v>
      </c>
      <c r="E377" s="160">
        <f>'Door Labour'!Y378</f>
        <v>196.33</v>
      </c>
      <c r="F377" s="3">
        <f>'Door Materials'!W378</f>
        <v>1028.8499999999999</v>
      </c>
      <c r="G377" s="3">
        <f t="shared" si="36"/>
        <v>1225.18</v>
      </c>
      <c r="H377" s="3">
        <f t="shared" si="37"/>
        <v>147.02000000000001</v>
      </c>
      <c r="I377" s="3">
        <f t="shared" si="38"/>
        <v>1372.2</v>
      </c>
      <c r="J377" s="3">
        <f t="shared" si="39"/>
        <v>72.22</v>
      </c>
      <c r="K377" s="105">
        <v>0</v>
      </c>
      <c r="L377" s="3">
        <f t="shared" si="40"/>
        <v>1444.42</v>
      </c>
      <c r="M377" s="25">
        <f t="shared" si="41"/>
        <v>1444.42</v>
      </c>
    </row>
    <row r="378" spans="1:13" x14ac:dyDescent="0.2">
      <c r="A378" s="384" t="str">
        <f>'Door Comparison'!A379</f>
        <v>D06.04.08A</v>
      </c>
      <c r="B378" s="73" t="str">
        <f>'Door Comparison'!C379</f>
        <v>DRS-501</v>
      </c>
      <c r="C378" s="203" t="str">
        <f>'Door Comparison'!D379</f>
        <v>Timber</v>
      </c>
      <c r="D378" s="9">
        <f>'Door Comparison'!P379</f>
        <v>1</v>
      </c>
      <c r="E378" s="160">
        <f>'Door Labour'!Y379</f>
        <v>222.78</v>
      </c>
      <c r="F378" s="3">
        <f>'Door Materials'!W379</f>
        <v>1002.58</v>
      </c>
      <c r="G378" s="3">
        <f t="shared" si="36"/>
        <v>1225.3599999999999</v>
      </c>
      <c r="H378" s="3">
        <f t="shared" si="37"/>
        <v>147.04</v>
      </c>
      <c r="I378" s="3">
        <f t="shared" si="38"/>
        <v>1372.4</v>
      </c>
      <c r="J378" s="3">
        <f t="shared" si="39"/>
        <v>72.23</v>
      </c>
      <c r="K378" s="105">
        <v>0</v>
      </c>
      <c r="L378" s="3">
        <f t="shared" si="40"/>
        <v>1444.63</v>
      </c>
      <c r="M378" s="25">
        <f t="shared" si="41"/>
        <v>1444.63</v>
      </c>
    </row>
    <row r="379" spans="1:13" x14ac:dyDescent="0.2">
      <c r="A379" s="384" t="str">
        <f>'Door Comparison'!A380</f>
        <v>D06.06.01A</v>
      </c>
      <c r="B379" s="73" t="str">
        <f>'Door Comparison'!C380</f>
        <v>DRS-501</v>
      </c>
      <c r="C379" s="203" t="str">
        <f>'Door Comparison'!D380</f>
        <v>Timber</v>
      </c>
      <c r="D379" s="9">
        <f>'Door Comparison'!P380</f>
        <v>1</v>
      </c>
      <c r="E379" s="160">
        <f>'Door Labour'!Y380</f>
        <v>326.99</v>
      </c>
      <c r="F379" s="3">
        <f>'Door Materials'!W380</f>
        <v>2021.9</v>
      </c>
      <c r="G379" s="3">
        <f t="shared" si="36"/>
        <v>2348.89</v>
      </c>
      <c r="H379" s="3">
        <f t="shared" si="37"/>
        <v>281.87</v>
      </c>
      <c r="I379" s="3">
        <f t="shared" si="38"/>
        <v>2630.76</v>
      </c>
      <c r="J379" s="3">
        <f t="shared" si="39"/>
        <v>138.46</v>
      </c>
      <c r="K379" s="105">
        <v>0</v>
      </c>
      <c r="L379" s="3">
        <f t="shared" si="40"/>
        <v>2769.22</v>
      </c>
      <c r="M379" s="25">
        <f t="shared" si="41"/>
        <v>2769.22</v>
      </c>
    </row>
    <row r="380" spans="1:13" x14ac:dyDescent="0.2">
      <c r="A380" s="384" t="str">
        <f>'Door Comparison'!A381</f>
        <v>D06.06.02A</v>
      </c>
      <c r="B380" s="73" t="str">
        <f>'Door Comparison'!C381</f>
        <v>DRS-501</v>
      </c>
      <c r="C380" s="203" t="str">
        <f>'Door Comparison'!D381</f>
        <v>Timber</v>
      </c>
      <c r="D380" s="9">
        <f>'Door Comparison'!P381</f>
        <v>1</v>
      </c>
      <c r="E380" s="160">
        <f>'Door Labour'!Y381</f>
        <v>290.54000000000002</v>
      </c>
      <c r="F380" s="3">
        <f>'Door Materials'!W381</f>
        <v>1575.09</v>
      </c>
      <c r="G380" s="3">
        <f t="shared" si="36"/>
        <v>1865.63</v>
      </c>
      <c r="H380" s="3">
        <f t="shared" si="37"/>
        <v>223.88</v>
      </c>
      <c r="I380" s="3">
        <f t="shared" si="38"/>
        <v>2089.5100000000002</v>
      </c>
      <c r="J380" s="3">
        <f t="shared" si="39"/>
        <v>109.97</v>
      </c>
      <c r="K380" s="105">
        <v>0</v>
      </c>
      <c r="L380" s="3">
        <f t="shared" si="40"/>
        <v>2199.48</v>
      </c>
      <c r="M380" s="25">
        <f t="shared" si="41"/>
        <v>2199.48</v>
      </c>
    </row>
    <row r="381" spans="1:13" x14ac:dyDescent="0.2">
      <c r="A381" s="384" t="str">
        <f>'Door Comparison'!A382</f>
        <v>D06.06.03A</v>
      </c>
      <c r="B381" s="73" t="str">
        <f>'Door Comparison'!C382</f>
        <v>DRS-501</v>
      </c>
      <c r="C381" s="203" t="str">
        <f>'Door Comparison'!D382</f>
        <v>Timber</v>
      </c>
      <c r="D381" s="9">
        <f>'Door Comparison'!P382</f>
        <v>1</v>
      </c>
      <c r="E381" s="160">
        <f>'Door Labour'!Y382</f>
        <v>332.93</v>
      </c>
      <c r="F381" s="3">
        <f>'Door Materials'!W382</f>
        <v>2017.45</v>
      </c>
      <c r="G381" s="3">
        <f t="shared" si="36"/>
        <v>2350.38</v>
      </c>
      <c r="H381" s="3">
        <f t="shared" si="37"/>
        <v>282.05</v>
      </c>
      <c r="I381" s="3">
        <f t="shared" si="38"/>
        <v>2632.43</v>
      </c>
      <c r="J381" s="3">
        <f t="shared" si="39"/>
        <v>138.55000000000001</v>
      </c>
      <c r="K381" s="105">
        <v>0</v>
      </c>
      <c r="L381" s="3">
        <f t="shared" si="40"/>
        <v>2770.98</v>
      </c>
      <c r="M381" s="25">
        <f t="shared" si="41"/>
        <v>2770.98</v>
      </c>
    </row>
    <row r="382" spans="1:13" x14ac:dyDescent="0.2">
      <c r="A382" s="384" t="str">
        <f>'Door Comparison'!A383</f>
        <v>D06.06.04A</v>
      </c>
      <c r="B382" s="73" t="str">
        <f>'Door Comparison'!C383</f>
        <v>DRS-505</v>
      </c>
      <c r="C382" s="203" t="str">
        <f>'Door Comparison'!D383</f>
        <v>Selo</v>
      </c>
      <c r="D382" s="9">
        <f>'Door Comparison'!P383</f>
        <v>1</v>
      </c>
      <c r="E382" s="160">
        <f>'Door Labour'!Y383</f>
        <v>524.63</v>
      </c>
      <c r="F382" s="3">
        <f>'Door Materials'!W383</f>
        <v>1528.91</v>
      </c>
      <c r="G382" s="3">
        <f t="shared" si="36"/>
        <v>2053.54</v>
      </c>
      <c r="H382" s="3">
        <f t="shared" si="37"/>
        <v>246.42</v>
      </c>
      <c r="I382" s="3">
        <f t="shared" si="38"/>
        <v>2299.96</v>
      </c>
      <c r="J382" s="3">
        <f t="shared" si="39"/>
        <v>121.05</v>
      </c>
      <c r="K382" s="105">
        <v>0</v>
      </c>
      <c r="L382" s="3">
        <f t="shared" si="40"/>
        <v>2421.0100000000002</v>
      </c>
      <c r="M382" s="25">
        <f t="shared" si="41"/>
        <v>2421.0100000000002</v>
      </c>
    </row>
    <row r="383" spans="1:13" x14ac:dyDescent="0.2">
      <c r="A383" s="384" t="str">
        <f>'Door Comparison'!A384</f>
        <v>D06.06.05A</v>
      </c>
      <c r="B383" s="73" t="str">
        <f>'Door Comparison'!C384</f>
        <v>DRS-501</v>
      </c>
      <c r="C383" s="203" t="str">
        <f>'Door Comparison'!D384</f>
        <v>Timber</v>
      </c>
      <c r="D383" s="9">
        <f>'Door Comparison'!P384</f>
        <v>1</v>
      </c>
      <c r="E383" s="160">
        <f>'Door Labour'!Y384</f>
        <v>247.27</v>
      </c>
      <c r="F383" s="3">
        <f>'Door Materials'!W384</f>
        <v>1193.67</v>
      </c>
      <c r="G383" s="3">
        <f t="shared" si="36"/>
        <v>1440.94</v>
      </c>
      <c r="H383" s="3">
        <f t="shared" si="37"/>
        <v>172.91</v>
      </c>
      <c r="I383" s="3">
        <f t="shared" si="38"/>
        <v>1613.85</v>
      </c>
      <c r="J383" s="3">
        <f t="shared" si="39"/>
        <v>84.94</v>
      </c>
      <c r="K383" s="105">
        <v>0</v>
      </c>
      <c r="L383" s="3">
        <f t="shared" si="40"/>
        <v>1698.79</v>
      </c>
      <c r="M383" s="25">
        <f t="shared" si="41"/>
        <v>1698.79</v>
      </c>
    </row>
    <row r="384" spans="1:13" x14ac:dyDescent="0.2">
      <c r="A384" s="384" t="str">
        <f>'Door Comparison'!A385</f>
        <v>D06.06.06A</v>
      </c>
      <c r="B384" s="73" t="str">
        <f>'Door Comparison'!C385</f>
        <v>DRS-501</v>
      </c>
      <c r="C384" s="203" t="str">
        <f>'Door Comparison'!D385</f>
        <v>Timber</v>
      </c>
      <c r="D384" s="9">
        <f>'Door Comparison'!P385</f>
        <v>1</v>
      </c>
      <c r="E384" s="160">
        <f>'Door Labour'!Y385</f>
        <v>247.27</v>
      </c>
      <c r="F384" s="3">
        <f>'Door Materials'!W385</f>
        <v>1193.67</v>
      </c>
      <c r="G384" s="3">
        <f t="shared" si="36"/>
        <v>1440.94</v>
      </c>
      <c r="H384" s="3">
        <f t="shared" si="37"/>
        <v>172.91</v>
      </c>
      <c r="I384" s="3">
        <f t="shared" si="38"/>
        <v>1613.85</v>
      </c>
      <c r="J384" s="3">
        <f t="shared" si="39"/>
        <v>84.94</v>
      </c>
      <c r="K384" s="105">
        <v>0</v>
      </c>
      <c r="L384" s="3">
        <f t="shared" si="40"/>
        <v>1698.79</v>
      </c>
      <c r="M384" s="25">
        <f t="shared" si="41"/>
        <v>1698.79</v>
      </c>
    </row>
    <row r="385" spans="1:13" x14ac:dyDescent="0.2">
      <c r="A385" s="384" t="str">
        <f>'Door Comparison'!A386</f>
        <v>R06.01.01A</v>
      </c>
      <c r="B385" s="73" t="str">
        <f>'Door Comparison'!C386</f>
        <v>DRS-501</v>
      </c>
      <c r="C385" s="203" t="str">
        <f>'Door Comparison'!D386</f>
        <v>Timber</v>
      </c>
      <c r="D385" s="9">
        <f>'Door Comparison'!P386</f>
        <v>1</v>
      </c>
      <c r="E385" s="160">
        <f>'Door Labour'!Y386</f>
        <v>222.52</v>
      </c>
      <c r="F385" s="3">
        <f>'Door Materials'!W386</f>
        <v>1001.1</v>
      </c>
      <c r="G385" s="3">
        <f t="shared" si="36"/>
        <v>1223.6199999999999</v>
      </c>
      <c r="H385" s="3">
        <f t="shared" si="37"/>
        <v>146.83000000000001</v>
      </c>
      <c r="I385" s="3">
        <f t="shared" si="38"/>
        <v>1370.45</v>
      </c>
      <c r="J385" s="3">
        <f t="shared" si="39"/>
        <v>72.13</v>
      </c>
      <c r="K385" s="105">
        <v>0</v>
      </c>
      <c r="L385" s="3">
        <f t="shared" si="40"/>
        <v>1442.58</v>
      </c>
      <c r="M385" s="25">
        <f t="shared" si="41"/>
        <v>1442.58</v>
      </c>
    </row>
    <row r="386" spans="1:13" hidden="1" x14ac:dyDescent="0.2">
      <c r="A386" s="384" t="str">
        <f>'Door Comparison'!A387</f>
        <v>Level 07</v>
      </c>
      <c r="B386" s="73"/>
      <c r="C386" s="203"/>
      <c r="G386" s="3"/>
      <c r="H386" s="3"/>
      <c r="I386" s="3"/>
      <c r="J386" s="3"/>
      <c r="K386" s="105"/>
      <c r="L386" s="3"/>
    </row>
    <row r="387" spans="1:13" x14ac:dyDescent="0.2">
      <c r="A387" s="384" t="str">
        <f>'Door Comparison'!A388</f>
        <v>D07.01.01A</v>
      </c>
      <c r="B387" s="73" t="str">
        <f>'Door Comparison'!C388</f>
        <v>DRS-501</v>
      </c>
      <c r="C387" s="203" t="str">
        <f>'Door Comparison'!D388</f>
        <v>Timber</v>
      </c>
      <c r="D387" s="9">
        <f>'Door Comparison'!P388</f>
        <v>1</v>
      </c>
      <c r="E387" s="160">
        <f>'Door Labour'!Y388</f>
        <v>222.52</v>
      </c>
      <c r="F387" s="3">
        <f>'Door Materials'!W388</f>
        <v>1001.1</v>
      </c>
      <c r="G387" s="3">
        <f t="shared" si="36"/>
        <v>1223.6199999999999</v>
      </c>
      <c r="H387" s="3">
        <f t="shared" si="37"/>
        <v>146.83000000000001</v>
      </c>
      <c r="I387" s="3">
        <f t="shared" si="38"/>
        <v>1370.45</v>
      </c>
      <c r="J387" s="3">
        <f t="shared" si="39"/>
        <v>72.13</v>
      </c>
      <c r="K387" s="105">
        <v>0</v>
      </c>
      <c r="L387" s="3">
        <f t="shared" si="40"/>
        <v>1442.58</v>
      </c>
      <c r="M387" s="25">
        <f t="shared" si="41"/>
        <v>1442.58</v>
      </c>
    </row>
    <row r="388" spans="1:13" x14ac:dyDescent="0.2">
      <c r="A388" s="384" t="str">
        <f>'Door Comparison'!A389</f>
        <v>D07.01.02A</v>
      </c>
      <c r="B388" s="73" t="str">
        <f>'Door Comparison'!C389</f>
        <v>DRS-501</v>
      </c>
      <c r="C388" s="203" t="str">
        <f>'Door Comparison'!D389</f>
        <v>Timber</v>
      </c>
      <c r="D388" s="9">
        <f>'Door Comparison'!P389</f>
        <v>1</v>
      </c>
      <c r="E388" s="160">
        <f>'Door Labour'!Y389</f>
        <v>284.92</v>
      </c>
      <c r="F388" s="3">
        <f>'Door Materials'!W389</f>
        <v>1610.22</v>
      </c>
      <c r="G388" s="3">
        <f t="shared" si="36"/>
        <v>1895.14</v>
      </c>
      <c r="H388" s="3">
        <f t="shared" si="37"/>
        <v>227.42</v>
      </c>
      <c r="I388" s="3">
        <f t="shared" si="38"/>
        <v>2122.56</v>
      </c>
      <c r="J388" s="3">
        <f t="shared" si="39"/>
        <v>111.71</v>
      </c>
      <c r="K388" s="105">
        <v>0</v>
      </c>
      <c r="L388" s="3">
        <f t="shared" si="40"/>
        <v>2234.27</v>
      </c>
      <c r="M388" s="25">
        <f t="shared" si="41"/>
        <v>2234.27</v>
      </c>
    </row>
    <row r="389" spans="1:13" x14ac:dyDescent="0.2">
      <c r="A389" s="384" t="str">
        <f>'Door Comparison'!A390</f>
        <v>D07.01.03A</v>
      </c>
      <c r="B389" s="73" t="str">
        <f>'Door Comparison'!C390</f>
        <v>DRS-501</v>
      </c>
      <c r="C389" s="203" t="str">
        <f>'Door Comparison'!D390</f>
        <v>Timber</v>
      </c>
      <c r="D389" s="9">
        <f>'Door Comparison'!P390</f>
        <v>1</v>
      </c>
      <c r="E389" s="160">
        <f>'Door Labour'!Y390</f>
        <v>196.33</v>
      </c>
      <c r="F389" s="3">
        <f>'Door Materials'!W390</f>
        <v>1007.37</v>
      </c>
      <c r="G389" s="3">
        <f t="shared" si="36"/>
        <v>1203.7</v>
      </c>
      <c r="H389" s="3">
        <f t="shared" si="37"/>
        <v>144.44</v>
      </c>
      <c r="I389" s="3">
        <f t="shared" si="38"/>
        <v>1348.14</v>
      </c>
      <c r="J389" s="3">
        <f t="shared" si="39"/>
        <v>70.95</v>
      </c>
      <c r="K389" s="105">
        <v>0</v>
      </c>
      <c r="L389" s="3">
        <f t="shared" si="40"/>
        <v>1419.09</v>
      </c>
      <c r="M389" s="25">
        <f t="shared" si="41"/>
        <v>1419.09</v>
      </c>
    </row>
    <row r="390" spans="1:13" x14ac:dyDescent="0.2">
      <c r="A390" s="384" t="str">
        <f>'Door Comparison'!A391</f>
        <v>D07.01.04A</v>
      </c>
      <c r="B390" s="73" t="str">
        <f>'Door Comparison'!C391</f>
        <v>DRS-501</v>
      </c>
      <c r="C390" s="203" t="str">
        <f>'Door Comparison'!D391</f>
        <v>Timber</v>
      </c>
      <c r="D390" s="9">
        <f>'Door Comparison'!P391</f>
        <v>1</v>
      </c>
      <c r="E390" s="160">
        <f>'Door Labour'!Y391</f>
        <v>223.27</v>
      </c>
      <c r="F390" s="3">
        <f>'Door Materials'!W391</f>
        <v>970.69</v>
      </c>
      <c r="G390" s="3">
        <f t="shared" si="36"/>
        <v>1193.96</v>
      </c>
      <c r="H390" s="3">
        <f t="shared" si="37"/>
        <v>143.28</v>
      </c>
      <c r="I390" s="3">
        <f t="shared" si="38"/>
        <v>1337.24</v>
      </c>
      <c r="J390" s="3">
        <f t="shared" si="39"/>
        <v>70.38</v>
      </c>
      <c r="K390" s="105">
        <v>0</v>
      </c>
      <c r="L390" s="3">
        <f t="shared" si="40"/>
        <v>1407.62</v>
      </c>
      <c r="M390" s="25">
        <f t="shared" si="41"/>
        <v>1407.62</v>
      </c>
    </row>
    <row r="391" spans="1:13" x14ac:dyDescent="0.2">
      <c r="A391" s="384" t="str">
        <f>'Door Comparison'!A392</f>
        <v>D07.01.05A</v>
      </c>
      <c r="B391" s="73" t="str">
        <f>'Door Comparison'!C392</f>
        <v>DRS-501</v>
      </c>
      <c r="C391" s="203" t="str">
        <f>'Door Comparison'!D392</f>
        <v>Timber</v>
      </c>
      <c r="D391" s="9">
        <f>'Door Comparison'!P392</f>
        <v>1</v>
      </c>
      <c r="E391" s="160">
        <f>'Door Labour'!Y392</f>
        <v>247.27</v>
      </c>
      <c r="F391" s="3">
        <f>'Door Materials'!W392</f>
        <v>1167.18</v>
      </c>
      <c r="G391" s="3">
        <f t="shared" si="36"/>
        <v>1414.45</v>
      </c>
      <c r="H391" s="3">
        <f t="shared" si="37"/>
        <v>169.73</v>
      </c>
      <c r="I391" s="3">
        <f t="shared" si="38"/>
        <v>1584.18</v>
      </c>
      <c r="J391" s="3">
        <f t="shared" si="39"/>
        <v>83.38</v>
      </c>
      <c r="K391" s="105">
        <v>0</v>
      </c>
      <c r="L391" s="3">
        <f t="shared" si="40"/>
        <v>1667.56</v>
      </c>
      <c r="M391" s="25">
        <f t="shared" si="41"/>
        <v>1667.56</v>
      </c>
    </row>
    <row r="392" spans="1:13" x14ac:dyDescent="0.2">
      <c r="A392" s="384" t="str">
        <f>'Door Comparison'!A393</f>
        <v>D07.01.06A</v>
      </c>
      <c r="B392" s="73" t="str">
        <f>'Door Comparison'!C393</f>
        <v>DRS-501</v>
      </c>
      <c r="C392" s="203" t="str">
        <f>'Door Comparison'!D393</f>
        <v>Timber</v>
      </c>
      <c r="D392" s="9">
        <f>'Door Comparison'!P393</f>
        <v>1</v>
      </c>
      <c r="E392" s="160">
        <f>'Door Labour'!Y393</f>
        <v>326.99</v>
      </c>
      <c r="F392" s="3">
        <f>'Door Materials'!W393</f>
        <v>2067.41</v>
      </c>
      <c r="G392" s="3">
        <f t="shared" si="36"/>
        <v>2394.4</v>
      </c>
      <c r="H392" s="3">
        <f t="shared" si="37"/>
        <v>287.33</v>
      </c>
      <c r="I392" s="3">
        <f t="shared" si="38"/>
        <v>2681.73</v>
      </c>
      <c r="J392" s="3">
        <f t="shared" si="39"/>
        <v>141.13999999999999</v>
      </c>
      <c r="K392" s="105">
        <v>0</v>
      </c>
      <c r="L392" s="3">
        <f t="shared" si="40"/>
        <v>2822.87</v>
      </c>
      <c r="M392" s="25">
        <f t="shared" si="41"/>
        <v>2822.87</v>
      </c>
    </row>
    <row r="393" spans="1:13" x14ac:dyDescent="0.2">
      <c r="A393" s="384" t="str">
        <f>'Door Comparison'!A394</f>
        <v>D07.01.07A</v>
      </c>
      <c r="B393" s="73" t="str">
        <f>'Door Comparison'!C394</f>
        <v>DRS-501</v>
      </c>
      <c r="C393" s="203" t="str">
        <f>'Door Comparison'!D394</f>
        <v>Timber</v>
      </c>
      <c r="D393" s="9">
        <f>'Door Comparison'!P394</f>
        <v>1</v>
      </c>
      <c r="E393" s="160">
        <f>'Door Labour'!Y394</f>
        <v>226.59</v>
      </c>
      <c r="F393" s="3">
        <f>'Door Materials'!W394</f>
        <v>1220.72</v>
      </c>
      <c r="G393" s="3">
        <f t="shared" si="36"/>
        <v>1447.31</v>
      </c>
      <c r="H393" s="3">
        <f t="shared" si="37"/>
        <v>173.68</v>
      </c>
      <c r="I393" s="3">
        <f t="shared" si="38"/>
        <v>1620.99</v>
      </c>
      <c r="J393" s="3">
        <f t="shared" si="39"/>
        <v>85.32</v>
      </c>
      <c r="K393" s="105">
        <v>0</v>
      </c>
      <c r="L393" s="3">
        <f t="shared" si="40"/>
        <v>1706.31</v>
      </c>
      <c r="M393" s="25">
        <f t="shared" si="41"/>
        <v>1706.31</v>
      </c>
    </row>
    <row r="394" spans="1:13" x14ac:dyDescent="0.2">
      <c r="A394" s="384" t="str">
        <f>'Door Comparison'!A395</f>
        <v>D07.02.01A</v>
      </c>
      <c r="B394" s="73" t="str">
        <f>'Door Comparison'!C395</f>
        <v>DRS-501</v>
      </c>
      <c r="C394" s="203" t="str">
        <f>'Door Comparison'!D395</f>
        <v>Timber</v>
      </c>
      <c r="D394" s="9">
        <f>'Door Comparison'!P395</f>
        <v>1</v>
      </c>
      <c r="E394" s="160">
        <f>'Door Labour'!Y395</f>
        <v>320.91000000000003</v>
      </c>
      <c r="F394" s="3">
        <f>'Door Materials'!W395</f>
        <v>1815.39</v>
      </c>
      <c r="G394" s="3">
        <f t="shared" ref="G394:G456" si="42">E394+F394</f>
        <v>2136.3000000000002</v>
      </c>
      <c r="H394" s="3">
        <f t="shared" ref="H394:H456" si="43">G394*H$7</f>
        <v>256.36</v>
      </c>
      <c r="I394" s="3">
        <f t="shared" ref="I394:I456" si="44">SUM(G394:H394)</f>
        <v>2392.66</v>
      </c>
      <c r="J394" s="3">
        <f t="shared" ref="J394:J456" si="45">I394/19</f>
        <v>125.93</v>
      </c>
      <c r="K394" s="105">
        <v>0</v>
      </c>
      <c r="L394" s="3">
        <f t="shared" ref="L394:L456" si="46">I394+J394+K394</f>
        <v>2518.59</v>
      </c>
      <c r="M394" s="25">
        <f t="shared" ref="M394:M456" si="47">D394*L394</f>
        <v>2518.59</v>
      </c>
    </row>
    <row r="395" spans="1:13" x14ac:dyDescent="0.2">
      <c r="A395" s="384" t="str">
        <f>'Door Comparison'!A396</f>
        <v>D07.02.02A</v>
      </c>
      <c r="B395" s="73" t="str">
        <f>'Door Comparison'!C396</f>
        <v>DRS-501</v>
      </c>
      <c r="C395" s="203" t="str">
        <f>'Door Comparison'!D396</f>
        <v>Timber</v>
      </c>
      <c r="D395" s="9">
        <f>'Door Comparison'!P396</f>
        <v>1</v>
      </c>
      <c r="E395" s="160">
        <f>'Door Labour'!Y396</f>
        <v>322.64999999999998</v>
      </c>
      <c r="F395" s="3">
        <f>'Door Materials'!W396</f>
        <v>2013.55</v>
      </c>
      <c r="G395" s="3">
        <f t="shared" si="42"/>
        <v>2336.1999999999998</v>
      </c>
      <c r="H395" s="3">
        <f t="shared" si="43"/>
        <v>280.33999999999997</v>
      </c>
      <c r="I395" s="3">
        <f t="shared" si="44"/>
        <v>2616.54</v>
      </c>
      <c r="J395" s="3">
        <f t="shared" si="45"/>
        <v>137.71</v>
      </c>
      <c r="K395" s="105">
        <v>0</v>
      </c>
      <c r="L395" s="3">
        <f t="shared" si="46"/>
        <v>2754.25</v>
      </c>
      <c r="M395" s="25">
        <f t="shared" si="47"/>
        <v>2754.25</v>
      </c>
    </row>
    <row r="396" spans="1:13" x14ac:dyDescent="0.2">
      <c r="A396" s="384" t="str">
        <f>'Door Comparison'!A397</f>
        <v>D07.02.02B</v>
      </c>
      <c r="B396" s="73" t="str">
        <f>'Door Comparison'!C397</f>
        <v>DRS-307</v>
      </c>
      <c r="C396" s="203" t="str">
        <f>'Door Comparison'!D397</f>
        <v>Metal</v>
      </c>
      <c r="D396" s="9">
        <f>'Door Comparison'!P397</f>
        <v>1</v>
      </c>
      <c r="E396" s="160">
        <f>'Door Labour'!Y397</f>
        <v>459.69</v>
      </c>
      <c r="F396" s="3">
        <f>'Door Materials'!W397</f>
        <v>1404.55</v>
      </c>
      <c r="G396" s="3">
        <f t="shared" si="42"/>
        <v>1864.24</v>
      </c>
      <c r="H396" s="3">
        <f t="shared" si="43"/>
        <v>223.71</v>
      </c>
      <c r="I396" s="3">
        <f t="shared" si="44"/>
        <v>2087.9499999999998</v>
      </c>
      <c r="J396" s="3">
        <f t="shared" si="45"/>
        <v>109.89</v>
      </c>
      <c r="K396" s="105">
        <v>0</v>
      </c>
      <c r="L396" s="3">
        <f t="shared" si="46"/>
        <v>2197.84</v>
      </c>
      <c r="M396" s="25">
        <f t="shared" si="47"/>
        <v>2197.84</v>
      </c>
    </row>
    <row r="397" spans="1:13" x14ac:dyDescent="0.2">
      <c r="A397" s="384" t="str">
        <f>'Door Comparison'!A398</f>
        <v>D07.02.04A</v>
      </c>
      <c r="B397" s="73" t="str">
        <f>'Door Comparison'!C398</f>
        <v>DRS-501</v>
      </c>
      <c r="C397" s="203" t="str">
        <f>'Door Comparison'!D398</f>
        <v>Timber</v>
      </c>
      <c r="D397" s="9">
        <f>'Door Comparison'!P398</f>
        <v>1</v>
      </c>
      <c r="E397" s="160">
        <f>'Door Labour'!Y398</f>
        <v>332.93</v>
      </c>
      <c r="F397" s="3">
        <f>'Door Materials'!W398</f>
        <v>2017.45</v>
      </c>
      <c r="G397" s="3">
        <f t="shared" si="42"/>
        <v>2350.38</v>
      </c>
      <c r="H397" s="3">
        <f t="shared" si="43"/>
        <v>282.05</v>
      </c>
      <c r="I397" s="3">
        <f t="shared" si="44"/>
        <v>2632.43</v>
      </c>
      <c r="J397" s="3">
        <f t="shared" si="45"/>
        <v>138.55000000000001</v>
      </c>
      <c r="K397" s="105">
        <v>0</v>
      </c>
      <c r="L397" s="3">
        <f t="shared" si="46"/>
        <v>2770.98</v>
      </c>
      <c r="M397" s="25">
        <f t="shared" si="47"/>
        <v>2770.98</v>
      </c>
    </row>
    <row r="398" spans="1:13" x14ac:dyDescent="0.2">
      <c r="A398" s="384" t="str">
        <f>'Door Comparison'!A399</f>
        <v>D07.02.06A</v>
      </c>
      <c r="B398" s="73" t="str">
        <f>'Door Comparison'!C399</f>
        <v>DRS-501</v>
      </c>
      <c r="C398" s="203" t="str">
        <f>'Door Comparison'!D399</f>
        <v>Timber</v>
      </c>
      <c r="D398" s="9">
        <f>'Door Comparison'!P399</f>
        <v>1</v>
      </c>
      <c r="E398" s="160">
        <f>'Door Labour'!Y399</f>
        <v>326.99</v>
      </c>
      <c r="F398" s="3">
        <f>'Door Materials'!W399</f>
        <v>2021.9</v>
      </c>
      <c r="G398" s="3">
        <f t="shared" si="42"/>
        <v>2348.89</v>
      </c>
      <c r="H398" s="3">
        <f t="shared" si="43"/>
        <v>281.87</v>
      </c>
      <c r="I398" s="3">
        <f t="shared" si="44"/>
        <v>2630.76</v>
      </c>
      <c r="J398" s="3">
        <f t="shared" si="45"/>
        <v>138.46</v>
      </c>
      <c r="K398" s="105">
        <v>0</v>
      </c>
      <c r="L398" s="3">
        <f t="shared" si="46"/>
        <v>2769.22</v>
      </c>
      <c r="M398" s="25">
        <f t="shared" si="47"/>
        <v>2769.22</v>
      </c>
    </row>
    <row r="399" spans="1:13" x14ac:dyDescent="0.2">
      <c r="A399" s="384" t="str">
        <f>'Door Comparison'!A400</f>
        <v>D07.02.06B</v>
      </c>
      <c r="B399" s="73" t="str">
        <f>'Door Comparison'!C400</f>
        <v>DRS-307</v>
      </c>
      <c r="C399" s="203" t="str">
        <f>'Door Comparison'!D400</f>
        <v>Metal</v>
      </c>
      <c r="D399" s="9">
        <f>'Door Comparison'!P400</f>
        <v>1</v>
      </c>
      <c r="E399" s="160">
        <f>'Door Labour'!Y400</f>
        <v>459.69</v>
      </c>
      <c r="F399" s="3">
        <f>'Door Materials'!W400</f>
        <v>1404.55</v>
      </c>
      <c r="G399" s="3">
        <f t="shared" si="42"/>
        <v>1864.24</v>
      </c>
      <c r="H399" s="3">
        <f t="shared" si="43"/>
        <v>223.71</v>
      </c>
      <c r="I399" s="3">
        <f t="shared" si="44"/>
        <v>2087.9499999999998</v>
      </c>
      <c r="J399" s="3">
        <f t="shared" si="45"/>
        <v>109.89</v>
      </c>
      <c r="K399" s="105">
        <v>0</v>
      </c>
      <c r="L399" s="3">
        <f t="shared" si="46"/>
        <v>2197.84</v>
      </c>
      <c r="M399" s="25">
        <f t="shared" si="47"/>
        <v>2197.84</v>
      </c>
    </row>
    <row r="400" spans="1:13" x14ac:dyDescent="0.2">
      <c r="A400" s="384" t="str">
        <f>'Door Comparison'!A401</f>
        <v>D07.02.07A</v>
      </c>
      <c r="B400" s="73" t="str">
        <f>'Door Comparison'!C401</f>
        <v>DRS-501</v>
      </c>
      <c r="C400" s="203" t="str">
        <f>'Door Comparison'!D401</f>
        <v>Timber</v>
      </c>
      <c r="D400" s="9">
        <f>'Door Comparison'!P401</f>
        <v>1</v>
      </c>
      <c r="E400" s="160">
        <f>'Door Labour'!Y401</f>
        <v>247.27</v>
      </c>
      <c r="F400" s="3">
        <f>'Door Materials'!W401</f>
        <v>1150.43</v>
      </c>
      <c r="G400" s="3">
        <f t="shared" si="42"/>
        <v>1397.7</v>
      </c>
      <c r="H400" s="3">
        <f t="shared" si="43"/>
        <v>167.72</v>
      </c>
      <c r="I400" s="3">
        <f t="shared" si="44"/>
        <v>1565.42</v>
      </c>
      <c r="J400" s="3">
        <f t="shared" si="45"/>
        <v>82.39</v>
      </c>
      <c r="K400" s="105">
        <v>0</v>
      </c>
      <c r="L400" s="3">
        <f t="shared" si="46"/>
        <v>1647.81</v>
      </c>
      <c r="M400" s="25">
        <f t="shared" si="47"/>
        <v>1647.81</v>
      </c>
    </row>
    <row r="401" spans="1:13" x14ac:dyDescent="0.2">
      <c r="A401" s="384" t="str">
        <f>'Door Comparison'!A402</f>
        <v>D07.02.07B</v>
      </c>
      <c r="B401" s="73" t="str">
        <f>'Door Comparison'!C402</f>
        <v>DRS-501</v>
      </c>
      <c r="C401" s="203" t="str">
        <f>'Door Comparison'!D402</f>
        <v>Timber</v>
      </c>
      <c r="D401" s="9">
        <f>'Door Comparison'!P402</f>
        <v>1</v>
      </c>
      <c r="E401" s="160">
        <f>'Door Labour'!Y402</f>
        <v>196.33</v>
      </c>
      <c r="F401" s="3">
        <f>'Door Materials'!W402</f>
        <v>1004.76</v>
      </c>
      <c r="G401" s="3">
        <f t="shared" si="42"/>
        <v>1201.0899999999999</v>
      </c>
      <c r="H401" s="3">
        <f t="shared" si="43"/>
        <v>144.13</v>
      </c>
      <c r="I401" s="3">
        <f t="shared" si="44"/>
        <v>1345.22</v>
      </c>
      <c r="J401" s="3">
        <f t="shared" si="45"/>
        <v>70.8</v>
      </c>
      <c r="K401" s="105">
        <v>0</v>
      </c>
      <c r="L401" s="3">
        <f t="shared" si="46"/>
        <v>1416.02</v>
      </c>
      <c r="M401" s="25">
        <f t="shared" si="47"/>
        <v>1416.02</v>
      </c>
    </row>
    <row r="402" spans="1:13" x14ac:dyDescent="0.2">
      <c r="A402" s="384" t="str">
        <f>'Door Comparison'!A403</f>
        <v>D07.02.08A</v>
      </c>
      <c r="B402" s="73" t="str">
        <f>'Door Comparison'!C403</f>
        <v>DRS-501</v>
      </c>
      <c r="C402" s="203" t="str">
        <f>'Door Comparison'!D403</f>
        <v>Timber</v>
      </c>
      <c r="D402" s="9">
        <f>'Door Comparison'!P403</f>
        <v>1</v>
      </c>
      <c r="E402" s="160">
        <f>'Door Labour'!Y403</f>
        <v>247.27</v>
      </c>
      <c r="F402" s="3">
        <f>'Door Materials'!W403</f>
        <v>1193.67</v>
      </c>
      <c r="G402" s="3">
        <f t="shared" si="42"/>
        <v>1440.94</v>
      </c>
      <c r="H402" s="3">
        <f t="shared" si="43"/>
        <v>172.91</v>
      </c>
      <c r="I402" s="3">
        <f t="shared" si="44"/>
        <v>1613.85</v>
      </c>
      <c r="J402" s="3">
        <f t="shared" si="45"/>
        <v>84.94</v>
      </c>
      <c r="K402" s="105">
        <v>0</v>
      </c>
      <c r="L402" s="3">
        <f t="shared" si="46"/>
        <v>1698.79</v>
      </c>
      <c r="M402" s="25">
        <f t="shared" si="47"/>
        <v>1698.79</v>
      </c>
    </row>
    <row r="403" spans="1:13" x14ac:dyDescent="0.2">
      <c r="A403" s="384" t="str">
        <f>'Door Comparison'!A404</f>
        <v>D07.02.09A</v>
      </c>
      <c r="B403" s="73" t="str">
        <f>'Door Comparison'!C404</f>
        <v>DRS-501</v>
      </c>
      <c r="C403" s="203" t="str">
        <f>'Door Comparison'!D404</f>
        <v>Timber</v>
      </c>
      <c r="D403" s="9">
        <f>'Door Comparison'!P404</f>
        <v>1</v>
      </c>
      <c r="E403" s="160">
        <f>'Door Labour'!Y404</f>
        <v>202.82</v>
      </c>
      <c r="F403" s="3">
        <f>'Door Materials'!W404</f>
        <v>1143.83</v>
      </c>
      <c r="G403" s="3">
        <f t="shared" si="42"/>
        <v>1346.65</v>
      </c>
      <c r="H403" s="3">
        <f t="shared" si="43"/>
        <v>161.6</v>
      </c>
      <c r="I403" s="3">
        <f t="shared" si="44"/>
        <v>1508.25</v>
      </c>
      <c r="J403" s="3">
        <f t="shared" si="45"/>
        <v>79.38</v>
      </c>
      <c r="K403" s="105">
        <v>0</v>
      </c>
      <c r="L403" s="3">
        <f t="shared" si="46"/>
        <v>1587.63</v>
      </c>
      <c r="M403" s="25">
        <f t="shared" si="47"/>
        <v>1587.63</v>
      </c>
    </row>
    <row r="404" spans="1:13" x14ac:dyDescent="0.2">
      <c r="A404" s="384" t="str">
        <f>'Door Comparison'!A405</f>
        <v>D07.02.10A</v>
      </c>
      <c r="B404" s="73" t="str">
        <f>'Door Comparison'!C405</f>
        <v>DRS-501</v>
      </c>
      <c r="C404" s="203" t="str">
        <f>'Door Comparison'!D405</f>
        <v>Timber</v>
      </c>
      <c r="D404" s="9">
        <f>'Door Comparison'!P405</f>
        <v>1</v>
      </c>
      <c r="E404" s="160">
        <f>'Door Labour'!Y405</f>
        <v>248.38</v>
      </c>
      <c r="F404" s="3">
        <f>'Door Materials'!W405</f>
        <v>1167.18</v>
      </c>
      <c r="G404" s="3">
        <f t="shared" si="42"/>
        <v>1415.56</v>
      </c>
      <c r="H404" s="3">
        <f t="shared" si="43"/>
        <v>169.87</v>
      </c>
      <c r="I404" s="3">
        <f t="shared" si="44"/>
        <v>1585.43</v>
      </c>
      <c r="J404" s="3">
        <f t="shared" si="45"/>
        <v>83.44</v>
      </c>
      <c r="K404" s="105">
        <v>0</v>
      </c>
      <c r="L404" s="3">
        <f t="shared" si="46"/>
        <v>1668.87</v>
      </c>
      <c r="M404" s="25">
        <f t="shared" si="47"/>
        <v>1668.87</v>
      </c>
    </row>
    <row r="405" spans="1:13" x14ac:dyDescent="0.2">
      <c r="A405" s="384" t="str">
        <f>'Door Comparison'!A406</f>
        <v>D07.02.11A</v>
      </c>
      <c r="B405" s="73" t="str">
        <f>'Door Comparison'!C406</f>
        <v>DRS-501</v>
      </c>
      <c r="C405" s="203" t="str">
        <f>'Door Comparison'!D406</f>
        <v>Timber</v>
      </c>
      <c r="D405" s="9">
        <f>'Door Comparison'!P406</f>
        <v>1</v>
      </c>
      <c r="E405" s="160">
        <f>'Door Labour'!Y406</f>
        <v>332.93</v>
      </c>
      <c r="F405" s="3">
        <f>'Door Materials'!W406</f>
        <v>2076.46</v>
      </c>
      <c r="G405" s="3">
        <f t="shared" si="42"/>
        <v>2409.39</v>
      </c>
      <c r="H405" s="3">
        <f t="shared" si="43"/>
        <v>289.13</v>
      </c>
      <c r="I405" s="3">
        <f t="shared" si="44"/>
        <v>2698.52</v>
      </c>
      <c r="J405" s="3">
        <f t="shared" si="45"/>
        <v>142.03</v>
      </c>
      <c r="K405" s="105">
        <v>0</v>
      </c>
      <c r="L405" s="3">
        <f t="shared" si="46"/>
        <v>2840.55</v>
      </c>
      <c r="M405" s="25">
        <f t="shared" si="47"/>
        <v>2840.55</v>
      </c>
    </row>
    <row r="406" spans="1:13" x14ac:dyDescent="0.2">
      <c r="A406" s="384" t="str">
        <f>'Door Comparison'!A407</f>
        <v>D07.02.12A</v>
      </c>
      <c r="B406" s="73" t="str">
        <f>'Door Comparison'!C407</f>
        <v>DRS-501</v>
      </c>
      <c r="C406" s="203" t="str">
        <f>'Door Comparison'!D407</f>
        <v>Timber</v>
      </c>
      <c r="D406" s="9">
        <f>'Door Comparison'!P407</f>
        <v>1</v>
      </c>
      <c r="E406" s="160">
        <f>'Door Labour'!Y407</f>
        <v>332.93</v>
      </c>
      <c r="F406" s="3">
        <f>'Door Materials'!W407</f>
        <v>2035.08</v>
      </c>
      <c r="G406" s="3">
        <f t="shared" si="42"/>
        <v>2368.0100000000002</v>
      </c>
      <c r="H406" s="3">
        <f t="shared" si="43"/>
        <v>284.16000000000003</v>
      </c>
      <c r="I406" s="3">
        <f t="shared" si="44"/>
        <v>2652.17</v>
      </c>
      <c r="J406" s="3">
        <f t="shared" si="45"/>
        <v>139.59</v>
      </c>
      <c r="K406" s="105">
        <v>0</v>
      </c>
      <c r="L406" s="3">
        <f t="shared" si="46"/>
        <v>2791.76</v>
      </c>
      <c r="M406" s="25">
        <f t="shared" si="47"/>
        <v>2791.76</v>
      </c>
    </row>
    <row r="407" spans="1:13" x14ac:dyDescent="0.2">
      <c r="A407" s="384" t="str">
        <f>'Door Comparison'!A408</f>
        <v>D07.02.M1A</v>
      </c>
      <c r="B407" s="73" t="str">
        <f>'Door Comparison'!C408</f>
        <v>DRS-501</v>
      </c>
      <c r="C407" s="203" t="str">
        <f>'Door Comparison'!D408</f>
        <v>Timber</v>
      </c>
      <c r="D407" s="9">
        <f>'Door Comparison'!P408</f>
        <v>1</v>
      </c>
      <c r="E407" s="160">
        <f>'Door Labour'!Y408</f>
        <v>246.89</v>
      </c>
      <c r="F407" s="3">
        <f>'Door Materials'!W408</f>
        <v>1113.92</v>
      </c>
      <c r="G407" s="3">
        <f t="shared" si="42"/>
        <v>1360.81</v>
      </c>
      <c r="H407" s="3">
        <f t="shared" si="43"/>
        <v>163.30000000000001</v>
      </c>
      <c r="I407" s="3">
        <f t="shared" si="44"/>
        <v>1524.11</v>
      </c>
      <c r="J407" s="3">
        <f t="shared" si="45"/>
        <v>80.22</v>
      </c>
      <c r="K407" s="105">
        <v>0</v>
      </c>
      <c r="L407" s="3">
        <f t="shared" si="46"/>
        <v>1604.33</v>
      </c>
      <c r="M407" s="25">
        <f t="shared" si="47"/>
        <v>1604.33</v>
      </c>
    </row>
    <row r="408" spans="1:13" x14ac:dyDescent="0.2">
      <c r="A408" s="384" t="str">
        <f>'Door Comparison'!A409</f>
        <v>D07.04.01A</v>
      </c>
      <c r="B408" s="73" t="str">
        <f>'Door Comparison'!C409</f>
        <v>DRS-501</v>
      </c>
      <c r="C408" s="203" t="str">
        <f>'Door Comparison'!D409</f>
        <v>Timber</v>
      </c>
      <c r="D408" s="9">
        <f>'Door Comparison'!P409</f>
        <v>1</v>
      </c>
      <c r="E408" s="160">
        <f>'Door Labour'!Y409</f>
        <v>326.99</v>
      </c>
      <c r="F408" s="3">
        <f>'Door Materials'!W409</f>
        <v>2067.41</v>
      </c>
      <c r="G408" s="3">
        <f t="shared" si="42"/>
        <v>2394.4</v>
      </c>
      <c r="H408" s="3">
        <f t="shared" si="43"/>
        <v>287.33</v>
      </c>
      <c r="I408" s="3">
        <f t="shared" si="44"/>
        <v>2681.73</v>
      </c>
      <c r="J408" s="3">
        <f t="shared" si="45"/>
        <v>141.13999999999999</v>
      </c>
      <c r="K408" s="105">
        <v>0</v>
      </c>
      <c r="L408" s="3">
        <f t="shared" si="46"/>
        <v>2822.87</v>
      </c>
      <c r="M408" s="25">
        <f t="shared" si="47"/>
        <v>2822.87</v>
      </c>
    </row>
    <row r="409" spans="1:13" x14ac:dyDescent="0.2">
      <c r="A409" s="384" t="str">
        <f>'Door Comparison'!A410</f>
        <v>D07.04.02A</v>
      </c>
      <c r="B409" s="73" t="str">
        <f>'Door Comparison'!C410</f>
        <v>DRS-501</v>
      </c>
      <c r="C409" s="203" t="str">
        <f>'Door Comparison'!D410</f>
        <v>Timber</v>
      </c>
      <c r="D409" s="9">
        <f>'Door Comparison'!P410</f>
        <v>1</v>
      </c>
      <c r="E409" s="160">
        <f>'Door Labour'!Y410</f>
        <v>332.93</v>
      </c>
      <c r="F409" s="3">
        <f>'Door Materials'!W410</f>
        <v>2062.96</v>
      </c>
      <c r="G409" s="3">
        <f t="shared" si="42"/>
        <v>2395.89</v>
      </c>
      <c r="H409" s="3">
        <f t="shared" si="43"/>
        <v>287.51</v>
      </c>
      <c r="I409" s="3">
        <f t="shared" si="44"/>
        <v>2683.4</v>
      </c>
      <c r="J409" s="3">
        <f t="shared" si="45"/>
        <v>141.22999999999999</v>
      </c>
      <c r="K409" s="105">
        <v>0</v>
      </c>
      <c r="L409" s="3">
        <f t="shared" si="46"/>
        <v>2824.63</v>
      </c>
      <c r="M409" s="25">
        <f t="shared" si="47"/>
        <v>2824.63</v>
      </c>
    </row>
    <row r="410" spans="1:13" x14ac:dyDescent="0.2">
      <c r="A410" s="384" t="str">
        <f>'Door Comparison'!A411</f>
        <v>D07.04.03A</v>
      </c>
      <c r="B410" s="73" t="str">
        <f>'Door Comparison'!C411</f>
        <v>DRS-501</v>
      </c>
      <c r="C410" s="203" t="str">
        <f>'Door Comparison'!D411</f>
        <v>Timber</v>
      </c>
      <c r="D410" s="9">
        <f>'Door Comparison'!P411</f>
        <v>1</v>
      </c>
      <c r="E410" s="160">
        <f>'Door Labour'!Y411</f>
        <v>226.92</v>
      </c>
      <c r="F410" s="3">
        <f>'Door Materials'!W411</f>
        <v>1222.28</v>
      </c>
      <c r="G410" s="3">
        <f t="shared" si="42"/>
        <v>1449.2</v>
      </c>
      <c r="H410" s="3">
        <f t="shared" si="43"/>
        <v>173.9</v>
      </c>
      <c r="I410" s="3">
        <f t="shared" si="44"/>
        <v>1623.1</v>
      </c>
      <c r="J410" s="3">
        <f t="shared" si="45"/>
        <v>85.43</v>
      </c>
      <c r="K410" s="105">
        <v>0</v>
      </c>
      <c r="L410" s="3">
        <f t="shared" si="46"/>
        <v>1708.53</v>
      </c>
      <c r="M410" s="25">
        <f t="shared" si="47"/>
        <v>1708.53</v>
      </c>
    </row>
    <row r="411" spans="1:13" x14ac:dyDescent="0.2">
      <c r="A411" s="384" t="str">
        <f>'Door Comparison'!A412</f>
        <v>D07.04.04A</v>
      </c>
      <c r="B411" s="73" t="str">
        <f>'Door Comparison'!C412</f>
        <v>DRS-501</v>
      </c>
      <c r="C411" s="203" t="str">
        <f>'Door Comparison'!D412</f>
        <v>Timber</v>
      </c>
      <c r="D411" s="9">
        <f>'Door Comparison'!P412</f>
        <v>1</v>
      </c>
      <c r="E411" s="160">
        <f>'Door Labour'!Y412</f>
        <v>290.54000000000002</v>
      </c>
      <c r="F411" s="3">
        <f>'Door Materials'!W412</f>
        <v>1545.69</v>
      </c>
      <c r="G411" s="3">
        <f t="shared" si="42"/>
        <v>1836.23</v>
      </c>
      <c r="H411" s="3">
        <f t="shared" si="43"/>
        <v>220.35</v>
      </c>
      <c r="I411" s="3">
        <f t="shared" si="44"/>
        <v>2056.58</v>
      </c>
      <c r="J411" s="3">
        <f t="shared" si="45"/>
        <v>108.24</v>
      </c>
      <c r="K411" s="105">
        <v>0</v>
      </c>
      <c r="L411" s="3">
        <f t="shared" si="46"/>
        <v>2164.8200000000002</v>
      </c>
      <c r="M411" s="25">
        <f t="shared" si="47"/>
        <v>2164.8200000000002</v>
      </c>
    </row>
    <row r="412" spans="1:13" x14ac:dyDescent="0.2">
      <c r="A412" s="384" t="str">
        <f>'Door Comparison'!A413</f>
        <v>D07.04.05A</v>
      </c>
      <c r="B412" s="73" t="str">
        <f>'Door Comparison'!C413</f>
        <v>DRS-505</v>
      </c>
      <c r="C412" s="203" t="str">
        <f>'Door Comparison'!D413</f>
        <v>Selo</v>
      </c>
      <c r="D412" s="9">
        <f>'Door Comparison'!P413</f>
        <v>1</v>
      </c>
      <c r="E412" s="160">
        <f>'Door Labour'!Y413</f>
        <v>523.97</v>
      </c>
      <c r="F412" s="3">
        <f>'Door Materials'!W413</f>
        <v>1528.72</v>
      </c>
      <c r="G412" s="3">
        <f t="shared" si="42"/>
        <v>2052.69</v>
      </c>
      <c r="H412" s="3">
        <f t="shared" si="43"/>
        <v>246.32</v>
      </c>
      <c r="I412" s="3">
        <f t="shared" si="44"/>
        <v>2299.0100000000002</v>
      </c>
      <c r="J412" s="3">
        <f t="shared" si="45"/>
        <v>121</v>
      </c>
      <c r="K412" s="105">
        <v>0</v>
      </c>
      <c r="L412" s="3">
        <f t="shared" si="46"/>
        <v>2420.0100000000002</v>
      </c>
      <c r="M412" s="25">
        <f t="shared" si="47"/>
        <v>2420.0100000000002</v>
      </c>
    </row>
    <row r="413" spans="1:13" x14ac:dyDescent="0.2">
      <c r="A413" s="384" t="str">
        <f>'Door Comparison'!A414</f>
        <v>D07.04.06A</v>
      </c>
      <c r="B413" s="73" t="str">
        <f>'Door Comparison'!C414</f>
        <v>DRS-501</v>
      </c>
      <c r="C413" s="203" t="str">
        <f>'Door Comparison'!D414</f>
        <v>Timber</v>
      </c>
      <c r="D413" s="9">
        <f>'Door Comparison'!P414</f>
        <v>1</v>
      </c>
      <c r="E413" s="160">
        <f>'Door Labour'!Y414</f>
        <v>222.52</v>
      </c>
      <c r="F413" s="3">
        <f>'Door Materials'!W414</f>
        <v>1001.1</v>
      </c>
      <c r="G413" s="3">
        <f t="shared" si="42"/>
        <v>1223.6199999999999</v>
      </c>
      <c r="H413" s="3">
        <f t="shared" si="43"/>
        <v>146.83000000000001</v>
      </c>
      <c r="I413" s="3">
        <f t="shared" si="44"/>
        <v>1370.45</v>
      </c>
      <c r="J413" s="3">
        <f t="shared" si="45"/>
        <v>72.13</v>
      </c>
      <c r="K413" s="105">
        <v>0</v>
      </c>
      <c r="L413" s="3">
        <f t="shared" si="46"/>
        <v>1442.58</v>
      </c>
      <c r="M413" s="25">
        <f t="shared" si="47"/>
        <v>1442.58</v>
      </c>
    </row>
    <row r="414" spans="1:13" x14ac:dyDescent="0.2">
      <c r="A414" s="384" t="str">
        <f>'Door Comparison'!A415</f>
        <v>D07.04.08A</v>
      </c>
      <c r="B414" s="73" t="str">
        <f>'Door Comparison'!C415</f>
        <v>DRS-501</v>
      </c>
      <c r="C414" s="203" t="str">
        <f>'Door Comparison'!D415</f>
        <v>Timber</v>
      </c>
      <c r="D414" s="9">
        <f>'Door Comparison'!P415</f>
        <v>1</v>
      </c>
      <c r="E414" s="160">
        <f>'Door Labour'!Y415</f>
        <v>222.52</v>
      </c>
      <c r="F414" s="3">
        <f>'Door Materials'!W415</f>
        <v>1001.1</v>
      </c>
      <c r="G414" s="3">
        <f t="shared" si="42"/>
        <v>1223.6199999999999</v>
      </c>
      <c r="H414" s="3">
        <f t="shared" si="43"/>
        <v>146.83000000000001</v>
      </c>
      <c r="I414" s="3">
        <f t="shared" si="44"/>
        <v>1370.45</v>
      </c>
      <c r="J414" s="3">
        <f t="shared" si="45"/>
        <v>72.13</v>
      </c>
      <c r="K414" s="105">
        <v>0</v>
      </c>
      <c r="L414" s="3">
        <f t="shared" si="46"/>
        <v>1442.58</v>
      </c>
      <c r="M414" s="25">
        <f t="shared" si="47"/>
        <v>1442.58</v>
      </c>
    </row>
    <row r="415" spans="1:13" x14ac:dyDescent="0.2">
      <c r="A415" s="384" t="str">
        <f>'Door Comparison'!A416</f>
        <v>D07.06.01A</v>
      </c>
      <c r="B415" s="73" t="str">
        <f>'Door Comparison'!C416</f>
        <v>DRS-501</v>
      </c>
      <c r="C415" s="203" t="str">
        <f>'Door Comparison'!D416</f>
        <v>Timber</v>
      </c>
      <c r="D415" s="9">
        <f>'Door Comparison'!P416</f>
        <v>1</v>
      </c>
      <c r="E415" s="160">
        <f>'Door Labour'!Y416</f>
        <v>326.99</v>
      </c>
      <c r="F415" s="3">
        <f>'Door Materials'!W416</f>
        <v>2021.9</v>
      </c>
      <c r="G415" s="3">
        <f t="shared" si="42"/>
        <v>2348.89</v>
      </c>
      <c r="H415" s="3">
        <f t="shared" si="43"/>
        <v>281.87</v>
      </c>
      <c r="I415" s="3">
        <f t="shared" si="44"/>
        <v>2630.76</v>
      </c>
      <c r="J415" s="3">
        <f t="shared" si="45"/>
        <v>138.46</v>
      </c>
      <c r="K415" s="105">
        <v>0</v>
      </c>
      <c r="L415" s="3">
        <f t="shared" si="46"/>
        <v>2769.22</v>
      </c>
      <c r="M415" s="25">
        <f t="shared" si="47"/>
        <v>2769.22</v>
      </c>
    </row>
    <row r="416" spans="1:13" x14ac:dyDescent="0.2">
      <c r="A416" s="384" t="str">
        <f>'Door Comparison'!A417</f>
        <v>D07.06.02A</v>
      </c>
      <c r="B416" s="73" t="str">
        <f>'Door Comparison'!C417</f>
        <v>DRS-501</v>
      </c>
      <c r="C416" s="203" t="str">
        <f>'Door Comparison'!D417</f>
        <v>Timber</v>
      </c>
      <c r="D416" s="9">
        <f>'Door Comparison'!P417</f>
        <v>1</v>
      </c>
      <c r="E416" s="160">
        <f>'Door Labour'!Y417</f>
        <v>290.54000000000002</v>
      </c>
      <c r="F416" s="3">
        <f>'Door Materials'!W417</f>
        <v>1575.09</v>
      </c>
      <c r="G416" s="3">
        <f t="shared" si="42"/>
        <v>1865.63</v>
      </c>
      <c r="H416" s="3">
        <f t="shared" si="43"/>
        <v>223.88</v>
      </c>
      <c r="I416" s="3">
        <f t="shared" si="44"/>
        <v>2089.5100000000002</v>
      </c>
      <c r="J416" s="3">
        <f t="shared" si="45"/>
        <v>109.97</v>
      </c>
      <c r="K416" s="105">
        <v>0</v>
      </c>
      <c r="L416" s="3">
        <f t="shared" si="46"/>
        <v>2199.48</v>
      </c>
      <c r="M416" s="25">
        <f t="shared" si="47"/>
        <v>2199.48</v>
      </c>
    </row>
    <row r="417" spans="1:13" x14ac:dyDescent="0.2">
      <c r="A417" s="384" t="str">
        <f>'Door Comparison'!A418</f>
        <v>D07.06.03A</v>
      </c>
      <c r="B417" s="73" t="str">
        <f>'Door Comparison'!C418</f>
        <v>DRS-501</v>
      </c>
      <c r="C417" s="203" t="str">
        <f>'Door Comparison'!D418</f>
        <v>Timber</v>
      </c>
      <c r="D417" s="9">
        <f>'Door Comparison'!P418</f>
        <v>1</v>
      </c>
      <c r="E417" s="160">
        <f>'Door Labour'!Y418</f>
        <v>332.93</v>
      </c>
      <c r="F417" s="3">
        <f>'Door Materials'!W418</f>
        <v>2017.45</v>
      </c>
      <c r="G417" s="3">
        <f t="shared" si="42"/>
        <v>2350.38</v>
      </c>
      <c r="H417" s="3">
        <f t="shared" si="43"/>
        <v>282.05</v>
      </c>
      <c r="I417" s="3">
        <f t="shared" si="44"/>
        <v>2632.43</v>
      </c>
      <c r="J417" s="3">
        <f t="shared" si="45"/>
        <v>138.55000000000001</v>
      </c>
      <c r="K417" s="105">
        <v>0</v>
      </c>
      <c r="L417" s="3">
        <f t="shared" si="46"/>
        <v>2770.98</v>
      </c>
      <c r="M417" s="25">
        <f t="shared" si="47"/>
        <v>2770.98</v>
      </c>
    </row>
    <row r="418" spans="1:13" x14ac:dyDescent="0.2">
      <c r="A418" s="384" t="str">
        <f>'Door Comparison'!A419</f>
        <v>D07.06.04A</v>
      </c>
      <c r="B418" s="73" t="str">
        <f>'Door Comparison'!C419</f>
        <v>DRS-505</v>
      </c>
      <c r="C418" s="203" t="str">
        <f>'Door Comparison'!D419</f>
        <v>Selo</v>
      </c>
      <c r="D418" s="9">
        <f>'Door Comparison'!P419</f>
        <v>1</v>
      </c>
      <c r="E418" s="160">
        <f>'Door Labour'!Y419</f>
        <v>524.63</v>
      </c>
      <c r="F418" s="3">
        <f>'Door Materials'!W419</f>
        <v>1425.55</v>
      </c>
      <c r="G418" s="3">
        <f t="shared" si="42"/>
        <v>1950.18</v>
      </c>
      <c r="H418" s="3">
        <f t="shared" si="43"/>
        <v>234.02</v>
      </c>
      <c r="I418" s="3">
        <f t="shared" si="44"/>
        <v>2184.1999999999998</v>
      </c>
      <c r="J418" s="3">
        <f t="shared" si="45"/>
        <v>114.96</v>
      </c>
      <c r="K418" s="105">
        <v>0</v>
      </c>
      <c r="L418" s="3">
        <f t="shared" si="46"/>
        <v>2299.16</v>
      </c>
      <c r="M418" s="25">
        <f t="shared" si="47"/>
        <v>2299.16</v>
      </c>
    </row>
    <row r="419" spans="1:13" x14ac:dyDescent="0.2">
      <c r="A419" s="384" t="str">
        <f>'Door Comparison'!A420</f>
        <v>D07.06.05A</v>
      </c>
      <c r="B419" s="73" t="str">
        <f>'Door Comparison'!C420</f>
        <v>DRS-501</v>
      </c>
      <c r="C419" s="203" t="str">
        <f>'Door Comparison'!D420</f>
        <v>Timber</v>
      </c>
      <c r="D419" s="9">
        <f>'Door Comparison'!P420</f>
        <v>1</v>
      </c>
      <c r="E419" s="160">
        <f>'Door Labour'!Y420</f>
        <v>247.27</v>
      </c>
      <c r="F419" s="3">
        <f>'Door Materials'!W420</f>
        <v>1193.67</v>
      </c>
      <c r="G419" s="3">
        <f t="shared" si="42"/>
        <v>1440.94</v>
      </c>
      <c r="H419" s="3">
        <f t="shared" si="43"/>
        <v>172.91</v>
      </c>
      <c r="I419" s="3">
        <f t="shared" si="44"/>
        <v>1613.85</v>
      </c>
      <c r="J419" s="3">
        <f t="shared" si="45"/>
        <v>84.94</v>
      </c>
      <c r="K419" s="105">
        <v>0</v>
      </c>
      <c r="L419" s="3">
        <f t="shared" si="46"/>
        <v>1698.79</v>
      </c>
      <c r="M419" s="25">
        <f t="shared" si="47"/>
        <v>1698.79</v>
      </c>
    </row>
    <row r="420" spans="1:13" x14ac:dyDescent="0.2">
      <c r="A420" s="384" t="str">
        <f>'Door Comparison'!A421</f>
        <v>D07.06.06A</v>
      </c>
      <c r="B420" s="73" t="str">
        <f>'Door Comparison'!C421</f>
        <v>DRS-501</v>
      </c>
      <c r="C420" s="203" t="str">
        <f>'Door Comparison'!D421</f>
        <v>Timber</v>
      </c>
      <c r="D420" s="9">
        <f>'Door Comparison'!P421</f>
        <v>1</v>
      </c>
      <c r="E420" s="160">
        <f>'Door Labour'!Y421</f>
        <v>247.27</v>
      </c>
      <c r="F420" s="3">
        <f>'Door Materials'!W421</f>
        <v>1193.67</v>
      </c>
      <c r="G420" s="3">
        <f t="shared" si="42"/>
        <v>1440.94</v>
      </c>
      <c r="H420" s="3">
        <f t="shared" si="43"/>
        <v>172.91</v>
      </c>
      <c r="I420" s="3">
        <f t="shared" si="44"/>
        <v>1613.85</v>
      </c>
      <c r="J420" s="3">
        <f t="shared" si="45"/>
        <v>84.94</v>
      </c>
      <c r="K420" s="105">
        <v>0</v>
      </c>
      <c r="L420" s="3">
        <f t="shared" si="46"/>
        <v>1698.79</v>
      </c>
      <c r="M420" s="25">
        <f t="shared" si="47"/>
        <v>1698.79</v>
      </c>
    </row>
    <row r="421" spans="1:13" hidden="1" x14ac:dyDescent="0.2">
      <c r="A421" s="384" t="str">
        <f>'Door Comparison'!A422</f>
        <v>Level 08</v>
      </c>
      <c r="B421" s="73"/>
      <c r="C421" s="203"/>
      <c r="G421" s="3"/>
      <c r="H421" s="3"/>
      <c r="I421" s="3"/>
      <c r="J421" s="3"/>
      <c r="K421" s="105"/>
      <c r="L421" s="3"/>
    </row>
    <row r="422" spans="1:13" x14ac:dyDescent="0.2">
      <c r="A422" s="384" t="str">
        <f>'Door Comparison'!A423</f>
        <v>D08.01.01A</v>
      </c>
      <c r="B422" s="73" t="str">
        <f>'Door Comparison'!C423</f>
        <v>DRS-501</v>
      </c>
      <c r="C422" s="203" t="str">
        <f>'Door Comparison'!D423</f>
        <v>Timber</v>
      </c>
      <c r="D422" s="9">
        <f>'Door Comparison'!P423</f>
        <v>1</v>
      </c>
      <c r="E422" s="160">
        <f>'Door Labour'!Y423</f>
        <v>222.52</v>
      </c>
      <c r="F422" s="3">
        <f>'Door Materials'!W423</f>
        <v>1001.1</v>
      </c>
      <c r="G422" s="3">
        <f t="shared" si="42"/>
        <v>1223.6199999999999</v>
      </c>
      <c r="H422" s="3">
        <f t="shared" si="43"/>
        <v>146.83000000000001</v>
      </c>
      <c r="I422" s="3">
        <f t="shared" si="44"/>
        <v>1370.45</v>
      </c>
      <c r="J422" s="3">
        <f t="shared" si="45"/>
        <v>72.13</v>
      </c>
      <c r="K422" s="105">
        <v>0</v>
      </c>
      <c r="L422" s="3">
        <f t="shared" si="46"/>
        <v>1442.58</v>
      </c>
      <c r="M422" s="25">
        <f t="shared" si="47"/>
        <v>1442.58</v>
      </c>
    </row>
    <row r="423" spans="1:13" x14ac:dyDescent="0.2">
      <c r="A423" s="384" t="str">
        <f>'Door Comparison'!A424</f>
        <v>D08.01.02A</v>
      </c>
      <c r="B423" s="73" t="str">
        <f>'Door Comparison'!C424</f>
        <v>DRS-501</v>
      </c>
      <c r="C423" s="203" t="str">
        <f>'Door Comparison'!D424</f>
        <v>Timber</v>
      </c>
      <c r="D423" s="9">
        <f>'Door Comparison'!P424</f>
        <v>1</v>
      </c>
      <c r="E423" s="160">
        <f>'Door Labour'!Y424</f>
        <v>284.92</v>
      </c>
      <c r="F423" s="3">
        <f>'Door Materials'!W424</f>
        <v>1610.22</v>
      </c>
      <c r="G423" s="3">
        <f t="shared" si="42"/>
        <v>1895.14</v>
      </c>
      <c r="H423" s="3">
        <f t="shared" si="43"/>
        <v>227.42</v>
      </c>
      <c r="I423" s="3">
        <f t="shared" si="44"/>
        <v>2122.56</v>
      </c>
      <c r="J423" s="3">
        <f t="shared" si="45"/>
        <v>111.71</v>
      </c>
      <c r="K423" s="105">
        <v>0</v>
      </c>
      <c r="L423" s="3">
        <f t="shared" si="46"/>
        <v>2234.27</v>
      </c>
      <c r="M423" s="25">
        <f t="shared" si="47"/>
        <v>2234.27</v>
      </c>
    </row>
    <row r="424" spans="1:13" x14ac:dyDescent="0.2">
      <c r="A424" s="384" t="str">
        <f>'Door Comparison'!A425</f>
        <v>D08.01.03A</v>
      </c>
      <c r="B424" s="73" t="str">
        <f>'Door Comparison'!C425</f>
        <v>DRS-501</v>
      </c>
      <c r="C424" s="203" t="str">
        <f>'Door Comparison'!D425</f>
        <v>Timber</v>
      </c>
      <c r="D424" s="9">
        <f>'Door Comparison'!P425</f>
        <v>1</v>
      </c>
      <c r="E424" s="160">
        <f>'Door Labour'!Y425</f>
        <v>196.33</v>
      </c>
      <c r="F424" s="3">
        <f>'Door Materials'!W425</f>
        <v>1007.37</v>
      </c>
      <c r="G424" s="3">
        <f t="shared" si="42"/>
        <v>1203.7</v>
      </c>
      <c r="H424" s="3">
        <f t="shared" si="43"/>
        <v>144.44</v>
      </c>
      <c r="I424" s="3">
        <f t="shared" si="44"/>
        <v>1348.14</v>
      </c>
      <c r="J424" s="3">
        <f t="shared" si="45"/>
        <v>70.95</v>
      </c>
      <c r="K424" s="105">
        <v>0</v>
      </c>
      <c r="L424" s="3">
        <f t="shared" si="46"/>
        <v>1419.09</v>
      </c>
      <c r="M424" s="25">
        <f t="shared" si="47"/>
        <v>1419.09</v>
      </c>
    </row>
    <row r="425" spans="1:13" x14ac:dyDescent="0.2">
      <c r="A425" s="384" t="str">
        <f>'Door Comparison'!A426</f>
        <v>D08.01.04A</v>
      </c>
      <c r="B425" s="73" t="str">
        <f>'Door Comparison'!C426</f>
        <v>DRS-501</v>
      </c>
      <c r="C425" s="203" t="str">
        <f>'Door Comparison'!D426</f>
        <v>Timber</v>
      </c>
      <c r="D425" s="9">
        <f>'Door Comparison'!P426</f>
        <v>1</v>
      </c>
      <c r="E425" s="160">
        <f>'Door Labour'!Y426</f>
        <v>223.27</v>
      </c>
      <c r="F425" s="3">
        <f>'Door Materials'!W426</f>
        <v>973.32</v>
      </c>
      <c r="G425" s="3">
        <f t="shared" si="42"/>
        <v>1196.5899999999999</v>
      </c>
      <c r="H425" s="3">
        <f t="shared" si="43"/>
        <v>143.59</v>
      </c>
      <c r="I425" s="3">
        <f t="shared" si="44"/>
        <v>1340.18</v>
      </c>
      <c r="J425" s="3">
        <f t="shared" si="45"/>
        <v>70.540000000000006</v>
      </c>
      <c r="K425" s="105">
        <v>0</v>
      </c>
      <c r="L425" s="3">
        <f t="shared" si="46"/>
        <v>1410.72</v>
      </c>
      <c r="M425" s="25">
        <f t="shared" si="47"/>
        <v>1410.72</v>
      </c>
    </row>
    <row r="426" spans="1:13" x14ac:dyDescent="0.2">
      <c r="A426" s="384" t="str">
        <f>'Door Comparison'!A427</f>
        <v>D08.01.05A</v>
      </c>
      <c r="B426" s="73" t="str">
        <f>'Door Comparison'!C427</f>
        <v>DRS-501</v>
      </c>
      <c r="C426" s="203" t="str">
        <f>'Door Comparison'!D427</f>
        <v>Timber</v>
      </c>
      <c r="D426" s="9">
        <f>'Door Comparison'!P427</f>
        <v>1</v>
      </c>
      <c r="E426" s="160">
        <f>'Door Labour'!Y427</f>
        <v>247.27</v>
      </c>
      <c r="F426" s="3">
        <f>'Door Materials'!W427</f>
        <v>1167.18</v>
      </c>
      <c r="G426" s="3">
        <f t="shared" si="42"/>
        <v>1414.45</v>
      </c>
      <c r="H426" s="3">
        <f t="shared" si="43"/>
        <v>169.73</v>
      </c>
      <c r="I426" s="3">
        <f t="shared" si="44"/>
        <v>1584.18</v>
      </c>
      <c r="J426" s="3">
        <f t="shared" si="45"/>
        <v>83.38</v>
      </c>
      <c r="K426" s="105">
        <v>0</v>
      </c>
      <c r="L426" s="3">
        <f t="shared" si="46"/>
        <v>1667.56</v>
      </c>
      <c r="M426" s="25">
        <f t="shared" si="47"/>
        <v>1667.56</v>
      </c>
    </row>
    <row r="427" spans="1:13" x14ac:dyDescent="0.2">
      <c r="A427" s="384" t="str">
        <f>'Door Comparison'!A428</f>
        <v>D08.01.06A</v>
      </c>
      <c r="B427" s="73" t="str">
        <f>'Door Comparison'!C428</f>
        <v>DRS-501</v>
      </c>
      <c r="C427" s="203" t="str">
        <f>'Door Comparison'!D428</f>
        <v>Timber</v>
      </c>
      <c r="D427" s="9">
        <f>'Door Comparison'!P428</f>
        <v>1</v>
      </c>
      <c r="E427" s="160">
        <f>'Door Labour'!Y428</f>
        <v>326.99</v>
      </c>
      <c r="F427" s="3">
        <f>'Door Materials'!W428</f>
        <v>2067.41</v>
      </c>
      <c r="G427" s="3">
        <f t="shared" si="42"/>
        <v>2394.4</v>
      </c>
      <c r="H427" s="3">
        <f t="shared" si="43"/>
        <v>287.33</v>
      </c>
      <c r="I427" s="3">
        <f t="shared" si="44"/>
        <v>2681.73</v>
      </c>
      <c r="J427" s="3">
        <f t="shared" si="45"/>
        <v>141.13999999999999</v>
      </c>
      <c r="K427" s="105">
        <v>0</v>
      </c>
      <c r="L427" s="3">
        <f t="shared" si="46"/>
        <v>2822.87</v>
      </c>
      <c r="M427" s="25">
        <f t="shared" si="47"/>
        <v>2822.87</v>
      </c>
    </row>
    <row r="428" spans="1:13" x14ac:dyDescent="0.2">
      <c r="A428" s="384" t="str">
        <f>'Door Comparison'!A429</f>
        <v>D08.01.07A</v>
      </c>
      <c r="B428" s="73" t="str">
        <f>'Door Comparison'!C429</f>
        <v>DRS-501</v>
      </c>
      <c r="C428" s="203" t="str">
        <f>'Door Comparison'!D429</f>
        <v>Timber</v>
      </c>
      <c r="D428" s="9">
        <f>'Door Comparison'!P429</f>
        <v>1</v>
      </c>
      <c r="E428" s="160">
        <f>'Door Labour'!Y429</f>
        <v>226.59</v>
      </c>
      <c r="F428" s="3">
        <f>'Door Materials'!W429</f>
        <v>1220.72</v>
      </c>
      <c r="G428" s="3">
        <f t="shared" si="42"/>
        <v>1447.31</v>
      </c>
      <c r="H428" s="3">
        <f t="shared" si="43"/>
        <v>173.68</v>
      </c>
      <c r="I428" s="3">
        <f t="shared" si="44"/>
        <v>1620.99</v>
      </c>
      <c r="J428" s="3">
        <f t="shared" si="45"/>
        <v>85.32</v>
      </c>
      <c r="K428" s="105">
        <v>0</v>
      </c>
      <c r="L428" s="3">
        <f t="shared" si="46"/>
        <v>1706.31</v>
      </c>
      <c r="M428" s="25">
        <f t="shared" si="47"/>
        <v>1706.31</v>
      </c>
    </row>
    <row r="429" spans="1:13" x14ac:dyDescent="0.2">
      <c r="A429" s="384" t="str">
        <f>'Door Comparison'!A430</f>
        <v>D08.02.01A</v>
      </c>
      <c r="B429" s="73" t="str">
        <f>'Door Comparison'!C430</f>
        <v>DRS-501</v>
      </c>
      <c r="C429" s="203" t="str">
        <f>'Door Comparison'!D430</f>
        <v>Timber</v>
      </c>
      <c r="D429" s="9">
        <f>'Door Comparison'!P430</f>
        <v>1</v>
      </c>
      <c r="E429" s="160">
        <f>'Door Labour'!Y430</f>
        <v>320.91000000000003</v>
      </c>
      <c r="F429" s="3">
        <f>'Door Materials'!W430</f>
        <v>1815.39</v>
      </c>
      <c r="G429" s="3">
        <f t="shared" si="42"/>
        <v>2136.3000000000002</v>
      </c>
      <c r="H429" s="3">
        <f t="shared" si="43"/>
        <v>256.36</v>
      </c>
      <c r="I429" s="3">
        <f t="shared" si="44"/>
        <v>2392.66</v>
      </c>
      <c r="J429" s="3">
        <f t="shared" si="45"/>
        <v>125.93</v>
      </c>
      <c r="K429" s="105">
        <v>0</v>
      </c>
      <c r="L429" s="3">
        <f t="shared" si="46"/>
        <v>2518.59</v>
      </c>
      <c r="M429" s="25">
        <f t="shared" si="47"/>
        <v>2518.59</v>
      </c>
    </row>
    <row r="430" spans="1:13" x14ac:dyDescent="0.2">
      <c r="A430" s="384" t="str">
        <f>'Door Comparison'!A431</f>
        <v>D08.02.02A</v>
      </c>
      <c r="B430" s="73" t="str">
        <f>'Door Comparison'!C431</f>
        <v>DRS-501</v>
      </c>
      <c r="C430" s="203" t="str">
        <f>'Door Comparison'!D431</f>
        <v>Timber</v>
      </c>
      <c r="D430" s="9">
        <f>'Door Comparison'!P431</f>
        <v>1</v>
      </c>
      <c r="E430" s="160">
        <f>'Door Labour'!Y431</f>
        <v>326.99</v>
      </c>
      <c r="F430" s="3">
        <f>'Door Materials'!W431</f>
        <v>2021.9</v>
      </c>
      <c r="G430" s="3">
        <f t="shared" si="42"/>
        <v>2348.89</v>
      </c>
      <c r="H430" s="3">
        <f t="shared" si="43"/>
        <v>281.87</v>
      </c>
      <c r="I430" s="3">
        <f t="shared" si="44"/>
        <v>2630.76</v>
      </c>
      <c r="J430" s="3">
        <f t="shared" si="45"/>
        <v>138.46</v>
      </c>
      <c r="K430" s="105">
        <v>0</v>
      </c>
      <c r="L430" s="3">
        <f t="shared" si="46"/>
        <v>2769.22</v>
      </c>
      <c r="M430" s="25">
        <f t="shared" si="47"/>
        <v>2769.22</v>
      </c>
    </row>
    <row r="431" spans="1:13" x14ac:dyDescent="0.2">
      <c r="A431" s="384" t="str">
        <f>'Door Comparison'!A432</f>
        <v>D08.02.02B</v>
      </c>
      <c r="B431" s="73" t="str">
        <f>'Door Comparison'!C432</f>
        <v>DRS-307</v>
      </c>
      <c r="C431" s="203" t="str">
        <f>'Door Comparison'!D432</f>
        <v>Metal</v>
      </c>
      <c r="D431" s="9">
        <f>'Door Comparison'!P432</f>
        <v>1</v>
      </c>
      <c r="E431" s="160">
        <f>'Door Labour'!Y432</f>
        <v>459.69</v>
      </c>
      <c r="F431" s="3">
        <f>'Door Materials'!W432</f>
        <v>1404.55</v>
      </c>
      <c r="G431" s="3">
        <f t="shared" si="42"/>
        <v>1864.24</v>
      </c>
      <c r="H431" s="3">
        <f t="shared" si="43"/>
        <v>223.71</v>
      </c>
      <c r="I431" s="3">
        <f t="shared" si="44"/>
        <v>2087.9499999999998</v>
      </c>
      <c r="J431" s="3">
        <f t="shared" si="45"/>
        <v>109.89</v>
      </c>
      <c r="K431" s="105">
        <v>0</v>
      </c>
      <c r="L431" s="3">
        <f t="shared" si="46"/>
        <v>2197.84</v>
      </c>
      <c r="M431" s="25">
        <f t="shared" si="47"/>
        <v>2197.84</v>
      </c>
    </row>
    <row r="432" spans="1:13" x14ac:dyDescent="0.2">
      <c r="A432" s="384" t="str">
        <f>'Door Comparison'!A433</f>
        <v>D08.02.04A</v>
      </c>
      <c r="B432" s="73" t="str">
        <f>'Door Comparison'!C433</f>
        <v>DRS-501</v>
      </c>
      <c r="C432" s="203" t="str">
        <f>'Door Comparison'!D433</f>
        <v>Timber</v>
      </c>
      <c r="D432" s="9">
        <f>'Door Comparison'!P433</f>
        <v>1</v>
      </c>
      <c r="E432" s="160">
        <f>'Door Labour'!Y433</f>
        <v>332.93</v>
      </c>
      <c r="F432" s="3">
        <f>'Door Materials'!W433</f>
        <v>2017.45</v>
      </c>
      <c r="G432" s="3">
        <f t="shared" si="42"/>
        <v>2350.38</v>
      </c>
      <c r="H432" s="3">
        <f t="shared" si="43"/>
        <v>282.05</v>
      </c>
      <c r="I432" s="3">
        <f t="shared" si="44"/>
        <v>2632.43</v>
      </c>
      <c r="J432" s="3">
        <f t="shared" si="45"/>
        <v>138.55000000000001</v>
      </c>
      <c r="K432" s="105">
        <v>0</v>
      </c>
      <c r="L432" s="3">
        <f t="shared" si="46"/>
        <v>2770.98</v>
      </c>
      <c r="M432" s="25">
        <f t="shared" si="47"/>
        <v>2770.98</v>
      </c>
    </row>
    <row r="433" spans="1:13" x14ac:dyDescent="0.2">
      <c r="A433" s="384" t="str">
        <f>'Door Comparison'!A434</f>
        <v>D08.02.06A</v>
      </c>
      <c r="B433" s="73" t="str">
        <f>'Door Comparison'!C434</f>
        <v>DRS-501</v>
      </c>
      <c r="C433" s="203" t="str">
        <f>'Door Comparison'!D434</f>
        <v>Timber</v>
      </c>
      <c r="D433" s="9">
        <f>'Door Comparison'!P434</f>
        <v>1</v>
      </c>
      <c r="E433" s="160">
        <f>'Door Labour'!Y434</f>
        <v>326.99</v>
      </c>
      <c r="F433" s="3">
        <f>'Door Materials'!W434</f>
        <v>2021.9</v>
      </c>
      <c r="G433" s="3">
        <f t="shared" si="42"/>
        <v>2348.89</v>
      </c>
      <c r="H433" s="3">
        <f t="shared" si="43"/>
        <v>281.87</v>
      </c>
      <c r="I433" s="3">
        <f t="shared" si="44"/>
        <v>2630.76</v>
      </c>
      <c r="J433" s="3">
        <f t="shared" si="45"/>
        <v>138.46</v>
      </c>
      <c r="K433" s="105">
        <v>0</v>
      </c>
      <c r="L433" s="3">
        <f t="shared" si="46"/>
        <v>2769.22</v>
      </c>
      <c r="M433" s="25">
        <f t="shared" si="47"/>
        <v>2769.22</v>
      </c>
    </row>
    <row r="434" spans="1:13" x14ac:dyDescent="0.2">
      <c r="A434" s="384" t="str">
        <f>'Door Comparison'!A435</f>
        <v>D08.02.06B</v>
      </c>
      <c r="B434" s="73" t="str">
        <f>'Door Comparison'!C435</f>
        <v>DRS-307</v>
      </c>
      <c r="C434" s="203" t="str">
        <f>'Door Comparison'!D435</f>
        <v>Metal</v>
      </c>
      <c r="D434" s="9">
        <f>'Door Comparison'!P435</f>
        <v>1</v>
      </c>
      <c r="E434" s="160">
        <f>'Door Labour'!Y435</f>
        <v>459.69</v>
      </c>
      <c r="F434" s="3">
        <f>'Door Materials'!W435</f>
        <v>1404.55</v>
      </c>
      <c r="G434" s="3">
        <f t="shared" si="42"/>
        <v>1864.24</v>
      </c>
      <c r="H434" s="3">
        <f t="shared" si="43"/>
        <v>223.71</v>
      </c>
      <c r="I434" s="3">
        <f t="shared" si="44"/>
        <v>2087.9499999999998</v>
      </c>
      <c r="J434" s="3">
        <f t="shared" si="45"/>
        <v>109.89</v>
      </c>
      <c r="K434" s="105">
        <v>0</v>
      </c>
      <c r="L434" s="3">
        <f t="shared" si="46"/>
        <v>2197.84</v>
      </c>
      <c r="M434" s="25">
        <f t="shared" si="47"/>
        <v>2197.84</v>
      </c>
    </row>
    <row r="435" spans="1:13" x14ac:dyDescent="0.2">
      <c r="A435" s="384" t="str">
        <f>'Door Comparison'!A436</f>
        <v>D08.02.07A</v>
      </c>
      <c r="B435" s="73" t="str">
        <f>'Door Comparison'!C436</f>
        <v>DRS-501</v>
      </c>
      <c r="C435" s="203" t="str">
        <f>'Door Comparison'!D436</f>
        <v>Timber</v>
      </c>
      <c r="D435" s="9">
        <f>'Door Comparison'!P436</f>
        <v>1</v>
      </c>
      <c r="E435" s="160">
        <f>'Door Labour'!Y436</f>
        <v>247.27</v>
      </c>
      <c r="F435" s="3">
        <f>'Door Materials'!W436</f>
        <v>1150.43</v>
      </c>
      <c r="G435" s="3">
        <f t="shared" si="42"/>
        <v>1397.7</v>
      </c>
      <c r="H435" s="3">
        <f t="shared" si="43"/>
        <v>167.72</v>
      </c>
      <c r="I435" s="3">
        <f t="shared" si="44"/>
        <v>1565.42</v>
      </c>
      <c r="J435" s="3">
        <f t="shared" si="45"/>
        <v>82.39</v>
      </c>
      <c r="K435" s="105">
        <v>0</v>
      </c>
      <c r="L435" s="3">
        <f t="shared" si="46"/>
        <v>1647.81</v>
      </c>
      <c r="M435" s="25">
        <f t="shared" si="47"/>
        <v>1647.81</v>
      </c>
    </row>
    <row r="436" spans="1:13" x14ac:dyDescent="0.2">
      <c r="A436" s="384" t="str">
        <f>'Door Comparison'!A437</f>
        <v>D08.02.08A</v>
      </c>
      <c r="B436" s="73" t="str">
        <f>'Door Comparison'!C437</f>
        <v>DRS-501</v>
      </c>
      <c r="C436" s="203" t="str">
        <f>'Door Comparison'!D437</f>
        <v>Timber</v>
      </c>
      <c r="D436" s="9">
        <f>'Door Comparison'!P437</f>
        <v>1</v>
      </c>
      <c r="E436" s="160">
        <f>'Door Labour'!Y437</f>
        <v>247.27</v>
      </c>
      <c r="F436" s="3">
        <f>'Door Materials'!W437</f>
        <v>1193.67</v>
      </c>
      <c r="G436" s="3">
        <f t="shared" si="42"/>
        <v>1440.94</v>
      </c>
      <c r="H436" s="3">
        <f t="shared" si="43"/>
        <v>172.91</v>
      </c>
      <c r="I436" s="3">
        <f t="shared" si="44"/>
        <v>1613.85</v>
      </c>
      <c r="J436" s="3">
        <f t="shared" si="45"/>
        <v>84.94</v>
      </c>
      <c r="K436" s="105">
        <v>0</v>
      </c>
      <c r="L436" s="3">
        <f t="shared" si="46"/>
        <v>1698.79</v>
      </c>
      <c r="M436" s="25">
        <f t="shared" si="47"/>
        <v>1698.79</v>
      </c>
    </row>
    <row r="437" spans="1:13" x14ac:dyDescent="0.2">
      <c r="A437" s="384" t="str">
        <f>'Door Comparison'!A438</f>
        <v>D08.02.09A</v>
      </c>
      <c r="B437" s="73" t="str">
        <f>'Door Comparison'!C438</f>
        <v>DRS-501</v>
      </c>
      <c r="C437" s="203" t="str">
        <f>'Door Comparison'!D438</f>
        <v>Timber</v>
      </c>
      <c r="D437" s="9">
        <f>'Door Comparison'!P438</f>
        <v>1</v>
      </c>
      <c r="E437" s="160">
        <f>'Door Labour'!Y438</f>
        <v>202.82</v>
      </c>
      <c r="F437" s="3">
        <f>'Door Materials'!W438</f>
        <v>1155.93</v>
      </c>
      <c r="G437" s="3">
        <f t="shared" si="42"/>
        <v>1358.75</v>
      </c>
      <c r="H437" s="3">
        <f t="shared" si="43"/>
        <v>163.05000000000001</v>
      </c>
      <c r="I437" s="3">
        <f t="shared" si="44"/>
        <v>1521.8</v>
      </c>
      <c r="J437" s="3">
        <f t="shared" si="45"/>
        <v>80.09</v>
      </c>
      <c r="K437" s="105">
        <v>0</v>
      </c>
      <c r="L437" s="3">
        <f t="shared" si="46"/>
        <v>1601.89</v>
      </c>
      <c r="M437" s="25">
        <f t="shared" si="47"/>
        <v>1601.89</v>
      </c>
    </row>
    <row r="438" spans="1:13" x14ac:dyDescent="0.2">
      <c r="A438" s="384" t="str">
        <f>'Door Comparison'!A439</f>
        <v>D08.02.10A</v>
      </c>
      <c r="B438" s="73" t="str">
        <f>'Door Comparison'!C439</f>
        <v>DRS-501</v>
      </c>
      <c r="C438" s="203" t="str">
        <f>'Door Comparison'!D439</f>
        <v>Timber</v>
      </c>
      <c r="D438" s="9">
        <f>'Door Comparison'!P439</f>
        <v>1</v>
      </c>
      <c r="E438" s="160">
        <f>'Door Labour'!Y439</f>
        <v>248.38</v>
      </c>
      <c r="F438" s="3">
        <f>'Door Materials'!W439</f>
        <v>1167.18</v>
      </c>
      <c r="G438" s="3">
        <f t="shared" si="42"/>
        <v>1415.56</v>
      </c>
      <c r="H438" s="3">
        <f t="shared" si="43"/>
        <v>169.87</v>
      </c>
      <c r="I438" s="3">
        <f t="shared" si="44"/>
        <v>1585.43</v>
      </c>
      <c r="J438" s="3">
        <f t="shared" si="45"/>
        <v>83.44</v>
      </c>
      <c r="K438" s="105">
        <v>0</v>
      </c>
      <c r="L438" s="3">
        <f t="shared" si="46"/>
        <v>1668.87</v>
      </c>
      <c r="M438" s="25">
        <f t="shared" si="47"/>
        <v>1668.87</v>
      </c>
    </row>
    <row r="439" spans="1:13" x14ac:dyDescent="0.2">
      <c r="A439" s="384" t="str">
        <f>'Door Comparison'!A440</f>
        <v>D08.02.11A</v>
      </c>
      <c r="B439" s="73" t="str">
        <f>'Door Comparison'!C440</f>
        <v>DRS-501</v>
      </c>
      <c r="C439" s="203" t="str">
        <f>'Door Comparison'!D440</f>
        <v>Timber</v>
      </c>
      <c r="D439" s="9">
        <f>'Door Comparison'!P440</f>
        <v>1</v>
      </c>
      <c r="E439" s="160">
        <f>'Door Labour'!Y440</f>
        <v>332.93</v>
      </c>
      <c r="F439" s="3">
        <f>'Door Materials'!W440</f>
        <v>2076.46</v>
      </c>
      <c r="G439" s="3">
        <f t="shared" si="42"/>
        <v>2409.39</v>
      </c>
      <c r="H439" s="3">
        <f t="shared" si="43"/>
        <v>289.13</v>
      </c>
      <c r="I439" s="3">
        <f t="shared" si="44"/>
        <v>2698.52</v>
      </c>
      <c r="J439" s="3">
        <f t="shared" si="45"/>
        <v>142.03</v>
      </c>
      <c r="K439" s="105">
        <v>0</v>
      </c>
      <c r="L439" s="3">
        <f t="shared" si="46"/>
        <v>2840.55</v>
      </c>
      <c r="M439" s="25">
        <f t="shared" si="47"/>
        <v>2840.55</v>
      </c>
    </row>
    <row r="440" spans="1:13" x14ac:dyDescent="0.2">
      <c r="A440" s="384" t="str">
        <f>'Door Comparison'!A441</f>
        <v>D08.02.12A</v>
      </c>
      <c r="B440" s="73" t="str">
        <f>'Door Comparison'!C441</f>
        <v>DRS-501</v>
      </c>
      <c r="C440" s="203" t="str">
        <f>'Door Comparison'!D441</f>
        <v>Timber</v>
      </c>
      <c r="D440" s="9">
        <f>'Door Comparison'!P441</f>
        <v>1</v>
      </c>
      <c r="E440" s="160">
        <f>'Door Labour'!Y441</f>
        <v>332.93</v>
      </c>
      <c r="F440" s="3">
        <f>'Door Materials'!W441</f>
        <v>2035.08</v>
      </c>
      <c r="G440" s="3">
        <f t="shared" si="42"/>
        <v>2368.0100000000002</v>
      </c>
      <c r="H440" s="3">
        <f t="shared" si="43"/>
        <v>284.16000000000003</v>
      </c>
      <c r="I440" s="3">
        <f t="shared" si="44"/>
        <v>2652.17</v>
      </c>
      <c r="J440" s="3">
        <f t="shared" si="45"/>
        <v>139.59</v>
      </c>
      <c r="K440" s="105">
        <v>0</v>
      </c>
      <c r="L440" s="3">
        <f t="shared" si="46"/>
        <v>2791.76</v>
      </c>
      <c r="M440" s="25">
        <f t="shared" si="47"/>
        <v>2791.76</v>
      </c>
    </row>
    <row r="441" spans="1:13" x14ac:dyDescent="0.2">
      <c r="A441" s="384" t="str">
        <f>'Door Comparison'!A442</f>
        <v>D08.02.M1A</v>
      </c>
      <c r="B441" s="73" t="str">
        <f>'Door Comparison'!C442</f>
        <v>DRS-501</v>
      </c>
      <c r="C441" s="203" t="str">
        <f>'Door Comparison'!D442</f>
        <v>Timber</v>
      </c>
      <c r="D441" s="9">
        <f>'Door Comparison'!P442</f>
        <v>1</v>
      </c>
      <c r="E441" s="160">
        <f>'Door Labour'!Y442</f>
        <v>246.89</v>
      </c>
      <c r="F441" s="3">
        <f>'Door Materials'!W442</f>
        <v>1113.92</v>
      </c>
      <c r="G441" s="3">
        <f t="shared" si="42"/>
        <v>1360.81</v>
      </c>
      <c r="H441" s="3">
        <f t="shared" si="43"/>
        <v>163.30000000000001</v>
      </c>
      <c r="I441" s="3">
        <f t="shared" si="44"/>
        <v>1524.11</v>
      </c>
      <c r="J441" s="3">
        <f t="shared" si="45"/>
        <v>80.22</v>
      </c>
      <c r="K441" s="105">
        <v>0</v>
      </c>
      <c r="L441" s="3">
        <f t="shared" si="46"/>
        <v>1604.33</v>
      </c>
      <c r="M441" s="25">
        <f t="shared" si="47"/>
        <v>1604.33</v>
      </c>
    </row>
    <row r="442" spans="1:13" x14ac:dyDescent="0.2">
      <c r="A442" s="384" t="str">
        <f>'Door Comparison'!A443</f>
        <v>D08.04.01A</v>
      </c>
      <c r="B442" s="73" t="str">
        <f>'Door Comparison'!C443</f>
        <v>DRS-501</v>
      </c>
      <c r="C442" s="203" t="str">
        <f>'Door Comparison'!D443</f>
        <v>Timber</v>
      </c>
      <c r="D442" s="9">
        <f>'Door Comparison'!P443</f>
        <v>1</v>
      </c>
      <c r="E442" s="160">
        <f>'Door Labour'!Y443</f>
        <v>326.99</v>
      </c>
      <c r="F442" s="3">
        <f>'Door Materials'!W443</f>
        <v>2067.41</v>
      </c>
      <c r="G442" s="3">
        <f t="shared" si="42"/>
        <v>2394.4</v>
      </c>
      <c r="H442" s="3">
        <f t="shared" si="43"/>
        <v>287.33</v>
      </c>
      <c r="I442" s="3">
        <f t="shared" si="44"/>
        <v>2681.73</v>
      </c>
      <c r="J442" s="3">
        <f t="shared" si="45"/>
        <v>141.13999999999999</v>
      </c>
      <c r="K442" s="105">
        <v>0</v>
      </c>
      <c r="L442" s="3">
        <f t="shared" si="46"/>
        <v>2822.87</v>
      </c>
      <c r="M442" s="25">
        <f t="shared" si="47"/>
        <v>2822.87</v>
      </c>
    </row>
    <row r="443" spans="1:13" x14ac:dyDescent="0.2">
      <c r="A443" s="384" t="str">
        <f>'Door Comparison'!A444</f>
        <v>D08.04.02A</v>
      </c>
      <c r="B443" s="73" t="str">
        <f>'Door Comparison'!C444</f>
        <v>DRS-501</v>
      </c>
      <c r="C443" s="203" t="str">
        <f>'Door Comparison'!D444</f>
        <v>Timber</v>
      </c>
      <c r="D443" s="9">
        <f>'Door Comparison'!P444</f>
        <v>1</v>
      </c>
      <c r="E443" s="160">
        <f>'Door Labour'!Y444</f>
        <v>335.9</v>
      </c>
      <c r="F443" s="3">
        <f>'Door Materials'!W444</f>
        <v>2074.5100000000002</v>
      </c>
      <c r="G443" s="3">
        <f t="shared" si="42"/>
        <v>2410.41</v>
      </c>
      <c r="H443" s="3">
        <f t="shared" si="43"/>
        <v>289.25</v>
      </c>
      <c r="I443" s="3">
        <f t="shared" si="44"/>
        <v>2699.66</v>
      </c>
      <c r="J443" s="3">
        <f t="shared" si="45"/>
        <v>142.09</v>
      </c>
      <c r="K443" s="105">
        <v>0</v>
      </c>
      <c r="L443" s="3">
        <f t="shared" si="46"/>
        <v>2841.75</v>
      </c>
      <c r="M443" s="25">
        <f t="shared" si="47"/>
        <v>2841.75</v>
      </c>
    </row>
    <row r="444" spans="1:13" x14ac:dyDescent="0.2">
      <c r="A444" s="384" t="str">
        <f>'Door Comparison'!A445</f>
        <v>D08.04.03A</v>
      </c>
      <c r="B444" s="73" t="str">
        <f>'Door Comparison'!C445</f>
        <v>DRS-501</v>
      </c>
      <c r="C444" s="203" t="str">
        <f>'Door Comparison'!D445</f>
        <v>Timber</v>
      </c>
      <c r="D444" s="9">
        <f>'Door Comparison'!P445</f>
        <v>1</v>
      </c>
      <c r="E444" s="160">
        <f>'Door Labour'!Y445</f>
        <v>226.92</v>
      </c>
      <c r="F444" s="3">
        <f>'Door Materials'!W445</f>
        <v>1219.76</v>
      </c>
      <c r="G444" s="3">
        <f t="shared" si="42"/>
        <v>1446.68</v>
      </c>
      <c r="H444" s="3">
        <f t="shared" si="43"/>
        <v>173.6</v>
      </c>
      <c r="I444" s="3">
        <f t="shared" si="44"/>
        <v>1620.28</v>
      </c>
      <c r="J444" s="3">
        <f t="shared" si="45"/>
        <v>85.28</v>
      </c>
      <c r="K444" s="105">
        <v>0</v>
      </c>
      <c r="L444" s="3">
        <f t="shared" si="46"/>
        <v>1705.56</v>
      </c>
      <c r="M444" s="25">
        <f t="shared" si="47"/>
        <v>1705.56</v>
      </c>
    </row>
    <row r="445" spans="1:13" x14ac:dyDescent="0.2">
      <c r="A445" s="384" t="str">
        <f>'Door Comparison'!A446</f>
        <v>D08.04.04A</v>
      </c>
      <c r="B445" s="73" t="str">
        <f>'Door Comparison'!C446</f>
        <v>DRS-501</v>
      </c>
      <c r="C445" s="203" t="str">
        <f>'Door Comparison'!D446</f>
        <v>Timber</v>
      </c>
      <c r="D445" s="9">
        <f>'Door Comparison'!P446</f>
        <v>1</v>
      </c>
      <c r="E445" s="160">
        <f>'Door Labour'!Y446</f>
        <v>290.54000000000002</v>
      </c>
      <c r="F445" s="3">
        <f>'Door Materials'!W446</f>
        <v>1545.69</v>
      </c>
      <c r="G445" s="3">
        <f t="shared" si="42"/>
        <v>1836.23</v>
      </c>
      <c r="H445" s="3">
        <f t="shared" si="43"/>
        <v>220.35</v>
      </c>
      <c r="I445" s="3">
        <f t="shared" si="44"/>
        <v>2056.58</v>
      </c>
      <c r="J445" s="3">
        <f t="shared" si="45"/>
        <v>108.24</v>
      </c>
      <c r="K445" s="105">
        <v>0</v>
      </c>
      <c r="L445" s="3">
        <f t="shared" si="46"/>
        <v>2164.8200000000002</v>
      </c>
      <c r="M445" s="25">
        <f t="shared" si="47"/>
        <v>2164.8200000000002</v>
      </c>
    </row>
    <row r="446" spans="1:13" x14ac:dyDescent="0.2">
      <c r="A446" s="384" t="str">
        <f>'Door Comparison'!A447</f>
        <v>D08.04.05A</v>
      </c>
      <c r="B446" s="73" t="str">
        <f>'Door Comparison'!C447</f>
        <v>DRS-505</v>
      </c>
      <c r="C446" s="203" t="str">
        <f>'Door Comparison'!D447</f>
        <v>Selo</v>
      </c>
      <c r="D446" s="9">
        <f>'Door Comparison'!P447</f>
        <v>1</v>
      </c>
      <c r="E446" s="160">
        <f>'Door Labour'!Y447</f>
        <v>523.97</v>
      </c>
      <c r="F446" s="3">
        <f>'Door Materials'!W447</f>
        <v>1546.05</v>
      </c>
      <c r="G446" s="3">
        <f t="shared" si="42"/>
        <v>2070.02</v>
      </c>
      <c r="H446" s="3">
        <f t="shared" si="43"/>
        <v>248.4</v>
      </c>
      <c r="I446" s="3">
        <f t="shared" si="44"/>
        <v>2318.42</v>
      </c>
      <c r="J446" s="3">
        <f t="shared" si="45"/>
        <v>122.02</v>
      </c>
      <c r="K446" s="105">
        <v>0</v>
      </c>
      <c r="L446" s="3">
        <f t="shared" si="46"/>
        <v>2440.44</v>
      </c>
      <c r="M446" s="25">
        <f t="shared" si="47"/>
        <v>2440.44</v>
      </c>
    </row>
    <row r="447" spans="1:13" x14ac:dyDescent="0.2">
      <c r="A447" s="384" t="str">
        <f>'Door Comparison'!A448</f>
        <v>D08.04.06A</v>
      </c>
      <c r="B447" s="73" t="str">
        <f>'Door Comparison'!C448</f>
        <v>DRS-501</v>
      </c>
      <c r="C447" s="203" t="str">
        <f>'Door Comparison'!D448</f>
        <v>Timber</v>
      </c>
      <c r="D447" s="9">
        <f>'Door Comparison'!P448</f>
        <v>1</v>
      </c>
      <c r="E447" s="160">
        <f>'Door Labour'!Y448</f>
        <v>222.52</v>
      </c>
      <c r="F447" s="3">
        <f>'Door Materials'!W448</f>
        <v>1001.1</v>
      </c>
      <c r="G447" s="3">
        <f t="shared" si="42"/>
        <v>1223.6199999999999</v>
      </c>
      <c r="H447" s="3">
        <f t="shared" si="43"/>
        <v>146.83000000000001</v>
      </c>
      <c r="I447" s="3">
        <f t="shared" si="44"/>
        <v>1370.45</v>
      </c>
      <c r="J447" s="3">
        <f t="shared" si="45"/>
        <v>72.13</v>
      </c>
      <c r="K447" s="105">
        <v>0</v>
      </c>
      <c r="L447" s="3">
        <f t="shared" si="46"/>
        <v>1442.58</v>
      </c>
      <c r="M447" s="25">
        <f t="shared" si="47"/>
        <v>1442.58</v>
      </c>
    </row>
    <row r="448" spans="1:13" x14ac:dyDescent="0.2">
      <c r="A448" s="384" t="str">
        <f>'Door Comparison'!A449</f>
        <v>D08.04.07A</v>
      </c>
      <c r="B448" s="73" t="str">
        <f>'Door Comparison'!C449</f>
        <v>DRS-501</v>
      </c>
      <c r="C448" s="203" t="str">
        <f>'Door Comparison'!D449</f>
        <v>Timber</v>
      </c>
      <c r="D448" s="9">
        <f>'Door Comparison'!P449</f>
        <v>1</v>
      </c>
      <c r="E448" s="160">
        <f>'Door Labour'!Y449</f>
        <v>243.01</v>
      </c>
      <c r="F448" s="3">
        <f>'Door Materials'!W449</f>
        <v>1021.21</v>
      </c>
      <c r="G448" s="3">
        <f t="shared" si="42"/>
        <v>1264.22</v>
      </c>
      <c r="H448" s="3">
        <f t="shared" si="43"/>
        <v>151.71</v>
      </c>
      <c r="I448" s="3">
        <f t="shared" si="44"/>
        <v>1415.93</v>
      </c>
      <c r="J448" s="3">
        <f t="shared" si="45"/>
        <v>74.52</v>
      </c>
      <c r="K448" s="105">
        <v>0</v>
      </c>
      <c r="L448" s="3">
        <f t="shared" si="46"/>
        <v>1490.45</v>
      </c>
      <c r="M448" s="25">
        <f t="shared" si="47"/>
        <v>1490.45</v>
      </c>
    </row>
    <row r="449" spans="1:13" x14ac:dyDescent="0.2">
      <c r="A449" s="384" t="str">
        <f>'Door Comparison'!A450</f>
        <v>D08.04.08A</v>
      </c>
      <c r="B449" s="73" t="str">
        <f>'Door Comparison'!C450</f>
        <v>DRS-501</v>
      </c>
      <c r="C449" s="203" t="str">
        <f>'Door Comparison'!D450</f>
        <v>Timber</v>
      </c>
      <c r="D449" s="9">
        <f>'Door Comparison'!P450</f>
        <v>1</v>
      </c>
      <c r="E449" s="160">
        <f>'Door Labour'!Y450</f>
        <v>222.52</v>
      </c>
      <c r="F449" s="3">
        <f>'Door Materials'!W450</f>
        <v>1001.1</v>
      </c>
      <c r="G449" s="3">
        <f t="shared" si="42"/>
        <v>1223.6199999999999</v>
      </c>
      <c r="H449" s="3">
        <f t="shared" si="43"/>
        <v>146.83000000000001</v>
      </c>
      <c r="I449" s="3">
        <f t="shared" si="44"/>
        <v>1370.45</v>
      </c>
      <c r="J449" s="3">
        <f t="shared" si="45"/>
        <v>72.13</v>
      </c>
      <c r="K449" s="105">
        <v>0</v>
      </c>
      <c r="L449" s="3">
        <f t="shared" si="46"/>
        <v>1442.58</v>
      </c>
      <c r="M449" s="25">
        <f t="shared" si="47"/>
        <v>1442.58</v>
      </c>
    </row>
    <row r="450" spans="1:13" x14ac:dyDescent="0.2">
      <c r="A450" s="384" t="str">
        <f>'Door Comparison'!A451</f>
        <v>D08.04.09A</v>
      </c>
      <c r="B450" s="73" t="str">
        <f>'Door Comparison'!C451</f>
        <v>DRS-501</v>
      </c>
      <c r="C450" s="203" t="str">
        <f>'Door Comparison'!D451</f>
        <v>Timber</v>
      </c>
      <c r="D450" s="9">
        <f>'Door Comparison'!P451</f>
        <v>1</v>
      </c>
      <c r="E450" s="160">
        <f>'Door Labour'!Y451</f>
        <v>196.33</v>
      </c>
      <c r="F450" s="3">
        <f>'Door Materials'!W451</f>
        <v>1004.85</v>
      </c>
      <c r="G450" s="3">
        <f t="shared" si="42"/>
        <v>1201.18</v>
      </c>
      <c r="H450" s="3">
        <f t="shared" si="43"/>
        <v>144.13999999999999</v>
      </c>
      <c r="I450" s="3">
        <f t="shared" si="44"/>
        <v>1345.32</v>
      </c>
      <c r="J450" s="3">
        <f t="shared" si="45"/>
        <v>70.81</v>
      </c>
      <c r="K450" s="105">
        <v>0</v>
      </c>
      <c r="L450" s="3">
        <f t="shared" si="46"/>
        <v>1416.13</v>
      </c>
      <c r="M450" s="25">
        <f t="shared" si="47"/>
        <v>1416.13</v>
      </c>
    </row>
    <row r="451" spans="1:13" x14ac:dyDescent="0.2">
      <c r="A451" s="384" t="str">
        <f>'Door Comparison'!A452</f>
        <v>D08.06.01A</v>
      </c>
      <c r="B451" s="73" t="str">
        <f>'Door Comparison'!C452</f>
        <v>DRS-501</v>
      </c>
      <c r="C451" s="203" t="str">
        <f>'Door Comparison'!D452</f>
        <v>Timber</v>
      </c>
      <c r="D451" s="9">
        <f>'Door Comparison'!P452</f>
        <v>1</v>
      </c>
      <c r="E451" s="160">
        <f>'Door Labour'!Y452</f>
        <v>332.93</v>
      </c>
      <c r="F451" s="3">
        <f>'Door Materials'!W452</f>
        <v>2047.48</v>
      </c>
      <c r="G451" s="3">
        <f t="shared" si="42"/>
        <v>2380.41</v>
      </c>
      <c r="H451" s="3">
        <f t="shared" si="43"/>
        <v>285.64999999999998</v>
      </c>
      <c r="I451" s="3">
        <f t="shared" si="44"/>
        <v>2666.06</v>
      </c>
      <c r="J451" s="3">
        <f t="shared" si="45"/>
        <v>140.32</v>
      </c>
      <c r="K451" s="105">
        <v>0</v>
      </c>
      <c r="L451" s="3">
        <f t="shared" si="46"/>
        <v>2806.38</v>
      </c>
      <c r="M451" s="25">
        <f t="shared" si="47"/>
        <v>2806.38</v>
      </c>
    </row>
    <row r="452" spans="1:13" x14ac:dyDescent="0.2">
      <c r="A452" s="384" t="str">
        <f>'Door Comparison'!A453</f>
        <v>D08.06.02A</v>
      </c>
      <c r="B452" s="73" t="str">
        <f>'Door Comparison'!C453</f>
        <v>DRS-501</v>
      </c>
      <c r="C452" s="203" t="str">
        <f>'Door Comparison'!D453</f>
        <v>Timber</v>
      </c>
      <c r="D452" s="9">
        <f>'Door Comparison'!P453</f>
        <v>1</v>
      </c>
      <c r="E452" s="160">
        <f>'Door Labour'!Y453</f>
        <v>290.54000000000002</v>
      </c>
      <c r="F452" s="3">
        <f>'Door Materials'!W453</f>
        <v>1575.09</v>
      </c>
      <c r="G452" s="3">
        <f t="shared" si="42"/>
        <v>1865.63</v>
      </c>
      <c r="H452" s="3">
        <f t="shared" si="43"/>
        <v>223.88</v>
      </c>
      <c r="I452" s="3">
        <f t="shared" si="44"/>
        <v>2089.5100000000002</v>
      </c>
      <c r="J452" s="3">
        <f t="shared" si="45"/>
        <v>109.97</v>
      </c>
      <c r="K452" s="105">
        <v>0</v>
      </c>
      <c r="L452" s="3">
        <f t="shared" si="46"/>
        <v>2199.48</v>
      </c>
      <c r="M452" s="25">
        <f t="shared" si="47"/>
        <v>2199.48</v>
      </c>
    </row>
    <row r="453" spans="1:13" x14ac:dyDescent="0.2">
      <c r="A453" s="384" t="str">
        <f>'Door Comparison'!A454</f>
        <v>D08.06.03A</v>
      </c>
      <c r="B453" s="73" t="str">
        <f>'Door Comparison'!C454</f>
        <v>DRS-501</v>
      </c>
      <c r="C453" s="203" t="str">
        <f>'Door Comparison'!D454</f>
        <v>Timber</v>
      </c>
      <c r="D453" s="9">
        <f>'Door Comparison'!P454</f>
        <v>1</v>
      </c>
      <c r="E453" s="160">
        <f>'Door Labour'!Y454</f>
        <v>335.9</v>
      </c>
      <c r="F453" s="3">
        <f>'Door Materials'!W454</f>
        <v>2029</v>
      </c>
      <c r="G453" s="3">
        <f t="shared" si="42"/>
        <v>2364.9</v>
      </c>
      <c r="H453" s="3">
        <f t="shared" si="43"/>
        <v>283.79000000000002</v>
      </c>
      <c r="I453" s="3">
        <f t="shared" si="44"/>
        <v>2648.69</v>
      </c>
      <c r="J453" s="3">
        <f t="shared" si="45"/>
        <v>139.4</v>
      </c>
      <c r="K453" s="105">
        <v>0</v>
      </c>
      <c r="L453" s="3">
        <f t="shared" si="46"/>
        <v>2788.09</v>
      </c>
      <c r="M453" s="25">
        <f t="shared" si="47"/>
        <v>2788.09</v>
      </c>
    </row>
    <row r="454" spans="1:13" x14ac:dyDescent="0.2">
      <c r="A454" s="384" t="str">
        <f>'Door Comparison'!A455</f>
        <v>D08.06.04A</v>
      </c>
      <c r="B454" s="73" t="str">
        <f>'Door Comparison'!C455</f>
        <v>DRS-505</v>
      </c>
      <c r="C454" s="203" t="str">
        <f>'Door Comparison'!D455</f>
        <v>Selo</v>
      </c>
      <c r="D454" s="9">
        <f>'Door Comparison'!P455</f>
        <v>1</v>
      </c>
      <c r="E454" s="160">
        <f>'Door Labour'!Y455</f>
        <v>524.63</v>
      </c>
      <c r="F454" s="3">
        <f>'Door Materials'!W455</f>
        <v>1512.47</v>
      </c>
      <c r="G454" s="3">
        <f t="shared" si="42"/>
        <v>2037.1</v>
      </c>
      <c r="H454" s="3">
        <f t="shared" si="43"/>
        <v>244.45</v>
      </c>
      <c r="I454" s="3">
        <f t="shared" si="44"/>
        <v>2281.5500000000002</v>
      </c>
      <c r="J454" s="3">
        <f t="shared" si="45"/>
        <v>120.08</v>
      </c>
      <c r="K454" s="105">
        <v>0</v>
      </c>
      <c r="L454" s="3">
        <f t="shared" si="46"/>
        <v>2401.63</v>
      </c>
      <c r="M454" s="25">
        <f t="shared" si="47"/>
        <v>2401.63</v>
      </c>
    </row>
    <row r="455" spans="1:13" x14ac:dyDescent="0.2">
      <c r="A455" s="384" t="str">
        <f>'Door Comparison'!A456</f>
        <v>D08.06.05A</v>
      </c>
      <c r="B455" s="73" t="str">
        <f>'Door Comparison'!C456</f>
        <v>DRS-501</v>
      </c>
      <c r="C455" s="203" t="str">
        <f>'Door Comparison'!D456</f>
        <v>Timber</v>
      </c>
      <c r="D455" s="9">
        <f>'Door Comparison'!P456</f>
        <v>1</v>
      </c>
      <c r="E455" s="160">
        <f>'Door Labour'!Y456</f>
        <v>248.39</v>
      </c>
      <c r="F455" s="3">
        <f>'Door Materials'!W456</f>
        <v>1199.44</v>
      </c>
      <c r="G455" s="3">
        <f t="shared" si="42"/>
        <v>1447.83</v>
      </c>
      <c r="H455" s="3">
        <f t="shared" si="43"/>
        <v>173.74</v>
      </c>
      <c r="I455" s="3">
        <f t="shared" si="44"/>
        <v>1621.57</v>
      </c>
      <c r="J455" s="3">
        <f t="shared" si="45"/>
        <v>85.35</v>
      </c>
      <c r="K455" s="105">
        <v>0</v>
      </c>
      <c r="L455" s="3">
        <f t="shared" si="46"/>
        <v>1706.92</v>
      </c>
      <c r="M455" s="25">
        <f t="shared" si="47"/>
        <v>1706.92</v>
      </c>
    </row>
    <row r="456" spans="1:13" x14ac:dyDescent="0.2">
      <c r="A456" s="384" t="str">
        <f>'Door Comparison'!A457</f>
        <v>D08.06.06A</v>
      </c>
      <c r="B456" s="73" t="str">
        <f>'Door Comparison'!C457</f>
        <v>DRS-501</v>
      </c>
      <c r="C456" s="203" t="str">
        <f>'Door Comparison'!D457</f>
        <v>Timber</v>
      </c>
      <c r="D456" s="9">
        <f>'Door Comparison'!P457</f>
        <v>1</v>
      </c>
      <c r="E456" s="160">
        <f>'Door Labour'!Y457</f>
        <v>247.27</v>
      </c>
      <c r="F456" s="3">
        <f>'Door Materials'!W457</f>
        <v>1193.67</v>
      </c>
      <c r="G456" s="3">
        <f t="shared" si="42"/>
        <v>1440.94</v>
      </c>
      <c r="H456" s="3">
        <f t="shared" si="43"/>
        <v>172.91</v>
      </c>
      <c r="I456" s="3">
        <f t="shared" si="44"/>
        <v>1613.85</v>
      </c>
      <c r="J456" s="3">
        <f t="shared" si="45"/>
        <v>84.94</v>
      </c>
      <c r="K456" s="105">
        <v>0</v>
      </c>
      <c r="L456" s="3">
        <f t="shared" si="46"/>
        <v>1698.79</v>
      </c>
      <c r="M456" s="25">
        <f t="shared" si="47"/>
        <v>1698.79</v>
      </c>
    </row>
    <row r="457" spans="1:13" hidden="1" x14ac:dyDescent="0.2">
      <c r="A457" s="384" t="str">
        <f>'Door Comparison'!A458</f>
        <v>Level 09</v>
      </c>
      <c r="B457" s="73"/>
      <c r="C457" s="203"/>
      <c r="G457" s="3"/>
      <c r="H457" s="3"/>
      <c r="I457" s="3"/>
      <c r="J457" s="3"/>
      <c r="K457" s="105"/>
      <c r="L457" s="3"/>
    </row>
    <row r="458" spans="1:13" x14ac:dyDescent="0.2">
      <c r="A458" s="384" t="str">
        <f>'Door Comparison'!A459</f>
        <v>D09.01.01A</v>
      </c>
      <c r="B458" s="73" t="str">
        <f>'Door Comparison'!C459</f>
        <v>DRS-501</v>
      </c>
      <c r="C458" s="203" t="str">
        <f>'Door Comparison'!D459</f>
        <v>Timber</v>
      </c>
      <c r="D458" s="9">
        <f>'Door Comparison'!P459</f>
        <v>1</v>
      </c>
      <c r="E458" s="160">
        <f>'Door Labour'!Y459</f>
        <v>222.52</v>
      </c>
      <c r="F458" s="3">
        <f>'Door Materials'!W459</f>
        <v>1001.1</v>
      </c>
      <c r="G458" s="3">
        <f t="shared" ref="G458:G521" si="48">E458+F458</f>
        <v>1223.6199999999999</v>
      </c>
      <c r="H458" s="3">
        <f t="shared" ref="H458:H521" si="49">G458*H$7</f>
        <v>146.83000000000001</v>
      </c>
      <c r="I458" s="3">
        <f t="shared" ref="I458:I521" si="50">SUM(G458:H458)</f>
        <v>1370.45</v>
      </c>
      <c r="J458" s="3">
        <f t="shared" ref="J458:J521" si="51">I458/19</f>
        <v>72.13</v>
      </c>
      <c r="K458" s="105">
        <v>0</v>
      </c>
      <c r="L458" s="3">
        <f t="shared" ref="L458:L521" si="52">I458+J458+K458</f>
        <v>1442.58</v>
      </c>
      <c r="M458" s="25">
        <f t="shared" ref="M458:M521" si="53">D458*L458</f>
        <v>1442.58</v>
      </c>
    </row>
    <row r="459" spans="1:13" x14ac:dyDescent="0.2">
      <c r="A459" s="384" t="str">
        <f>'Door Comparison'!A460</f>
        <v>D09.01.02A</v>
      </c>
      <c r="B459" s="73" t="str">
        <f>'Door Comparison'!C460</f>
        <v>DRS-501</v>
      </c>
      <c r="C459" s="203" t="str">
        <f>'Door Comparison'!D460</f>
        <v>Timber</v>
      </c>
      <c r="D459" s="9">
        <f>'Door Comparison'!P460</f>
        <v>1</v>
      </c>
      <c r="E459" s="160">
        <f>'Door Labour'!Y460</f>
        <v>284.92</v>
      </c>
      <c r="F459" s="3">
        <f>'Door Materials'!W460</f>
        <v>1610.22</v>
      </c>
      <c r="G459" s="3">
        <f t="shared" si="48"/>
        <v>1895.14</v>
      </c>
      <c r="H459" s="3">
        <f t="shared" si="49"/>
        <v>227.42</v>
      </c>
      <c r="I459" s="3">
        <f t="shared" si="50"/>
        <v>2122.56</v>
      </c>
      <c r="J459" s="3">
        <f t="shared" si="51"/>
        <v>111.71</v>
      </c>
      <c r="K459" s="105">
        <v>0</v>
      </c>
      <c r="L459" s="3">
        <f t="shared" si="52"/>
        <v>2234.27</v>
      </c>
      <c r="M459" s="25">
        <f t="shared" si="53"/>
        <v>2234.27</v>
      </c>
    </row>
    <row r="460" spans="1:13" x14ac:dyDescent="0.2">
      <c r="A460" s="384" t="str">
        <f>'Door Comparison'!A461</f>
        <v>D09.01.03A</v>
      </c>
      <c r="B460" s="73" t="str">
        <f>'Door Comparison'!C461</f>
        <v>DRS-501</v>
      </c>
      <c r="C460" s="203" t="str">
        <f>'Door Comparison'!D461</f>
        <v>Timber</v>
      </c>
      <c r="D460" s="9">
        <f>'Door Comparison'!P461</f>
        <v>1</v>
      </c>
      <c r="E460" s="160">
        <f>'Door Labour'!Y461</f>
        <v>196.33</v>
      </c>
      <c r="F460" s="3">
        <f>'Door Materials'!W461</f>
        <v>1007.37</v>
      </c>
      <c r="G460" s="3">
        <f t="shared" si="48"/>
        <v>1203.7</v>
      </c>
      <c r="H460" s="3">
        <f t="shared" si="49"/>
        <v>144.44</v>
      </c>
      <c r="I460" s="3">
        <f t="shared" si="50"/>
        <v>1348.14</v>
      </c>
      <c r="J460" s="3">
        <f t="shared" si="51"/>
        <v>70.95</v>
      </c>
      <c r="K460" s="105">
        <v>0</v>
      </c>
      <c r="L460" s="3">
        <f t="shared" si="52"/>
        <v>1419.09</v>
      </c>
      <c r="M460" s="25">
        <f t="shared" si="53"/>
        <v>1419.09</v>
      </c>
    </row>
    <row r="461" spans="1:13" x14ac:dyDescent="0.2">
      <c r="A461" s="384" t="str">
        <f>'Door Comparison'!A462</f>
        <v>D09.01.04A</v>
      </c>
      <c r="B461" s="73" t="str">
        <f>'Door Comparison'!C462</f>
        <v>DRS-501</v>
      </c>
      <c r="C461" s="203" t="str">
        <f>'Door Comparison'!D462</f>
        <v>Timber</v>
      </c>
      <c r="D461" s="9">
        <f>'Door Comparison'!P462</f>
        <v>1</v>
      </c>
      <c r="E461" s="160">
        <f>'Door Labour'!Y462</f>
        <v>223.27</v>
      </c>
      <c r="F461" s="3">
        <f>'Door Materials'!W462</f>
        <v>973.32</v>
      </c>
      <c r="G461" s="3">
        <f t="shared" si="48"/>
        <v>1196.5899999999999</v>
      </c>
      <c r="H461" s="3">
        <f t="shared" si="49"/>
        <v>143.59</v>
      </c>
      <c r="I461" s="3">
        <f t="shared" si="50"/>
        <v>1340.18</v>
      </c>
      <c r="J461" s="3">
        <f t="shared" si="51"/>
        <v>70.540000000000006</v>
      </c>
      <c r="K461" s="105">
        <v>0</v>
      </c>
      <c r="L461" s="3">
        <f t="shared" si="52"/>
        <v>1410.72</v>
      </c>
      <c r="M461" s="25">
        <f t="shared" si="53"/>
        <v>1410.72</v>
      </c>
    </row>
    <row r="462" spans="1:13" x14ac:dyDescent="0.2">
      <c r="A462" s="384" t="str">
        <f>'Door Comparison'!A463</f>
        <v>D09.01.05A</v>
      </c>
      <c r="B462" s="73" t="str">
        <f>'Door Comparison'!C463</f>
        <v>DRS-501</v>
      </c>
      <c r="C462" s="203" t="str">
        <f>'Door Comparison'!D463</f>
        <v>Timber</v>
      </c>
      <c r="D462" s="9">
        <f>'Door Comparison'!P463</f>
        <v>1</v>
      </c>
      <c r="E462" s="160">
        <f>'Door Labour'!Y463</f>
        <v>247.27</v>
      </c>
      <c r="F462" s="3">
        <f>'Door Materials'!W463</f>
        <v>1167.18</v>
      </c>
      <c r="G462" s="3">
        <f t="shared" si="48"/>
        <v>1414.45</v>
      </c>
      <c r="H462" s="3">
        <f t="shared" si="49"/>
        <v>169.73</v>
      </c>
      <c r="I462" s="3">
        <f t="shared" si="50"/>
        <v>1584.18</v>
      </c>
      <c r="J462" s="3">
        <f t="shared" si="51"/>
        <v>83.38</v>
      </c>
      <c r="K462" s="105">
        <v>0</v>
      </c>
      <c r="L462" s="3">
        <f t="shared" si="52"/>
        <v>1667.56</v>
      </c>
      <c r="M462" s="25">
        <f t="shared" si="53"/>
        <v>1667.56</v>
      </c>
    </row>
    <row r="463" spans="1:13" x14ac:dyDescent="0.2">
      <c r="A463" s="384" t="str">
        <f>'Door Comparison'!A464</f>
        <v>D09.01.06A</v>
      </c>
      <c r="B463" s="73" t="str">
        <f>'Door Comparison'!C464</f>
        <v>DRS-501</v>
      </c>
      <c r="C463" s="203" t="str">
        <f>'Door Comparison'!D464</f>
        <v>Timber</v>
      </c>
      <c r="D463" s="9">
        <f>'Door Comparison'!P464</f>
        <v>1</v>
      </c>
      <c r="E463" s="160">
        <f>'Door Labour'!Y464</f>
        <v>326.99</v>
      </c>
      <c r="F463" s="3">
        <f>'Door Materials'!W464</f>
        <v>2067.41</v>
      </c>
      <c r="G463" s="3">
        <f t="shared" si="48"/>
        <v>2394.4</v>
      </c>
      <c r="H463" s="3">
        <f t="shared" si="49"/>
        <v>287.33</v>
      </c>
      <c r="I463" s="3">
        <f t="shared" si="50"/>
        <v>2681.73</v>
      </c>
      <c r="J463" s="3">
        <f t="shared" si="51"/>
        <v>141.13999999999999</v>
      </c>
      <c r="K463" s="105">
        <v>0</v>
      </c>
      <c r="L463" s="3">
        <f t="shared" si="52"/>
        <v>2822.87</v>
      </c>
      <c r="M463" s="25">
        <f t="shared" si="53"/>
        <v>2822.87</v>
      </c>
    </row>
    <row r="464" spans="1:13" x14ac:dyDescent="0.2">
      <c r="A464" s="384" t="str">
        <f>'Door Comparison'!A465</f>
        <v>D09.01.07A</v>
      </c>
      <c r="B464" s="73" t="str">
        <f>'Door Comparison'!C465</f>
        <v>DRS-501</v>
      </c>
      <c r="C464" s="203" t="str">
        <f>'Door Comparison'!D465</f>
        <v>Timber</v>
      </c>
      <c r="D464" s="9">
        <f>'Door Comparison'!P465</f>
        <v>1</v>
      </c>
      <c r="E464" s="160">
        <f>'Door Labour'!Y465</f>
        <v>226.59</v>
      </c>
      <c r="F464" s="3">
        <f>'Door Materials'!W465</f>
        <v>1220.72</v>
      </c>
      <c r="G464" s="3">
        <f t="shared" si="48"/>
        <v>1447.31</v>
      </c>
      <c r="H464" s="3">
        <f t="shared" si="49"/>
        <v>173.68</v>
      </c>
      <c r="I464" s="3">
        <f t="shared" si="50"/>
        <v>1620.99</v>
      </c>
      <c r="J464" s="3">
        <f t="shared" si="51"/>
        <v>85.32</v>
      </c>
      <c r="K464" s="105">
        <v>0</v>
      </c>
      <c r="L464" s="3">
        <f t="shared" si="52"/>
        <v>1706.31</v>
      </c>
      <c r="M464" s="25">
        <f t="shared" si="53"/>
        <v>1706.31</v>
      </c>
    </row>
    <row r="465" spans="1:13" x14ac:dyDescent="0.2">
      <c r="A465" s="384" t="str">
        <f>'Door Comparison'!A466</f>
        <v>D09.02.01A</v>
      </c>
      <c r="B465" s="73" t="str">
        <f>'Door Comparison'!C466</f>
        <v>DRS-501</v>
      </c>
      <c r="C465" s="203" t="str">
        <f>'Door Comparison'!D466</f>
        <v>Timber</v>
      </c>
      <c r="D465" s="9">
        <f>'Door Comparison'!P466</f>
        <v>1</v>
      </c>
      <c r="E465" s="160">
        <f>'Door Labour'!Y466</f>
        <v>320.91000000000003</v>
      </c>
      <c r="F465" s="3">
        <f>'Door Materials'!W466</f>
        <v>1815.39</v>
      </c>
      <c r="G465" s="3">
        <f t="shared" si="48"/>
        <v>2136.3000000000002</v>
      </c>
      <c r="H465" s="3">
        <f t="shared" si="49"/>
        <v>256.36</v>
      </c>
      <c r="I465" s="3">
        <f t="shared" si="50"/>
        <v>2392.66</v>
      </c>
      <c r="J465" s="3">
        <f t="shared" si="51"/>
        <v>125.93</v>
      </c>
      <c r="K465" s="105">
        <v>0</v>
      </c>
      <c r="L465" s="3">
        <f t="shared" si="52"/>
        <v>2518.59</v>
      </c>
      <c r="M465" s="25">
        <f t="shared" si="53"/>
        <v>2518.59</v>
      </c>
    </row>
    <row r="466" spans="1:13" x14ac:dyDescent="0.2">
      <c r="A466" s="384" t="str">
        <f>'Door Comparison'!A467</f>
        <v>D09.02.02A</v>
      </c>
      <c r="B466" s="73" t="str">
        <f>'Door Comparison'!C467</f>
        <v>DRS-501</v>
      </c>
      <c r="C466" s="203" t="str">
        <f>'Door Comparison'!D467</f>
        <v>Timber</v>
      </c>
      <c r="D466" s="9">
        <f>'Door Comparison'!P467</f>
        <v>1</v>
      </c>
      <c r="E466" s="160">
        <f>'Door Labour'!Y467</f>
        <v>332.93</v>
      </c>
      <c r="F466" s="3">
        <f>'Door Materials'!W467</f>
        <v>2047.48</v>
      </c>
      <c r="G466" s="3">
        <f t="shared" si="48"/>
        <v>2380.41</v>
      </c>
      <c r="H466" s="3">
        <f t="shared" si="49"/>
        <v>285.64999999999998</v>
      </c>
      <c r="I466" s="3">
        <f t="shared" si="50"/>
        <v>2666.06</v>
      </c>
      <c r="J466" s="3">
        <f t="shared" si="51"/>
        <v>140.32</v>
      </c>
      <c r="K466" s="105">
        <v>0</v>
      </c>
      <c r="L466" s="3">
        <f t="shared" si="52"/>
        <v>2806.38</v>
      </c>
      <c r="M466" s="25">
        <f t="shared" si="53"/>
        <v>2806.38</v>
      </c>
    </row>
    <row r="467" spans="1:13" x14ac:dyDescent="0.2">
      <c r="A467" s="384" t="str">
        <f>'Door Comparison'!A468</f>
        <v>D09.02.02B</v>
      </c>
      <c r="B467" s="73" t="str">
        <f>'Door Comparison'!C468</f>
        <v>DRS-307</v>
      </c>
      <c r="C467" s="203" t="str">
        <f>'Door Comparison'!D468</f>
        <v>Metal</v>
      </c>
      <c r="D467" s="9">
        <f>'Door Comparison'!P468</f>
        <v>1</v>
      </c>
      <c r="E467" s="160">
        <f>'Door Labour'!Y468</f>
        <v>459.69</v>
      </c>
      <c r="F467" s="3">
        <f>'Door Materials'!W468</f>
        <v>1404.55</v>
      </c>
      <c r="G467" s="3">
        <f t="shared" si="48"/>
        <v>1864.24</v>
      </c>
      <c r="H467" s="3">
        <f t="shared" si="49"/>
        <v>223.71</v>
      </c>
      <c r="I467" s="3">
        <f t="shared" si="50"/>
        <v>2087.9499999999998</v>
      </c>
      <c r="J467" s="3">
        <f t="shared" si="51"/>
        <v>109.89</v>
      </c>
      <c r="K467" s="105">
        <v>0</v>
      </c>
      <c r="L467" s="3">
        <f t="shared" si="52"/>
        <v>2197.84</v>
      </c>
      <c r="M467" s="25">
        <f t="shared" si="53"/>
        <v>2197.84</v>
      </c>
    </row>
    <row r="468" spans="1:13" x14ac:dyDescent="0.2">
      <c r="A468" s="384" t="str">
        <f>'Door Comparison'!A469</f>
        <v>D09.02.04A</v>
      </c>
      <c r="B468" s="73" t="str">
        <f>'Door Comparison'!C469</f>
        <v>DRS-501</v>
      </c>
      <c r="C468" s="203" t="str">
        <f>'Door Comparison'!D469</f>
        <v>Timber</v>
      </c>
      <c r="D468" s="9">
        <f>'Door Comparison'!P469</f>
        <v>1</v>
      </c>
      <c r="E468" s="160">
        <f>'Door Labour'!Y469</f>
        <v>332.93</v>
      </c>
      <c r="F468" s="3">
        <f>'Door Materials'!W469</f>
        <v>2017.45</v>
      </c>
      <c r="G468" s="3">
        <f t="shared" si="48"/>
        <v>2350.38</v>
      </c>
      <c r="H468" s="3">
        <f t="shared" si="49"/>
        <v>282.05</v>
      </c>
      <c r="I468" s="3">
        <f t="shared" si="50"/>
        <v>2632.43</v>
      </c>
      <c r="J468" s="3">
        <f t="shared" si="51"/>
        <v>138.55000000000001</v>
      </c>
      <c r="K468" s="105">
        <v>0</v>
      </c>
      <c r="L468" s="3">
        <f t="shared" si="52"/>
        <v>2770.98</v>
      </c>
      <c r="M468" s="25">
        <f t="shared" si="53"/>
        <v>2770.98</v>
      </c>
    </row>
    <row r="469" spans="1:13" x14ac:dyDescent="0.2">
      <c r="A469" s="384" t="str">
        <f>'Door Comparison'!A470</f>
        <v>D09.02.06A</v>
      </c>
      <c r="B469" s="73" t="str">
        <f>'Door Comparison'!C470</f>
        <v>DRS-501</v>
      </c>
      <c r="C469" s="203" t="str">
        <f>'Door Comparison'!D470</f>
        <v>Timber</v>
      </c>
      <c r="D469" s="9">
        <f>'Door Comparison'!P470</f>
        <v>1</v>
      </c>
      <c r="E469" s="160">
        <f>'Door Labour'!Y470</f>
        <v>326.99</v>
      </c>
      <c r="F469" s="3">
        <f>'Door Materials'!W470</f>
        <v>2021.9</v>
      </c>
      <c r="G469" s="3">
        <f t="shared" si="48"/>
        <v>2348.89</v>
      </c>
      <c r="H469" s="3">
        <f t="shared" si="49"/>
        <v>281.87</v>
      </c>
      <c r="I469" s="3">
        <f t="shared" si="50"/>
        <v>2630.76</v>
      </c>
      <c r="J469" s="3">
        <f t="shared" si="51"/>
        <v>138.46</v>
      </c>
      <c r="K469" s="105">
        <v>0</v>
      </c>
      <c r="L469" s="3">
        <f t="shared" si="52"/>
        <v>2769.22</v>
      </c>
      <c r="M469" s="25">
        <f t="shared" si="53"/>
        <v>2769.22</v>
      </c>
    </row>
    <row r="470" spans="1:13" x14ac:dyDescent="0.2">
      <c r="A470" s="384" t="str">
        <f>'Door Comparison'!A471</f>
        <v>D09.02.06B</v>
      </c>
      <c r="B470" s="73" t="str">
        <f>'Door Comparison'!C471</f>
        <v>DRS-307</v>
      </c>
      <c r="C470" s="203" t="str">
        <f>'Door Comparison'!D471</f>
        <v>Metal</v>
      </c>
      <c r="D470" s="9">
        <f>'Door Comparison'!P471</f>
        <v>1</v>
      </c>
      <c r="E470" s="160">
        <f>'Door Labour'!Y471</f>
        <v>459.69</v>
      </c>
      <c r="F470" s="3">
        <f>'Door Materials'!W471</f>
        <v>1404.55</v>
      </c>
      <c r="G470" s="3">
        <f t="shared" si="48"/>
        <v>1864.24</v>
      </c>
      <c r="H470" s="3">
        <f t="shared" si="49"/>
        <v>223.71</v>
      </c>
      <c r="I470" s="3">
        <f t="shared" si="50"/>
        <v>2087.9499999999998</v>
      </c>
      <c r="J470" s="3">
        <f t="shared" si="51"/>
        <v>109.89</v>
      </c>
      <c r="K470" s="105">
        <v>0</v>
      </c>
      <c r="L470" s="3">
        <f t="shared" si="52"/>
        <v>2197.84</v>
      </c>
      <c r="M470" s="25">
        <f t="shared" si="53"/>
        <v>2197.84</v>
      </c>
    </row>
    <row r="471" spans="1:13" x14ac:dyDescent="0.2">
      <c r="A471" s="384" t="str">
        <f>'Door Comparison'!A472</f>
        <v>D09.02.07A</v>
      </c>
      <c r="B471" s="73" t="str">
        <f>'Door Comparison'!C472</f>
        <v>DRS-501</v>
      </c>
      <c r="C471" s="203" t="str">
        <f>'Door Comparison'!D472</f>
        <v>Timber</v>
      </c>
      <c r="D471" s="9">
        <f>'Door Comparison'!P472</f>
        <v>1</v>
      </c>
      <c r="E471" s="160">
        <f>'Door Labour'!Y472</f>
        <v>247.27</v>
      </c>
      <c r="F471" s="3">
        <f>'Door Materials'!W472</f>
        <v>1150.43</v>
      </c>
      <c r="G471" s="3">
        <f t="shared" si="48"/>
        <v>1397.7</v>
      </c>
      <c r="H471" s="3">
        <f t="shared" si="49"/>
        <v>167.72</v>
      </c>
      <c r="I471" s="3">
        <f t="shared" si="50"/>
        <v>1565.42</v>
      </c>
      <c r="J471" s="3">
        <f t="shared" si="51"/>
        <v>82.39</v>
      </c>
      <c r="K471" s="105">
        <v>0</v>
      </c>
      <c r="L471" s="3">
        <f t="shared" si="52"/>
        <v>1647.81</v>
      </c>
      <c r="M471" s="25">
        <f t="shared" si="53"/>
        <v>1647.81</v>
      </c>
    </row>
    <row r="472" spans="1:13" x14ac:dyDescent="0.2">
      <c r="A472" s="384" t="str">
        <f>'Door Comparison'!A473</f>
        <v>D09.02.08A</v>
      </c>
      <c r="B472" s="73" t="str">
        <f>'Door Comparison'!C473</f>
        <v>DRS-501</v>
      </c>
      <c r="C472" s="203" t="str">
        <f>'Door Comparison'!D473</f>
        <v>Timber</v>
      </c>
      <c r="D472" s="9">
        <f>'Door Comparison'!P473</f>
        <v>1</v>
      </c>
      <c r="E472" s="160">
        <f>'Door Labour'!Y473</f>
        <v>247.27</v>
      </c>
      <c r="F472" s="3">
        <f>'Door Materials'!W473</f>
        <v>1193.67</v>
      </c>
      <c r="G472" s="3">
        <f t="shared" si="48"/>
        <v>1440.94</v>
      </c>
      <c r="H472" s="3">
        <f t="shared" si="49"/>
        <v>172.91</v>
      </c>
      <c r="I472" s="3">
        <f t="shared" si="50"/>
        <v>1613.85</v>
      </c>
      <c r="J472" s="3">
        <f t="shared" si="51"/>
        <v>84.94</v>
      </c>
      <c r="K472" s="105">
        <v>0</v>
      </c>
      <c r="L472" s="3">
        <f t="shared" si="52"/>
        <v>1698.79</v>
      </c>
      <c r="M472" s="25">
        <f t="shared" si="53"/>
        <v>1698.79</v>
      </c>
    </row>
    <row r="473" spans="1:13" x14ac:dyDescent="0.2">
      <c r="A473" s="384" t="str">
        <f>'Door Comparison'!A474</f>
        <v>D09.02.09A</v>
      </c>
      <c r="B473" s="73" t="str">
        <f>'Door Comparison'!C474</f>
        <v>DRS-501</v>
      </c>
      <c r="C473" s="203" t="str">
        <f>'Door Comparison'!D474</f>
        <v>Timber</v>
      </c>
      <c r="D473" s="9">
        <f>'Door Comparison'!P474</f>
        <v>1</v>
      </c>
      <c r="E473" s="160">
        <f>'Door Labour'!Y474</f>
        <v>202.82</v>
      </c>
      <c r="F473" s="3">
        <f>'Door Materials'!W474</f>
        <v>1155.93</v>
      </c>
      <c r="G473" s="3">
        <f t="shared" si="48"/>
        <v>1358.75</v>
      </c>
      <c r="H473" s="3">
        <f t="shared" si="49"/>
        <v>163.05000000000001</v>
      </c>
      <c r="I473" s="3">
        <f t="shared" si="50"/>
        <v>1521.8</v>
      </c>
      <c r="J473" s="3">
        <f t="shared" si="51"/>
        <v>80.09</v>
      </c>
      <c r="K473" s="105">
        <v>0</v>
      </c>
      <c r="L473" s="3">
        <f t="shared" si="52"/>
        <v>1601.89</v>
      </c>
      <c r="M473" s="25">
        <f t="shared" si="53"/>
        <v>1601.89</v>
      </c>
    </row>
    <row r="474" spans="1:13" x14ac:dyDescent="0.2">
      <c r="A474" s="384" t="str">
        <f>'Door Comparison'!A475</f>
        <v>D09.02.10A</v>
      </c>
      <c r="B474" s="73" t="str">
        <f>'Door Comparison'!C475</f>
        <v>DRS-501</v>
      </c>
      <c r="C474" s="203" t="str">
        <f>'Door Comparison'!D475</f>
        <v>Timber</v>
      </c>
      <c r="D474" s="9">
        <f>'Door Comparison'!P475</f>
        <v>1</v>
      </c>
      <c r="E474" s="160">
        <f>'Door Labour'!Y475</f>
        <v>248.38</v>
      </c>
      <c r="F474" s="3">
        <f>'Door Materials'!W475</f>
        <v>1167.18</v>
      </c>
      <c r="G474" s="3">
        <f t="shared" si="48"/>
        <v>1415.56</v>
      </c>
      <c r="H474" s="3">
        <f t="shared" si="49"/>
        <v>169.87</v>
      </c>
      <c r="I474" s="3">
        <f t="shared" si="50"/>
        <v>1585.43</v>
      </c>
      <c r="J474" s="3">
        <f t="shared" si="51"/>
        <v>83.44</v>
      </c>
      <c r="K474" s="105">
        <v>0</v>
      </c>
      <c r="L474" s="3">
        <f t="shared" si="52"/>
        <v>1668.87</v>
      </c>
      <c r="M474" s="25">
        <f t="shared" si="53"/>
        <v>1668.87</v>
      </c>
    </row>
    <row r="475" spans="1:13" x14ac:dyDescent="0.2">
      <c r="A475" s="384" t="str">
        <f>'Door Comparison'!A476</f>
        <v>D09.02.11A</v>
      </c>
      <c r="B475" s="73" t="str">
        <f>'Door Comparison'!C476</f>
        <v>DRS-501</v>
      </c>
      <c r="C475" s="203" t="str">
        <f>'Door Comparison'!D476</f>
        <v>Timber</v>
      </c>
      <c r="D475" s="9">
        <f>'Door Comparison'!P476</f>
        <v>1</v>
      </c>
      <c r="E475" s="160">
        <f>'Door Labour'!Y476</f>
        <v>326.99</v>
      </c>
      <c r="F475" s="3">
        <f>'Door Materials'!W476</f>
        <v>2050.88</v>
      </c>
      <c r="G475" s="3">
        <f t="shared" si="48"/>
        <v>2377.87</v>
      </c>
      <c r="H475" s="3">
        <f t="shared" si="49"/>
        <v>285.33999999999997</v>
      </c>
      <c r="I475" s="3">
        <f t="shared" si="50"/>
        <v>2663.21</v>
      </c>
      <c r="J475" s="3">
        <f t="shared" si="51"/>
        <v>140.16999999999999</v>
      </c>
      <c r="K475" s="105">
        <v>0</v>
      </c>
      <c r="L475" s="3">
        <f t="shared" si="52"/>
        <v>2803.38</v>
      </c>
      <c r="M475" s="25">
        <f t="shared" si="53"/>
        <v>2803.38</v>
      </c>
    </row>
    <row r="476" spans="1:13" x14ac:dyDescent="0.2">
      <c r="A476" s="384" t="str">
        <f>'Door Comparison'!A477</f>
        <v>D09.02.12A</v>
      </c>
      <c r="B476" s="73" t="str">
        <f>'Door Comparison'!C477</f>
        <v>DRS-501</v>
      </c>
      <c r="C476" s="203" t="str">
        <f>'Door Comparison'!D477</f>
        <v>Timber</v>
      </c>
      <c r="D476" s="9">
        <f>'Door Comparison'!P477</f>
        <v>1</v>
      </c>
      <c r="E476" s="160">
        <f>'Door Labour'!Y477</f>
        <v>332.93</v>
      </c>
      <c r="F476" s="3">
        <f>'Door Materials'!W477</f>
        <v>2035.08</v>
      </c>
      <c r="G476" s="3">
        <f t="shared" si="48"/>
        <v>2368.0100000000002</v>
      </c>
      <c r="H476" s="3">
        <f t="shared" si="49"/>
        <v>284.16000000000003</v>
      </c>
      <c r="I476" s="3">
        <f t="shared" si="50"/>
        <v>2652.17</v>
      </c>
      <c r="J476" s="3">
        <f t="shared" si="51"/>
        <v>139.59</v>
      </c>
      <c r="K476" s="105">
        <v>0</v>
      </c>
      <c r="L476" s="3">
        <f t="shared" si="52"/>
        <v>2791.76</v>
      </c>
      <c r="M476" s="25">
        <f t="shared" si="53"/>
        <v>2791.76</v>
      </c>
    </row>
    <row r="477" spans="1:13" x14ac:dyDescent="0.2">
      <c r="A477" s="384" t="str">
        <f>'Door Comparison'!A478</f>
        <v>D09.02.M1A</v>
      </c>
      <c r="B477" s="73" t="str">
        <f>'Door Comparison'!C478</f>
        <v>DRS-501</v>
      </c>
      <c r="C477" s="203" t="str">
        <f>'Door Comparison'!D478</f>
        <v>Timber</v>
      </c>
      <c r="D477" s="9">
        <f>'Door Comparison'!P478</f>
        <v>1</v>
      </c>
      <c r="E477" s="160">
        <f>'Door Labour'!Y478</f>
        <v>246.89</v>
      </c>
      <c r="F477" s="3">
        <f>'Door Materials'!W478</f>
        <v>1113.92</v>
      </c>
      <c r="G477" s="3">
        <f t="shared" si="48"/>
        <v>1360.81</v>
      </c>
      <c r="H477" s="3">
        <f t="shared" si="49"/>
        <v>163.30000000000001</v>
      </c>
      <c r="I477" s="3">
        <f t="shared" si="50"/>
        <v>1524.11</v>
      </c>
      <c r="J477" s="3">
        <f t="shared" si="51"/>
        <v>80.22</v>
      </c>
      <c r="K477" s="105">
        <v>0</v>
      </c>
      <c r="L477" s="3">
        <f t="shared" si="52"/>
        <v>1604.33</v>
      </c>
      <c r="M477" s="25">
        <f t="shared" si="53"/>
        <v>1604.33</v>
      </c>
    </row>
    <row r="478" spans="1:13" x14ac:dyDescent="0.2">
      <c r="A478" s="384" t="str">
        <f>'Door Comparison'!A479</f>
        <v>D09.04.01A</v>
      </c>
      <c r="B478" s="73" t="str">
        <f>'Door Comparison'!C479</f>
        <v>DRS-501</v>
      </c>
      <c r="C478" s="203" t="str">
        <f>'Door Comparison'!D479</f>
        <v>Timber</v>
      </c>
      <c r="D478" s="9">
        <f>'Door Comparison'!P479</f>
        <v>1</v>
      </c>
      <c r="E478" s="160">
        <f>'Door Labour'!Y479</f>
        <v>326.99</v>
      </c>
      <c r="F478" s="3">
        <f>'Door Materials'!W479</f>
        <v>2067.41</v>
      </c>
      <c r="G478" s="3">
        <f t="shared" si="48"/>
        <v>2394.4</v>
      </c>
      <c r="H478" s="3">
        <f t="shared" si="49"/>
        <v>287.33</v>
      </c>
      <c r="I478" s="3">
        <f t="shared" si="50"/>
        <v>2681.73</v>
      </c>
      <c r="J478" s="3">
        <f t="shared" si="51"/>
        <v>141.13999999999999</v>
      </c>
      <c r="K478" s="105">
        <v>0</v>
      </c>
      <c r="L478" s="3">
        <f t="shared" si="52"/>
        <v>2822.87</v>
      </c>
      <c r="M478" s="25">
        <f t="shared" si="53"/>
        <v>2822.87</v>
      </c>
    </row>
    <row r="479" spans="1:13" x14ac:dyDescent="0.2">
      <c r="A479" s="384" t="str">
        <f>'Door Comparison'!A480</f>
        <v>D09.04.02A</v>
      </c>
      <c r="B479" s="73" t="str">
        <f>'Door Comparison'!C480</f>
        <v>DRS-501</v>
      </c>
      <c r="C479" s="203" t="str">
        <f>'Door Comparison'!D480</f>
        <v>Timber</v>
      </c>
      <c r="D479" s="9">
        <f>'Door Comparison'!P480</f>
        <v>1</v>
      </c>
      <c r="E479" s="160">
        <f>'Door Labour'!Y480</f>
        <v>332.93</v>
      </c>
      <c r="F479" s="3">
        <f>'Door Materials'!W480</f>
        <v>2062.96</v>
      </c>
      <c r="G479" s="3">
        <f t="shared" si="48"/>
        <v>2395.89</v>
      </c>
      <c r="H479" s="3">
        <f t="shared" si="49"/>
        <v>287.51</v>
      </c>
      <c r="I479" s="3">
        <f t="shared" si="50"/>
        <v>2683.4</v>
      </c>
      <c r="J479" s="3">
        <f t="shared" si="51"/>
        <v>141.22999999999999</v>
      </c>
      <c r="K479" s="105">
        <v>0</v>
      </c>
      <c r="L479" s="3">
        <f t="shared" si="52"/>
        <v>2824.63</v>
      </c>
      <c r="M479" s="25">
        <f t="shared" si="53"/>
        <v>2824.63</v>
      </c>
    </row>
    <row r="480" spans="1:13" x14ac:dyDescent="0.2">
      <c r="A480" s="384" t="str">
        <f>'Door Comparison'!A481</f>
        <v>D09.04.03A</v>
      </c>
      <c r="B480" s="73" t="str">
        <f>'Door Comparison'!C481</f>
        <v>DRS-501</v>
      </c>
      <c r="C480" s="203" t="str">
        <f>'Door Comparison'!D481</f>
        <v>Timber</v>
      </c>
      <c r="D480" s="9">
        <f>'Door Comparison'!P481</f>
        <v>1</v>
      </c>
      <c r="E480" s="160">
        <f>'Door Labour'!Y481</f>
        <v>226.92</v>
      </c>
      <c r="F480" s="3">
        <f>'Door Materials'!W481</f>
        <v>1219.76</v>
      </c>
      <c r="G480" s="3">
        <f t="shared" si="48"/>
        <v>1446.68</v>
      </c>
      <c r="H480" s="3">
        <f t="shared" si="49"/>
        <v>173.6</v>
      </c>
      <c r="I480" s="3">
        <f t="shared" si="50"/>
        <v>1620.28</v>
      </c>
      <c r="J480" s="3">
        <f t="shared" si="51"/>
        <v>85.28</v>
      </c>
      <c r="K480" s="105">
        <v>0</v>
      </c>
      <c r="L480" s="3">
        <f t="shared" si="52"/>
        <v>1705.56</v>
      </c>
      <c r="M480" s="25">
        <f t="shared" si="53"/>
        <v>1705.56</v>
      </c>
    </row>
    <row r="481" spans="1:13" x14ac:dyDescent="0.2">
      <c r="A481" s="384" t="str">
        <f>'Door Comparison'!A482</f>
        <v>D09.04.04A</v>
      </c>
      <c r="B481" s="73" t="str">
        <f>'Door Comparison'!C482</f>
        <v>DRS-501</v>
      </c>
      <c r="C481" s="203" t="str">
        <f>'Door Comparison'!D482</f>
        <v>Timber</v>
      </c>
      <c r="D481" s="9">
        <f>'Door Comparison'!P482</f>
        <v>1</v>
      </c>
      <c r="E481" s="160">
        <f>'Door Labour'!Y482</f>
        <v>290.54000000000002</v>
      </c>
      <c r="F481" s="3">
        <f>'Door Materials'!W482</f>
        <v>1545.69</v>
      </c>
      <c r="G481" s="3">
        <f t="shared" si="48"/>
        <v>1836.23</v>
      </c>
      <c r="H481" s="3">
        <f t="shared" si="49"/>
        <v>220.35</v>
      </c>
      <c r="I481" s="3">
        <f t="shared" si="50"/>
        <v>2056.58</v>
      </c>
      <c r="J481" s="3">
        <f t="shared" si="51"/>
        <v>108.24</v>
      </c>
      <c r="K481" s="105">
        <v>0</v>
      </c>
      <c r="L481" s="3">
        <f t="shared" si="52"/>
        <v>2164.8200000000002</v>
      </c>
      <c r="M481" s="25">
        <f t="shared" si="53"/>
        <v>2164.8200000000002</v>
      </c>
    </row>
    <row r="482" spans="1:13" x14ac:dyDescent="0.2">
      <c r="A482" s="384" t="str">
        <f>'Door Comparison'!A483</f>
        <v>D09.04.05A</v>
      </c>
      <c r="B482" s="73" t="str">
        <f>'Door Comparison'!C483</f>
        <v>DRS-505</v>
      </c>
      <c r="C482" s="203" t="str">
        <f>'Door Comparison'!D483</f>
        <v>Selo</v>
      </c>
      <c r="D482" s="9">
        <f>'Door Comparison'!P483</f>
        <v>1</v>
      </c>
      <c r="E482" s="160">
        <f>'Door Labour'!Y483</f>
        <v>523.97</v>
      </c>
      <c r="F482" s="3">
        <f>'Door Materials'!W483</f>
        <v>1545.16</v>
      </c>
      <c r="G482" s="3">
        <f t="shared" si="48"/>
        <v>2069.13</v>
      </c>
      <c r="H482" s="3">
        <f t="shared" si="49"/>
        <v>248.3</v>
      </c>
      <c r="I482" s="3">
        <f t="shared" si="50"/>
        <v>2317.4299999999998</v>
      </c>
      <c r="J482" s="3">
        <f t="shared" si="51"/>
        <v>121.97</v>
      </c>
      <c r="K482" s="105">
        <v>0</v>
      </c>
      <c r="L482" s="3">
        <f t="shared" si="52"/>
        <v>2439.4</v>
      </c>
      <c r="M482" s="25">
        <f t="shared" si="53"/>
        <v>2439.4</v>
      </c>
    </row>
    <row r="483" spans="1:13" x14ac:dyDescent="0.2">
      <c r="A483" s="384" t="str">
        <f>'Door Comparison'!A484</f>
        <v>D09.04.06A</v>
      </c>
      <c r="B483" s="73" t="str">
        <f>'Door Comparison'!C484</f>
        <v>DRS-501</v>
      </c>
      <c r="C483" s="203" t="str">
        <f>'Door Comparison'!D484</f>
        <v>Timber</v>
      </c>
      <c r="D483" s="9">
        <f>'Door Comparison'!P484</f>
        <v>1</v>
      </c>
      <c r="E483" s="160">
        <f>'Door Labour'!Y484</f>
        <v>222.52</v>
      </c>
      <c r="F483" s="3">
        <f>'Door Materials'!W484</f>
        <v>1001.1</v>
      </c>
      <c r="G483" s="3">
        <f t="shared" si="48"/>
        <v>1223.6199999999999</v>
      </c>
      <c r="H483" s="3">
        <f t="shared" si="49"/>
        <v>146.83000000000001</v>
      </c>
      <c r="I483" s="3">
        <f t="shared" si="50"/>
        <v>1370.45</v>
      </c>
      <c r="J483" s="3">
        <f t="shared" si="51"/>
        <v>72.13</v>
      </c>
      <c r="K483" s="105">
        <v>0</v>
      </c>
      <c r="L483" s="3">
        <f t="shared" si="52"/>
        <v>1442.58</v>
      </c>
      <c r="M483" s="25">
        <f t="shared" si="53"/>
        <v>1442.58</v>
      </c>
    </row>
    <row r="484" spans="1:13" x14ac:dyDescent="0.2">
      <c r="A484" s="384" t="str">
        <f>'Door Comparison'!A485</f>
        <v>D09.04.07A</v>
      </c>
      <c r="B484" s="73" t="str">
        <f>'Door Comparison'!C485</f>
        <v>DRS-501</v>
      </c>
      <c r="C484" s="203" t="str">
        <f>'Door Comparison'!D485</f>
        <v>Timber</v>
      </c>
      <c r="D484" s="9">
        <f>'Door Comparison'!P485</f>
        <v>1</v>
      </c>
      <c r="E484" s="160">
        <f>'Door Labour'!Y485</f>
        <v>196.33</v>
      </c>
      <c r="F484" s="3">
        <f>'Door Materials'!W485</f>
        <v>1004.85</v>
      </c>
      <c r="G484" s="3">
        <f t="shared" si="48"/>
        <v>1201.18</v>
      </c>
      <c r="H484" s="3">
        <f t="shared" si="49"/>
        <v>144.13999999999999</v>
      </c>
      <c r="I484" s="3">
        <f t="shared" si="50"/>
        <v>1345.32</v>
      </c>
      <c r="J484" s="3">
        <f t="shared" si="51"/>
        <v>70.81</v>
      </c>
      <c r="K484" s="105">
        <v>0</v>
      </c>
      <c r="L484" s="3">
        <f t="shared" si="52"/>
        <v>1416.13</v>
      </c>
      <c r="M484" s="25">
        <f t="shared" si="53"/>
        <v>1416.13</v>
      </c>
    </row>
    <row r="485" spans="1:13" x14ac:dyDescent="0.2">
      <c r="A485" s="384" t="str">
        <f>'Door Comparison'!A486</f>
        <v>D09.04.08A</v>
      </c>
      <c r="B485" s="73" t="str">
        <f>'Door Comparison'!C486</f>
        <v>DRS-501</v>
      </c>
      <c r="C485" s="203" t="str">
        <f>'Door Comparison'!D486</f>
        <v>Timber</v>
      </c>
      <c r="D485" s="9">
        <f>'Door Comparison'!P486</f>
        <v>1</v>
      </c>
      <c r="E485" s="160">
        <f>'Door Labour'!Y486</f>
        <v>222.52</v>
      </c>
      <c r="F485" s="3">
        <f>'Door Materials'!W486</f>
        <v>1001.1</v>
      </c>
      <c r="G485" s="3">
        <f t="shared" si="48"/>
        <v>1223.6199999999999</v>
      </c>
      <c r="H485" s="3">
        <f t="shared" si="49"/>
        <v>146.83000000000001</v>
      </c>
      <c r="I485" s="3">
        <f t="shared" si="50"/>
        <v>1370.45</v>
      </c>
      <c r="J485" s="3">
        <f t="shared" si="51"/>
        <v>72.13</v>
      </c>
      <c r="K485" s="105">
        <v>0</v>
      </c>
      <c r="L485" s="3">
        <f t="shared" si="52"/>
        <v>1442.58</v>
      </c>
      <c r="M485" s="25">
        <f t="shared" si="53"/>
        <v>1442.58</v>
      </c>
    </row>
    <row r="486" spans="1:13" x14ac:dyDescent="0.2">
      <c r="A486" s="384" t="str">
        <f>'Door Comparison'!A487</f>
        <v>D09.04.09A</v>
      </c>
      <c r="B486" s="73" t="str">
        <f>'Door Comparison'!C487</f>
        <v>DRS-501</v>
      </c>
      <c r="C486" s="203" t="str">
        <f>'Door Comparison'!D487</f>
        <v>Timber</v>
      </c>
      <c r="D486" s="9">
        <f>'Door Comparison'!P487</f>
        <v>1</v>
      </c>
      <c r="E486" s="160">
        <f>'Door Labour'!Y487</f>
        <v>243.01</v>
      </c>
      <c r="F486" s="3">
        <f>'Door Materials'!W487</f>
        <v>1037.3</v>
      </c>
      <c r="G486" s="3">
        <f t="shared" si="48"/>
        <v>1280.31</v>
      </c>
      <c r="H486" s="3">
        <f t="shared" si="49"/>
        <v>153.63999999999999</v>
      </c>
      <c r="I486" s="3">
        <f t="shared" si="50"/>
        <v>1433.95</v>
      </c>
      <c r="J486" s="3">
        <f t="shared" si="51"/>
        <v>75.47</v>
      </c>
      <c r="K486" s="105">
        <v>0</v>
      </c>
      <c r="L486" s="3">
        <f t="shared" si="52"/>
        <v>1509.42</v>
      </c>
      <c r="M486" s="25">
        <f t="shared" si="53"/>
        <v>1509.42</v>
      </c>
    </row>
    <row r="487" spans="1:13" x14ac:dyDescent="0.2">
      <c r="A487" s="384" t="str">
        <f>'Door Comparison'!A488</f>
        <v>D09.06.01A</v>
      </c>
      <c r="B487" s="73" t="str">
        <f>'Door Comparison'!C488</f>
        <v>DRS-501</v>
      </c>
      <c r="C487" s="203" t="str">
        <f>'Door Comparison'!D488</f>
        <v>Timber</v>
      </c>
      <c r="D487" s="9">
        <f>'Door Comparison'!P488</f>
        <v>1</v>
      </c>
      <c r="E487" s="160">
        <f>'Door Labour'!Y488</f>
        <v>326.99</v>
      </c>
      <c r="F487" s="3">
        <f>'Door Materials'!W488</f>
        <v>2021.9</v>
      </c>
      <c r="G487" s="3">
        <f t="shared" si="48"/>
        <v>2348.89</v>
      </c>
      <c r="H487" s="3">
        <f t="shared" si="49"/>
        <v>281.87</v>
      </c>
      <c r="I487" s="3">
        <f t="shared" si="50"/>
        <v>2630.76</v>
      </c>
      <c r="J487" s="3">
        <f t="shared" si="51"/>
        <v>138.46</v>
      </c>
      <c r="K487" s="105">
        <v>0</v>
      </c>
      <c r="L487" s="3">
        <f t="shared" si="52"/>
        <v>2769.22</v>
      </c>
      <c r="M487" s="25">
        <f t="shared" si="53"/>
        <v>2769.22</v>
      </c>
    </row>
    <row r="488" spans="1:13" x14ac:dyDescent="0.2">
      <c r="A488" s="384" t="str">
        <f>'Door Comparison'!A489</f>
        <v>D09.06.02A</v>
      </c>
      <c r="B488" s="73" t="str">
        <f>'Door Comparison'!C489</f>
        <v>DRS-501</v>
      </c>
      <c r="C488" s="203" t="str">
        <f>'Door Comparison'!D489</f>
        <v>Timber</v>
      </c>
      <c r="D488" s="9">
        <f>'Door Comparison'!P489</f>
        <v>1</v>
      </c>
      <c r="E488" s="160">
        <f>'Door Labour'!Y489</f>
        <v>290.54000000000002</v>
      </c>
      <c r="F488" s="3">
        <f>'Door Materials'!W489</f>
        <v>1575.09</v>
      </c>
      <c r="G488" s="3">
        <f t="shared" si="48"/>
        <v>1865.63</v>
      </c>
      <c r="H488" s="3">
        <f t="shared" si="49"/>
        <v>223.88</v>
      </c>
      <c r="I488" s="3">
        <f t="shared" si="50"/>
        <v>2089.5100000000002</v>
      </c>
      <c r="J488" s="3">
        <f t="shared" si="51"/>
        <v>109.97</v>
      </c>
      <c r="K488" s="105">
        <v>0</v>
      </c>
      <c r="L488" s="3">
        <f t="shared" si="52"/>
        <v>2199.48</v>
      </c>
      <c r="M488" s="25">
        <f t="shared" si="53"/>
        <v>2199.48</v>
      </c>
    </row>
    <row r="489" spans="1:13" x14ac:dyDescent="0.2">
      <c r="A489" s="384" t="str">
        <f>'Door Comparison'!A490</f>
        <v>D09.06.03A</v>
      </c>
      <c r="B489" s="73" t="str">
        <f>'Door Comparison'!C490</f>
        <v>DRS-501</v>
      </c>
      <c r="C489" s="203" t="str">
        <f>'Door Comparison'!D490</f>
        <v>Timber</v>
      </c>
      <c r="D489" s="9">
        <f>'Door Comparison'!P490</f>
        <v>1</v>
      </c>
      <c r="E489" s="160">
        <f>'Door Labour'!Y490</f>
        <v>332.93</v>
      </c>
      <c r="F489" s="3">
        <f>'Door Materials'!W490</f>
        <v>2017.45</v>
      </c>
      <c r="G489" s="3">
        <f t="shared" si="48"/>
        <v>2350.38</v>
      </c>
      <c r="H489" s="3">
        <f t="shared" si="49"/>
        <v>282.05</v>
      </c>
      <c r="I489" s="3">
        <f t="shared" si="50"/>
        <v>2632.43</v>
      </c>
      <c r="J489" s="3">
        <f t="shared" si="51"/>
        <v>138.55000000000001</v>
      </c>
      <c r="K489" s="105">
        <v>0</v>
      </c>
      <c r="L489" s="3">
        <f t="shared" si="52"/>
        <v>2770.98</v>
      </c>
      <c r="M489" s="25">
        <f t="shared" si="53"/>
        <v>2770.98</v>
      </c>
    </row>
    <row r="490" spans="1:13" x14ac:dyDescent="0.2">
      <c r="A490" s="384" t="str">
        <f>'Door Comparison'!A491</f>
        <v>D09.06.04A</v>
      </c>
      <c r="B490" s="73" t="str">
        <f>'Door Comparison'!C491</f>
        <v>DRS-505</v>
      </c>
      <c r="C490" s="203" t="str">
        <f>'Door Comparison'!D491</f>
        <v>Selo</v>
      </c>
      <c r="D490" s="9">
        <f>'Door Comparison'!P491</f>
        <v>1</v>
      </c>
      <c r="E490" s="160">
        <f>'Door Labour'!Y491</f>
        <v>524.63</v>
      </c>
      <c r="F490" s="3">
        <f>'Door Materials'!W491</f>
        <v>1528.91</v>
      </c>
      <c r="G490" s="3">
        <f t="shared" si="48"/>
        <v>2053.54</v>
      </c>
      <c r="H490" s="3">
        <f t="shared" si="49"/>
        <v>246.42</v>
      </c>
      <c r="I490" s="3">
        <f t="shared" si="50"/>
        <v>2299.96</v>
      </c>
      <c r="J490" s="3">
        <f t="shared" si="51"/>
        <v>121.05</v>
      </c>
      <c r="K490" s="105">
        <v>0</v>
      </c>
      <c r="L490" s="3">
        <f t="shared" si="52"/>
        <v>2421.0100000000002</v>
      </c>
      <c r="M490" s="25">
        <f t="shared" si="53"/>
        <v>2421.0100000000002</v>
      </c>
    </row>
    <row r="491" spans="1:13" x14ac:dyDescent="0.2">
      <c r="A491" s="384" t="str">
        <f>'Door Comparison'!A492</f>
        <v>D09.06.05A</v>
      </c>
      <c r="B491" s="73" t="str">
        <f>'Door Comparison'!C492</f>
        <v>DRS-501</v>
      </c>
      <c r="C491" s="203" t="str">
        <f>'Door Comparison'!D492</f>
        <v>Timber</v>
      </c>
      <c r="D491" s="9">
        <f>'Door Comparison'!P492</f>
        <v>1</v>
      </c>
      <c r="E491" s="160">
        <f>'Door Labour'!Y492</f>
        <v>248.39</v>
      </c>
      <c r="F491" s="3">
        <f>'Door Materials'!W492</f>
        <v>1199.44</v>
      </c>
      <c r="G491" s="3">
        <f t="shared" si="48"/>
        <v>1447.83</v>
      </c>
      <c r="H491" s="3">
        <f t="shared" si="49"/>
        <v>173.74</v>
      </c>
      <c r="I491" s="3">
        <f t="shared" si="50"/>
        <v>1621.57</v>
      </c>
      <c r="J491" s="3">
        <f t="shared" si="51"/>
        <v>85.35</v>
      </c>
      <c r="K491" s="105">
        <v>0</v>
      </c>
      <c r="L491" s="3">
        <f t="shared" si="52"/>
        <v>1706.92</v>
      </c>
      <c r="M491" s="25">
        <f t="shared" si="53"/>
        <v>1706.92</v>
      </c>
    </row>
    <row r="492" spans="1:13" x14ac:dyDescent="0.2">
      <c r="A492" s="384" t="str">
        <f>'Door Comparison'!A493</f>
        <v>D09.06.06A</v>
      </c>
      <c r="B492" s="73" t="str">
        <f>'Door Comparison'!C493</f>
        <v>DRS-501</v>
      </c>
      <c r="C492" s="203" t="str">
        <f>'Door Comparison'!D493</f>
        <v>Timber</v>
      </c>
      <c r="D492" s="9">
        <f>'Door Comparison'!P493</f>
        <v>1</v>
      </c>
      <c r="E492" s="160">
        <f>'Door Labour'!Y493</f>
        <v>247.27</v>
      </c>
      <c r="F492" s="3">
        <f>'Door Materials'!W493</f>
        <v>1193.67</v>
      </c>
      <c r="G492" s="3">
        <f t="shared" si="48"/>
        <v>1440.94</v>
      </c>
      <c r="H492" s="3">
        <f t="shared" si="49"/>
        <v>172.91</v>
      </c>
      <c r="I492" s="3">
        <f t="shared" si="50"/>
        <v>1613.85</v>
      </c>
      <c r="J492" s="3">
        <f t="shared" si="51"/>
        <v>84.94</v>
      </c>
      <c r="K492" s="105">
        <v>0</v>
      </c>
      <c r="L492" s="3">
        <f t="shared" si="52"/>
        <v>1698.79</v>
      </c>
      <c r="M492" s="25">
        <f t="shared" si="53"/>
        <v>1698.79</v>
      </c>
    </row>
    <row r="493" spans="1:13" hidden="1" x14ac:dyDescent="0.2">
      <c r="A493" s="384" t="str">
        <f>'Door Comparison'!A494</f>
        <v>Level 10</v>
      </c>
      <c r="B493" s="73"/>
      <c r="C493" s="203"/>
      <c r="G493" s="3"/>
      <c r="H493" s="3"/>
      <c r="I493" s="3"/>
      <c r="J493" s="3"/>
      <c r="K493" s="105"/>
      <c r="L493" s="3"/>
    </row>
    <row r="494" spans="1:13" x14ac:dyDescent="0.2">
      <c r="A494" s="384" t="str">
        <f>'Door Comparison'!A495</f>
        <v>D10.01.03A</v>
      </c>
      <c r="B494" s="73" t="str">
        <f>'Door Comparison'!C495</f>
        <v>DRS-506</v>
      </c>
      <c r="C494" s="203" t="str">
        <f>'Door Comparison'!D495</f>
        <v>Timber</v>
      </c>
      <c r="D494" s="9">
        <f>'Door Comparison'!P495</f>
        <v>1</v>
      </c>
      <c r="E494" s="160">
        <f>'Door Labour'!Y495</f>
        <v>186.8</v>
      </c>
      <c r="F494" s="3">
        <f>'Door Materials'!W495</f>
        <v>1210.67</v>
      </c>
      <c r="G494" s="3">
        <f t="shared" si="48"/>
        <v>1397.47</v>
      </c>
      <c r="H494" s="3">
        <f t="shared" si="49"/>
        <v>167.7</v>
      </c>
      <c r="I494" s="3">
        <f t="shared" si="50"/>
        <v>1565.17</v>
      </c>
      <c r="J494" s="3">
        <f t="shared" si="51"/>
        <v>82.38</v>
      </c>
      <c r="K494" s="105">
        <v>0</v>
      </c>
      <c r="L494" s="3">
        <f t="shared" si="52"/>
        <v>1647.55</v>
      </c>
      <c r="M494" s="25">
        <f t="shared" si="53"/>
        <v>1647.55</v>
      </c>
    </row>
    <row r="495" spans="1:13" x14ac:dyDescent="0.2">
      <c r="A495" s="384" t="str">
        <f>'Door Comparison'!A496</f>
        <v>D10.01.04A</v>
      </c>
      <c r="B495" s="73" t="str">
        <f>'Door Comparison'!C496</f>
        <v>DRS-506</v>
      </c>
      <c r="C495" s="203" t="str">
        <f>'Door Comparison'!D496</f>
        <v>Timber</v>
      </c>
      <c r="D495" s="9">
        <f>'Door Comparison'!P496</f>
        <v>1</v>
      </c>
      <c r="E495" s="160">
        <f>'Door Labour'!Y496</f>
        <v>186.8</v>
      </c>
      <c r="F495" s="3">
        <f>'Door Materials'!W496</f>
        <v>1210.67</v>
      </c>
      <c r="G495" s="3">
        <f t="shared" si="48"/>
        <v>1397.47</v>
      </c>
      <c r="H495" s="3">
        <f t="shared" si="49"/>
        <v>167.7</v>
      </c>
      <c r="I495" s="3">
        <f t="shared" si="50"/>
        <v>1565.17</v>
      </c>
      <c r="J495" s="3">
        <f t="shared" si="51"/>
        <v>82.38</v>
      </c>
      <c r="K495" s="105">
        <v>0</v>
      </c>
      <c r="L495" s="3">
        <f t="shared" si="52"/>
        <v>1647.55</v>
      </c>
      <c r="M495" s="25">
        <f t="shared" si="53"/>
        <v>1647.55</v>
      </c>
    </row>
    <row r="496" spans="1:13" x14ac:dyDescent="0.2">
      <c r="A496" s="384" t="str">
        <f>'Door Comparison'!A497</f>
        <v>D10.01.05A</v>
      </c>
      <c r="B496" s="73" t="str">
        <f>'Door Comparison'!C497</f>
        <v>DRS-505</v>
      </c>
      <c r="C496" s="203" t="str">
        <f>'Door Comparison'!D497</f>
        <v>Selo</v>
      </c>
      <c r="D496" s="9">
        <f>'Door Comparison'!P497</f>
        <v>1</v>
      </c>
      <c r="E496" s="160">
        <f>'Door Labour'!Y497</f>
        <v>523.97</v>
      </c>
      <c r="F496" s="3">
        <f>'Door Materials'!W497</f>
        <v>1883.12</v>
      </c>
      <c r="G496" s="3">
        <f t="shared" si="48"/>
        <v>2407.09</v>
      </c>
      <c r="H496" s="3">
        <f t="shared" si="49"/>
        <v>288.85000000000002</v>
      </c>
      <c r="I496" s="3">
        <f t="shared" si="50"/>
        <v>2695.94</v>
      </c>
      <c r="J496" s="3">
        <f t="shared" si="51"/>
        <v>141.88999999999999</v>
      </c>
      <c r="K496" s="105">
        <v>0</v>
      </c>
      <c r="L496" s="3">
        <f t="shared" si="52"/>
        <v>2837.83</v>
      </c>
      <c r="M496" s="25">
        <f t="shared" si="53"/>
        <v>2837.83</v>
      </c>
    </row>
    <row r="497" spans="1:13" x14ac:dyDescent="0.2">
      <c r="A497" s="384" t="str">
        <f>'Door Comparison'!A498</f>
        <v>D10.01.06A</v>
      </c>
      <c r="B497" s="73" t="str">
        <f>'Door Comparison'!C498</f>
        <v>DRS-501</v>
      </c>
      <c r="C497" s="203" t="str">
        <f>'Door Comparison'!D498</f>
        <v>Timber</v>
      </c>
      <c r="D497" s="9">
        <f>'Door Comparison'!P498</f>
        <v>1</v>
      </c>
      <c r="E497" s="160">
        <f>'Door Labour'!Y498</f>
        <v>326.99</v>
      </c>
      <c r="F497" s="3">
        <f>'Door Materials'!W498</f>
        <v>2039.53</v>
      </c>
      <c r="G497" s="3">
        <f t="shared" si="48"/>
        <v>2366.52</v>
      </c>
      <c r="H497" s="3">
        <f t="shared" si="49"/>
        <v>283.98</v>
      </c>
      <c r="I497" s="3">
        <f t="shared" si="50"/>
        <v>2650.5</v>
      </c>
      <c r="J497" s="3">
        <f t="shared" si="51"/>
        <v>139.5</v>
      </c>
      <c r="K497" s="105">
        <v>0</v>
      </c>
      <c r="L497" s="3">
        <f t="shared" si="52"/>
        <v>2790</v>
      </c>
      <c r="M497" s="25">
        <f t="shared" si="53"/>
        <v>2790</v>
      </c>
    </row>
    <row r="498" spans="1:13" x14ac:dyDescent="0.2">
      <c r="A498" s="384" t="str">
        <f>'Door Comparison'!A499</f>
        <v>D10.01.06B</v>
      </c>
      <c r="B498" s="73" t="str">
        <f>'Door Comparison'!C499</f>
        <v>DRS-501</v>
      </c>
      <c r="C498" s="203" t="str">
        <f>'Door Comparison'!D499</f>
        <v>Timber</v>
      </c>
      <c r="D498" s="9">
        <f>'Door Comparison'!P499</f>
        <v>1</v>
      </c>
      <c r="E498" s="160">
        <f>'Door Labour'!Y499</f>
        <v>226.92</v>
      </c>
      <c r="F498" s="3">
        <f>'Door Materials'!W499</f>
        <v>1219.76</v>
      </c>
      <c r="G498" s="3">
        <f t="shared" si="48"/>
        <v>1446.68</v>
      </c>
      <c r="H498" s="3">
        <f t="shared" si="49"/>
        <v>173.6</v>
      </c>
      <c r="I498" s="3">
        <f t="shared" si="50"/>
        <v>1620.28</v>
      </c>
      <c r="J498" s="3">
        <f t="shared" si="51"/>
        <v>85.28</v>
      </c>
      <c r="K498" s="105">
        <v>0</v>
      </c>
      <c r="L498" s="3">
        <f t="shared" si="52"/>
        <v>1705.56</v>
      </c>
      <c r="M498" s="25">
        <f t="shared" si="53"/>
        <v>1705.56</v>
      </c>
    </row>
    <row r="499" spans="1:13" x14ac:dyDescent="0.2">
      <c r="A499" s="384" t="str">
        <f>'Door Comparison'!A500</f>
        <v>D10.01.07A</v>
      </c>
      <c r="B499" s="73" t="str">
        <f>'Door Comparison'!C500</f>
        <v>DRS-501</v>
      </c>
      <c r="C499" s="203" t="str">
        <f>'Door Comparison'!D500</f>
        <v>Timber</v>
      </c>
      <c r="D499" s="9">
        <f>'Door Comparison'!P500</f>
        <v>1</v>
      </c>
      <c r="E499" s="160">
        <f>'Door Labour'!Y500</f>
        <v>226.59</v>
      </c>
      <c r="F499" s="3">
        <f>'Door Materials'!W500</f>
        <v>1220.75</v>
      </c>
      <c r="G499" s="3">
        <f t="shared" si="48"/>
        <v>1447.34</v>
      </c>
      <c r="H499" s="3">
        <f t="shared" si="49"/>
        <v>173.68</v>
      </c>
      <c r="I499" s="3">
        <f t="shared" si="50"/>
        <v>1621.02</v>
      </c>
      <c r="J499" s="3">
        <f t="shared" si="51"/>
        <v>85.32</v>
      </c>
      <c r="K499" s="105">
        <v>0</v>
      </c>
      <c r="L499" s="3">
        <f t="shared" si="52"/>
        <v>1706.34</v>
      </c>
      <c r="M499" s="25">
        <f t="shared" si="53"/>
        <v>1706.34</v>
      </c>
    </row>
    <row r="500" spans="1:13" x14ac:dyDescent="0.2">
      <c r="A500" s="384" t="str">
        <f>'Door Comparison'!A501</f>
        <v>D10.02.01B</v>
      </c>
      <c r="B500" s="73" t="str">
        <f>'Door Comparison'!C501</f>
        <v>DRS-501</v>
      </c>
      <c r="C500" s="203" t="str">
        <f>'Door Comparison'!D501</f>
        <v>Timber</v>
      </c>
      <c r="D500" s="9">
        <f>'Door Comparison'!P501</f>
        <v>1</v>
      </c>
      <c r="E500" s="160">
        <f>'Door Labour'!Y501</f>
        <v>320.91000000000003</v>
      </c>
      <c r="F500" s="3">
        <f>'Door Materials'!W501</f>
        <v>1815.39</v>
      </c>
      <c r="G500" s="3">
        <f t="shared" si="48"/>
        <v>2136.3000000000002</v>
      </c>
      <c r="H500" s="3">
        <f t="shared" si="49"/>
        <v>256.36</v>
      </c>
      <c r="I500" s="3">
        <f t="shared" si="50"/>
        <v>2392.66</v>
      </c>
      <c r="J500" s="3">
        <f t="shared" si="51"/>
        <v>125.93</v>
      </c>
      <c r="K500" s="105">
        <v>0</v>
      </c>
      <c r="L500" s="3">
        <f t="shared" si="52"/>
        <v>2518.59</v>
      </c>
      <c r="M500" s="25">
        <f t="shared" si="53"/>
        <v>2518.59</v>
      </c>
    </row>
    <row r="501" spans="1:13" x14ac:dyDescent="0.2">
      <c r="A501" s="384" t="str">
        <f>'Door Comparison'!A502</f>
        <v>D10.02.02A</v>
      </c>
      <c r="B501" s="73" t="str">
        <f>'Door Comparison'!C502</f>
        <v>DRS-501</v>
      </c>
      <c r="C501" s="203" t="str">
        <f>'Door Comparison'!D502</f>
        <v>Timber</v>
      </c>
      <c r="D501" s="9">
        <f>'Door Comparison'!P502</f>
        <v>1</v>
      </c>
      <c r="E501" s="160">
        <f>'Door Labour'!Y502</f>
        <v>326.99</v>
      </c>
      <c r="F501" s="3">
        <f>'Door Materials'!W502</f>
        <v>2021.9</v>
      </c>
      <c r="G501" s="3">
        <f t="shared" si="48"/>
        <v>2348.89</v>
      </c>
      <c r="H501" s="3">
        <f t="shared" si="49"/>
        <v>281.87</v>
      </c>
      <c r="I501" s="3">
        <f t="shared" si="50"/>
        <v>2630.76</v>
      </c>
      <c r="J501" s="3">
        <f t="shared" si="51"/>
        <v>138.46</v>
      </c>
      <c r="K501" s="105">
        <v>0</v>
      </c>
      <c r="L501" s="3">
        <f t="shared" si="52"/>
        <v>2769.22</v>
      </c>
      <c r="M501" s="25">
        <f t="shared" si="53"/>
        <v>2769.22</v>
      </c>
    </row>
    <row r="502" spans="1:13" x14ac:dyDescent="0.2">
      <c r="A502" s="384" t="str">
        <f>'Door Comparison'!A503</f>
        <v>D10.02.03A</v>
      </c>
      <c r="B502" s="73" t="str">
        <f>'Door Comparison'!C503</f>
        <v>DRS-307</v>
      </c>
      <c r="C502" s="203" t="str">
        <f>'Door Comparison'!D503</f>
        <v>Metal</v>
      </c>
      <c r="D502" s="9">
        <f>'Door Comparison'!P503</f>
        <v>1</v>
      </c>
      <c r="E502" s="160">
        <f>'Door Labour'!Y503</f>
        <v>459.69</v>
      </c>
      <c r="F502" s="3">
        <f>'Door Materials'!W503</f>
        <v>1404.55</v>
      </c>
      <c r="G502" s="3">
        <f t="shared" si="48"/>
        <v>1864.24</v>
      </c>
      <c r="H502" s="3">
        <f t="shared" si="49"/>
        <v>223.71</v>
      </c>
      <c r="I502" s="3">
        <f t="shared" si="50"/>
        <v>2087.9499999999998</v>
      </c>
      <c r="J502" s="3">
        <f t="shared" si="51"/>
        <v>109.89</v>
      </c>
      <c r="K502" s="105">
        <v>0</v>
      </c>
      <c r="L502" s="3">
        <f t="shared" si="52"/>
        <v>2197.84</v>
      </c>
      <c r="M502" s="25">
        <f t="shared" si="53"/>
        <v>2197.84</v>
      </c>
    </row>
    <row r="503" spans="1:13" x14ac:dyDescent="0.2">
      <c r="A503" s="384" t="str">
        <f>'Door Comparison'!A504</f>
        <v>D10.02.04A</v>
      </c>
      <c r="B503" s="73" t="str">
        <f>'Door Comparison'!C504</f>
        <v>DRS-501</v>
      </c>
      <c r="C503" s="203" t="str">
        <f>'Door Comparison'!D504</f>
        <v>Timber</v>
      </c>
      <c r="D503" s="9">
        <f>'Door Comparison'!P504</f>
        <v>1</v>
      </c>
      <c r="E503" s="160">
        <f>'Door Labour'!Y504</f>
        <v>332.93</v>
      </c>
      <c r="F503" s="3">
        <f>'Door Materials'!W504</f>
        <v>2017.45</v>
      </c>
      <c r="G503" s="3">
        <f t="shared" si="48"/>
        <v>2350.38</v>
      </c>
      <c r="H503" s="3">
        <f t="shared" si="49"/>
        <v>282.05</v>
      </c>
      <c r="I503" s="3">
        <f t="shared" si="50"/>
        <v>2632.43</v>
      </c>
      <c r="J503" s="3">
        <f t="shared" si="51"/>
        <v>138.55000000000001</v>
      </c>
      <c r="K503" s="105">
        <v>0</v>
      </c>
      <c r="L503" s="3">
        <f t="shared" si="52"/>
        <v>2770.98</v>
      </c>
      <c r="M503" s="25">
        <f t="shared" si="53"/>
        <v>2770.98</v>
      </c>
    </row>
    <row r="504" spans="1:13" x14ac:dyDescent="0.2">
      <c r="A504" s="384" t="str">
        <f>'Door Comparison'!A505</f>
        <v>D10.02.06A</v>
      </c>
      <c r="B504" s="73" t="str">
        <f>'Door Comparison'!C505</f>
        <v>DRS-501</v>
      </c>
      <c r="C504" s="203" t="str">
        <f>'Door Comparison'!D505</f>
        <v>Timber</v>
      </c>
      <c r="D504" s="9">
        <f>'Door Comparison'!P505</f>
        <v>1</v>
      </c>
      <c r="E504" s="160">
        <f>'Door Labour'!Y505</f>
        <v>326.99</v>
      </c>
      <c r="F504" s="3">
        <f>'Door Materials'!W505</f>
        <v>2021.9</v>
      </c>
      <c r="G504" s="3">
        <f t="shared" si="48"/>
        <v>2348.89</v>
      </c>
      <c r="H504" s="3">
        <f t="shared" si="49"/>
        <v>281.87</v>
      </c>
      <c r="I504" s="3">
        <f t="shared" si="50"/>
        <v>2630.76</v>
      </c>
      <c r="J504" s="3">
        <f t="shared" si="51"/>
        <v>138.46</v>
      </c>
      <c r="K504" s="105">
        <v>0</v>
      </c>
      <c r="L504" s="3">
        <f t="shared" si="52"/>
        <v>2769.22</v>
      </c>
      <c r="M504" s="25">
        <f t="shared" si="53"/>
        <v>2769.22</v>
      </c>
    </row>
    <row r="505" spans="1:13" x14ac:dyDescent="0.2">
      <c r="A505" s="384" t="str">
        <f>'Door Comparison'!A506</f>
        <v>D10.02.06B</v>
      </c>
      <c r="B505" s="73" t="str">
        <f>'Door Comparison'!C506</f>
        <v>DRS-307</v>
      </c>
      <c r="C505" s="203" t="str">
        <f>'Door Comparison'!D506</f>
        <v>Metal</v>
      </c>
      <c r="D505" s="9">
        <f>'Door Comparison'!P506</f>
        <v>1</v>
      </c>
      <c r="E505" s="160">
        <f>'Door Labour'!Y506</f>
        <v>459.69</v>
      </c>
      <c r="F505" s="3">
        <f>'Door Materials'!W506</f>
        <v>1404.55</v>
      </c>
      <c r="G505" s="3">
        <f t="shared" si="48"/>
        <v>1864.24</v>
      </c>
      <c r="H505" s="3">
        <f t="shared" si="49"/>
        <v>223.71</v>
      </c>
      <c r="I505" s="3">
        <f t="shared" si="50"/>
        <v>2087.9499999999998</v>
      </c>
      <c r="J505" s="3">
        <f t="shared" si="51"/>
        <v>109.89</v>
      </c>
      <c r="K505" s="105">
        <v>0</v>
      </c>
      <c r="L505" s="3">
        <f t="shared" si="52"/>
        <v>2197.84</v>
      </c>
      <c r="M505" s="25">
        <f t="shared" si="53"/>
        <v>2197.84</v>
      </c>
    </row>
    <row r="506" spans="1:13" x14ac:dyDescent="0.2">
      <c r="A506" s="384" t="str">
        <f>'Door Comparison'!A507</f>
        <v>D10.02.07A</v>
      </c>
      <c r="B506" s="73" t="str">
        <f>'Door Comparison'!C507</f>
        <v>DRS-501</v>
      </c>
      <c r="C506" s="203" t="str">
        <f>'Door Comparison'!D507</f>
        <v>Timber</v>
      </c>
      <c r="D506" s="9">
        <f>'Door Comparison'!P507</f>
        <v>1</v>
      </c>
      <c r="E506" s="160">
        <f>'Door Labour'!Y507</f>
        <v>247.27</v>
      </c>
      <c r="F506" s="3">
        <f>'Door Materials'!W507</f>
        <v>1150.43</v>
      </c>
      <c r="G506" s="3">
        <f t="shared" si="48"/>
        <v>1397.7</v>
      </c>
      <c r="H506" s="3">
        <f t="shared" si="49"/>
        <v>167.72</v>
      </c>
      <c r="I506" s="3">
        <f t="shared" si="50"/>
        <v>1565.42</v>
      </c>
      <c r="J506" s="3">
        <f t="shared" si="51"/>
        <v>82.39</v>
      </c>
      <c r="K506" s="105">
        <v>0</v>
      </c>
      <c r="L506" s="3">
        <f t="shared" si="52"/>
        <v>1647.81</v>
      </c>
      <c r="M506" s="25">
        <f t="shared" si="53"/>
        <v>1647.81</v>
      </c>
    </row>
    <row r="507" spans="1:13" x14ac:dyDescent="0.2">
      <c r="A507" s="384" t="str">
        <f>'Door Comparison'!A508</f>
        <v>D10.02.07B</v>
      </c>
      <c r="B507" s="73" t="str">
        <f>'Door Comparison'!C508</f>
        <v>DRS-501</v>
      </c>
      <c r="C507" s="203" t="str">
        <f>'Door Comparison'!D508</f>
        <v>Timber</v>
      </c>
      <c r="D507" s="9">
        <f>'Door Comparison'!P508</f>
        <v>1</v>
      </c>
      <c r="E507" s="160">
        <f>'Door Labour'!Y508</f>
        <v>196.33</v>
      </c>
      <c r="F507" s="3">
        <f>'Door Materials'!W508</f>
        <v>1004.76</v>
      </c>
      <c r="G507" s="3">
        <f t="shared" si="48"/>
        <v>1201.0899999999999</v>
      </c>
      <c r="H507" s="3">
        <f t="shared" si="49"/>
        <v>144.13</v>
      </c>
      <c r="I507" s="3">
        <f t="shared" si="50"/>
        <v>1345.22</v>
      </c>
      <c r="J507" s="3">
        <f t="shared" si="51"/>
        <v>70.8</v>
      </c>
      <c r="K507" s="105">
        <v>0</v>
      </c>
      <c r="L507" s="3">
        <f t="shared" si="52"/>
        <v>1416.02</v>
      </c>
      <c r="M507" s="25">
        <f t="shared" si="53"/>
        <v>1416.02</v>
      </c>
    </row>
    <row r="508" spans="1:13" x14ac:dyDescent="0.2">
      <c r="A508" s="384" t="str">
        <f>'Door Comparison'!A509</f>
        <v>D10.02.08A</v>
      </c>
      <c r="B508" s="73" t="str">
        <f>'Door Comparison'!C509</f>
        <v>DRS-501</v>
      </c>
      <c r="C508" s="203" t="str">
        <f>'Door Comparison'!D509</f>
        <v>Timber</v>
      </c>
      <c r="D508" s="9">
        <f>'Door Comparison'!P509</f>
        <v>1</v>
      </c>
      <c r="E508" s="160">
        <f>'Door Labour'!Y509</f>
        <v>247.27</v>
      </c>
      <c r="F508" s="3">
        <f>'Door Materials'!W509</f>
        <v>1193.67</v>
      </c>
      <c r="G508" s="3">
        <f t="shared" si="48"/>
        <v>1440.94</v>
      </c>
      <c r="H508" s="3">
        <f t="shared" si="49"/>
        <v>172.91</v>
      </c>
      <c r="I508" s="3">
        <f t="shared" si="50"/>
        <v>1613.85</v>
      </c>
      <c r="J508" s="3">
        <f t="shared" si="51"/>
        <v>84.94</v>
      </c>
      <c r="K508" s="105">
        <v>0</v>
      </c>
      <c r="L508" s="3">
        <f t="shared" si="52"/>
        <v>1698.79</v>
      </c>
      <c r="M508" s="25">
        <f t="shared" si="53"/>
        <v>1698.79</v>
      </c>
    </row>
    <row r="509" spans="1:13" x14ac:dyDescent="0.2">
      <c r="A509" s="384" t="str">
        <f>'Door Comparison'!A510</f>
        <v>D10.02.09A</v>
      </c>
      <c r="B509" s="73" t="str">
        <f>'Door Comparison'!C510</f>
        <v>DRS-501</v>
      </c>
      <c r="C509" s="203" t="str">
        <f>'Door Comparison'!D510</f>
        <v>Timber</v>
      </c>
      <c r="D509" s="9">
        <f>'Door Comparison'!P510</f>
        <v>1</v>
      </c>
      <c r="E509" s="160">
        <f>'Door Labour'!Y510</f>
        <v>202.82</v>
      </c>
      <c r="F509" s="3">
        <f>'Door Materials'!W510</f>
        <v>1155.93</v>
      </c>
      <c r="G509" s="3">
        <f t="shared" si="48"/>
        <v>1358.75</v>
      </c>
      <c r="H509" s="3">
        <f t="shared" si="49"/>
        <v>163.05000000000001</v>
      </c>
      <c r="I509" s="3">
        <f t="shared" si="50"/>
        <v>1521.8</v>
      </c>
      <c r="J509" s="3">
        <f t="shared" si="51"/>
        <v>80.09</v>
      </c>
      <c r="K509" s="105">
        <v>0</v>
      </c>
      <c r="L509" s="3">
        <f t="shared" si="52"/>
        <v>1601.89</v>
      </c>
      <c r="M509" s="25">
        <f t="shared" si="53"/>
        <v>1601.89</v>
      </c>
    </row>
    <row r="510" spans="1:13" x14ac:dyDescent="0.2">
      <c r="A510" s="384" t="str">
        <f>'Door Comparison'!A511</f>
        <v>D10.02.10A</v>
      </c>
      <c r="B510" s="73" t="str">
        <f>'Door Comparison'!C511</f>
        <v>DRS-501</v>
      </c>
      <c r="C510" s="203" t="str">
        <f>'Door Comparison'!D511</f>
        <v>Timber</v>
      </c>
      <c r="D510" s="9">
        <f>'Door Comparison'!P511</f>
        <v>1</v>
      </c>
      <c r="E510" s="160">
        <f>'Door Labour'!Y511</f>
        <v>248.38</v>
      </c>
      <c r="F510" s="3">
        <f>'Door Materials'!W511</f>
        <v>1167.18</v>
      </c>
      <c r="G510" s="3">
        <f t="shared" si="48"/>
        <v>1415.56</v>
      </c>
      <c r="H510" s="3">
        <f t="shared" si="49"/>
        <v>169.87</v>
      </c>
      <c r="I510" s="3">
        <f t="shared" si="50"/>
        <v>1585.43</v>
      </c>
      <c r="J510" s="3">
        <f t="shared" si="51"/>
        <v>83.44</v>
      </c>
      <c r="K510" s="105">
        <v>0</v>
      </c>
      <c r="L510" s="3">
        <f t="shared" si="52"/>
        <v>1668.87</v>
      </c>
      <c r="M510" s="25">
        <f t="shared" si="53"/>
        <v>1668.87</v>
      </c>
    </row>
    <row r="511" spans="1:13" x14ac:dyDescent="0.2">
      <c r="A511" s="384" t="str">
        <f>'Door Comparison'!A512</f>
        <v>D10.02.11A</v>
      </c>
      <c r="B511" s="73" t="str">
        <f>'Door Comparison'!C512</f>
        <v>DRS-501</v>
      </c>
      <c r="C511" s="203" t="str">
        <f>'Door Comparison'!D512</f>
        <v>Timber</v>
      </c>
      <c r="D511" s="9">
        <f>'Door Comparison'!P512</f>
        <v>1</v>
      </c>
      <c r="E511" s="160">
        <f>'Door Labour'!Y512</f>
        <v>332.93</v>
      </c>
      <c r="F511" s="3">
        <f>'Door Materials'!W512</f>
        <v>2076.46</v>
      </c>
      <c r="G511" s="3">
        <f t="shared" si="48"/>
        <v>2409.39</v>
      </c>
      <c r="H511" s="3">
        <f t="shared" si="49"/>
        <v>289.13</v>
      </c>
      <c r="I511" s="3">
        <f t="shared" si="50"/>
        <v>2698.52</v>
      </c>
      <c r="J511" s="3">
        <f t="shared" si="51"/>
        <v>142.03</v>
      </c>
      <c r="K511" s="105">
        <v>0</v>
      </c>
      <c r="L511" s="3">
        <f t="shared" si="52"/>
        <v>2840.55</v>
      </c>
      <c r="M511" s="25">
        <f t="shared" si="53"/>
        <v>2840.55</v>
      </c>
    </row>
    <row r="512" spans="1:13" x14ac:dyDescent="0.2">
      <c r="A512" s="384" t="str">
        <f>'Door Comparison'!A513</f>
        <v>D10.02.12A</v>
      </c>
      <c r="B512" s="73" t="str">
        <f>'Door Comparison'!C513</f>
        <v>DRS-501</v>
      </c>
      <c r="C512" s="203" t="str">
        <f>'Door Comparison'!D513</f>
        <v>Timber</v>
      </c>
      <c r="D512" s="9">
        <f>'Door Comparison'!P513</f>
        <v>1</v>
      </c>
      <c r="E512" s="160">
        <f>'Door Labour'!Y513</f>
        <v>332.93</v>
      </c>
      <c r="F512" s="3">
        <f>'Door Materials'!W513</f>
        <v>2035.08</v>
      </c>
      <c r="G512" s="3">
        <f t="shared" si="48"/>
        <v>2368.0100000000002</v>
      </c>
      <c r="H512" s="3">
        <f t="shared" si="49"/>
        <v>284.16000000000003</v>
      </c>
      <c r="I512" s="3">
        <f t="shared" si="50"/>
        <v>2652.17</v>
      </c>
      <c r="J512" s="3">
        <f t="shared" si="51"/>
        <v>139.59</v>
      </c>
      <c r="K512" s="105">
        <v>0</v>
      </c>
      <c r="L512" s="3">
        <f t="shared" si="52"/>
        <v>2791.76</v>
      </c>
      <c r="M512" s="25">
        <f t="shared" si="53"/>
        <v>2791.76</v>
      </c>
    </row>
    <row r="513" spans="1:13" x14ac:dyDescent="0.2">
      <c r="A513" s="384" t="str">
        <f>'Door Comparison'!A514</f>
        <v>D10.02.M1A</v>
      </c>
      <c r="B513" s="73" t="str">
        <f>'Door Comparison'!C514</f>
        <v>DRS-501</v>
      </c>
      <c r="C513" s="203" t="str">
        <f>'Door Comparison'!D514</f>
        <v>Timber</v>
      </c>
      <c r="D513" s="9">
        <f>'Door Comparison'!P514</f>
        <v>1</v>
      </c>
      <c r="E513" s="160">
        <f>'Door Labour'!Y514</f>
        <v>243.92</v>
      </c>
      <c r="F513" s="3">
        <f>'Door Materials'!W514</f>
        <v>1102.3699999999999</v>
      </c>
      <c r="G513" s="3">
        <f t="shared" si="48"/>
        <v>1346.29</v>
      </c>
      <c r="H513" s="3">
        <f t="shared" si="49"/>
        <v>161.55000000000001</v>
      </c>
      <c r="I513" s="3">
        <f t="shared" si="50"/>
        <v>1507.84</v>
      </c>
      <c r="J513" s="3">
        <f t="shared" si="51"/>
        <v>79.36</v>
      </c>
      <c r="K513" s="105">
        <v>0</v>
      </c>
      <c r="L513" s="3">
        <f t="shared" si="52"/>
        <v>1587.2</v>
      </c>
      <c r="M513" s="25">
        <f t="shared" si="53"/>
        <v>1587.2</v>
      </c>
    </row>
    <row r="514" spans="1:13" x14ac:dyDescent="0.2">
      <c r="A514" s="384" t="str">
        <f>'Door Comparison'!A515</f>
        <v>D10.04.01A</v>
      </c>
      <c r="B514" s="73" t="str">
        <f>'Door Comparison'!C515</f>
        <v>DRS-501</v>
      </c>
      <c r="C514" s="203" t="str">
        <f>'Door Comparison'!D515</f>
        <v>Timber</v>
      </c>
      <c r="D514" s="9">
        <f>'Door Comparison'!P515</f>
        <v>1</v>
      </c>
      <c r="E514" s="160">
        <f>'Door Labour'!Y515</f>
        <v>326.99</v>
      </c>
      <c r="F514" s="3">
        <f>'Door Materials'!W515</f>
        <v>2067.41</v>
      </c>
      <c r="G514" s="3">
        <f t="shared" si="48"/>
        <v>2394.4</v>
      </c>
      <c r="H514" s="3">
        <f t="shared" si="49"/>
        <v>287.33</v>
      </c>
      <c r="I514" s="3">
        <f t="shared" si="50"/>
        <v>2681.73</v>
      </c>
      <c r="J514" s="3">
        <f t="shared" si="51"/>
        <v>141.13999999999999</v>
      </c>
      <c r="K514" s="105">
        <v>0</v>
      </c>
      <c r="L514" s="3">
        <f t="shared" si="52"/>
        <v>2822.87</v>
      </c>
      <c r="M514" s="25">
        <f t="shared" si="53"/>
        <v>2822.87</v>
      </c>
    </row>
    <row r="515" spans="1:13" x14ac:dyDescent="0.2">
      <c r="A515" s="384" t="str">
        <f>'Door Comparison'!A516</f>
        <v>D10.04.02A</v>
      </c>
      <c r="B515" s="73" t="str">
        <f>'Door Comparison'!C516</f>
        <v>DRS-501</v>
      </c>
      <c r="C515" s="203" t="str">
        <f>'Door Comparison'!D516</f>
        <v>Timber</v>
      </c>
      <c r="D515" s="9">
        <f>'Door Comparison'!P516</f>
        <v>1</v>
      </c>
      <c r="E515" s="160">
        <f>'Door Labour'!Y516</f>
        <v>332.93</v>
      </c>
      <c r="F515" s="3">
        <f>'Door Materials'!W516</f>
        <v>2062.96</v>
      </c>
      <c r="G515" s="3">
        <f t="shared" si="48"/>
        <v>2395.89</v>
      </c>
      <c r="H515" s="3">
        <f t="shared" si="49"/>
        <v>287.51</v>
      </c>
      <c r="I515" s="3">
        <f t="shared" si="50"/>
        <v>2683.4</v>
      </c>
      <c r="J515" s="3">
        <f t="shared" si="51"/>
        <v>141.22999999999999</v>
      </c>
      <c r="K515" s="105">
        <v>0</v>
      </c>
      <c r="L515" s="3">
        <f t="shared" si="52"/>
        <v>2824.63</v>
      </c>
      <c r="M515" s="25">
        <f t="shared" si="53"/>
        <v>2824.63</v>
      </c>
    </row>
    <row r="516" spans="1:13" x14ac:dyDescent="0.2">
      <c r="A516" s="384" t="str">
        <f>'Door Comparison'!A517</f>
        <v>D10.04.03A</v>
      </c>
      <c r="B516" s="73" t="str">
        <f>'Door Comparison'!C517</f>
        <v>DRS-501</v>
      </c>
      <c r="C516" s="203" t="str">
        <f>'Door Comparison'!D517</f>
        <v>Timber</v>
      </c>
      <c r="D516" s="9">
        <f>'Door Comparison'!P517</f>
        <v>1</v>
      </c>
      <c r="E516" s="160">
        <f>'Door Labour'!Y517</f>
        <v>223.95</v>
      </c>
      <c r="F516" s="3">
        <f>'Door Materials'!W517</f>
        <v>1203.32</v>
      </c>
      <c r="G516" s="3">
        <f t="shared" si="48"/>
        <v>1427.27</v>
      </c>
      <c r="H516" s="3">
        <f t="shared" si="49"/>
        <v>171.27</v>
      </c>
      <c r="I516" s="3">
        <f t="shared" si="50"/>
        <v>1598.54</v>
      </c>
      <c r="J516" s="3">
        <f t="shared" si="51"/>
        <v>84.13</v>
      </c>
      <c r="K516" s="105">
        <v>0</v>
      </c>
      <c r="L516" s="3">
        <f t="shared" si="52"/>
        <v>1682.67</v>
      </c>
      <c r="M516" s="25">
        <f t="shared" si="53"/>
        <v>1682.67</v>
      </c>
    </row>
    <row r="517" spans="1:13" x14ac:dyDescent="0.2">
      <c r="A517" s="384" t="str">
        <f>'Door Comparison'!A518</f>
        <v>D10.04.04A</v>
      </c>
      <c r="B517" s="73" t="str">
        <f>'Door Comparison'!C518</f>
        <v>DRS-501</v>
      </c>
      <c r="C517" s="203" t="str">
        <f>'Door Comparison'!D518</f>
        <v>Timber</v>
      </c>
      <c r="D517" s="9">
        <f>'Door Comparison'!P518</f>
        <v>1</v>
      </c>
      <c r="E517" s="160">
        <f>'Door Labour'!Y518</f>
        <v>290.54000000000002</v>
      </c>
      <c r="F517" s="3">
        <f>'Door Materials'!W518</f>
        <v>1545.69</v>
      </c>
      <c r="G517" s="3">
        <f t="shared" si="48"/>
        <v>1836.23</v>
      </c>
      <c r="H517" s="3">
        <f t="shared" si="49"/>
        <v>220.35</v>
      </c>
      <c r="I517" s="3">
        <f t="shared" si="50"/>
        <v>2056.58</v>
      </c>
      <c r="J517" s="3">
        <f t="shared" si="51"/>
        <v>108.24</v>
      </c>
      <c r="K517" s="105">
        <v>0</v>
      </c>
      <c r="L517" s="3">
        <f t="shared" si="52"/>
        <v>2164.8200000000002</v>
      </c>
      <c r="M517" s="25">
        <f t="shared" si="53"/>
        <v>2164.8200000000002</v>
      </c>
    </row>
    <row r="518" spans="1:13" x14ac:dyDescent="0.2">
      <c r="A518" s="384" t="str">
        <f>'Door Comparison'!A519</f>
        <v>D10.04.05A</v>
      </c>
      <c r="B518" s="73" t="str">
        <f>'Door Comparison'!C519</f>
        <v>DRS-505</v>
      </c>
      <c r="C518" s="203" t="str">
        <f>'Door Comparison'!D519</f>
        <v>Selo</v>
      </c>
      <c r="D518" s="9">
        <f>'Door Comparison'!P519</f>
        <v>1</v>
      </c>
      <c r="E518" s="160">
        <f>'Door Labour'!Y519</f>
        <v>523.97</v>
      </c>
      <c r="F518" s="3">
        <f>'Door Materials'!W519</f>
        <v>1545.16</v>
      </c>
      <c r="G518" s="3">
        <f t="shared" si="48"/>
        <v>2069.13</v>
      </c>
      <c r="H518" s="3">
        <f t="shared" si="49"/>
        <v>248.3</v>
      </c>
      <c r="I518" s="3">
        <f t="shared" si="50"/>
        <v>2317.4299999999998</v>
      </c>
      <c r="J518" s="3">
        <f t="shared" si="51"/>
        <v>121.97</v>
      </c>
      <c r="K518" s="105">
        <v>0</v>
      </c>
      <c r="L518" s="3">
        <f t="shared" si="52"/>
        <v>2439.4</v>
      </c>
      <c r="M518" s="25">
        <f t="shared" si="53"/>
        <v>2439.4</v>
      </c>
    </row>
    <row r="519" spans="1:13" x14ac:dyDescent="0.2">
      <c r="A519" s="384" t="str">
        <f>'Door Comparison'!A520</f>
        <v>D10.04.06A</v>
      </c>
      <c r="B519" s="73" t="str">
        <f>'Door Comparison'!C520</f>
        <v>DRS-501</v>
      </c>
      <c r="C519" s="203" t="str">
        <f>'Door Comparison'!D520</f>
        <v>Timber</v>
      </c>
      <c r="D519" s="9">
        <f>'Door Comparison'!P520</f>
        <v>1</v>
      </c>
      <c r="E519" s="160">
        <f>'Door Labour'!Y520</f>
        <v>222.52</v>
      </c>
      <c r="F519" s="3">
        <f>'Door Materials'!W520</f>
        <v>1001.1</v>
      </c>
      <c r="G519" s="3">
        <f t="shared" si="48"/>
        <v>1223.6199999999999</v>
      </c>
      <c r="H519" s="3">
        <f t="shared" si="49"/>
        <v>146.83000000000001</v>
      </c>
      <c r="I519" s="3">
        <f t="shared" si="50"/>
        <v>1370.45</v>
      </c>
      <c r="J519" s="3">
        <f t="shared" si="51"/>
        <v>72.13</v>
      </c>
      <c r="K519" s="105">
        <v>0</v>
      </c>
      <c r="L519" s="3">
        <f t="shared" si="52"/>
        <v>1442.58</v>
      </c>
      <c r="M519" s="25">
        <f t="shared" si="53"/>
        <v>1442.58</v>
      </c>
    </row>
    <row r="520" spans="1:13" x14ac:dyDescent="0.2">
      <c r="A520" s="384" t="str">
        <f>'Door Comparison'!A521</f>
        <v>D10.04.07A</v>
      </c>
      <c r="B520" s="73" t="str">
        <f>'Door Comparison'!C521</f>
        <v>DRS-501</v>
      </c>
      <c r="C520" s="203" t="str">
        <f>'Door Comparison'!D521</f>
        <v>Timber</v>
      </c>
      <c r="D520" s="9">
        <f>'Door Comparison'!P521</f>
        <v>1</v>
      </c>
      <c r="E520" s="160">
        <f>'Door Labour'!Y521</f>
        <v>243.01</v>
      </c>
      <c r="F520" s="3">
        <f>'Door Materials'!W521</f>
        <v>1021.21</v>
      </c>
      <c r="G520" s="3">
        <f t="shared" si="48"/>
        <v>1264.22</v>
      </c>
      <c r="H520" s="3">
        <f t="shared" si="49"/>
        <v>151.71</v>
      </c>
      <c r="I520" s="3">
        <f t="shared" si="50"/>
        <v>1415.93</v>
      </c>
      <c r="J520" s="3">
        <f t="shared" si="51"/>
        <v>74.52</v>
      </c>
      <c r="K520" s="105">
        <v>0</v>
      </c>
      <c r="L520" s="3">
        <f t="shared" si="52"/>
        <v>1490.45</v>
      </c>
      <c r="M520" s="25">
        <f t="shared" si="53"/>
        <v>1490.45</v>
      </c>
    </row>
    <row r="521" spans="1:13" x14ac:dyDescent="0.2">
      <c r="A521" s="384" t="str">
        <f>'Door Comparison'!A522</f>
        <v>D10.04.08A</v>
      </c>
      <c r="B521" s="73" t="str">
        <f>'Door Comparison'!C522</f>
        <v>DRS-501</v>
      </c>
      <c r="C521" s="203" t="str">
        <f>'Door Comparison'!D522</f>
        <v>Timber</v>
      </c>
      <c r="D521" s="9">
        <f>'Door Comparison'!P522</f>
        <v>1</v>
      </c>
      <c r="E521" s="160">
        <f>'Door Labour'!Y522</f>
        <v>222.52</v>
      </c>
      <c r="F521" s="3">
        <f>'Door Materials'!W522</f>
        <v>1001.1</v>
      </c>
      <c r="G521" s="3">
        <f t="shared" si="48"/>
        <v>1223.6199999999999</v>
      </c>
      <c r="H521" s="3">
        <f t="shared" si="49"/>
        <v>146.83000000000001</v>
      </c>
      <c r="I521" s="3">
        <f t="shared" si="50"/>
        <v>1370.45</v>
      </c>
      <c r="J521" s="3">
        <f t="shared" si="51"/>
        <v>72.13</v>
      </c>
      <c r="K521" s="105">
        <v>0</v>
      </c>
      <c r="L521" s="3">
        <f t="shared" si="52"/>
        <v>1442.58</v>
      </c>
      <c r="M521" s="25">
        <f t="shared" si="53"/>
        <v>1442.58</v>
      </c>
    </row>
    <row r="522" spans="1:13" x14ac:dyDescent="0.2">
      <c r="A522" s="384" t="str">
        <f>'Door Comparison'!A523</f>
        <v>D10.06.01A</v>
      </c>
      <c r="B522" s="73" t="str">
        <f>'Door Comparison'!C523</f>
        <v>DRS-501</v>
      </c>
      <c r="C522" s="203" t="str">
        <f>'Door Comparison'!D523</f>
        <v>Timber</v>
      </c>
      <c r="D522" s="9">
        <f>'Door Comparison'!P523</f>
        <v>1</v>
      </c>
      <c r="E522" s="160">
        <f>'Door Labour'!Y523</f>
        <v>326.99</v>
      </c>
      <c r="F522" s="3">
        <f>'Door Materials'!W523</f>
        <v>2021.9</v>
      </c>
      <c r="G522" s="3">
        <f t="shared" ref="G522:G585" si="54">E522+F522</f>
        <v>2348.89</v>
      </c>
      <c r="H522" s="3">
        <f t="shared" ref="H522:H585" si="55">G522*H$7</f>
        <v>281.87</v>
      </c>
      <c r="I522" s="3">
        <f t="shared" ref="I522:I585" si="56">SUM(G522:H522)</f>
        <v>2630.76</v>
      </c>
      <c r="J522" s="3">
        <f t="shared" ref="J522:J585" si="57">I522/19</f>
        <v>138.46</v>
      </c>
      <c r="K522" s="105">
        <v>0</v>
      </c>
      <c r="L522" s="3">
        <f t="shared" ref="L522:L585" si="58">I522+J522+K522</f>
        <v>2769.22</v>
      </c>
      <c r="M522" s="25">
        <f t="shared" ref="M522:M585" si="59">D522*L522</f>
        <v>2769.22</v>
      </c>
    </row>
    <row r="523" spans="1:13" x14ac:dyDescent="0.2">
      <c r="A523" s="384" t="str">
        <f>'Door Comparison'!A524</f>
        <v>D10.06.02A</v>
      </c>
      <c r="B523" s="73" t="str">
        <f>'Door Comparison'!C524</f>
        <v>DRS-501</v>
      </c>
      <c r="C523" s="203" t="str">
        <f>'Door Comparison'!D524</f>
        <v>Timber</v>
      </c>
      <c r="D523" s="9">
        <f>'Door Comparison'!P524</f>
        <v>1</v>
      </c>
      <c r="E523" s="160">
        <f>'Door Labour'!Y524</f>
        <v>290.54000000000002</v>
      </c>
      <c r="F523" s="3">
        <f>'Door Materials'!W524</f>
        <v>1575.09</v>
      </c>
      <c r="G523" s="3">
        <f t="shared" si="54"/>
        <v>1865.63</v>
      </c>
      <c r="H523" s="3">
        <f t="shared" si="55"/>
        <v>223.88</v>
      </c>
      <c r="I523" s="3">
        <f t="shared" si="56"/>
        <v>2089.5100000000002</v>
      </c>
      <c r="J523" s="3">
        <f t="shared" si="57"/>
        <v>109.97</v>
      </c>
      <c r="K523" s="105">
        <v>0</v>
      </c>
      <c r="L523" s="3">
        <f t="shared" si="58"/>
        <v>2199.48</v>
      </c>
      <c r="M523" s="25">
        <f t="shared" si="59"/>
        <v>2199.48</v>
      </c>
    </row>
    <row r="524" spans="1:13" x14ac:dyDescent="0.2">
      <c r="A524" s="384" t="str">
        <f>'Door Comparison'!A525</f>
        <v>D10.06.03A</v>
      </c>
      <c r="B524" s="73" t="str">
        <f>'Door Comparison'!C525</f>
        <v>DRS-501</v>
      </c>
      <c r="C524" s="203" t="str">
        <f>'Door Comparison'!D525</f>
        <v>Timber</v>
      </c>
      <c r="D524" s="9">
        <f>'Door Comparison'!P525</f>
        <v>1</v>
      </c>
      <c r="E524" s="160">
        <f>'Door Labour'!Y525</f>
        <v>332.93</v>
      </c>
      <c r="F524" s="3">
        <f>'Door Materials'!W525</f>
        <v>2017.45</v>
      </c>
      <c r="G524" s="3">
        <f t="shared" si="54"/>
        <v>2350.38</v>
      </c>
      <c r="H524" s="3">
        <f t="shared" si="55"/>
        <v>282.05</v>
      </c>
      <c r="I524" s="3">
        <f t="shared" si="56"/>
        <v>2632.43</v>
      </c>
      <c r="J524" s="3">
        <f t="shared" si="57"/>
        <v>138.55000000000001</v>
      </c>
      <c r="K524" s="105">
        <v>0</v>
      </c>
      <c r="L524" s="3">
        <f t="shared" si="58"/>
        <v>2770.98</v>
      </c>
      <c r="M524" s="25">
        <f t="shared" si="59"/>
        <v>2770.98</v>
      </c>
    </row>
    <row r="525" spans="1:13" x14ac:dyDescent="0.2">
      <c r="A525" s="384" t="str">
        <f>'Door Comparison'!A526</f>
        <v>D10.06.04A</v>
      </c>
      <c r="B525" s="73" t="str">
        <f>'Door Comparison'!C526</f>
        <v>DRS-505</v>
      </c>
      <c r="C525" s="203" t="str">
        <f>'Door Comparison'!D526</f>
        <v>Selo</v>
      </c>
      <c r="D525" s="9">
        <f>'Door Comparison'!P526</f>
        <v>1</v>
      </c>
      <c r="E525" s="160">
        <f>'Door Labour'!Y526</f>
        <v>524.63</v>
      </c>
      <c r="F525" s="3">
        <f>'Door Materials'!W526</f>
        <v>1512.47</v>
      </c>
      <c r="G525" s="3">
        <f t="shared" si="54"/>
        <v>2037.1</v>
      </c>
      <c r="H525" s="3">
        <f t="shared" si="55"/>
        <v>244.45</v>
      </c>
      <c r="I525" s="3">
        <f t="shared" si="56"/>
        <v>2281.5500000000002</v>
      </c>
      <c r="J525" s="3">
        <f t="shared" si="57"/>
        <v>120.08</v>
      </c>
      <c r="K525" s="105">
        <v>0</v>
      </c>
      <c r="L525" s="3">
        <f t="shared" si="58"/>
        <v>2401.63</v>
      </c>
      <c r="M525" s="25">
        <f t="shared" si="59"/>
        <v>2401.63</v>
      </c>
    </row>
    <row r="526" spans="1:13" x14ac:dyDescent="0.2">
      <c r="A526" s="384" t="str">
        <f>'Door Comparison'!A527</f>
        <v>D10.06.05A</v>
      </c>
      <c r="B526" s="73" t="str">
        <f>'Door Comparison'!C527</f>
        <v>DRS-501</v>
      </c>
      <c r="C526" s="203" t="str">
        <f>'Door Comparison'!D527</f>
        <v>Timber</v>
      </c>
      <c r="D526" s="9">
        <f>'Door Comparison'!P527</f>
        <v>1</v>
      </c>
      <c r="E526" s="160">
        <f>'Door Labour'!Y527</f>
        <v>247.27</v>
      </c>
      <c r="F526" s="3">
        <f>'Door Materials'!W527</f>
        <v>1193.67</v>
      </c>
      <c r="G526" s="3">
        <f t="shared" si="54"/>
        <v>1440.94</v>
      </c>
      <c r="H526" s="3">
        <f t="shared" si="55"/>
        <v>172.91</v>
      </c>
      <c r="I526" s="3">
        <f t="shared" si="56"/>
        <v>1613.85</v>
      </c>
      <c r="J526" s="3">
        <f t="shared" si="57"/>
        <v>84.94</v>
      </c>
      <c r="K526" s="105">
        <v>0</v>
      </c>
      <c r="L526" s="3">
        <f t="shared" si="58"/>
        <v>1698.79</v>
      </c>
      <c r="M526" s="25">
        <f t="shared" si="59"/>
        <v>1698.79</v>
      </c>
    </row>
    <row r="527" spans="1:13" x14ac:dyDescent="0.2">
      <c r="A527" s="384" t="str">
        <f>'Door Comparison'!A528</f>
        <v>D10.06.06A</v>
      </c>
      <c r="B527" s="73" t="str">
        <f>'Door Comparison'!C528</f>
        <v>DRS-501</v>
      </c>
      <c r="C527" s="203" t="str">
        <f>'Door Comparison'!D528</f>
        <v>Timber</v>
      </c>
      <c r="D527" s="9">
        <f>'Door Comparison'!P528</f>
        <v>1</v>
      </c>
      <c r="E527" s="160">
        <f>'Door Labour'!Y528</f>
        <v>248.39</v>
      </c>
      <c r="F527" s="3">
        <f>'Door Materials'!W528</f>
        <v>1155.7</v>
      </c>
      <c r="G527" s="3">
        <f t="shared" si="54"/>
        <v>1404.09</v>
      </c>
      <c r="H527" s="3">
        <f t="shared" si="55"/>
        <v>168.49</v>
      </c>
      <c r="I527" s="3">
        <f t="shared" si="56"/>
        <v>1572.58</v>
      </c>
      <c r="J527" s="3">
        <f t="shared" si="57"/>
        <v>82.77</v>
      </c>
      <c r="K527" s="105">
        <v>0</v>
      </c>
      <c r="L527" s="3">
        <f t="shared" si="58"/>
        <v>1655.35</v>
      </c>
      <c r="M527" s="25">
        <f t="shared" si="59"/>
        <v>1655.35</v>
      </c>
    </row>
    <row r="528" spans="1:13" x14ac:dyDescent="0.2">
      <c r="A528" s="384" t="str">
        <f>'Door Comparison'!A529</f>
        <v>D10.06.07A</v>
      </c>
      <c r="B528" s="73" t="str">
        <f>'Door Comparison'!C529</f>
        <v>DRS-501</v>
      </c>
      <c r="C528" s="203" t="str">
        <f>'Door Comparison'!D529</f>
        <v>Timber</v>
      </c>
      <c r="D528" s="9">
        <f>'Door Comparison'!P529</f>
        <v>1</v>
      </c>
      <c r="E528" s="160">
        <f>'Door Labour'!Y529</f>
        <v>226.92</v>
      </c>
      <c r="F528" s="3">
        <f>'Door Materials'!W529</f>
        <v>1246.5899999999999</v>
      </c>
      <c r="G528" s="3">
        <f t="shared" si="54"/>
        <v>1473.51</v>
      </c>
      <c r="H528" s="3">
        <f t="shared" si="55"/>
        <v>176.82</v>
      </c>
      <c r="I528" s="3">
        <f t="shared" si="56"/>
        <v>1650.33</v>
      </c>
      <c r="J528" s="3">
        <f t="shared" si="57"/>
        <v>86.86</v>
      </c>
      <c r="K528" s="105">
        <v>0</v>
      </c>
      <c r="L528" s="3">
        <f t="shared" si="58"/>
        <v>1737.19</v>
      </c>
      <c r="M528" s="25">
        <f t="shared" si="59"/>
        <v>1737.19</v>
      </c>
    </row>
    <row r="529" spans="1:13" hidden="1" x14ac:dyDescent="0.2">
      <c r="A529" s="384" t="str">
        <f>'Door Comparison'!A530</f>
        <v>Level 11</v>
      </c>
      <c r="B529" s="73"/>
      <c r="C529" s="203"/>
      <c r="G529" s="3"/>
      <c r="H529" s="3"/>
      <c r="I529" s="3"/>
      <c r="J529" s="3"/>
      <c r="K529" s="105"/>
      <c r="L529" s="3"/>
    </row>
    <row r="530" spans="1:13" x14ac:dyDescent="0.2">
      <c r="A530" s="384" t="str">
        <f>'Door Comparison'!A531</f>
        <v>D11.01.02A</v>
      </c>
      <c r="B530" s="73" t="str">
        <f>'Door Comparison'!C531</f>
        <v>DRS-501</v>
      </c>
      <c r="C530" s="203" t="str">
        <f>'Door Comparison'!D531</f>
        <v>Timber</v>
      </c>
      <c r="D530" s="9">
        <f>'Door Comparison'!P531</f>
        <v>1</v>
      </c>
      <c r="E530" s="160">
        <f>'Door Labour'!Y531</f>
        <v>169.79</v>
      </c>
      <c r="F530" s="3">
        <f>'Door Materials'!W531</f>
        <v>1194.83</v>
      </c>
      <c r="G530" s="3">
        <f t="shared" si="54"/>
        <v>1364.62</v>
      </c>
      <c r="H530" s="3">
        <f t="shared" si="55"/>
        <v>163.75</v>
      </c>
      <c r="I530" s="3">
        <f t="shared" si="56"/>
        <v>1528.37</v>
      </c>
      <c r="J530" s="3">
        <f t="shared" si="57"/>
        <v>80.44</v>
      </c>
      <c r="K530" s="105">
        <v>0</v>
      </c>
      <c r="L530" s="3">
        <f t="shared" si="58"/>
        <v>1608.81</v>
      </c>
      <c r="M530" s="25">
        <f t="shared" si="59"/>
        <v>1608.81</v>
      </c>
    </row>
    <row r="531" spans="1:13" x14ac:dyDescent="0.2">
      <c r="A531" s="384" t="str">
        <f>'Door Comparison'!A532</f>
        <v>D11.01.03A</v>
      </c>
      <c r="B531" s="73" t="str">
        <f>'Door Comparison'!C532</f>
        <v>DRS-506</v>
      </c>
      <c r="C531" s="203" t="str">
        <f>'Door Comparison'!D532</f>
        <v>Timber</v>
      </c>
      <c r="D531" s="9">
        <f>'Door Comparison'!P532</f>
        <v>1</v>
      </c>
      <c r="E531" s="160">
        <f>'Door Labour'!Y532</f>
        <v>186.8</v>
      </c>
      <c r="F531" s="3">
        <f>'Door Materials'!W532</f>
        <v>1187.99</v>
      </c>
      <c r="G531" s="3">
        <f t="shared" si="54"/>
        <v>1374.79</v>
      </c>
      <c r="H531" s="3">
        <f t="shared" si="55"/>
        <v>164.97</v>
      </c>
      <c r="I531" s="3">
        <f t="shared" si="56"/>
        <v>1539.76</v>
      </c>
      <c r="J531" s="3">
        <f t="shared" si="57"/>
        <v>81.040000000000006</v>
      </c>
      <c r="K531" s="105">
        <v>0</v>
      </c>
      <c r="L531" s="3">
        <f t="shared" si="58"/>
        <v>1620.8</v>
      </c>
      <c r="M531" s="25">
        <f t="shared" si="59"/>
        <v>1620.8</v>
      </c>
    </row>
    <row r="532" spans="1:13" x14ac:dyDescent="0.2">
      <c r="A532" s="384" t="str">
        <f>'Door Comparison'!A533</f>
        <v>D11.01.04A</v>
      </c>
      <c r="B532" s="73" t="str">
        <f>'Door Comparison'!C533</f>
        <v>DRS-506</v>
      </c>
      <c r="C532" s="203" t="str">
        <f>'Door Comparison'!D533</f>
        <v>Timber</v>
      </c>
      <c r="D532" s="9">
        <f>'Door Comparison'!P533</f>
        <v>1</v>
      </c>
      <c r="E532" s="160">
        <f>'Door Labour'!Y533</f>
        <v>186.8</v>
      </c>
      <c r="F532" s="3">
        <f>'Door Materials'!W533</f>
        <v>1187.99</v>
      </c>
      <c r="G532" s="3">
        <f t="shared" si="54"/>
        <v>1374.79</v>
      </c>
      <c r="H532" s="3">
        <f t="shared" si="55"/>
        <v>164.97</v>
      </c>
      <c r="I532" s="3">
        <f t="shared" si="56"/>
        <v>1539.76</v>
      </c>
      <c r="J532" s="3">
        <f t="shared" si="57"/>
        <v>81.040000000000006</v>
      </c>
      <c r="K532" s="105">
        <v>0</v>
      </c>
      <c r="L532" s="3">
        <f t="shared" si="58"/>
        <v>1620.8</v>
      </c>
      <c r="M532" s="25">
        <f t="shared" si="59"/>
        <v>1620.8</v>
      </c>
    </row>
    <row r="533" spans="1:13" x14ac:dyDescent="0.2">
      <c r="A533" s="384" t="str">
        <f>'Door Comparison'!A534</f>
        <v>D11.01.06A</v>
      </c>
      <c r="B533" s="73" t="str">
        <f>'Door Comparison'!C534</f>
        <v>DRS-501</v>
      </c>
      <c r="C533" s="203" t="str">
        <f>'Door Comparison'!D534</f>
        <v>Timber</v>
      </c>
      <c r="D533" s="9">
        <f>'Door Comparison'!P534</f>
        <v>1</v>
      </c>
      <c r="E533" s="160">
        <f>'Door Labour'!Y534</f>
        <v>266.36</v>
      </c>
      <c r="F533" s="3">
        <f>'Door Materials'!W534</f>
        <v>1994.85</v>
      </c>
      <c r="G533" s="3">
        <f t="shared" si="54"/>
        <v>2261.21</v>
      </c>
      <c r="H533" s="3">
        <f t="shared" si="55"/>
        <v>271.35000000000002</v>
      </c>
      <c r="I533" s="3">
        <f t="shared" si="56"/>
        <v>2532.56</v>
      </c>
      <c r="J533" s="3">
        <f t="shared" si="57"/>
        <v>133.29</v>
      </c>
      <c r="K533" s="105">
        <v>0</v>
      </c>
      <c r="L533" s="3">
        <f t="shared" si="58"/>
        <v>2665.85</v>
      </c>
      <c r="M533" s="25">
        <f t="shared" si="59"/>
        <v>2665.85</v>
      </c>
    </row>
    <row r="534" spans="1:13" x14ac:dyDescent="0.2">
      <c r="A534" s="384" t="str">
        <f>'Door Comparison'!A535</f>
        <v>D11.01.07A</v>
      </c>
      <c r="B534" s="73" t="str">
        <f>'Door Comparison'!C535</f>
        <v>DRS-501</v>
      </c>
      <c r="C534" s="203" t="str">
        <f>'Door Comparison'!D535</f>
        <v>Timber</v>
      </c>
      <c r="D534" s="9">
        <f>'Door Comparison'!P535</f>
        <v>1</v>
      </c>
      <c r="E534" s="160">
        <f>'Door Labour'!Y535</f>
        <v>169.47</v>
      </c>
      <c r="F534" s="3">
        <f>'Door Materials'!W535</f>
        <v>1188.28</v>
      </c>
      <c r="G534" s="3">
        <f t="shared" si="54"/>
        <v>1357.75</v>
      </c>
      <c r="H534" s="3">
        <f t="shared" si="55"/>
        <v>162.93</v>
      </c>
      <c r="I534" s="3">
        <f t="shared" si="56"/>
        <v>1520.68</v>
      </c>
      <c r="J534" s="3">
        <f t="shared" si="57"/>
        <v>80.040000000000006</v>
      </c>
      <c r="K534" s="105">
        <v>0</v>
      </c>
      <c r="L534" s="3">
        <f t="shared" si="58"/>
        <v>1600.72</v>
      </c>
      <c r="M534" s="25">
        <f t="shared" si="59"/>
        <v>1600.72</v>
      </c>
    </row>
    <row r="535" spans="1:13" x14ac:dyDescent="0.2">
      <c r="A535" s="384" t="str">
        <f>'Door Comparison'!A536</f>
        <v>D11.01.08A</v>
      </c>
      <c r="B535" s="73" t="str">
        <f>'Door Comparison'!C536</f>
        <v>DRS-501</v>
      </c>
      <c r="C535" s="203" t="str">
        <f>'Door Comparison'!D536</f>
        <v>Timber</v>
      </c>
      <c r="D535" s="9">
        <f>'Door Comparison'!P536</f>
        <v>1</v>
      </c>
      <c r="E535" s="160">
        <f>'Door Labour'!Y536</f>
        <v>190.29</v>
      </c>
      <c r="F535" s="3">
        <f>'Door Materials'!W536</f>
        <v>1086.0899999999999</v>
      </c>
      <c r="G535" s="3">
        <f t="shared" si="54"/>
        <v>1276.3800000000001</v>
      </c>
      <c r="H535" s="3">
        <f t="shared" si="55"/>
        <v>153.16999999999999</v>
      </c>
      <c r="I535" s="3">
        <f t="shared" si="56"/>
        <v>1429.55</v>
      </c>
      <c r="J535" s="3">
        <f t="shared" si="57"/>
        <v>75.239999999999995</v>
      </c>
      <c r="K535" s="105">
        <v>0</v>
      </c>
      <c r="L535" s="3">
        <f t="shared" si="58"/>
        <v>1504.79</v>
      </c>
      <c r="M535" s="25">
        <f t="shared" si="59"/>
        <v>1504.79</v>
      </c>
    </row>
    <row r="536" spans="1:13" x14ac:dyDescent="0.2">
      <c r="A536" s="384" t="str">
        <f>'Door Comparison'!A537</f>
        <v>D11.02.01A</v>
      </c>
      <c r="B536" s="73" t="str">
        <f>'Door Comparison'!C537</f>
        <v>DRS-501</v>
      </c>
      <c r="C536" s="203" t="str">
        <f>'Door Comparison'!D537</f>
        <v>Timber</v>
      </c>
      <c r="D536" s="9">
        <f>'Door Comparison'!P537</f>
        <v>1</v>
      </c>
      <c r="E536" s="160">
        <f>'Door Labour'!Y537</f>
        <v>320.91000000000003</v>
      </c>
      <c r="F536" s="3">
        <f>'Door Materials'!W537</f>
        <v>1815.39</v>
      </c>
      <c r="G536" s="3">
        <f t="shared" si="54"/>
        <v>2136.3000000000002</v>
      </c>
      <c r="H536" s="3">
        <f t="shared" si="55"/>
        <v>256.36</v>
      </c>
      <c r="I536" s="3">
        <f t="shared" si="56"/>
        <v>2392.66</v>
      </c>
      <c r="J536" s="3">
        <f t="shared" si="57"/>
        <v>125.93</v>
      </c>
      <c r="K536" s="105">
        <v>0</v>
      </c>
      <c r="L536" s="3">
        <f t="shared" si="58"/>
        <v>2518.59</v>
      </c>
      <c r="M536" s="25">
        <f t="shared" si="59"/>
        <v>2518.59</v>
      </c>
    </row>
    <row r="537" spans="1:13" x14ac:dyDescent="0.2">
      <c r="A537" s="384" t="str">
        <f>'Door Comparison'!A538</f>
        <v>D11.02.02A</v>
      </c>
      <c r="B537" s="73" t="str">
        <f>'Door Comparison'!C538</f>
        <v>DRS-501</v>
      </c>
      <c r="C537" s="203" t="str">
        <f>'Door Comparison'!D538</f>
        <v>Timber</v>
      </c>
      <c r="D537" s="9">
        <f>'Door Comparison'!P538</f>
        <v>1</v>
      </c>
      <c r="E537" s="160">
        <f>'Door Labour'!Y538</f>
        <v>326.99</v>
      </c>
      <c r="F537" s="3">
        <f>'Door Materials'!W538</f>
        <v>2021.9</v>
      </c>
      <c r="G537" s="3">
        <f t="shared" si="54"/>
        <v>2348.89</v>
      </c>
      <c r="H537" s="3">
        <f t="shared" si="55"/>
        <v>281.87</v>
      </c>
      <c r="I537" s="3">
        <f t="shared" si="56"/>
        <v>2630.76</v>
      </c>
      <c r="J537" s="3">
        <f t="shared" si="57"/>
        <v>138.46</v>
      </c>
      <c r="K537" s="105">
        <v>0</v>
      </c>
      <c r="L537" s="3">
        <f t="shared" si="58"/>
        <v>2769.22</v>
      </c>
      <c r="M537" s="25">
        <f t="shared" si="59"/>
        <v>2769.22</v>
      </c>
    </row>
    <row r="538" spans="1:13" x14ac:dyDescent="0.2">
      <c r="A538" s="384" t="str">
        <f>'Door Comparison'!A539</f>
        <v>D11.02.02B</v>
      </c>
      <c r="B538" s="73" t="str">
        <f>'Door Comparison'!C539</f>
        <v>DRS-307</v>
      </c>
      <c r="C538" s="203" t="str">
        <f>'Door Comparison'!D539</f>
        <v>Metal</v>
      </c>
      <c r="D538" s="9">
        <f>'Door Comparison'!P539</f>
        <v>1</v>
      </c>
      <c r="E538" s="160">
        <f>'Door Labour'!Y539</f>
        <v>459.69</v>
      </c>
      <c r="F538" s="3">
        <f>'Door Materials'!W539</f>
        <v>1404.55</v>
      </c>
      <c r="G538" s="3">
        <f t="shared" si="54"/>
        <v>1864.24</v>
      </c>
      <c r="H538" s="3">
        <f t="shared" si="55"/>
        <v>223.71</v>
      </c>
      <c r="I538" s="3">
        <f t="shared" si="56"/>
        <v>2087.9499999999998</v>
      </c>
      <c r="J538" s="3">
        <f t="shared" si="57"/>
        <v>109.89</v>
      </c>
      <c r="K538" s="105">
        <v>0</v>
      </c>
      <c r="L538" s="3">
        <f t="shared" si="58"/>
        <v>2197.84</v>
      </c>
      <c r="M538" s="25">
        <f t="shared" si="59"/>
        <v>2197.84</v>
      </c>
    </row>
    <row r="539" spans="1:13" x14ac:dyDescent="0.2">
      <c r="A539" s="384" t="str">
        <f>'Door Comparison'!A540</f>
        <v>D11.02.04A</v>
      </c>
      <c r="B539" s="73" t="str">
        <f>'Door Comparison'!C540</f>
        <v>DRS-501</v>
      </c>
      <c r="C539" s="203" t="str">
        <f>'Door Comparison'!D540</f>
        <v>Timber</v>
      </c>
      <c r="D539" s="9">
        <f>'Door Comparison'!P540</f>
        <v>1</v>
      </c>
      <c r="E539" s="160">
        <f>'Door Labour'!Y540</f>
        <v>332.93</v>
      </c>
      <c r="F539" s="3">
        <f>'Door Materials'!W540</f>
        <v>2017.45</v>
      </c>
      <c r="G539" s="3">
        <f t="shared" si="54"/>
        <v>2350.38</v>
      </c>
      <c r="H539" s="3">
        <f t="shared" si="55"/>
        <v>282.05</v>
      </c>
      <c r="I539" s="3">
        <f t="shared" si="56"/>
        <v>2632.43</v>
      </c>
      <c r="J539" s="3">
        <f t="shared" si="57"/>
        <v>138.55000000000001</v>
      </c>
      <c r="K539" s="105">
        <v>0</v>
      </c>
      <c r="L539" s="3">
        <f t="shared" si="58"/>
        <v>2770.98</v>
      </c>
      <c r="M539" s="25">
        <f t="shared" si="59"/>
        <v>2770.98</v>
      </c>
    </row>
    <row r="540" spans="1:13" x14ac:dyDescent="0.2">
      <c r="A540" s="384" t="str">
        <f>'Door Comparison'!A541</f>
        <v>D11.02.06A</v>
      </c>
      <c r="B540" s="73" t="str">
        <f>'Door Comparison'!C541</f>
        <v>DRS-501</v>
      </c>
      <c r="C540" s="203" t="str">
        <f>'Door Comparison'!D541</f>
        <v>Timber</v>
      </c>
      <c r="D540" s="9">
        <f>'Door Comparison'!P541</f>
        <v>1</v>
      </c>
      <c r="E540" s="160">
        <f>'Door Labour'!Y541</f>
        <v>326.99</v>
      </c>
      <c r="F540" s="3">
        <f>'Door Materials'!W541</f>
        <v>2021.9</v>
      </c>
      <c r="G540" s="3">
        <f t="shared" si="54"/>
        <v>2348.89</v>
      </c>
      <c r="H540" s="3">
        <f t="shared" si="55"/>
        <v>281.87</v>
      </c>
      <c r="I540" s="3">
        <f t="shared" si="56"/>
        <v>2630.76</v>
      </c>
      <c r="J540" s="3">
        <f t="shared" si="57"/>
        <v>138.46</v>
      </c>
      <c r="K540" s="105">
        <v>0</v>
      </c>
      <c r="L540" s="3">
        <f t="shared" si="58"/>
        <v>2769.22</v>
      </c>
      <c r="M540" s="25">
        <f t="shared" si="59"/>
        <v>2769.22</v>
      </c>
    </row>
    <row r="541" spans="1:13" x14ac:dyDescent="0.2">
      <c r="A541" s="384" t="str">
        <f>'Door Comparison'!A542</f>
        <v>D11.02.06B</v>
      </c>
      <c r="B541" s="73" t="str">
        <f>'Door Comparison'!C542</f>
        <v>DRS-307</v>
      </c>
      <c r="C541" s="203" t="str">
        <f>'Door Comparison'!D542</f>
        <v>Metal</v>
      </c>
      <c r="D541" s="9">
        <f>'Door Comparison'!P542</f>
        <v>1</v>
      </c>
      <c r="E541" s="160">
        <f>'Door Labour'!Y542</f>
        <v>459.69</v>
      </c>
      <c r="F541" s="3">
        <f>'Door Materials'!W542</f>
        <v>1404.55</v>
      </c>
      <c r="G541" s="3">
        <f t="shared" si="54"/>
        <v>1864.24</v>
      </c>
      <c r="H541" s="3">
        <f t="shared" si="55"/>
        <v>223.71</v>
      </c>
      <c r="I541" s="3">
        <f t="shared" si="56"/>
        <v>2087.9499999999998</v>
      </c>
      <c r="J541" s="3">
        <f t="shared" si="57"/>
        <v>109.89</v>
      </c>
      <c r="K541" s="105">
        <v>0</v>
      </c>
      <c r="L541" s="3">
        <f t="shared" si="58"/>
        <v>2197.84</v>
      </c>
      <c r="M541" s="25">
        <f t="shared" si="59"/>
        <v>2197.84</v>
      </c>
    </row>
    <row r="542" spans="1:13" x14ac:dyDescent="0.2">
      <c r="A542" s="384" t="str">
        <f>'Door Comparison'!A543</f>
        <v>D11.02.07A</v>
      </c>
      <c r="B542" s="73" t="str">
        <f>'Door Comparison'!C543</f>
        <v>DRS-501</v>
      </c>
      <c r="C542" s="203" t="str">
        <f>'Door Comparison'!D543</f>
        <v>Timber</v>
      </c>
      <c r="D542" s="9">
        <f>'Door Comparison'!P543</f>
        <v>1</v>
      </c>
      <c r="E542" s="160">
        <f>'Door Labour'!Y543</f>
        <v>247.27</v>
      </c>
      <c r="F542" s="3">
        <f>'Door Materials'!W543</f>
        <v>1150.43</v>
      </c>
      <c r="G542" s="3">
        <f t="shared" si="54"/>
        <v>1397.7</v>
      </c>
      <c r="H542" s="3">
        <f t="shared" si="55"/>
        <v>167.72</v>
      </c>
      <c r="I542" s="3">
        <f t="shared" si="56"/>
        <v>1565.42</v>
      </c>
      <c r="J542" s="3">
        <f t="shared" si="57"/>
        <v>82.39</v>
      </c>
      <c r="K542" s="105">
        <v>0</v>
      </c>
      <c r="L542" s="3">
        <f t="shared" si="58"/>
        <v>1647.81</v>
      </c>
      <c r="M542" s="25">
        <f t="shared" si="59"/>
        <v>1647.81</v>
      </c>
    </row>
    <row r="543" spans="1:13" x14ac:dyDescent="0.2">
      <c r="A543" s="384" t="str">
        <f>'Door Comparison'!A544</f>
        <v>D11.02.08A</v>
      </c>
      <c r="B543" s="73" t="str">
        <f>'Door Comparison'!C544</f>
        <v>DRS-501</v>
      </c>
      <c r="C543" s="203" t="str">
        <f>'Door Comparison'!D544</f>
        <v>Timber</v>
      </c>
      <c r="D543" s="9">
        <f>'Door Comparison'!P544</f>
        <v>1</v>
      </c>
      <c r="E543" s="160">
        <f>'Door Labour'!Y544</f>
        <v>247.27</v>
      </c>
      <c r="F543" s="3">
        <f>'Door Materials'!W544</f>
        <v>1193.67</v>
      </c>
      <c r="G543" s="3">
        <f t="shared" si="54"/>
        <v>1440.94</v>
      </c>
      <c r="H543" s="3">
        <f t="shared" si="55"/>
        <v>172.91</v>
      </c>
      <c r="I543" s="3">
        <f t="shared" si="56"/>
        <v>1613.85</v>
      </c>
      <c r="J543" s="3">
        <f t="shared" si="57"/>
        <v>84.94</v>
      </c>
      <c r="K543" s="105">
        <v>0</v>
      </c>
      <c r="L543" s="3">
        <f t="shared" si="58"/>
        <v>1698.79</v>
      </c>
      <c r="M543" s="25">
        <f t="shared" si="59"/>
        <v>1698.79</v>
      </c>
    </row>
    <row r="544" spans="1:13" x14ac:dyDescent="0.2">
      <c r="A544" s="384" t="str">
        <f>'Door Comparison'!A545</f>
        <v>D11.02.09A</v>
      </c>
      <c r="B544" s="73" t="str">
        <f>'Door Comparison'!C545</f>
        <v>DRS-501</v>
      </c>
      <c r="C544" s="203" t="str">
        <f>'Door Comparison'!D545</f>
        <v>Timber</v>
      </c>
      <c r="D544" s="9">
        <f>'Door Comparison'!P545</f>
        <v>1</v>
      </c>
      <c r="E544" s="160">
        <f>'Door Labour'!Y545</f>
        <v>202.82</v>
      </c>
      <c r="F544" s="3">
        <f>'Door Materials'!W545</f>
        <v>1155.93</v>
      </c>
      <c r="G544" s="3">
        <f t="shared" si="54"/>
        <v>1358.75</v>
      </c>
      <c r="H544" s="3">
        <f t="shared" si="55"/>
        <v>163.05000000000001</v>
      </c>
      <c r="I544" s="3">
        <f t="shared" si="56"/>
        <v>1521.8</v>
      </c>
      <c r="J544" s="3">
        <f t="shared" si="57"/>
        <v>80.09</v>
      </c>
      <c r="K544" s="105">
        <v>0</v>
      </c>
      <c r="L544" s="3">
        <f t="shared" si="58"/>
        <v>1601.89</v>
      </c>
      <c r="M544" s="25">
        <f t="shared" si="59"/>
        <v>1601.89</v>
      </c>
    </row>
    <row r="545" spans="1:13" x14ac:dyDescent="0.2">
      <c r="A545" s="384" t="str">
        <f>'Door Comparison'!A546</f>
        <v>D11.02.10A</v>
      </c>
      <c r="B545" s="73" t="str">
        <f>'Door Comparison'!C546</f>
        <v>DRS-501</v>
      </c>
      <c r="C545" s="203" t="str">
        <f>'Door Comparison'!D546</f>
        <v>Timber</v>
      </c>
      <c r="D545" s="9">
        <f>'Door Comparison'!P546</f>
        <v>1</v>
      </c>
      <c r="E545" s="160">
        <f>'Door Labour'!Y546</f>
        <v>248.38</v>
      </c>
      <c r="F545" s="3">
        <f>'Door Materials'!W546</f>
        <v>1167.18</v>
      </c>
      <c r="G545" s="3">
        <f t="shared" si="54"/>
        <v>1415.56</v>
      </c>
      <c r="H545" s="3">
        <f t="shared" si="55"/>
        <v>169.87</v>
      </c>
      <c r="I545" s="3">
        <f t="shared" si="56"/>
        <v>1585.43</v>
      </c>
      <c r="J545" s="3">
        <f t="shared" si="57"/>
        <v>83.44</v>
      </c>
      <c r="K545" s="105">
        <v>0</v>
      </c>
      <c r="L545" s="3">
        <f t="shared" si="58"/>
        <v>1668.87</v>
      </c>
      <c r="M545" s="25">
        <f t="shared" si="59"/>
        <v>1668.87</v>
      </c>
    </row>
    <row r="546" spans="1:13" x14ac:dyDescent="0.2">
      <c r="A546" s="384" t="str">
        <f>'Door Comparison'!A547</f>
        <v>D11.02.11A</v>
      </c>
      <c r="B546" s="73" t="str">
        <f>'Door Comparison'!C547</f>
        <v>DRS-501</v>
      </c>
      <c r="C546" s="203" t="str">
        <f>'Door Comparison'!D547</f>
        <v>Timber</v>
      </c>
      <c r="D546" s="9">
        <f>'Door Comparison'!P547</f>
        <v>1</v>
      </c>
      <c r="E546" s="160">
        <f>'Door Labour'!Y547</f>
        <v>332.93</v>
      </c>
      <c r="F546" s="3">
        <f>'Door Materials'!W547</f>
        <v>2076.46</v>
      </c>
      <c r="G546" s="3">
        <f t="shared" si="54"/>
        <v>2409.39</v>
      </c>
      <c r="H546" s="3">
        <f t="shared" si="55"/>
        <v>289.13</v>
      </c>
      <c r="I546" s="3">
        <f t="shared" si="56"/>
        <v>2698.52</v>
      </c>
      <c r="J546" s="3">
        <f t="shared" si="57"/>
        <v>142.03</v>
      </c>
      <c r="K546" s="105">
        <v>0</v>
      </c>
      <c r="L546" s="3">
        <f t="shared" si="58"/>
        <v>2840.55</v>
      </c>
      <c r="M546" s="25">
        <f t="shared" si="59"/>
        <v>2840.55</v>
      </c>
    </row>
    <row r="547" spans="1:13" x14ac:dyDescent="0.2">
      <c r="A547" s="384" t="str">
        <f>'Door Comparison'!A548</f>
        <v>D11.02.12A</v>
      </c>
      <c r="B547" s="73" t="str">
        <f>'Door Comparison'!C548</f>
        <v>DRS-501</v>
      </c>
      <c r="C547" s="203" t="str">
        <f>'Door Comparison'!D548</f>
        <v>Timber</v>
      </c>
      <c r="D547" s="9">
        <f>'Door Comparison'!P548</f>
        <v>1</v>
      </c>
      <c r="E547" s="160">
        <f>'Door Labour'!Y548</f>
        <v>332.93</v>
      </c>
      <c r="F547" s="3">
        <f>'Door Materials'!W548</f>
        <v>2035.08</v>
      </c>
      <c r="G547" s="3">
        <f t="shared" si="54"/>
        <v>2368.0100000000002</v>
      </c>
      <c r="H547" s="3">
        <f t="shared" si="55"/>
        <v>284.16000000000003</v>
      </c>
      <c r="I547" s="3">
        <f t="shared" si="56"/>
        <v>2652.17</v>
      </c>
      <c r="J547" s="3">
        <f t="shared" si="57"/>
        <v>139.59</v>
      </c>
      <c r="K547" s="105">
        <v>0</v>
      </c>
      <c r="L547" s="3">
        <f t="shared" si="58"/>
        <v>2791.76</v>
      </c>
      <c r="M547" s="25">
        <f t="shared" si="59"/>
        <v>2791.76</v>
      </c>
    </row>
    <row r="548" spans="1:13" x14ac:dyDescent="0.2">
      <c r="A548" s="384" t="str">
        <f>'Door Comparison'!A549</f>
        <v>D11.02.M1A</v>
      </c>
      <c r="B548" s="73" t="str">
        <f>'Door Comparison'!C549</f>
        <v>DRS-501</v>
      </c>
      <c r="C548" s="203" t="str">
        <f>'Door Comparison'!D549</f>
        <v>Timber</v>
      </c>
      <c r="D548" s="9">
        <f>'Door Comparison'!P549</f>
        <v>1</v>
      </c>
      <c r="E548" s="160">
        <f>'Door Labour'!Y549</f>
        <v>246.89</v>
      </c>
      <c r="F548" s="3">
        <f>'Door Materials'!W549</f>
        <v>1113.92</v>
      </c>
      <c r="G548" s="3">
        <f t="shared" si="54"/>
        <v>1360.81</v>
      </c>
      <c r="H548" s="3">
        <f t="shared" si="55"/>
        <v>163.30000000000001</v>
      </c>
      <c r="I548" s="3">
        <f t="shared" si="56"/>
        <v>1524.11</v>
      </c>
      <c r="J548" s="3">
        <f t="shared" si="57"/>
        <v>80.22</v>
      </c>
      <c r="K548" s="105">
        <v>0</v>
      </c>
      <c r="L548" s="3">
        <f t="shared" si="58"/>
        <v>1604.33</v>
      </c>
      <c r="M548" s="25">
        <f t="shared" si="59"/>
        <v>1604.33</v>
      </c>
    </row>
    <row r="549" spans="1:13" x14ac:dyDescent="0.2">
      <c r="A549" s="384" t="str">
        <f>'Door Comparison'!A550</f>
        <v>D11.04.01A</v>
      </c>
      <c r="B549" s="73" t="str">
        <f>'Door Comparison'!C550</f>
        <v>DRS-501</v>
      </c>
      <c r="C549" s="203" t="str">
        <f>'Door Comparison'!D550</f>
        <v>Timber</v>
      </c>
      <c r="D549" s="9">
        <f>'Door Comparison'!P550</f>
        <v>1</v>
      </c>
      <c r="E549" s="160">
        <f>'Door Labour'!Y550</f>
        <v>326.99</v>
      </c>
      <c r="F549" s="3">
        <f>'Door Materials'!W550</f>
        <v>2037.38</v>
      </c>
      <c r="G549" s="3">
        <f t="shared" si="54"/>
        <v>2364.37</v>
      </c>
      <c r="H549" s="3">
        <f t="shared" si="55"/>
        <v>283.72000000000003</v>
      </c>
      <c r="I549" s="3">
        <f t="shared" si="56"/>
        <v>2648.09</v>
      </c>
      <c r="J549" s="3">
        <f t="shared" si="57"/>
        <v>139.37</v>
      </c>
      <c r="K549" s="105">
        <v>0</v>
      </c>
      <c r="L549" s="3">
        <f t="shared" si="58"/>
        <v>2787.46</v>
      </c>
      <c r="M549" s="25">
        <f t="shared" si="59"/>
        <v>2787.46</v>
      </c>
    </row>
    <row r="550" spans="1:13" x14ac:dyDescent="0.2">
      <c r="A550" s="384" t="str">
        <f>'Door Comparison'!A551</f>
        <v>D11.04.02A</v>
      </c>
      <c r="B550" s="73" t="str">
        <f>'Door Comparison'!C551</f>
        <v>DRS-501</v>
      </c>
      <c r="C550" s="203" t="str">
        <f>'Door Comparison'!D551</f>
        <v>Timber</v>
      </c>
      <c r="D550" s="9">
        <f>'Door Comparison'!P551</f>
        <v>1</v>
      </c>
      <c r="E550" s="160">
        <f>'Door Labour'!Y551</f>
        <v>332.93</v>
      </c>
      <c r="F550" s="3">
        <f>'Door Materials'!W551</f>
        <v>2062.96</v>
      </c>
      <c r="G550" s="3">
        <f t="shared" si="54"/>
        <v>2395.89</v>
      </c>
      <c r="H550" s="3">
        <f t="shared" si="55"/>
        <v>287.51</v>
      </c>
      <c r="I550" s="3">
        <f t="shared" si="56"/>
        <v>2683.4</v>
      </c>
      <c r="J550" s="3">
        <f t="shared" si="57"/>
        <v>141.22999999999999</v>
      </c>
      <c r="K550" s="105">
        <v>0</v>
      </c>
      <c r="L550" s="3">
        <f t="shared" si="58"/>
        <v>2824.63</v>
      </c>
      <c r="M550" s="25">
        <f t="shared" si="59"/>
        <v>2824.63</v>
      </c>
    </row>
    <row r="551" spans="1:13" x14ac:dyDescent="0.2">
      <c r="A551" s="384" t="str">
        <f>'Door Comparison'!A552</f>
        <v>D11.04.03A</v>
      </c>
      <c r="B551" s="73" t="str">
        <f>'Door Comparison'!C552</f>
        <v>DRS-501</v>
      </c>
      <c r="C551" s="203" t="str">
        <f>'Door Comparison'!D552</f>
        <v>Timber</v>
      </c>
      <c r="D551" s="9">
        <f>'Door Comparison'!P552</f>
        <v>1</v>
      </c>
      <c r="E551" s="160">
        <f>'Door Labour'!Y552</f>
        <v>226.92</v>
      </c>
      <c r="F551" s="3">
        <f>'Door Materials'!W552</f>
        <v>1219.76</v>
      </c>
      <c r="G551" s="3">
        <f t="shared" si="54"/>
        <v>1446.68</v>
      </c>
      <c r="H551" s="3">
        <f t="shared" si="55"/>
        <v>173.6</v>
      </c>
      <c r="I551" s="3">
        <f t="shared" si="56"/>
        <v>1620.28</v>
      </c>
      <c r="J551" s="3">
        <f t="shared" si="57"/>
        <v>85.28</v>
      </c>
      <c r="K551" s="105">
        <v>0</v>
      </c>
      <c r="L551" s="3">
        <f t="shared" si="58"/>
        <v>1705.56</v>
      </c>
      <c r="M551" s="25">
        <f t="shared" si="59"/>
        <v>1705.56</v>
      </c>
    </row>
    <row r="552" spans="1:13" x14ac:dyDescent="0.2">
      <c r="A552" s="384" t="str">
        <f>'Door Comparison'!A553</f>
        <v>D11.04.04A</v>
      </c>
      <c r="B552" s="73" t="str">
        <f>'Door Comparison'!C553</f>
        <v>DRS-501</v>
      </c>
      <c r="C552" s="203" t="str">
        <f>'Door Comparison'!D553</f>
        <v>Timber</v>
      </c>
      <c r="D552" s="9">
        <f>'Door Comparison'!P553</f>
        <v>1</v>
      </c>
      <c r="E552" s="160">
        <f>'Door Labour'!Y553</f>
        <v>290.54000000000002</v>
      </c>
      <c r="F552" s="3">
        <f>'Door Materials'!W553</f>
        <v>1545.69</v>
      </c>
      <c r="G552" s="3">
        <f t="shared" si="54"/>
        <v>1836.23</v>
      </c>
      <c r="H552" s="3">
        <f t="shared" si="55"/>
        <v>220.35</v>
      </c>
      <c r="I552" s="3">
        <f t="shared" si="56"/>
        <v>2056.58</v>
      </c>
      <c r="J552" s="3">
        <f t="shared" si="57"/>
        <v>108.24</v>
      </c>
      <c r="K552" s="105">
        <v>0</v>
      </c>
      <c r="L552" s="3">
        <f t="shared" si="58"/>
        <v>2164.8200000000002</v>
      </c>
      <c r="M552" s="25">
        <f t="shared" si="59"/>
        <v>2164.8200000000002</v>
      </c>
    </row>
    <row r="553" spans="1:13" x14ac:dyDescent="0.2">
      <c r="A553" s="384" t="str">
        <f>'Door Comparison'!A554</f>
        <v>D11.04.05A</v>
      </c>
      <c r="B553" s="73" t="str">
        <f>'Door Comparison'!C554</f>
        <v>DRS-505</v>
      </c>
      <c r="C553" s="203" t="str">
        <f>'Door Comparison'!D554</f>
        <v>Selo</v>
      </c>
      <c r="D553" s="9">
        <f>'Door Comparison'!P554</f>
        <v>1</v>
      </c>
      <c r="E553" s="160">
        <f>'Door Labour'!Y554</f>
        <v>523.97</v>
      </c>
      <c r="F553" s="3">
        <f>'Door Materials'!W554</f>
        <v>1528.71</v>
      </c>
      <c r="G553" s="3">
        <f t="shared" si="54"/>
        <v>2052.6799999999998</v>
      </c>
      <c r="H553" s="3">
        <f t="shared" si="55"/>
        <v>246.32</v>
      </c>
      <c r="I553" s="3">
        <f t="shared" si="56"/>
        <v>2299</v>
      </c>
      <c r="J553" s="3">
        <f t="shared" si="57"/>
        <v>121</v>
      </c>
      <c r="K553" s="105">
        <v>0</v>
      </c>
      <c r="L553" s="3">
        <f t="shared" si="58"/>
        <v>2420</v>
      </c>
      <c r="M553" s="25">
        <f t="shared" si="59"/>
        <v>2420</v>
      </c>
    </row>
    <row r="554" spans="1:13" x14ac:dyDescent="0.2">
      <c r="A554" s="384" t="str">
        <f>'Door Comparison'!A555</f>
        <v>D11.04.06A</v>
      </c>
      <c r="B554" s="73" t="str">
        <f>'Door Comparison'!C555</f>
        <v>DRS-501</v>
      </c>
      <c r="C554" s="203" t="str">
        <f>'Door Comparison'!D555</f>
        <v>Timber</v>
      </c>
      <c r="D554" s="9">
        <f>'Door Comparison'!P555</f>
        <v>1</v>
      </c>
      <c r="E554" s="160">
        <f>'Door Labour'!Y555</f>
        <v>222.52</v>
      </c>
      <c r="F554" s="3">
        <f>'Door Materials'!W555</f>
        <v>1001.1</v>
      </c>
      <c r="G554" s="3">
        <f t="shared" si="54"/>
        <v>1223.6199999999999</v>
      </c>
      <c r="H554" s="3">
        <f t="shared" si="55"/>
        <v>146.83000000000001</v>
      </c>
      <c r="I554" s="3">
        <f t="shared" si="56"/>
        <v>1370.45</v>
      </c>
      <c r="J554" s="3">
        <f t="shared" si="57"/>
        <v>72.13</v>
      </c>
      <c r="K554" s="105">
        <v>0</v>
      </c>
      <c r="L554" s="3">
        <f t="shared" si="58"/>
        <v>1442.58</v>
      </c>
      <c r="M554" s="25">
        <f t="shared" si="59"/>
        <v>1442.58</v>
      </c>
    </row>
    <row r="555" spans="1:13" x14ac:dyDescent="0.2">
      <c r="A555" s="384" t="str">
        <f>'Door Comparison'!A556</f>
        <v>D11.04.07A</v>
      </c>
      <c r="B555" s="73" t="str">
        <f>'Door Comparison'!C556</f>
        <v>DRS-501</v>
      </c>
      <c r="C555" s="203" t="str">
        <f>'Door Comparison'!D556</f>
        <v>Timber</v>
      </c>
      <c r="D555" s="9">
        <f>'Door Comparison'!P556</f>
        <v>1</v>
      </c>
      <c r="E555" s="160">
        <f>'Door Labour'!Y556</f>
        <v>196.33</v>
      </c>
      <c r="F555" s="3">
        <f>'Door Materials'!W556</f>
        <v>1004.85</v>
      </c>
      <c r="G555" s="3">
        <f t="shared" si="54"/>
        <v>1201.18</v>
      </c>
      <c r="H555" s="3">
        <f t="shared" si="55"/>
        <v>144.13999999999999</v>
      </c>
      <c r="I555" s="3">
        <f t="shared" si="56"/>
        <v>1345.32</v>
      </c>
      <c r="J555" s="3">
        <f t="shared" si="57"/>
        <v>70.81</v>
      </c>
      <c r="K555" s="105">
        <v>0</v>
      </c>
      <c r="L555" s="3">
        <f t="shared" si="58"/>
        <v>1416.13</v>
      </c>
      <c r="M555" s="25">
        <f t="shared" si="59"/>
        <v>1416.13</v>
      </c>
    </row>
    <row r="556" spans="1:13" x14ac:dyDescent="0.2">
      <c r="A556" s="384" t="str">
        <f>'Door Comparison'!A557</f>
        <v>D11.04.08A</v>
      </c>
      <c r="B556" s="73" t="str">
        <f>'Door Comparison'!C557</f>
        <v>DRS-501</v>
      </c>
      <c r="C556" s="203" t="str">
        <f>'Door Comparison'!D557</f>
        <v>Timber</v>
      </c>
      <c r="D556" s="9">
        <f>'Door Comparison'!P557</f>
        <v>1</v>
      </c>
      <c r="E556" s="160">
        <f>'Door Labour'!Y557</f>
        <v>222.52</v>
      </c>
      <c r="F556" s="3">
        <f>'Door Materials'!W557</f>
        <v>1001.1</v>
      </c>
      <c r="G556" s="3">
        <f t="shared" si="54"/>
        <v>1223.6199999999999</v>
      </c>
      <c r="H556" s="3">
        <f t="shared" si="55"/>
        <v>146.83000000000001</v>
      </c>
      <c r="I556" s="3">
        <f t="shared" si="56"/>
        <v>1370.45</v>
      </c>
      <c r="J556" s="3">
        <f t="shared" si="57"/>
        <v>72.13</v>
      </c>
      <c r="K556" s="105">
        <v>0</v>
      </c>
      <c r="L556" s="3">
        <f t="shared" si="58"/>
        <v>1442.58</v>
      </c>
      <c r="M556" s="25">
        <f t="shared" si="59"/>
        <v>1442.58</v>
      </c>
    </row>
    <row r="557" spans="1:13" x14ac:dyDescent="0.2">
      <c r="A557" s="384" t="str">
        <f>'Door Comparison'!A558</f>
        <v>D11.04.09A</v>
      </c>
      <c r="B557" s="73" t="str">
        <f>'Door Comparison'!C558</f>
        <v>DRS-501</v>
      </c>
      <c r="C557" s="203" t="str">
        <f>'Door Comparison'!D558</f>
        <v>Timber</v>
      </c>
      <c r="D557" s="9">
        <f>'Door Comparison'!P558</f>
        <v>1</v>
      </c>
      <c r="E557" s="160">
        <f>'Door Labour'!Y558</f>
        <v>243.01</v>
      </c>
      <c r="F557" s="3">
        <f>'Door Materials'!W558</f>
        <v>1021.21</v>
      </c>
      <c r="G557" s="3">
        <f t="shared" si="54"/>
        <v>1264.22</v>
      </c>
      <c r="H557" s="3">
        <f t="shared" si="55"/>
        <v>151.71</v>
      </c>
      <c r="I557" s="3">
        <f t="shared" si="56"/>
        <v>1415.93</v>
      </c>
      <c r="J557" s="3">
        <f t="shared" si="57"/>
        <v>74.52</v>
      </c>
      <c r="K557" s="105">
        <v>0</v>
      </c>
      <c r="L557" s="3">
        <f t="shared" si="58"/>
        <v>1490.45</v>
      </c>
      <c r="M557" s="25">
        <f t="shared" si="59"/>
        <v>1490.45</v>
      </c>
    </row>
    <row r="558" spans="1:13" x14ac:dyDescent="0.2">
      <c r="A558" s="384" t="str">
        <f>'Door Comparison'!A559</f>
        <v>D11.06.01A</v>
      </c>
      <c r="B558" s="73" t="str">
        <f>'Door Comparison'!C559</f>
        <v>DRS-501</v>
      </c>
      <c r="C558" s="203" t="str">
        <f>'Door Comparison'!D559</f>
        <v>Timber</v>
      </c>
      <c r="D558" s="9">
        <f>'Door Comparison'!P559</f>
        <v>1</v>
      </c>
      <c r="E558" s="160">
        <f>'Door Labour'!Y559</f>
        <v>326.99</v>
      </c>
      <c r="F558" s="3">
        <f>'Door Materials'!W559</f>
        <v>2021.9</v>
      </c>
      <c r="G558" s="3">
        <f t="shared" si="54"/>
        <v>2348.89</v>
      </c>
      <c r="H558" s="3">
        <f t="shared" si="55"/>
        <v>281.87</v>
      </c>
      <c r="I558" s="3">
        <f t="shared" si="56"/>
        <v>2630.76</v>
      </c>
      <c r="J558" s="3">
        <f t="shared" si="57"/>
        <v>138.46</v>
      </c>
      <c r="K558" s="105">
        <v>0</v>
      </c>
      <c r="L558" s="3">
        <f t="shared" si="58"/>
        <v>2769.22</v>
      </c>
      <c r="M558" s="25">
        <f t="shared" si="59"/>
        <v>2769.22</v>
      </c>
    </row>
    <row r="559" spans="1:13" x14ac:dyDescent="0.2">
      <c r="A559" s="384" t="str">
        <f>'Door Comparison'!A560</f>
        <v>D11.06.02A</v>
      </c>
      <c r="B559" s="73" t="str">
        <f>'Door Comparison'!C560</f>
        <v>DRS-501</v>
      </c>
      <c r="C559" s="203" t="str">
        <f>'Door Comparison'!D560</f>
        <v>Timber</v>
      </c>
      <c r="D559" s="9">
        <f>'Door Comparison'!P560</f>
        <v>1</v>
      </c>
      <c r="E559" s="160">
        <f>'Door Labour'!Y560</f>
        <v>290.54000000000002</v>
      </c>
      <c r="F559" s="3">
        <f>'Door Materials'!W560</f>
        <v>1575.09</v>
      </c>
      <c r="G559" s="3">
        <f t="shared" si="54"/>
        <v>1865.63</v>
      </c>
      <c r="H559" s="3">
        <f t="shared" si="55"/>
        <v>223.88</v>
      </c>
      <c r="I559" s="3">
        <f t="shared" si="56"/>
        <v>2089.5100000000002</v>
      </c>
      <c r="J559" s="3">
        <f t="shared" si="57"/>
        <v>109.97</v>
      </c>
      <c r="K559" s="105">
        <v>0</v>
      </c>
      <c r="L559" s="3">
        <f t="shared" si="58"/>
        <v>2199.48</v>
      </c>
      <c r="M559" s="25">
        <f t="shared" si="59"/>
        <v>2199.48</v>
      </c>
    </row>
    <row r="560" spans="1:13" x14ac:dyDescent="0.2">
      <c r="A560" s="384" t="str">
        <f>'Door Comparison'!A561</f>
        <v>D11.06.03A</v>
      </c>
      <c r="B560" s="73" t="str">
        <f>'Door Comparison'!C561</f>
        <v>DRS-501</v>
      </c>
      <c r="C560" s="203" t="str">
        <f>'Door Comparison'!D561</f>
        <v>Timber</v>
      </c>
      <c r="D560" s="9">
        <f>'Door Comparison'!P561</f>
        <v>1</v>
      </c>
      <c r="E560" s="160">
        <f>'Door Labour'!Y561</f>
        <v>332.93</v>
      </c>
      <c r="F560" s="3">
        <f>'Door Materials'!W561</f>
        <v>2017.45</v>
      </c>
      <c r="G560" s="3">
        <f t="shared" si="54"/>
        <v>2350.38</v>
      </c>
      <c r="H560" s="3">
        <f t="shared" si="55"/>
        <v>282.05</v>
      </c>
      <c r="I560" s="3">
        <f t="shared" si="56"/>
        <v>2632.43</v>
      </c>
      <c r="J560" s="3">
        <f t="shared" si="57"/>
        <v>138.55000000000001</v>
      </c>
      <c r="K560" s="105">
        <v>0</v>
      </c>
      <c r="L560" s="3">
        <f t="shared" si="58"/>
        <v>2770.98</v>
      </c>
      <c r="M560" s="25">
        <f t="shared" si="59"/>
        <v>2770.98</v>
      </c>
    </row>
    <row r="561" spans="1:13" x14ac:dyDescent="0.2">
      <c r="A561" s="384" t="str">
        <f>'Door Comparison'!A562</f>
        <v>D11.06.04A</v>
      </c>
      <c r="B561" s="73" t="str">
        <f>'Door Comparison'!C562</f>
        <v>DRS-505</v>
      </c>
      <c r="C561" s="203" t="str">
        <f>'Door Comparison'!D562</f>
        <v>Selo</v>
      </c>
      <c r="D561" s="9">
        <f>'Door Comparison'!P562</f>
        <v>1</v>
      </c>
      <c r="E561" s="160">
        <f>'Door Labour'!Y562</f>
        <v>524.63</v>
      </c>
      <c r="F561" s="3">
        <f>'Door Materials'!W562</f>
        <v>1512.26</v>
      </c>
      <c r="G561" s="3">
        <f t="shared" si="54"/>
        <v>2036.89</v>
      </c>
      <c r="H561" s="3">
        <f t="shared" si="55"/>
        <v>244.43</v>
      </c>
      <c r="I561" s="3">
        <f t="shared" si="56"/>
        <v>2281.3200000000002</v>
      </c>
      <c r="J561" s="3">
        <f t="shared" si="57"/>
        <v>120.07</v>
      </c>
      <c r="K561" s="105">
        <v>0</v>
      </c>
      <c r="L561" s="3">
        <f t="shared" si="58"/>
        <v>2401.39</v>
      </c>
      <c r="M561" s="25">
        <f t="shared" si="59"/>
        <v>2401.39</v>
      </c>
    </row>
    <row r="562" spans="1:13" x14ac:dyDescent="0.2">
      <c r="A562" s="384" t="str">
        <f>'Door Comparison'!A563</f>
        <v>D11.06.05A</v>
      </c>
      <c r="B562" s="73" t="str">
        <f>'Door Comparison'!C563</f>
        <v>DRS-501</v>
      </c>
      <c r="C562" s="203" t="str">
        <f>'Door Comparison'!D563</f>
        <v>Timber</v>
      </c>
      <c r="D562" s="9">
        <f>'Door Comparison'!P563</f>
        <v>1</v>
      </c>
      <c r="E562" s="160">
        <f>'Door Labour'!Y563</f>
        <v>247.27</v>
      </c>
      <c r="F562" s="3">
        <f>'Door Materials'!W563</f>
        <v>1193.67</v>
      </c>
      <c r="G562" s="3">
        <f t="shared" si="54"/>
        <v>1440.94</v>
      </c>
      <c r="H562" s="3">
        <f t="shared" si="55"/>
        <v>172.91</v>
      </c>
      <c r="I562" s="3">
        <f t="shared" si="56"/>
        <v>1613.85</v>
      </c>
      <c r="J562" s="3">
        <f t="shared" si="57"/>
        <v>84.94</v>
      </c>
      <c r="K562" s="105">
        <v>0</v>
      </c>
      <c r="L562" s="3">
        <f t="shared" si="58"/>
        <v>1698.79</v>
      </c>
      <c r="M562" s="25">
        <f t="shared" si="59"/>
        <v>1698.79</v>
      </c>
    </row>
    <row r="563" spans="1:13" x14ac:dyDescent="0.2">
      <c r="A563" s="384" t="str">
        <f>'Door Comparison'!A564</f>
        <v>D11.06.06A</v>
      </c>
      <c r="B563" s="73" t="str">
        <f>'Door Comparison'!C564</f>
        <v>DRS-501</v>
      </c>
      <c r="C563" s="203" t="str">
        <f>'Door Comparison'!D564</f>
        <v>Timber</v>
      </c>
      <c r="D563" s="9">
        <f>'Door Comparison'!P564</f>
        <v>1</v>
      </c>
      <c r="E563" s="160">
        <f>'Door Labour'!Y564</f>
        <v>248.39</v>
      </c>
      <c r="F563" s="3">
        <f>'Door Materials'!W564</f>
        <v>1155.7</v>
      </c>
      <c r="G563" s="3">
        <f t="shared" si="54"/>
        <v>1404.09</v>
      </c>
      <c r="H563" s="3">
        <f t="shared" si="55"/>
        <v>168.49</v>
      </c>
      <c r="I563" s="3">
        <f t="shared" si="56"/>
        <v>1572.58</v>
      </c>
      <c r="J563" s="3">
        <f t="shared" si="57"/>
        <v>82.77</v>
      </c>
      <c r="K563" s="105">
        <v>0</v>
      </c>
      <c r="L563" s="3">
        <f t="shared" si="58"/>
        <v>1655.35</v>
      </c>
      <c r="M563" s="25">
        <f t="shared" si="59"/>
        <v>1655.35</v>
      </c>
    </row>
    <row r="564" spans="1:13" x14ac:dyDescent="0.2">
      <c r="A564" s="384" t="str">
        <f>'Door Comparison'!A565</f>
        <v>D11.06.07A</v>
      </c>
      <c r="B564" s="73" t="str">
        <f>'Door Comparison'!C565</f>
        <v>DRS-501</v>
      </c>
      <c r="C564" s="203" t="str">
        <f>'Door Comparison'!D565</f>
        <v>Timber</v>
      </c>
      <c r="D564" s="9">
        <f>'Door Comparison'!P565</f>
        <v>1</v>
      </c>
      <c r="E564" s="160">
        <f>'Door Labour'!Y565</f>
        <v>226.92</v>
      </c>
      <c r="F564" s="3">
        <f>'Door Materials'!W565</f>
        <v>1249.1099999999999</v>
      </c>
      <c r="G564" s="3">
        <f t="shared" si="54"/>
        <v>1476.03</v>
      </c>
      <c r="H564" s="3">
        <f t="shared" si="55"/>
        <v>177.12</v>
      </c>
      <c r="I564" s="3">
        <f t="shared" si="56"/>
        <v>1653.15</v>
      </c>
      <c r="J564" s="3">
        <f t="shared" si="57"/>
        <v>87.01</v>
      </c>
      <c r="K564" s="105">
        <v>0</v>
      </c>
      <c r="L564" s="3">
        <f t="shared" si="58"/>
        <v>1740.16</v>
      </c>
      <c r="M564" s="25">
        <f t="shared" si="59"/>
        <v>1740.16</v>
      </c>
    </row>
    <row r="565" spans="1:13" x14ac:dyDescent="0.2">
      <c r="A565" s="384" t="str">
        <f>'Door Comparison'!A566</f>
        <v>R11.01.05A</v>
      </c>
      <c r="B565" s="73" t="str">
        <f>'Door Comparison'!C566</f>
        <v>DRS-505</v>
      </c>
      <c r="C565" s="203" t="str">
        <f>'Door Comparison'!D566</f>
        <v>Selo</v>
      </c>
      <c r="D565" s="9">
        <f>'Door Comparison'!P566</f>
        <v>1</v>
      </c>
      <c r="E565" s="160">
        <f>'Door Labour'!Y566</f>
        <v>516.29</v>
      </c>
      <c r="F565" s="3">
        <f>'Door Materials'!W566</f>
        <v>1813.92</v>
      </c>
      <c r="G565" s="3">
        <f t="shared" si="54"/>
        <v>2330.21</v>
      </c>
      <c r="H565" s="3">
        <f t="shared" si="55"/>
        <v>279.63</v>
      </c>
      <c r="I565" s="3">
        <f t="shared" si="56"/>
        <v>2609.84</v>
      </c>
      <c r="J565" s="3">
        <f t="shared" si="57"/>
        <v>137.36000000000001</v>
      </c>
      <c r="K565" s="105">
        <v>0</v>
      </c>
      <c r="L565" s="3">
        <f t="shared" si="58"/>
        <v>2747.2</v>
      </c>
      <c r="M565" s="25">
        <f t="shared" si="59"/>
        <v>2747.2</v>
      </c>
    </row>
    <row r="566" spans="1:13" hidden="1" x14ac:dyDescent="0.2">
      <c r="A566" s="384" t="str">
        <f>'Door Comparison'!A567</f>
        <v>Level 12</v>
      </c>
      <c r="B566" s="73"/>
      <c r="C566" s="203"/>
      <c r="G566" s="3"/>
      <c r="H566" s="3"/>
      <c r="I566" s="3"/>
      <c r="J566" s="3"/>
      <c r="K566" s="105"/>
      <c r="L566" s="3"/>
    </row>
    <row r="567" spans="1:13" x14ac:dyDescent="0.2">
      <c r="A567" s="384" t="str">
        <f>'Door Comparison'!A568</f>
        <v>D12.02.01A</v>
      </c>
      <c r="B567" s="73" t="str">
        <f>'Door Comparison'!C568</f>
        <v>DRS-501</v>
      </c>
      <c r="C567" s="203" t="str">
        <f>'Door Comparison'!D568</f>
        <v>Timber</v>
      </c>
      <c r="D567" s="9">
        <f>'Door Comparison'!P568</f>
        <v>1</v>
      </c>
      <c r="E567" s="160">
        <f>'Door Labour'!Y568</f>
        <v>320.91000000000003</v>
      </c>
      <c r="F567" s="3">
        <f>'Door Materials'!W568</f>
        <v>1815.39</v>
      </c>
      <c r="G567" s="3">
        <f t="shared" si="54"/>
        <v>2136.3000000000002</v>
      </c>
      <c r="H567" s="3">
        <f t="shared" si="55"/>
        <v>256.36</v>
      </c>
      <c r="I567" s="3">
        <f t="shared" si="56"/>
        <v>2392.66</v>
      </c>
      <c r="J567" s="3">
        <f t="shared" si="57"/>
        <v>125.93</v>
      </c>
      <c r="K567" s="105">
        <v>0</v>
      </c>
      <c r="L567" s="3">
        <f t="shared" si="58"/>
        <v>2518.59</v>
      </c>
      <c r="M567" s="25">
        <f t="shared" si="59"/>
        <v>2518.59</v>
      </c>
    </row>
    <row r="568" spans="1:13" x14ac:dyDescent="0.2">
      <c r="A568" s="384" t="str">
        <f>'Door Comparison'!A569</f>
        <v>D12.02.02A</v>
      </c>
      <c r="B568" s="73" t="str">
        <f>'Door Comparison'!C569</f>
        <v>DRS-501</v>
      </c>
      <c r="C568" s="203" t="str">
        <f>'Door Comparison'!D569</f>
        <v>Timber</v>
      </c>
      <c r="D568" s="9">
        <f>'Door Comparison'!P569</f>
        <v>1</v>
      </c>
      <c r="E568" s="160">
        <f>'Door Labour'!Y569</f>
        <v>326.99</v>
      </c>
      <c r="F568" s="3">
        <f>'Door Materials'!W569</f>
        <v>2021.9</v>
      </c>
      <c r="G568" s="3">
        <f t="shared" si="54"/>
        <v>2348.89</v>
      </c>
      <c r="H568" s="3">
        <f t="shared" si="55"/>
        <v>281.87</v>
      </c>
      <c r="I568" s="3">
        <f t="shared" si="56"/>
        <v>2630.76</v>
      </c>
      <c r="J568" s="3">
        <f t="shared" si="57"/>
        <v>138.46</v>
      </c>
      <c r="K568" s="105">
        <v>0</v>
      </c>
      <c r="L568" s="3">
        <f t="shared" si="58"/>
        <v>2769.22</v>
      </c>
      <c r="M568" s="25">
        <f t="shared" si="59"/>
        <v>2769.22</v>
      </c>
    </row>
    <row r="569" spans="1:13" x14ac:dyDescent="0.2">
      <c r="A569" s="384" t="str">
        <f>'Door Comparison'!A570</f>
        <v>D12.02.02B</v>
      </c>
      <c r="B569" s="73" t="str">
        <f>'Door Comparison'!C570</f>
        <v>DRS-307</v>
      </c>
      <c r="C569" s="203" t="str">
        <f>'Door Comparison'!D570</f>
        <v>Metal</v>
      </c>
      <c r="D569" s="9">
        <f>'Door Comparison'!P570</f>
        <v>1</v>
      </c>
      <c r="E569" s="160">
        <f>'Door Labour'!Y570</f>
        <v>459.69</v>
      </c>
      <c r="F569" s="3">
        <f>'Door Materials'!W570</f>
        <v>1404.55</v>
      </c>
      <c r="G569" s="3">
        <f t="shared" si="54"/>
        <v>1864.24</v>
      </c>
      <c r="H569" s="3">
        <f t="shared" si="55"/>
        <v>223.71</v>
      </c>
      <c r="I569" s="3">
        <f t="shared" si="56"/>
        <v>2087.9499999999998</v>
      </c>
      <c r="J569" s="3">
        <f t="shared" si="57"/>
        <v>109.89</v>
      </c>
      <c r="K569" s="105">
        <v>0</v>
      </c>
      <c r="L569" s="3">
        <f t="shared" si="58"/>
        <v>2197.84</v>
      </c>
      <c r="M569" s="25">
        <f t="shared" si="59"/>
        <v>2197.84</v>
      </c>
    </row>
    <row r="570" spans="1:13" x14ac:dyDescent="0.2">
      <c r="A570" s="384" t="str">
        <f>'Door Comparison'!A571</f>
        <v>D12.02.04A</v>
      </c>
      <c r="B570" s="73" t="str">
        <f>'Door Comparison'!C571</f>
        <v>DRS-501</v>
      </c>
      <c r="C570" s="203" t="str">
        <f>'Door Comparison'!D571</f>
        <v>Timber</v>
      </c>
      <c r="D570" s="9">
        <f>'Door Comparison'!P571</f>
        <v>1</v>
      </c>
      <c r="E570" s="160">
        <f>'Door Labour'!Y571</f>
        <v>332.93</v>
      </c>
      <c r="F570" s="3">
        <f>'Door Materials'!W571</f>
        <v>2017.45</v>
      </c>
      <c r="G570" s="3">
        <f t="shared" si="54"/>
        <v>2350.38</v>
      </c>
      <c r="H570" s="3">
        <f t="shared" si="55"/>
        <v>282.05</v>
      </c>
      <c r="I570" s="3">
        <f t="shared" si="56"/>
        <v>2632.43</v>
      </c>
      <c r="J570" s="3">
        <f t="shared" si="57"/>
        <v>138.55000000000001</v>
      </c>
      <c r="K570" s="105">
        <v>0</v>
      </c>
      <c r="L570" s="3">
        <f t="shared" si="58"/>
        <v>2770.98</v>
      </c>
      <c r="M570" s="25">
        <f t="shared" si="59"/>
        <v>2770.98</v>
      </c>
    </row>
    <row r="571" spans="1:13" x14ac:dyDescent="0.2">
      <c r="A571" s="384" t="str">
        <f>'Door Comparison'!A572</f>
        <v>D12.02.06A</v>
      </c>
      <c r="B571" s="73" t="str">
        <f>'Door Comparison'!C572</f>
        <v>DRS-501</v>
      </c>
      <c r="C571" s="203" t="str">
        <f>'Door Comparison'!D572</f>
        <v>Timber</v>
      </c>
      <c r="D571" s="9">
        <f>'Door Comparison'!P572</f>
        <v>1</v>
      </c>
      <c r="E571" s="160">
        <f>'Door Labour'!Y572</f>
        <v>326.99</v>
      </c>
      <c r="F571" s="3">
        <f>'Door Materials'!W572</f>
        <v>2021.9</v>
      </c>
      <c r="G571" s="3">
        <f t="shared" si="54"/>
        <v>2348.89</v>
      </c>
      <c r="H571" s="3">
        <f t="shared" si="55"/>
        <v>281.87</v>
      </c>
      <c r="I571" s="3">
        <f t="shared" si="56"/>
        <v>2630.76</v>
      </c>
      <c r="J571" s="3">
        <f t="shared" si="57"/>
        <v>138.46</v>
      </c>
      <c r="K571" s="105">
        <v>0</v>
      </c>
      <c r="L571" s="3">
        <f t="shared" si="58"/>
        <v>2769.22</v>
      </c>
      <c r="M571" s="25">
        <f t="shared" si="59"/>
        <v>2769.22</v>
      </c>
    </row>
    <row r="572" spans="1:13" x14ac:dyDescent="0.2">
      <c r="A572" s="384" t="str">
        <f>'Door Comparison'!A573</f>
        <v>D12.02.06B</v>
      </c>
      <c r="B572" s="73" t="str">
        <f>'Door Comparison'!C573</f>
        <v>DRS-307</v>
      </c>
      <c r="C572" s="203" t="str">
        <f>'Door Comparison'!D573</f>
        <v>Metal</v>
      </c>
      <c r="D572" s="9">
        <f>'Door Comparison'!P573</f>
        <v>1</v>
      </c>
      <c r="E572" s="160">
        <f>'Door Labour'!Y573</f>
        <v>459.69</v>
      </c>
      <c r="F572" s="3">
        <f>'Door Materials'!W573</f>
        <v>1404.55</v>
      </c>
      <c r="G572" s="3">
        <f t="shared" si="54"/>
        <v>1864.24</v>
      </c>
      <c r="H572" s="3">
        <f t="shared" si="55"/>
        <v>223.71</v>
      </c>
      <c r="I572" s="3">
        <f t="shared" si="56"/>
        <v>2087.9499999999998</v>
      </c>
      <c r="J572" s="3">
        <f t="shared" si="57"/>
        <v>109.89</v>
      </c>
      <c r="K572" s="105">
        <v>0</v>
      </c>
      <c r="L572" s="3">
        <f t="shared" si="58"/>
        <v>2197.84</v>
      </c>
      <c r="M572" s="25">
        <f t="shared" si="59"/>
        <v>2197.84</v>
      </c>
    </row>
    <row r="573" spans="1:13" x14ac:dyDescent="0.2">
      <c r="A573" s="384" t="str">
        <f>'Door Comparison'!A574</f>
        <v>D12.02.07A</v>
      </c>
      <c r="B573" s="73" t="str">
        <f>'Door Comparison'!C574</f>
        <v>DRS-501</v>
      </c>
      <c r="C573" s="203" t="str">
        <f>'Door Comparison'!D574</f>
        <v>Timber</v>
      </c>
      <c r="D573" s="9">
        <f>'Door Comparison'!P574</f>
        <v>1</v>
      </c>
      <c r="E573" s="160">
        <f>'Door Labour'!Y574</f>
        <v>247.27</v>
      </c>
      <c r="F573" s="3">
        <f>'Door Materials'!W574</f>
        <v>1150.43</v>
      </c>
      <c r="G573" s="3">
        <f t="shared" si="54"/>
        <v>1397.7</v>
      </c>
      <c r="H573" s="3">
        <f t="shared" si="55"/>
        <v>167.72</v>
      </c>
      <c r="I573" s="3">
        <f t="shared" si="56"/>
        <v>1565.42</v>
      </c>
      <c r="J573" s="3">
        <f t="shared" si="57"/>
        <v>82.39</v>
      </c>
      <c r="K573" s="105">
        <v>0</v>
      </c>
      <c r="L573" s="3">
        <f t="shared" si="58"/>
        <v>1647.81</v>
      </c>
      <c r="M573" s="25">
        <f t="shared" si="59"/>
        <v>1647.81</v>
      </c>
    </row>
    <row r="574" spans="1:13" x14ac:dyDescent="0.2">
      <c r="A574" s="384" t="str">
        <f>'Door Comparison'!A575</f>
        <v>D12.02.07B</v>
      </c>
      <c r="B574" s="73" t="str">
        <f>'Door Comparison'!C575</f>
        <v>DRS-501</v>
      </c>
      <c r="C574" s="203" t="str">
        <f>'Door Comparison'!D575</f>
        <v>Timber</v>
      </c>
      <c r="D574" s="9">
        <f>'Door Comparison'!P575</f>
        <v>1</v>
      </c>
      <c r="E574" s="160">
        <f>'Door Labour'!Y575</f>
        <v>196.33</v>
      </c>
      <c r="F574" s="3">
        <f>'Door Materials'!W575</f>
        <v>1004.76</v>
      </c>
      <c r="G574" s="3">
        <f t="shared" si="54"/>
        <v>1201.0899999999999</v>
      </c>
      <c r="H574" s="3">
        <f t="shared" si="55"/>
        <v>144.13</v>
      </c>
      <c r="I574" s="3">
        <f t="shared" si="56"/>
        <v>1345.22</v>
      </c>
      <c r="J574" s="3">
        <f t="shared" si="57"/>
        <v>70.8</v>
      </c>
      <c r="K574" s="105">
        <v>0</v>
      </c>
      <c r="L574" s="3">
        <f t="shared" si="58"/>
        <v>1416.02</v>
      </c>
      <c r="M574" s="25">
        <f t="shared" si="59"/>
        <v>1416.02</v>
      </c>
    </row>
    <row r="575" spans="1:13" x14ac:dyDescent="0.2">
      <c r="A575" s="384" t="str">
        <f>'Door Comparison'!A576</f>
        <v>D12.02.08A</v>
      </c>
      <c r="B575" s="73" t="str">
        <f>'Door Comparison'!C576</f>
        <v>DRS-501</v>
      </c>
      <c r="C575" s="203" t="str">
        <f>'Door Comparison'!D576</f>
        <v>Timber</v>
      </c>
      <c r="D575" s="9">
        <f>'Door Comparison'!P576</f>
        <v>1</v>
      </c>
      <c r="E575" s="160">
        <f>'Door Labour'!Y576</f>
        <v>247.27</v>
      </c>
      <c r="F575" s="3">
        <f>'Door Materials'!W576</f>
        <v>1193.67</v>
      </c>
      <c r="G575" s="3">
        <f t="shared" si="54"/>
        <v>1440.94</v>
      </c>
      <c r="H575" s="3">
        <f t="shared" si="55"/>
        <v>172.91</v>
      </c>
      <c r="I575" s="3">
        <f t="shared" si="56"/>
        <v>1613.85</v>
      </c>
      <c r="J575" s="3">
        <f t="shared" si="57"/>
        <v>84.94</v>
      </c>
      <c r="K575" s="105">
        <v>0</v>
      </c>
      <c r="L575" s="3">
        <f t="shared" si="58"/>
        <v>1698.79</v>
      </c>
      <c r="M575" s="25">
        <f t="shared" si="59"/>
        <v>1698.79</v>
      </c>
    </row>
    <row r="576" spans="1:13" x14ac:dyDescent="0.2">
      <c r="A576" s="384" t="str">
        <f>'Door Comparison'!A577</f>
        <v>D12.02.09A</v>
      </c>
      <c r="B576" s="73" t="str">
        <f>'Door Comparison'!C577</f>
        <v>DRS-501</v>
      </c>
      <c r="C576" s="203" t="str">
        <f>'Door Comparison'!D577</f>
        <v>Timber</v>
      </c>
      <c r="D576" s="9">
        <f>'Door Comparison'!P577</f>
        <v>1</v>
      </c>
      <c r="E576" s="160">
        <f>'Door Labour'!Y577</f>
        <v>202.82</v>
      </c>
      <c r="F576" s="3">
        <f>'Door Materials'!W577</f>
        <v>1155.93</v>
      </c>
      <c r="G576" s="3">
        <f t="shared" si="54"/>
        <v>1358.75</v>
      </c>
      <c r="H576" s="3">
        <f t="shared" si="55"/>
        <v>163.05000000000001</v>
      </c>
      <c r="I576" s="3">
        <f t="shared" si="56"/>
        <v>1521.8</v>
      </c>
      <c r="J576" s="3">
        <f t="shared" si="57"/>
        <v>80.09</v>
      </c>
      <c r="K576" s="105">
        <v>0</v>
      </c>
      <c r="L576" s="3">
        <f t="shared" si="58"/>
        <v>1601.89</v>
      </c>
      <c r="M576" s="25">
        <f t="shared" si="59"/>
        <v>1601.89</v>
      </c>
    </row>
    <row r="577" spans="1:13" x14ac:dyDescent="0.2">
      <c r="A577" s="384" t="str">
        <f>'Door Comparison'!A578</f>
        <v>D12.02.10A</v>
      </c>
      <c r="B577" s="73" t="str">
        <f>'Door Comparison'!C578</f>
        <v>DRS-501</v>
      </c>
      <c r="C577" s="203" t="str">
        <f>'Door Comparison'!D578</f>
        <v>Timber</v>
      </c>
      <c r="D577" s="9">
        <f>'Door Comparison'!P578</f>
        <v>1</v>
      </c>
      <c r="E577" s="160">
        <f>'Door Labour'!Y578</f>
        <v>248.38</v>
      </c>
      <c r="F577" s="3">
        <f>'Door Materials'!W578</f>
        <v>1167.18</v>
      </c>
      <c r="G577" s="3">
        <f t="shared" si="54"/>
        <v>1415.56</v>
      </c>
      <c r="H577" s="3">
        <f t="shared" si="55"/>
        <v>169.87</v>
      </c>
      <c r="I577" s="3">
        <f t="shared" si="56"/>
        <v>1585.43</v>
      </c>
      <c r="J577" s="3">
        <f t="shared" si="57"/>
        <v>83.44</v>
      </c>
      <c r="K577" s="105">
        <v>0</v>
      </c>
      <c r="L577" s="3">
        <f t="shared" si="58"/>
        <v>1668.87</v>
      </c>
      <c r="M577" s="25">
        <f t="shared" si="59"/>
        <v>1668.87</v>
      </c>
    </row>
    <row r="578" spans="1:13" x14ac:dyDescent="0.2">
      <c r="A578" s="384" t="str">
        <f>'Door Comparison'!A579</f>
        <v>D12.02.11A</v>
      </c>
      <c r="B578" s="73" t="str">
        <f>'Door Comparison'!C579</f>
        <v>DRS-501</v>
      </c>
      <c r="C578" s="203" t="str">
        <f>'Door Comparison'!D579</f>
        <v>Timber</v>
      </c>
      <c r="D578" s="9">
        <f>'Door Comparison'!P579</f>
        <v>1</v>
      </c>
      <c r="E578" s="160">
        <f>'Door Labour'!Y579</f>
        <v>332.93</v>
      </c>
      <c r="F578" s="3">
        <f>'Door Materials'!W579</f>
        <v>2076.46</v>
      </c>
      <c r="G578" s="3">
        <f t="shared" si="54"/>
        <v>2409.39</v>
      </c>
      <c r="H578" s="3">
        <f t="shared" si="55"/>
        <v>289.13</v>
      </c>
      <c r="I578" s="3">
        <f t="shared" si="56"/>
        <v>2698.52</v>
      </c>
      <c r="J578" s="3">
        <f t="shared" si="57"/>
        <v>142.03</v>
      </c>
      <c r="K578" s="105">
        <v>0</v>
      </c>
      <c r="L578" s="3">
        <f t="shared" si="58"/>
        <v>2840.55</v>
      </c>
      <c r="M578" s="25">
        <f t="shared" si="59"/>
        <v>2840.55</v>
      </c>
    </row>
    <row r="579" spans="1:13" x14ac:dyDescent="0.2">
      <c r="A579" s="384" t="str">
        <f>'Door Comparison'!A580</f>
        <v>D12.02.12A</v>
      </c>
      <c r="B579" s="73" t="str">
        <f>'Door Comparison'!C580</f>
        <v>DRS-501</v>
      </c>
      <c r="C579" s="203" t="str">
        <f>'Door Comparison'!D580</f>
        <v>Timber</v>
      </c>
      <c r="D579" s="9">
        <f>'Door Comparison'!P580</f>
        <v>1</v>
      </c>
      <c r="E579" s="160">
        <f>'Door Labour'!Y580</f>
        <v>332.93</v>
      </c>
      <c r="F579" s="3">
        <f>'Door Materials'!W580</f>
        <v>2035.08</v>
      </c>
      <c r="G579" s="3">
        <f t="shared" si="54"/>
        <v>2368.0100000000002</v>
      </c>
      <c r="H579" s="3">
        <f t="shared" si="55"/>
        <v>284.16000000000003</v>
      </c>
      <c r="I579" s="3">
        <f t="shared" si="56"/>
        <v>2652.17</v>
      </c>
      <c r="J579" s="3">
        <f t="shared" si="57"/>
        <v>139.59</v>
      </c>
      <c r="K579" s="105">
        <v>0</v>
      </c>
      <c r="L579" s="3">
        <f t="shared" si="58"/>
        <v>2791.76</v>
      </c>
      <c r="M579" s="25">
        <f t="shared" si="59"/>
        <v>2791.76</v>
      </c>
    </row>
    <row r="580" spans="1:13" x14ac:dyDescent="0.2">
      <c r="A580" s="384" t="str">
        <f>'Door Comparison'!A581</f>
        <v>D12.02.M1A</v>
      </c>
      <c r="B580" s="73" t="str">
        <f>'Door Comparison'!C581</f>
        <v>DRS-501</v>
      </c>
      <c r="C580" s="203" t="str">
        <f>'Door Comparison'!D581</f>
        <v>Timber</v>
      </c>
      <c r="D580" s="9">
        <f>'Door Comparison'!P581</f>
        <v>1</v>
      </c>
      <c r="E580" s="160">
        <f>'Door Labour'!Y581</f>
        <v>246.89</v>
      </c>
      <c r="F580" s="3">
        <f>'Door Materials'!W581</f>
        <v>1113.92</v>
      </c>
      <c r="G580" s="3">
        <f t="shared" si="54"/>
        <v>1360.81</v>
      </c>
      <c r="H580" s="3">
        <f t="shared" si="55"/>
        <v>163.30000000000001</v>
      </c>
      <c r="I580" s="3">
        <f t="shared" si="56"/>
        <v>1524.11</v>
      </c>
      <c r="J580" s="3">
        <f t="shared" si="57"/>
        <v>80.22</v>
      </c>
      <c r="K580" s="105">
        <v>0</v>
      </c>
      <c r="L580" s="3">
        <f t="shared" si="58"/>
        <v>1604.33</v>
      </c>
      <c r="M580" s="25">
        <f t="shared" si="59"/>
        <v>1604.33</v>
      </c>
    </row>
    <row r="581" spans="1:13" x14ac:dyDescent="0.2">
      <c r="A581" s="384" t="str">
        <f>'Door Comparison'!A582</f>
        <v>D12.04.01A</v>
      </c>
      <c r="B581" s="73" t="str">
        <f>'Door Comparison'!C582</f>
        <v>DRS-501</v>
      </c>
      <c r="C581" s="203" t="str">
        <f>'Door Comparison'!D582</f>
        <v>Timber</v>
      </c>
      <c r="D581" s="9">
        <f>'Door Comparison'!P582</f>
        <v>1</v>
      </c>
      <c r="E581" s="160">
        <f>'Door Labour'!Y582</f>
        <v>332.93</v>
      </c>
      <c r="F581" s="3">
        <f>'Door Materials'!W582</f>
        <v>2062.96</v>
      </c>
      <c r="G581" s="3">
        <f t="shared" si="54"/>
        <v>2395.89</v>
      </c>
      <c r="H581" s="3">
        <f t="shared" si="55"/>
        <v>287.51</v>
      </c>
      <c r="I581" s="3">
        <f t="shared" si="56"/>
        <v>2683.4</v>
      </c>
      <c r="J581" s="3">
        <f t="shared" si="57"/>
        <v>141.22999999999999</v>
      </c>
      <c r="K581" s="105">
        <v>0</v>
      </c>
      <c r="L581" s="3">
        <f t="shared" si="58"/>
        <v>2824.63</v>
      </c>
      <c r="M581" s="25">
        <f t="shared" si="59"/>
        <v>2824.63</v>
      </c>
    </row>
    <row r="582" spans="1:13" x14ac:dyDescent="0.2">
      <c r="A582" s="384" t="str">
        <f>'Door Comparison'!A583</f>
        <v>D12.04.02A</v>
      </c>
      <c r="B582" s="73" t="str">
        <f>'Door Comparison'!C583</f>
        <v>DRS-501</v>
      </c>
      <c r="C582" s="203" t="str">
        <f>'Door Comparison'!D583</f>
        <v>Timber</v>
      </c>
      <c r="D582" s="9">
        <f>'Door Comparison'!P583</f>
        <v>1</v>
      </c>
      <c r="E582" s="160">
        <f>'Door Labour'!Y583</f>
        <v>332.93</v>
      </c>
      <c r="F582" s="3">
        <f>'Door Materials'!W583</f>
        <v>2062.96</v>
      </c>
      <c r="G582" s="3">
        <f t="shared" si="54"/>
        <v>2395.89</v>
      </c>
      <c r="H582" s="3">
        <f t="shared" si="55"/>
        <v>287.51</v>
      </c>
      <c r="I582" s="3">
        <f t="shared" si="56"/>
        <v>2683.4</v>
      </c>
      <c r="J582" s="3">
        <f t="shared" si="57"/>
        <v>141.22999999999999</v>
      </c>
      <c r="K582" s="105">
        <v>0</v>
      </c>
      <c r="L582" s="3">
        <f t="shared" si="58"/>
        <v>2824.63</v>
      </c>
      <c r="M582" s="25">
        <f t="shared" si="59"/>
        <v>2824.63</v>
      </c>
    </row>
    <row r="583" spans="1:13" x14ac:dyDescent="0.2">
      <c r="A583" s="384" t="str">
        <f>'Door Comparison'!A584</f>
        <v>D12.04.03A</v>
      </c>
      <c r="B583" s="73" t="str">
        <f>'Door Comparison'!C584</f>
        <v>DRS-501</v>
      </c>
      <c r="C583" s="203" t="str">
        <f>'Door Comparison'!D584</f>
        <v>Timber</v>
      </c>
      <c r="D583" s="9">
        <f>'Door Comparison'!P584</f>
        <v>1</v>
      </c>
      <c r="E583" s="160">
        <f>'Door Labour'!Y584</f>
        <v>226.92</v>
      </c>
      <c r="F583" s="3">
        <f>'Door Materials'!W584</f>
        <v>1219.76</v>
      </c>
      <c r="G583" s="3">
        <f t="shared" si="54"/>
        <v>1446.68</v>
      </c>
      <c r="H583" s="3">
        <f t="shared" si="55"/>
        <v>173.6</v>
      </c>
      <c r="I583" s="3">
        <f t="shared" si="56"/>
        <v>1620.28</v>
      </c>
      <c r="J583" s="3">
        <f t="shared" si="57"/>
        <v>85.28</v>
      </c>
      <c r="K583" s="105">
        <v>0</v>
      </c>
      <c r="L583" s="3">
        <f t="shared" si="58"/>
        <v>1705.56</v>
      </c>
      <c r="M583" s="25">
        <f t="shared" si="59"/>
        <v>1705.56</v>
      </c>
    </row>
    <row r="584" spans="1:13" x14ac:dyDescent="0.2">
      <c r="A584" s="384" t="str">
        <f>'Door Comparison'!A585</f>
        <v>D12.04.04A</v>
      </c>
      <c r="B584" s="73" t="str">
        <f>'Door Comparison'!C585</f>
        <v>DRS-501</v>
      </c>
      <c r="C584" s="203" t="str">
        <f>'Door Comparison'!D585</f>
        <v>Timber</v>
      </c>
      <c r="D584" s="9">
        <f>'Door Comparison'!P585</f>
        <v>1</v>
      </c>
      <c r="E584" s="160">
        <f>'Door Labour'!Y585</f>
        <v>290.54000000000002</v>
      </c>
      <c r="F584" s="3">
        <f>'Door Materials'!W585</f>
        <v>1545.69</v>
      </c>
      <c r="G584" s="3">
        <f t="shared" si="54"/>
        <v>1836.23</v>
      </c>
      <c r="H584" s="3">
        <f t="shared" si="55"/>
        <v>220.35</v>
      </c>
      <c r="I584" s="3">
        <f t="shared" si="56"/>
        <v>2056.58</v>
      </c>
      <c r="J584" s="3">
        <f t="shared" si="57"/>
        <v>108.24</v>
      </c>
      <c r="K584" s="105">
        <v>0</v>
      </c>
      <c r="L584" s="3">
        <f t="shared" si="58"/>
        <v>2164.8200000000002</v>
      </c>
      <c r="M584" s="25">
        <f t="shared" si="59"/>
        <v>2164.8200000000002</v>
      </c>
    </row>
    <row r="585" spans="1:13" x14ac:dyDescent="0.2">
      <c r="A585" s="384" t="str">
        <f>'Door Comparison'!A586</f>
        <v>D12.04.05A</v>
      </c>
      <c r="B585" s="73" t="str">
        <f>'Door Comparison'!C586</f>
        <v>DRS-505</v>
      </c>
      <c r="C585" s="203" t="str">
        <f>'Door Comparison'!D586</f>
        <v>Selo</v>
      </c>
      <c r="D585" s="9">
        <f>'Door Comparison'!P586</f>
        <v>1</v>
      </c>
      <c r="E585" s="160">
        <f>'Door Labour'!Y586</f>
        <v>523.97</v>
      </c>
      <c r="F585" s="3">
        <f>'Door Materials'!W586</f>
        <v>1528.72</v>
      </c>
      <c r="G585" s="3">
        <f t="shared" si="54"/>
        <v>2052.69</v>
      </c>
      <c r="H585" s="3">
        <f t="shared" si="55"/>
        <v>246.32</v>
      </c>
      <c r="I585" s="3">
        <f t="shared" si="56"/>
        <v>2299.0100000000002</v>
      </c>
      <c r="J585" s="3">
        <f t="shared" si="57"/>
        <v>121</v>
      </c>
      <c r="K585" s="105">
        <v>0</v>
      </c>
      <c r="L585" s="3">
        <f t="shared" si="58"/>
        <v>2420.0100000000002</v>
      </c>
      <c r="M585" s="25">
        <f t="shared" si="59"/>
        <v>2420.0100000000002</v>
      </c>
    </row>
    <row r="586" spans="1:13" x14ac:dyDescent="0.2">
      <c r="A586" s="384" t="str">
        <f>'Door Comparison'!A587</f>
        <v>D12.04.06A</v>
      </c>
      <c r="B586" s="73" t="str">
        <f>'Door Comparison'!C587</f>
        <v>DRS-501</v>
      </c>
      <c r="C586" s="203" t="str">
        <f>'Door Comparison'!D587</f>
        <v>Timber</v>
      </c>
      <c r="D586" s="9">
        <f>'Door Comparison'!P587</f>
        <v>1</v>
      </c>
      <c r="E586" s="160">
        <f>'Door Labour'!Y587</f>
        <v>222.78</v>
      </c>
      <c r="F586" s="3">
        <f>'Door Materials'!W587</f>
        <v>1002.58</v>
      </c>
      <c r="G586" s="3">
        <f t="shared" ref="G586:G627" si="60">E586+F586</f>
        <v>1225.3599999999999</v>
      </c>
      <c r="H586" s="3">
        <f t="shared" ref="H586:H627" si="61">G586*H$7</f>
        <v>147.04</v>
      </c>
      <c r="I586" s="3">
        <f t="shared" ref="I586:I627" si="62">SUM(G586:H586)</f>
        <v>1372.4</v>
      </c>
      <c r="J586" s="3">
        <f t="shared" ref="J586:J627" si="63">I586/19</f>
        <v>72.23</v>
      </c>
      <c r="K586" s="105">
        <v>0</v>
      </c>
      <c r="L586" s="3">
        <f t="shared" ref="L586:L627" si="64">I586+J586+K586</f>
        <v>1444.63</v>
      </c>
      <c r="M586" s="25">
        <f t="shared" ref="M586:M627" si="65">D586*L586</f>
        <v>1444.63</v>
      </c>
    </row>
    <row r="587" spans="1:13" x14ac:dyDescent="0.2">
      <c r="A587" s="384" t="str">
        <f>'Door Comparison'!A588</f>
        <v>D12.04.08A</v>
      </c>
      <c r="B587" s="73" t="str">
        <f>'Door Comparison'!C588</f>
        <v>DRS-501</v>
      </c>
      <c r="C587" s="203" t="str">
        <f>'Door Comparison'!D588</f>
        <v>Timber</v>
      </c>
      <c r="D587" s="9">
        <f>'Door Comparison'!P588</f>
        <v>1</v>
      </c>
      <c r="E587" s="160">
        <f>'Door Labour'!Y588</f>
        <v>222.52</v>
      </c>
      <c r="F587" s="3">
        <f>'Door Materials'!W588</f>
        <v>1001.1</v>
      </c>
      <c r="G587" s="3">
        <f t="shared" si="60"/>
        <v>1223.6199999999999</v>
      </c>
      <c r="H587" s="3">
        <f t="shared" si="61"/>
        <v>146.83000000000001</v>
      </c>
      <c r="I587" s="3">
        <f t="shared" si="62"/>
        <v>1370.45</v>
      </c>
      <c r="J587" s="3">
        <f t="shared" si="63"/>
        <v>72.13</v>
      </c>
      <c r="K587" s="105">
        <v>0</v>
      </c>
      <c r="L587" s="3">
        <f t="shared" si="64"/>
        <v>1442.58</v>
      </c>
      <c r="M587" s="25">
        <f t="shared" si="65"/>
        <v>1442.58</v>
      </c>
    </row>
    <row r="588" spans="1:13" x14ac:dyDescent="0.2">
      <c r="A588" s="384" t="str">
        <f>'Door Comparison'!A589</f>
        <v>D12.04.09A</v>
      </c>
      <c r="B588" s="73" t="str">
        <f>'Door Comparison'!C589</f>
        <v>DRS-501</v>
      </c>
      <c r="C588" s="203" t="str">
        <f>'Door Comparison'!D589</f>
        <v>Timber</v>
      </c>
      <c r="D588" s="9">
        <f>'Door Comparison'!P589</f>
        <v>1</v>
      </c>
      <c r="E588" s="160">
        <f>'Door Labour'!Y589</f>
        <v>319.48</v>
      </c>
      <c r="F588" s="3">
        <f>'Door Materials'!W589</f>
        <v>1746.39</v>
      </c>
      <c r="G588" s="3">
        <f t="shared" si="60"/>
        <v>2065.87</v>
      </c>
      <c r="H588" s="3">
        <f t="shared" si="61"/>
        <v>247.9</v>
      </c>
      <c r="I588" s="3">
        <f t="shared" si="62"/>
        <v>2313.77</v>
      </c>
      <c r="J588" s="3">
        <f t="shared" si="63"/>
        <v>121.78</v>
      </c>
      <c r="K588" s="105">
        <v>0</v>
      </c>
      <c r="L588" s="3">
        <f t="shared" si="64"/>
        <v>2435.5500000000002</v>
      </c>
      <c r="M588" s="25">
        <f t="shared" si="65"/>
        <v>2435.5500000000002</v>
      </c>
    </row>
    <row r="589" spans="1:13" x14ac:dyDescent="0.2">
      <c r="A589" s="384" t="str">
        <f>'Door Comparison'!A590</f>
        <v>D12.04.09B</v>
      </c>
      <c r="B589" s="73" t="str">
        <f>'Door Comparison'!C590</f>
        <v>DRS-501</v>
      </c>
      <c r="C589" s="203" t="str">
        <f>'Door Comparison'!D590</f>
        <v>Timber</v>
      </c>
      <c r="D589" s="9">
        <f>'Door Comparison'!P590</f>
        <v>1</v>
      </c>
      <c r="E589" s="160">
        <f>'Door Labour'!Y590</f>
        <v>319.48</v>
      </c>
      <c r="F589" s="3">
        <f>'Door Materials'!W590</f>
        <v>1643.29</v>
      </c>
      <c r="G589" s="3">
        <f t="shared" si="60"/>
        <v>1962.77</v>
      </c>
      <c r="H589" s="3">
        <f t="shared" si="61"/>
        <v>235.53</v>
      </c>
      <c r="I589" s="3">
        <f t="shared" si="62"/>
        <v>2198.3000000000002</v>
      </c>
      <c r="J589" s="3">
        <f t="shared" si="63"/>
        <v>115.7</v>
      </c>
      <c r="K589" s="105">
        <v>0</v>
      </c>
      <c r="L589" s="3">
        <f t="shared" si="64"/>
        <v>2314</v>
      </c>
      <c r="M589" s="25">
        <f t="shared" si="65"/>
        <v>2314</v>
      </c>
    </row>
    <row r="590" spans="1:13" hidden="1" x14ac:dyDescent="0.2">
      <c r="A590" s="384" t="str">
        <f>'Door Comparison'!A591</f>
        <v>Level 13</v>
      </c>
      <c r="B590" s="73"/>
      <c r="C590" s="203"/>
      <c r="G590" s="3"/>
      <c r="H590" s="3"/>
      <c r="I590" s="3"/>
      <c r="J590" s="3"/>
      <c r="K590" s="105"/>
      <c r="L590" s="3"/>
    </row>
    <row r="591" spans="1:13" x14ac:dyDescent="0.2">
      <c r="A591" s="384" t="str">
        <f>'Door Comparison'!A592</f>
        <v>D13.02.12A</v>
      </c>
      <c r="B591" s="73" t="str">
        <f>'Door Comparison'!C592</f>
        <v>DRS-501</v>
      </c>
      <c r="C591" s="203" t="str">
        <f>'Door Comparison'!D592</f>
        <v>Timber</v>
      </c>
      <c r="D591" s="9">
        <f>'Door Comparison'!P592</f>
        <v>1</v>
      </c>
      <c r="E591" s="160">
        <f>'Door Labour'!Y592</f>
        <v>332.93</v>
      </c>
      <c r="F591" s="3">
        <f>'Door Materials'!W592</f>
        <v>2062.96</v>
      </c>
      <c r="G591" s="3">
        <f t="shared" si="60"/>
        <v>2395.89</v>
      </c>
      <c r="H591" s="3">
        <f t="shared" si="61"/>
        <v>287.51</v>
      </c>
      <c r="I591" s="3">
        <f t="shared" si="62"/>
        <v>2683.4</v>
      </c>
      <c r="J591" s="3">
        <f t="shared" si="63"/>
        <v>141.22999999999999</v>
      </c>
      <c r="K591" s="105">
        <v>0</v>
      </c>
      <c r="L591" s="3">
        <f t="shared" si="64"/>
        <v>2824.63</v>
      </c>
      <c r="M591" s="25">
        <f t="shared" si="65"/>
        <v>2824.63</v>
      </c>
    </row>
    <row r="592" spans="1:13" x14ac:dyDescent="0.2">
      <c r="A592" s="384" t="str">
        <f>'Door Comparison'!A593</f>
        <v>D13.02.12B</v>
      </c>
      <c r="B592" s="73" t="str">
        <f>'Door Comparison'!C593</f>
        <v>DRS-501</v>
      </c>
      <c r="C592" s="203" t="str">
        <f>'Door Comparison'!D593</f>
        <v>Timber</v>
      </c>
      <c r="D592" s="9">
        <f>'Door Comparison'!P593</f>
        <v>1</v>
      </c>
      <c r="E592" s="160">
        <f>'Door Labour'!Y593</f>
        <v>225.8</v>
      </c>
      <c r="F592" s="3">
        <f>'Door Materials'!W593</f>
        <v>1243.31</v>
      </c>
      <c r="G592" s="3">
        <f t="shared" si="60"/>
        <v>1469.11</v>
      </c>
      <c r="H592" s="3">
        <f t="shared" si="61"/>
        <v>176.29</v>
      </c>
      <c r="I592" s="3">
        <f t="shared" si="62"/>
        <v>1645.4</v>
      </c>
      <c r="J592" s="3">
        <f t="shared" si="63"/>
        <v>86.6</v>
      </c>
      <c r="K592" s="105">
        <v>0</v>
      </c>
      <c r="L592" s="3">
        <f t="shared" si="64"/>
        <v>1732</v>
      </c>
      <c r="M592" s="25">
        <f t="shared" si="65"/>
        <v>1732</v>
      </c>
    </row>
    <row r="593" spans="1:13" x14ac:dyDescent="0.2">
      <c r="A593" s="384" t="str">
        <f>'Door Comparison'!A594</f>
        <v>D13.02.13A</v>
      </c>
      <c r="B593" s="73" t="str">
        <f>'Door Comparison'!C594</f>
        <v>DRS-501</v>
      </c>
      <c r="C593" s="203" t="str">
        <f>'Door Comparison'!D594</f>
        <v>Timber</v>
      </c>
      <c r="D593" s="9">
        <f>'Door Comparison'!P594</f>
        <v>1</v>
      </c>
      <c r="E593" s="160">
        <f>'Door Labour'!Y594</f>
        <v>326.99</v>
      </c>
      <c r="F593" s="3">
        <f>'Door Materials'!W594</f>
        <v>2067.41</v>
      </c>
      <c r="G593" s="3">
        <f t="shared" si="60"/>
        <v>2394.4</v>
      </c>
      <c r="H593" s="3">
        <f t="shared" si="61"/>
        <v>287.33</v>
      </c>
      <c r="I593" s="3">
        <f t="shared" si="62"/>
        <v>2681.73</v>
      </c>
      <c r="J593" s="3">
        <f t="shared" si="63"/>
        <v>141.13999999999999</v>
      </c>
      <c r="K593" s="105">
        <v>0</v>
      </c>
      <c r="L593" s="3">
        <f t="shared" si="64"/>
        <v>2822.87</v>
      </c>
      <c r="M593" s="25">
        <f t="shared" si="65"/>
        <v>2822.87</v>
      </c>
    </row>
    <row r="594" spans="1:13" x14ac:dyDescent="0.2">
      <c r="A594" s="384" t="str">
        <f>'Door Comparison'!A595</f>
        <v>D13.02.15A</v>
      </c>
      <c r="B594" s="73" t="str">
        <f>'Door Comparison'!C595</f>
        <v>DRS-506</v>
      </c>
      <c r="C594" s="203" t="str">
        <f>'Door Comparison'!D595</f>
        <v>Timber</v>
      </c>
      <c r="D594" s="9">
        <f>'Door Comparison'!P595</f>
        <v>1</v>
      </c>
      <c r="E594" s="160">
        <f>'Door Labour'!Y595</f>
        <v>186.8</v>
      </c>
      <c r="F594" s="3">
        <f>'Door Materials'!W595</f>
        <v>1210.67</v>
      </c>
      <c r="G594" s="3">
        <f t="shared" si="60"/>
        <v>1397.47</v>
      </c>
      <c r="H594" s="3">
        <f t="shared" si="61"/>
        <v>167.7</v>
      </c>
      <c r="I594" s="3">
        <f t="shared" si="62"/>
        <v>1565.17</v>
      </c>
      <c r="J594" s="3">
        <f t="shared" si="63"/>
        <v>82.38</v>
      </c>
      <c r="K594" s="105">
        <v>0</v>
      </c>
      <c r="L594" s="3">
        <f t="shared" si="64"/>
        <v>1647.55</v>
      </c>
      <c r="M594" s="25">
        <f t="shared" si="65"/>
        <v>1647.55</v>
      </c>
    </row>
    <row r="595" spans="1:13" x14ac:dyDescent="0.2">
      <c r="A595" s="384" t="str">
        <f>'Door Comparison'!A596</f>
        <v>D13.02.16A</v>
      </c>
      <c r="B595" s="73" t="str">
        <f>'Door Comparison'!C596</f>
        <v>DRS-506</v>
      </c>
      <c r="C595" s="203" t="str">
        <f>'Door Comparison'!D596</f>
        <v>Timber</v>
      </c>
      <c r="D595" s="9">
        <f>'Door Comparison'!P596</f>
        <v>1</v>
      </c>
      <c r="E595" s="160">
        <f>'Door Labour'!Y596</f>
        <v>186.8</v>
      </c>
      <c r="F595" s="3">
        <f>'Door Materials'!W596</f>
        <v>1210.67</v>
      </c>
      <c r="G595" s="3">
        <f t="shared" si="60"/>
        <v>1397.47</v>
      </c>
      <c r="H595" s="3">
        <f t="shared" si="61"/>
        <v>167.7</v>
      </c>
      <c r="I595" s="3">
        <f t="shared" si="62"/>
        <v>1565.17</v>
      </c>
      <c r="J595" s="3">
        <f t="shared" si="63"/>
        <v>82.38</v>
      </c>
      <c r="K595" s="105">
        <v>0</v>
      </c>
      <c r="L595" s="3">
        <f t="shared" si="64"/>
        <v>1647.55</v>
      </c>
      <c r="M595" s="25">
        <f t="shared" si="65"/>
        <v>1647.55</v>
      </c>
    </row>
    <row r="596" spans="1:13" x14ac:dyDescent="0.2">
      <c r="A596" s="384" t="str">
        <f>'Door Comparison'!A597</f>
        <v>D13.02.18A</v>
      </c>
      <c r="B596" s="73" t="str">
        <f>'Door Comparison'!C597</f>
        <v>DRS-506</v>
      </c>
      <c r="C596" s="203" t="str">
        <f>'Door Comparison'!D597</f>
        <v>Timber</v>
      </c>
      <c r="D596" s="9">
        <f>'Door Comparison'!P597</f>
        <v>1</v>
      </c>
      <c r="E596" s="160">
        <f>'Door Labour'!Y597</f>
        <v>186.8</v>
      </c>
      <c r="F596" s="3">
        <f>'Door Materials'!W597</f>
        <v>1210.67</v>
      </c>
      <c r="G596" s="3">
        <f t="shared" si="60"/>
        <v>1397.47</v>
      </c>
      <c r="H596" s="3">
        <f t="shared" si="61"/>
        <v>167.7</v>
      </c>
      <c r="I596" s="3">
        <f t="shared" si="62"/>
        <v>1565.17</v>
      </c>
      <c r="J596" s="3">
        <f t="shared" si="63"/>
        <v>82.38</v>
      </c>
      <c r="K596" s="105">
        <v>0</v>
      </c>
      <c r="L596" s="3">
        <f t="shared" si="64"/>
        <v>1647.55</v>
      </c>
      <c r="M596" s="25">
        <f t="shared" si="65"/>
        <v>1647.55</v>
      </c>
    </row>
    <row r="597" spans="1:13" x14ac:dyDescent="0.2">
      <c r="A597" s="384" t="str">
        <f>'Door Comparison'!A598</f>
        <v>D13.04.01A</v>
      </c>
      <c r="B597" s="73" t="str">
        <f>'Door Comparison'!C598</f>
        <v>DRS-501</v>
      </c>
      <c r="C597" s="203" t="str">
        <f>'Door Comparison'!D598</f>
        <v>Timber</v>
      </c>
      <c r="D597" s="9">
        <f>'Door Comparison'!P598</f>
        <v>1</v>
      </c>
      <c r="E597" s="160">
        <f>'Door Labour'!Y598</f>
        <v>332.93</v>
      </c>
      <c r="F597" s="3">
        <f>'Door Materials'!W598</f>
        <v>2092.9899999999998</v>
      </c>
      <c r="G597" s="3">
        <f t="shared" si="60"/>
        <v>2425.92</v>
      </c>
      <c r="H597" s="3">
        <f t="shared" si="61"/>
        <v>291.11</v>
      </c>
      <c r="I597" s="3">
        <f t="shared" si="62"/>
        <v>2717.03</v>
      </c>
      <c r="J597" s="3">
        <f t="shared" si="63"/>
        <v>143</v>
      </c>
      <c r="K597" s="105">
        <v>0</v>
      </c>
      <c r="L597" s="3">
        <f t="shared" si="64"/>
        <v>2860.03</v>
      </c>
      <c r="M597" s="25">
        <f t="shared" si="65"/>
        <v>2860.03</v>
      </c>
    </row>
    <row r="598" spans="1:13" x14ac:dyDescent="0.2">
      <c r="A598" s="384" t="str">
        <f>'Door Comparison'!A599</f>
        <v>D13.04.02A</v>
      </c>
      <c r="B598" s="73" t="str">
        <f>'Door Comparison'!C599</f>
        <v>DRS-501</v>
      </c>
      <c r="C598" s="203" t="str">
        <f>'Door Comparison'!D599</f>
        <v>Timber</v>
      </c>
      <c r="D598" s="9">
        <f>'Door Comparison'!P599</f>
        <v>1</v>
      </c>
      <c r="E598" s="160">
        <f>'Door Labour'!Y599</f>
        <v>332.93</v>
      </c>
      <c r="F598" s="3">
        <f>'Door Materials'!W599</f>
        <v>2062.96</v>
      </c>
      <c r="G598" s="3">
        <f t="shared" si="60"/>
        <v>2395.89</v>
      </c>
      <c r="H598" s="3">
        <f t="shared" si="61"/>
        <v>287.51</v>
      </c>
      <c r="I598" s="3">
        <f t="shared" si="62"/>
        <v>2683.4</v>
      </c>
      <c r="J598" s="3">
        <f t="shared" si="63"/>
        <v>141.22999999999999</v>
      </c>
      <c r="K598" s="105">
        <v>0</v>
      </c>
      <c r="L598" s="3">
        <f t="shared" si="64"/>
        <v>2824.63</v>
      </c>
      <c r="M598" s="25">
        <f t="shared" si="65"/>
        <v>2824.63</v>
      </c>
    </row>
    <row r="599" spans="1:13" x14ac:dyDescent="0.2">
      <c r="A599" s="384" t="str">
        <f>'Door Comparison'!A600</f>
        <v>D13.04.03A</v>
      </c>
      <c r="B599" s="73" t="str">
        <f>'Door Comparison'!C600</f>
        <v>DRS-501</v>
      </c>
      <c r="C599" s="203" t="str">
        <f>'Door Comparison'!D600</f>
        <v>Timber</v>
      </c>
      <c r="D599" s="9">
        <f>'Door Comparison'!P600</f>
        <v>1</v>
      </c>
      <c r="E599" s="160">
        <f>'Door Labour'!Y600</f>
        <v>226.92</v>
      </c>
      <c r="F599" s="3">
        <f>'Door Materials'!W600</f>
        <v>1219.76</v>
      </c>
      <c r="G599" s="3">
        <f t="shared" si="60"/>
        <v>1446.68</v>
      </c>
      <c r="H599" s="3">
        <f t="shared" si="61"/>
        <v>173.6</v>
      </c>
      <c r="I599" s="3">
        <f t="shared" si="62"/>
        <v>1620.28</v>
      </c>
      <c r="J599" s="3">
        <f t="shared" si="63"/>
        <v>85.28</v>
      </c>
      <c r="K599" s="105">
        <v>0</v>
      </c>
      <c r="L599" s="3">
        <f t="shared" si="64"/>
        <v>1705.56</v>
      </c>
      <c r="M599" s="25">
        <f t="shared" si="65"/>
        <v>1705.56</v>
      </c>
    </row>
    <row r="600" spans="1:13" x14ac:dyDescent="0.2">
      <c r="A600" s="384" t="str">
        <f>'Door Comparison'!A601</f>
        <v>D13.04.04A</v>
      </c>
      <c r="B600" s="73" t="str">
        <f>'Door Comparison'!C601</f>
        <v>DRS-501</v>
      </c>
      <c r="C600" s="203" t="str">
        <f>'Door Comparison'!D601</f>
        <v>Timber</v>
      </c>
      <c r="D600" s="9">
        <f>'Door Comparison'!P601</f>
        <v>1</v>
      </c>
      <c r="E600" s="160">
        <f>'Door Labour'!Y601</f>
        <v>290.54000000000002</v>
      </c>
      <c r="F600" s="3">
        <f>'Door Materials'!W601</f>
        <v>1545.69</v>
      </c>
      <c r="G600" s="3">
        <f t="shared" si="60"/>
        <v>1836.23</v>
      </c>
      <c r="H600" s="3">
        <f t="shared" si="61"/>
        <v>220.35</v>
      </c>
      <c r="I600" s="3">
        <f t="shared" si="62"/>
        <v>2056.58</v>
      </c>
      <c r="J600" s="3">
        <f t="shared" si="63"/>
        <v>108.24</v>
      </c>
      <c r="K600" s="105">
        <v>0</v>
      </c>
      <c r="L600" s="3">
        <f t="shared" si="64"/>
        <v>2164.8200000000002</v>
      </c>
      <c r="M600" s="25">
        <f t="shared" si="65"/>
        <v>2164.8200000000002</v>
      </c>
    </row>
    <row r="601" spans="1:13" x14ac:dyDescent="0.2">
      <c r="A601" s="384" t="str">
        <f>'Door Comparison'!A602</f>
        <v>D13.04.05A</v>
      </c>
      <c r="B601" s="73" t="str">
        <f>'Door Comparison'!C602</f>
        <v>DRS-505</v>
      </c>
      <c r="C601" s="203" t="str">
        <f>'Door Comparison'!D602</f>
        <v>Selo</v>
      </c>
      <c r="D601" s="9">
        <f>'Door Comparison'!P602</f>
        <v>1</v>
      </c>
      <c r="E601" s="160">
        <f>'Door Labour'!Y602</f>
        <v>523.97</v>
      </c>
      <c r="F601" s="3">
        <f>'Door Materials'!W602</f>
        <v>1528.72</v>
      </c>
      <c r="G601" s="3">
        <f t="shared" si="60"/>
        <v>2052.69</v>
      </c>
      <c r="H601" s="3">
        <f t="shared" si="61"/>
        <v>246.32</v>
      </c>
      <c r="I601" s="3">
        <f t="shared" si="62"/>
        <v>2299.0100000000002</v>
      </c>
      <c r="J601" s="3">
        <f t="shared" si="63"/>
        <v>121</v>
      </c>
      <c r="K601" s="105">
        <v>0</v>
      </c>
      <c r="L601" s="3">
        <f t="shared" si="64"/>
        <v>2420.0100000000002</v>
      </c>
      <c r="M601" s="25">
        <f t="shared" si="65"/>
        <v>2420.0100000000002</v>
      </c>
    </row>
    <row r="602" spans="1:13" x14ac:dyDescent="0.2">
      <c r="A602" s="384" t="str">
        <f>'Door Comparison'!A603</f>
        <v>D13.04.06A</v>
      </c>
      <c r="B602" s="73" t="str">
        <f>'Door Comparison'!C603</f>
        <v>DRS-501</v>
      </c>
      <c r="C602" s="203" t="str">
        <f>'Door Comparison'!D603</f>
        <v>Timber</v>
      </c>
      <c r="D602" s="9">
        <f>'Door Comparison'!P603</f>
        <v>1</v>
      </c>
      <c r="E602" s="160">
        <f>'Door Labour'!Y603</f>
        <v>222.52</v>
      </c>
      <c r="F602" s="3">
        <f>'Door Materials'!W603</f>
        <v>1001.1</v>
      </c>
      <c r="G602" s="3">
        <f t="shared" si="60"/>
        <v>1223.6199999999999</v>
      </c>
      <c r="H602" s="3">
        <f t="shared" si="61"/>
        <v>146.83000000000001</v>
      </c>
      <c r="I602" s="3">
        <f t="shared" si="62"/>
        <v>1370.45</v>
      </c>
      <c r="J602" s="3">
        <f t="shared" si="63"/>
        <v>72.13</v>
      </c>
      <c r="K602" s="105">
        <v>0</v>
      </c>
      <c r="L602" s="3">
        <f t="shared" si="64"/>
        <v>1442.58</v>
      </c>
      <c r="M602" s="25">
        <f t="shared" si="65"/>
        <v>1442.58</v>
      </c>
    </row>
    <row r="603" spans="1:13" x14ac:dyDescent="0.2">
      <c r="A603" s="384" t="str">
        <f>'Door Comparison'!A604</f>
        <v>D13.04.07A</v>
      </c>
      <c r="B603" s="73" t="str">
        <f>'Door Comparison'!C604</f>
        <v>DRS-501</v>
      </c>
      <c r="C603" s="203" t="str">
        <f>'Door Comparison'!D604</f>
        <v>Timber</v>
      </c>
      <c r="D603" s="9">
        <f>'Door Comparison'!P604</f>
        <v>1</v>
      </c>
      <c r="E603" s="160">
        <f>'Door Labour'!Y604</f>
        <v>193.36</v>
      </c>
      <c r="F603" s="3">
        <f>'Door Materials'!W604</f>
        <v>988.41</v>
      </c>
      <c r="G603" s="3">
        <f t="shared" si="60"/>
        <v>1181.77</v>
      </c>
      <c r="H603" s="3">
        <f t="shared" si="61"/>
        <v>141.81</v>
      </c>
      <c r="I603" s="3">
        <f t="shared" si="62"/>
        <v>1323.58</v>
      </c>
      <c r="J603" s="3">
        <f t="shared" si="63"/>
        <v>69.66</v>
      </c>
      <c r="K603" s="105">
        <v>0</v>
      </c>
      <c r="L603" s="3">
        <f t="shared" si="64"/>
        <v>1393.24</v>
      </c>
      <c r="M603" s="25">
        <f t="shared" si="65"/>
        <v>1393.24</v>
      </c>
    </row>
    <row r="604" spans="1:13" x14ac:dyDescent="0.2">
      <c r="A604" s="384" t="str">
        <f>'Door Comparison'!A605</f>
        <v>D13.04.08A</v>
      </c>
      <c r="B604" s="73" t="str">
        <f>'Door Comparison'!C605</f>
        <v>DRS-501</v>
      </c>
      <c r="C604" s="203" t="str">
        <f>'Door Comparison'!D605</f>
        <v>Timber</v>
      </c>
      <c r="D604" s="9">
        <f>'Door Comparison'!P605</f>
        <v>1</v>
      </c>
      <c r="E604" s="160">
        <f>'Door Labour'!Y605</f>
        <v>222.78</v>
      </c>
      <c r="F604" s="3">
        <f>'Door Materials'!W605</f>
        <v>1002.58</v>
      </c>
      <c r="G604" s="3">
        <f t="shared" si="60"/>
        <v>1225.3599999999999</v>
      </c>
      <c r="H604" s="3">
        <f t="shared" si="61"/>
        <v>147.04</v>
      </c>
      <c r="I604" s="3">
        <f t="shared" si="62"/>
        <v>1372.4</v>
      </c>
      <c r="J604" s="3">
        <f t="shared" si="63"/>
        <v>72.23</v>
      </c>
      <c r="K604" s="105">
        <v>0</v>
      </c>
      <c r="L604" s="3">
        <f t="shared" si="64"/>
        <v>1444.63</v>
      </c>
      <c r="M604" s="25">
        <f t="shared" si="65"/>
        <v>1444.63</v>
      </c>
    </row>
    <row r="605" spans="1:13" x14ac:dyDescent="0.2">
      <c r="A605" s="384" t="str">
        <f>'Door Comparison'!A606</f>
        <v>D13.05.17A</v>
      </c>
      <c r="B605" s="73" t="str">
        <f>'Door Comparison'!C606</f>
        <v>DRS-505</v>
      </c>
      <c r="C605" s="203" t="str">
        <f>'Door Comparison'!D606</f>
        <v>Selo</v>
      </c>
      <c r="D605" s="9">
        <f>'Door Comparison'!P606</f>
        <v>1</v>
      </c>
      <c r="E605" s="160">
        <f>'Door Labour'!Y606</f>
        <v>523.97</v>
      </c>
      <c r="F605" s="3">
        <f>'Door Materials'!W606</f>
        <v>1802.89</v>
      </c>
      <c r="G605" s="3">
        <f t="shared" si="60"/>
        <v>2326.86</v>
      </c>
      <c r="H605" s="3">
        <f t="shared" si="61"/>
        <v>279.22000000000003</v>
      </c>
      <c r="I605" s="3">
        <f t="shared" si="62"/>
        <v>2606.08</v>
      </c>
      <c r="J605" s="3">
        <f t="shared" si="63"/>
        <v>137.16</v>
      </c>
      <c r="K605" s="105">
        <v>0</v>
      </c>
      <c r="L605" s="3">
        <f t="shared" si="64"/>
        <v>2743.24</v>
      </c>
      <c r="M605" s="25">
        <f t="shared" si="65"/>
        <v>2743.24</v>
      </c>
    </row>
    <row r="606" spans="1:13" hidden="1" x14ac:dyDescent="0.2">
      <c r="A606" s="384" t="str">
        <f>'Door Comparison'!A607</f>
        <v>Level 13 Plant Space Mezzanine</v>
      </c>
      <c r="B606" s="73"/>
      <c r="C606" s="203"/>
      <c r="G606" s="3"/>
      <c r="H606" s="3"/>
      <c r="I606" s="3"/>
      <c r="J606" s="3"/>
      <c r="K606" s="105"/>
      <c r="L606" s="3"/>
    </row>
    <row r="607" spans="1:13" x14ac:dyDescent="0.2">
      <c r="A607" s="384" t="str">
        <f>'Door Comparison'!A608</f>
        <v>D13.02.12C</v>
      </c>
      <c r="B607" s="73" t="str">
        <f>'Door Comparison'!C608</f>
        <v>DRS-501</v>
      </c>
      <c r="C607" s="203" t="str">
        <f>'Door Comparison'!D608</f>
        <v>Timber</v>
      </c>
      <c r="D607" s="9">
        <f>'Door Comparison'!P608</f>
        <v>1</v>
      </c>
      <c r="E607" s="160">
        <f>'Door Labour'!Y608</f>
        <v>185.98</v>
      </c>
      <c r="F607" s="3">
        <f>'Door Materials'!W608</f>
        <v>1260.43</v>
      </c>
      <c r="G607" s="3">
        <f t="shared" si="60"/>
        <v>1446.41</v>
      </c>
      <c r="H607" s="3">
        <f t="shared" si="61"/>
        <v>173.57</v>
      </c>
      <c r="I607" s="3">
        <f t="shared" si="62"/>
        <v>1619.98</v>
      </c>
      <c r="J607" s="3">
        <f t="shared" si="63"/>
        <v>85.26</v>
      </c>
      <c r="K607" s="105">
        <v>0</v>
      </c>
      <c r="L607" s="3">
        <f t="shared" si="64"/>
        <v>1705.24</v>
      </c>
      <c r="M607" s="25">
        <f t="shared" si="65"/>
        <v>1705.24</v>
      </c>
    </row>
    <row r="608" spans="1:13" hidden="1" x14ac:dyDescent="0.2">
      <c r="A608" s="384" t="str">
        <f>'Door Comparison'!A609</f>
        <v>Level 14</v>
      </c>
      <c r="B608" s="73"/>
      <c r="C608" s="203"/>
      <c r="G608" s="3"/>
      <c r="H608" s="3"/>
      <c r="I608" s="3"/>
      <c r="J608" s="3"/>
      <c r="K608" s="105"/>
      <c r="L608" s="3"/>
    </row>
    <row r="609" spans="1:13" x14ac:dyDescent="0.2">
      <c r="A609" s="384" t="str">
        <f>'Door Comparison'!A610</f>
        <v>D14.02.01A</v>
      </c>
      <c r="B609" s="73" t="str">
        <f>'Door Comparison'!C610</f>
        <v>DRS-501</v>
      </c>
      <c r="C609" s="203" t="str">
        <f>'Door Comparison'!D610</f>
        <v>Timber</v>
      </c>
      <c r="D609" s="9">
        <f>'Door Comparison'!P610</f>
        <v>1</v>
      </c>
      <c r="E609" s="160">
        <f>'Door Labour'!Y610</f>
        <v>193.36</v>
      </c>
      <c r="F609" s="3">
        <f>'Door Materials'!W610</f>
        <v>988.41</v>
      </c>
      <c r="G609" s="3">
        <f t="shared" si="60"/>
        <v>1181.77</v>
      </c>
      <c r="H609" s="3">
        <f t="shared" si="61"/>
        <v>141.81</v>
      </c>
      <c r="I609" s="3">
        <f t="shared" si="62"/>
        <v>1323.58</v>
      </c>
      <c r="J609" s="3">
        <f t="shared" si="63"/>
        <v>69.66</v>
      </c>
      <c r="K609" s="105">
        <v>0</v>
      </c>
      <c r="L609" s="3">
        <f t="shared" si="64"/>
        <v>1393.24</v>
      </c>
      <c r="M609" s="25">
        <f t="shared" si="65"/>
        <v>1393.24</v>
      </c>
    </row>
    <row r="610" spans="1:13" x14ac:dyDescent="0.2">
      <c r="A610" s="384" t="str">
        <f>'Door Comparison'!A611</f>
        <v>D14.02.04A</v>
      </c>
      <c r="B610" s="73" t="str">
        <f>'Door Comparison'!C611</f>
        <v>DRS-501</v>
      </c>
      <c r="C610" s="203" t="str">
        <f>'Door Comparison'!D611</f>
        <v>Timber</v>
      </c>
      <c r="D610" s="9">
        <f>'Door Comparison'!P611</f>
        <v>1</v>
      </c>
      <c r="E610" s="160">
        <f>'Door Labour'!Y611</f>
        <v>247.27</v>
      </c>
      <c r="F610" s="3">
        <f>'Door Materials'!W611</f>
        <v>1193.67</v>
      </c>
      <c r="G610" s="3">
        <f t="shared" si="60"/>
        <v>1440.94</v>
      </c>
      <c r="H610" s="3">
        <f t="shared" si="61"/>
        <v>172.91</v>
      </c>
      <c r="I610" s="3">
        <f t="shared" si="62"/>
        <v>1613.85</v>
      </c>
      <c r="J610" s="3">
        <f t="shared" si="63"/>
        <v>84.94</v>
      </c>
      <c r="K610" s="105">
        <v>0</v>
      </c>
      <c r="L610" s="3">
        <f t="shared" si="64"/>
        <v>1698.79</v>
      </c>
      <c r="M610" s="25">
        <f t="shared" si="65"/>
        <v>1698.79</v>
      </c>
    </row>
    <row r="611" spans="1:13" x14ac:dyDescent="0.2">
      <c r="A611" s="384" t="str">
        <f>'Door Comparison'!A612</f>
        <v>D14.02.05A</v>
      </c>
      <c r="B611" s="73" t="str">
        <f>'Door Comparison'!C612</f>
        <v>DRS-505</v>
      </c>
      <c r="C611" s="203" t="str">
        <f>'Door Comparison'!D612</f>
        <v>Selo</v>
      </c>
      <c r="D611" s="9">
        <f>'Door Comparison'!P612</f>
        <v>1</v>
      </c>
      <c r="E611" s="160">
        <f>'Door Labour'!Y612</f>
        <v>523.97</v>
      </c>
      <c r="F611" s="3">
        <f>'Door Materials'!W612</f>
        <v>1572.17</v>
      </c>
      <c r="G611" s="3">
        <f t="shared" si="60"/>
        <v>2096.14</v>
      </c>
      <c r="H611" s="3">
        <f t="shared" si="61"/>
        <v>251.54</v>
      </c>
      <c r="I611" s="3">
        <f t="shared" si="62"/>
        <v>2347.6799999999998</v>
      </c>
      <c r="J611" s="3">
        <f t="shared" si="63"/>
        <v>123.56</v>
      </c>
      <c r="K611" s="105">
        <v>0</v>
      </c>
      <c r="L611" s="3">
        <f t="shared" si="64"/>
        <v>2471.2399999999998</v>
      </c>
      <c r="M611" s="25">
        <f t="shared" si="65"/>
        <v>2471.2399999999998</v>
      </c>
    </row>
    <row r="612" spans="1:13" x14ac:dyDescent="0.2">
      <c r="A612" s="384" t="str">
        <f>'Door Comparison'!A613</f>
        <v>D14.02.06A</v>
      </c>
      <c r="B612" s="73" t="str">
        <f>'Door Comparison'!C613</f>
        <v>DRS-501</v>
      </c>
      <c r="C612" s="203" t="str">
        <f>'Door Comparison'!D613</f>
        <v>Timber</v>
      </c>
      <c r="D612" s="9">
        <f>'Door Comparison'!P613</f>
        <v>1</v>
      </c>
      <c r="E612" s="160">
        <f>'Door Labour'!Y613</f>
        <v>326.99</v>
      </c>
      <c r="F612" s="3">
        <f>'Door Materials'!W613</f>
        <v>2067.41</v>
      </c>
      <c r="G612" s="3">
        <f t="shared" si="60"/>
        <v>2394.4</v>
      </c>
      <c r="H612" s="3">
        <f t="shared" si="61"/>
        <v>287.33</v>
      </c>
      <c r="I612" s="3">
        <f t="shared" si="62"/>
        <v>2681.73</v>
      </c>
      <c r="J612" s="3">
        <f t="shared" si="63"/>
        <v>141.13999999999999</v>
      </c>
      <c r="K612" s="105">
        <v>0</v>
      </c>
      <c r="L612" s="3">
        <f t="shared" si="64"/>
        <v>2822.87</v>
      </c>
      <c r="M612" s="25">
        <f t="shared" si="65"/>
        <v>2822.87</v>
      </c>
    </row>
    <row r="613" spans="1:13" x14ac:dyDescent="0.2">
      <c r="A613" s="384" t="str">
        <f>'Door Comparison'!A614</f>
        <v>D14.02.06B</v>
      </c>
      <c r="B613" s="73" t="str">
        <f>'Door Comparison'!C614</f>
        <v>DRS-501</v>
      </c>
      <c r="C613" s="203" t="str">
        <f>'Door Comparison'!D614</f>
        <v>Timber</v>
      </c>
      <c r="D613" s="9">
        <f>'Door Comparison'!P614</f>
        <v>1</v>
      </c>
      <c r="E613" s="160">
        <f>'Door Labour'!Y614</f>
        <v>332.93</v>
      </c>
      <c r="F613" s="3">
        <f>'Door Materials'!W614</f>
        <v>2048.58</v>
      </c>
      <c r="G613" s="3">
        <f t="shared" si="60"/>
        <v>2381.5100000000002</v>
      </c>
      <c r="H613" s="3">
        <f t="shared" si="61"/>
        <v>285.77999999999997</v>
      </c>
      <c r="I613" s="3">
        <f t="shared" si="62"/>
        <v>2667.29</v>
      </c>
      <c r="J613" s="3">
        <f t="shared" si="63"/>
        <v>140.38</v>
      </c>
      <c r="K613" s="105">
        <v>0</v>
      </c>
      <c r="L613" s="3">
        <f t="shared" si="64"/>
        <v>2807.67</v>
      </c>
      <c r="M613" s="25">
        <f t="shared" si="65"/>
        <v>2807.67</v>
      </c>
    </row>
    <row r="614" spans="1:13" x14ac:dyDescent="0.2">
      <c r="A614" s="384" t="str">
        <f>'Door Comparison'!A615</f>
        <v>D14.02.07A</v>
      </c>
      <c r="B614" s="73" t="str">
        <f>'Door Comparison'!C615</f>
        <v>DRS-501</v>
      </c>
      <c r="C614" s="203" t="str">
        <f>'Door Comparison'!D615</f>
        <v>Timber</v>
      </c>
      <c r="D614" s="9">
        <f>'Door Comparison'!P615</f>
        <v>1</v>
      </c>
      <c r="E614" s="160">
        <f>'Door Labour'!Y615</f>
        <v>247.27</v>
      </c>
      <c r="F614" s="3">
        <f>'Door Materials'!W615</f>
        <v>1193.67</v>
      </c>
      <c r="G614" s="3">
        <f t="shared" si="60"/>
        <v>1440.94</v>
      </c>
      <c r="H614" s="3">
        <f t="shared" si="61"/>
        <v>172.91</v>
      </c>
      <c r="I614" s="3">
        <f t="shared" si="62"/>
        <v>1613.85</v>
      </c>
      <c r="J614" s="3">
        <f t="shared" si="63"/>
        <v>84.94</v>
      </c>
      <c r="K614" s="105">
        <v>0</v>
      </c>
      <c r="L614" s="3">
        <f t="shared" si="64"/>
        <v>1698.79</v>
      </c>
      <c r="M614" s="25">
        <f t="shared" si="65"/>
        <v>1698.79</v>
      </c>
    </row>
    <row r="615" spans="1:13" x14ac:dyDescent="0.2">
      <c r="A615" s="384" t="str">
        <f>'Door Comparison'!A616</f>
        <v>D14.02.12A</v>
      </c>
      <c r="B615" s="73" t="str">
        <f>'Door Comparison'!C616</f>
        <v>DRS-501</v>
      </c>
      <c r="C615" s="203" t="str">
        <f>'Door Comparison'!D616</f>
        <v>Timber</v>
      </c>
      <c r="D615" s="9">
        <f>'Door Comparison'!P616</f>
        <v>1</v>
      </c>
      <c r="E615" s="160">
        <f>'Door Labour'!Y616</f>
        <v>332.93</v>
      </c>
      <c r="F615" s="3">
        <f>'Door Materials'!W616</f>
        <v>2062.96</v>
      </c>
      <c r="G615" s="3">
        <f t="shared" si="60"/>
        <v>2395.89</v>
      </c>
      <c r="H615" s="3">
        <f t="shared" si="61"/>
        <v>287.51</v>
      </c>
      <c r="I615" s="3">
        <f t="shared" si="62"/>
        <v>2683.4</v>
      </c>
      <c r="J615" s="3">
        <f t="shared" si="63"/>
        <v>141.22999999999999</v>
      </c>
      <c r="K615" s="105">
        <v>0</v>
      </c>
      <c r="L615" s="3">
        <f t="shared" si="64"/>
        <v>2824.63</v>
      </c>
      <c r="M615" s="25">
        <f t="shared" si="65"/>
        <v>2824.63</v>
      </c>
    </row>
    <row r="616" spans="1:13" x14ac:dyDescent="0.2">
      <c r="A616" s="384" t="str">
        <f>'Door Comparison'!A617</f>
        <v>D14.04.01A</v>
      </c>
      <c r="B616" s="73" t="str">
        <f>'Door Comparison'!C617</f>
        <v>DRS-501</v>
      </c>
      <c r="C616" s="203" t="str">
        <f>'Door Comparison'!D617</f>
        <v>Timber</v>
      </c>
      <c r="D616" s="9">
        <f>'Door Comparison'!P617</f>
        <v>1</v>
      </c>
      <c r="E616" s="160">
        <f>'Door Labour'!Y617</f>
        <v>326.99</v>
      </c>
      <c r="F616" s="3">
        <f>'Door Materials'!W617</f>
        <v>2037.38</v>
      </c>
      <c r="G616" s="3">
        <f t="shared" si="60"/>
        <v>2364.37</v>
      </c>
      <c r="H616" s="3">
        <f t="shared" si="61"/>
        <v>283.72000000000003</v>
      </c>
      <c r="I616" s="3">
        <f t="shared" si="62"/>
        <v>2648.09</v>
      </c>
      <c r="J616" s="3">
        <f t="shared" si="63"/>
        <v>139.37</v>
      </c>
      <c r="K616" s="105">
        <v>0</v>
      </c>
      <c r="L616" s="3">
        <f t="shared" si="64"/>
        <v>2787.46</v>
      </c>
      <c r="M616" s="25">
        <f t="shared" si="65"/>
        <v>2787.46</v>
      </c>
    </row>
    <row r="617" spans="1:13" x14ac:dyDescent="0.2">
      <c r="A617" s="384" t="str">
        <f>'Door Comparison'!A618</f>
        <v>D14.04.02A</v>
      </c>
      <c r="B617" s="73" t="str">
        <f>'Door Comparison'!C618</f>
        <v>DRS-501</v>
      </c>
      <c r="C617" s="203" t="str">
        <f>'Door Comparison'!D618</f>
        <v>Timber</v>
      </c>
      <c r="D617" s="9">
        <f>'Door Comparison'!P618</f>
        <v>1</v>
      </c>
      <c r="E617" s="160">
        <f>'Door Labour'!Y618</f>
        <v>332.93</v>
      </c>
      <c r="F617" s="3">
        <f>'Door Materials'!W618</f>
        <v>2062.96</v>
      </c>
      <c r="G617" s="3">
        <f t="shared" si="60"/>
        <v>2395.89</v>
      </c>
      <c r="H617" s="3">
        <f t="shared" si="61"/>
        <v>287.51</v>
      </c>
      <c r="I617" s="3">
        <f t="shared" si="62"/>
        <v>2683.4</v>
      </c>
      <c r="J617" s="3">
        <f t="shared" si="63"/>
        <v>141.22999999999999</v>
      </c>
      <c r="K617" s="105">
        <v>0</v>
      </c>
      <c r="L617" s="3">
        <f t="shared" si="64"/>
        <v>2824.63</v>
      </c>
      <c r="M617" s="25">
        <f t="shared" si="65"/>
        <v>2824.63</v>
      </c>
    </row>
    <row r="618" spans="1:13" x14ac:dyDescent="0.2">
      <c r="A618" s="384" t="str">
        <f>'Door Comparison'!A619</f>
        <v>D14.04.03A</v>
      </c>
      <c r="B618" s="73" t="str">
        <f>'Door Comparison'!C619</f>
        <v>DRS-501</v>
      </c>
      <c r="C618" s="203" t="str">
        <f>'Door Comparison'!D619</f>
        <v>Timber</v>
      </c>
      <c r="D618" s="9">
        <f>'Door Comparison'!P619</f>
        <v>1</v>
      </c>
      <c r="E618" s="160">
        <f>'Door Labour'!Y619</f>
        <v>226.92</v>
      </c>
      <c r="F618" s="3">
        <f>'Door Materials'!W619</f>
        <v>1219.76</v>
      </c>
      <c r="G618" s="3">
        <f t="shared" si="60"/>
        <v>1446.68</v>
      </c>
      <c r="H618" s="3">
        <f t="shared" si="61"/>
        <v>173.6</v>
      </c>
      <c r="I618" s="3">
        <f t="shared" si="62"/>
        <v>1620.28</v>
      </c>
      <c r="J618" s="3">
        <f t="shared" si="63"/>
        <v>85.28</v>
      </c>
      <c r="K618" s="105">
        <v>0</v>
      </c>
      <c r="L618" s="3">
        <f t="shared" si="64"/>
        <v>1705.56</v>
      </c>
      <c r="M618" s="25">
        <f t="shared" si="65"/>
        <v>1705.56</v>
      </c>
    </row>
    <row r="619" spans="1:13" x14ac:dyDescent="0.2">
      <c r="A619" s="384" t="str">
        <f>'Door Comparison'!A620</f>
        <v>D14.04.04A</v>
      </c>
      <c r="B619" s="73" t="str">
        <f>'Door Comparison'!C620</f>
        <v>DRS-501</v>
      </c>
      <c r="C619" s="203" t="str">
        <f>'Door Comparison'!D620</f>
        <v>Timber</v>
      </c>
      <c r="D619" s="9">
        <f>'Door Comparison'!P620</f>
        <v>1</v>
      </c>
      <c r="E619" s="160">
        <f>'Door Labour'!Y620</f>
        <v>290.54000000000002</v>
      </c>
      <c r="F619" s="3">
        <f>'Door Materials'!W620</f>
        <v>1545.69</v>
      </c>
      <c r="G619" s="3">
        <f t="shared" si="60"/>
        <v>1836.23</v>
      </c>
      <c r="H619" s="3">
        <f t="shared" si="61"/>
        <v>220.35</v>
      </c>
      <c r="I619" s="3">
        <f t="shared" si="62"/>
        <v>2056.58</v>
      </c>
      <c r="J619" s="3">
        <f t="shared" si="63"/>
        <v>108.24</v>
      </c>
      <c r="K619" s="105">
        <v>0</v>
      </c>
      <c r="L619" s="3">
        <f t="shared" si="64"/>
        <v>2164.8200000000002</v>
      </c>
      <c r="M619" s="25">
        <f t="shared" si="65"/>
        <v>2164.8200000000002</v>
      </c>
    </row>
    <row r="620" spans="1:13" x14ac:dyDescent="0.2">
      <c r="A620" s="384" t="str">
        <f>'Door Comparison'!A621</f>
        <v>D14.04.05A</v>
      </c>
      <c r="B620" s="73" t="str">
        <f>'Door Comparison'!C621</f>
        <v>DRS-505</v>
      </c>
      <c r="C620" s="203" t="str">
        <f>'Door Comparison'!D621</f>
        <v>Selo</v>
      </c>
      <c r="D620" s="9">
        <f>'Door Comparison'!P621</f>
        <v>1</v>
      </c>
      <c r="E620" s="160">
        <f>'Door Labour'!Y621</f>
        <v>523.97</v>
      </c>
      <c r="F620" s="3">
        <f>'Door Materials'!W621</f>
        <v>1528.72</v>
      </c>
      <c r="G620" s="3">
        <f t="shared" si="60"/>
        <v>2052.69</v>
      </c>
      <c r="H620" s="3">
        <f t="shared" si="61"/>
        <v>246.32</v>
      </c>
      <c r="I620" s="3">
        <f t="shared" si="62"/>
        <v>2299.0100000000002</v>
      </c>
      <c r="J620" s="3">
        <f t="shared" si="63"/>
        <v>121</v>
      </c>
      <c r="K620" s="105">
        <v>0</v>
      </c>
      <c r="L620" s="3">
        <f t="shared" si="64"/>
        <v>2420.0100000000002</v>
      </c>
      <c r="M620" s="25">
        <f t="shared" si="65"/>
        <v>2420.0100000000002</v>
      </c>
    </row>
    <row r="621" spans="1:13" x14ac:dyDescent="0.2">
      <c r="A621" s="384" t="str">
        <f>'Door Comparison'!A622</f>
        <v>D14.04.06A</v>
      </c>
      <c r="B621" s="73" t="str">
        <f>'Door Comparison'!C622</f>
        <v>DRS-501</v>
      </c>
      <c r="C621" s="203" t="str">
        <f>'Door Comparison'!D622</f>
        <v>Timber</v>
      </c>
      <c r="D621" s="9">
        <f>'Door Comparison'!P622</f>
        <v>1</v>
      </c>
      <c r="E621" s="160">
        <f>'Door Labour'!Y622</f>
        <v>196.33</v>
      </c>
      <c r="F621" s="3">
        <f>'Door Materials'!W622</f>
        <v>1004.85</v>
      </c>
      <c r="G621" s="3">
        <f t="shared" si="60"/>
        <v>1201.18</v>
      </c>
      <c r="H621" s="3">
        <f t="shared" si="61"/>
        <v>144.13999999999999</v>
      </c>
      <c r="I621" s="3">
        <f t="shared" si="62"/>
        <v>1345.32</v>
      </c>
      <c r="J621" s="3">
        <f t="shared" si="63"/>
        <v>70.81</v>
      </c>
      <c r="K621" s="105">
        <v>0</v>
      </c>
      <c r="L621" s="3">
        <f t="shared" si="64"/>
        <v>1416.13</v>
      </c>
      <c r="M621" s="25">
        <f t="shared" si="65"/>
        <v>1416.13</v>
      </c>
    </row>
    <row r="622" spans="1:13" x14ac:dyDescent="0.2">
      <c r="A622" s="384" t="str">
        <f>'Door Comparison'!A623</f>
        <v>D14.04.07A</v>
      </c>
      <c r="B622" s="73" t="str">
        <f>'Door Comparison'!C623</f>
        <v>DRS-501</v>
      </c>
      <c r="C622" s="203" t="str">
        <f>'Door Comparison'!D623</f>
        <v>Timber</v>
      </c>
      <c r="D622" s="9">
        <f>'Door Comparison'!P623</f>
        <v>1</v>
      </c>
      <c r="E622" s="160">
        <f>'Door Labour'!Y623</f>
        <v>222.52</v>
      </c>
      <c r="F622" s="3">
        <f>'Door Materials'!W623</f>
        <v>1167.76</v>
      </c>
      <c r="G622" s="3">
        <f t="shared" si="60"/>
        <v>1390.28</v>
      </c>
      <c r="H622" s="3">
        <f t="shared" si="61"/>
        <v>166.83</v>
      </c>
      <c r="I622" s="3">
        <f t="shared" si="62"/>
        <v>1557.11</v>
      </c>
      <c r="J622" s="3">
        <f t="shared" si="63"/>
        <v>81.95</v>
      </c>
      <c r="K622" s="105">
        <v>0</v>
      </c>
      <c r="L622" s="3">
        <f t="shared" si="64"/>
        <v>1639.06</v>
      </c>
      <c r="M622" s="25">
        <f t="shared" si="65"/>
        <v>1639.06</v>
      </c>
    </row>
    <row r="623" spans="1:13" x14ac:dyDescent="0.2">
      <c r="A623" s="384" t="str">
        <f>'Door Comparison'!A624</f>
        <v>D14.04.08A</v>
      </c>
      <c r="B623" s="73" t="str">
        <f>'Door Comparison'!C624</f>
        <v>DRS-501</v>
      </c>
      <c r="C623" s="203" t="str">
        <f>'Door Comparison'!D624</f>
        <v>Timber</v>
      </c>
      <c r="D623" s="9">
        <f>'Door Comparison'!P624</f>
        <v>1</v>
      </c>
      <c r="E623" s="160">
        <f>'Door Labour'!Y624</f>
        <v>249.86</v>
      </c>
      <c r="F623" s="3">
        <f>'Door Materials'!W624</f>
        <v>1130.3599999999999</v>
      </c>
      <c r="G623" s="3">
        <f t="shared" si="60"/>
        <v>1380.22</v>
      </c>
      <c r="H623" s="3">
        <f t="shared" si="61"/>
        <v>165.63</v>
      </c>
      <c r="I623" s="3">
        <f t="shared" si="62"/>
        <v>1545.85</v>
      </c>
      <c r="J623" s="3">
        <f t="shared" si="63"/>
        <v>81.36</v>
      </c>
      <c r="K623" s="105">
        <v>0</v>
      </c>
      <c r="L623" s="3">
        <f t="shared" si="64"/>
        <v>1627.21</v>
      </c>
      <c r="M623" s="25">
        <f t="shared" si="65"/>
        <v>1627.21</v>
      </c>
    </row>
    <row r="624" spans="1:13" hidden="1" x14ac:dyDescent="0.2">
      <c r="A624" s="384" t="str">
        <f>'Door Comparison'!A625</f>
        <v>Level 15</v>
      </c>
      <c r="B624" s="73"/>
      <c r="C624" s="203"/>
      <c r="G624" s="3"/>
      <c r="H624" s="3"/>
      <c r="I624" s="3"/>
      <c r="J624" s="3"/>
      <c r="K624" s="105"/>
      <c r="L624" s="3"/>
    </row>
    <row r="625" spans="1:14" x14ac:dyDescent="0.2">
      <c r="A625" s="384" t="str">
        <f>'Door Comparison'!A626</f>
        <v>D15.04.02A</v>
      </c>
      <c r="B625" s="73" t="str">
        <f>'Door Comparison'!C626</f>
        <v>DRS-501</v>
      </c>
      <c r="C625" s="203" t="str">
        <f>'Door Comparison'!D626</f>
        <v>Timber</v>
      </c>
      <c r="D625" s="9">
        <f>'Door Comparison'!P626</f>
        <v>1</v>
      </c>
      <c r="E625" s="160">
        <f>'Door Labour'!Y626</f>
        <v>332.93</v>
      </c>
      <c r="F625" s="3">
        <f>'Door Materials'!W626</f>
        <v>2062.96</v>
      </c>
      <c r="G625" s="3">
        <f t="shared" si="60"/>
        <v>2395.89</v>
      </c>
      <c r="H625" s="3">
        <f t="shared" si="61"/>
        <v>287.51</v>
      </c>
      <c r="I625" s="3">
        <f t="shared" si="62"/>
        <v>2683.4</v>
      </c>
      <c r="J625" s="3">
        <f t="shared" si="63"/>
        <v>141.22999999999999</v>
      </c>
      <c r="K625" s="105">
        <v>0</v>
      </c>
      <c r="L625" s="3">
        <f t="shared" si="64"/>
        <v>2824.63</v>
      </c>
      <c r="M625" s="25">
        <f t="shared" si="65"/>
        <v>2824.63</v>
      </c>
    </row>
    <row r="626" spans="1:14" x14ac:dyDescent="0.2">
      <c r="A626" s="384" t="str">
        <f>'Door Comparison'!A627</f>
        <v>D15.04.03A</v>
      </c>
      <c r="B626" s="73" t="str">
        <f>'Door Comparison'!C627</f>
        <v>DRS-501</v>
      </c>
      <c r="C626" s="203" t="str">
        <f>'Door Comparison'!D627</f>
        <v>Timber</v>
      </c>
      <c r="D626" s="9">
        <f>'Door Comparison'!P627</f>
        <v>1</v>
      </c>
      <c r="E626" s="160">
        <f>'Door Labour'!Y627</f>
        <v>226.59</v>
      </c>
      <c r="F626" s="3">
        <f>'Door Materials'!W627</f>
        <v>1053.3</v>
      </c>
      <c r="G626" s="3">
        <f t="shared" si="60"/>
        <v>1279.8900000000001</v>
      </c>
      <c r="H626" s="3">
        <f t="shared" si="61"/>
        <v>153.59</v>
      </c>
      <c r="I626" s="3">
        <f t="shared" si="62"/>
        <v>1433.48</v>
      </c>
      <c r="J626" s="3">
        <f t="shared" si="63"/>
        <v>75.45</v>
      </c>
      <c r="K626" s="105">
        <v>0</v>
      </c>
      <c r="L626" s="3">
        <f t="shared" si="64"/>
        <v>1508.93</v>
      </c>
      <c r="M626" s="25">
        <f t="shared" si="65"/>
        <v>1508.93</v>
      </c>
    </row>
    <row r="627" spans="1:14" x14ac:dyDescent="0.2">
      <c r="A627" s="384" t="str">
        <f>'Door Comparison'!A628</f>
        <v>D15.04.04A</v>
      </c>
      <c r="B627" s="73" t="str">
        <f>'Door Comparison'!C628</f>
        <v>DRS-501</v>
      </c>
      <c r="C627" s="203" t="str">
        <f>'Door Comparison'!D628</f>
        <v>Timber</v>
      </c>
      <c r="D627" s="9">
        <f>'Door Comparison'!P628</f>
        <v>1</v>
      </c>
      <c r="E627" s="160">
        <f>'Door Labour'!Y628</f>
        <v>293.33999999999997</v>
      </c>
      <c r="F627" s="3">
        <f>'Door Materials'!W628</f>
        <v>1565.59</v>
      </c>
      <c r="G627" s="3">
        <f t="shared" si="60"/>
        <v>1858.93</v>
      </c>
      <c r="H627" s="3">
        <f t="shared" si="61"/>
        <v>223.07</v>
      </c>
      <c r="I627" s="3">
        <f t="shared" si="62"/>
        <v>2082</v>
      </c>
      <c r="J627" s="3">
        <f t="shared" si="63"/>
        <v>109.58</v>
      </c>
      <c r="K627" s="105">
        <v>0</v>
      </c>
      <c r="L627" s="3">
        <f t="shared" si="64"/>
        <v>2191.58</v>
      </c>
      <c r="M627" s="25">
        <f t="shared" si="65"/>
        <v>2191.58</v>
      </c>
    </row>
    <row r="628" spans="1:14" hidden="1" x14ac:dyDescent="0.2">
      <c r="A628" s="384"/>
      <c r="B628" s="73"/>
      <c r="C628" s="203"/>
      <c r="G628" s="3"/>
      <c r="H628" s="3"/>
      <c r="I628" s="3"/>
      <c r="J628" s="3"/>
      <c r="K628" s="105"/>
      <c r="L628" s="3"/>
    </row>
    <row r="629" spans="1:14" x14ac:dyDescent="0.2">
      <c r="A629" s="384"/>
      <c r="B629" s="73"/>
      <c r="C629" s="73"/>
      <c r="E629" s="162"/>
      <c r="G629" s="3"/>
      <c r="H629" s="3"/>
      <c r="I629" s="3"/>
      <c r="J629" s="3"/>
      <c r="L629" s="3"/>
      <c r="M629" s="102"/>
    </row>
    <row r="630" spans="1:14" ht="13.6" thickBot="1" x14ac:dyDescent="0.25">
      <c r="A630" s="384"/>
      <c r="B630" s="73"/>
      <c r="C630" s="73"/>
      <c r="E630" s="162"/>
      <c r="G630" s="3"/>
      <c r="H630" s="3"/>
      <c r="I630" s="3"/>
      <c r="J630" s="3"/>
      <c r="L630" s="3"/>
      <c r="M630" s="124">
        <f>SUM(M8:M628)</f>
        <v>1585504.56</v>
      </c>
    </row>
    <row r="631" spans="1:14" ht="13.6" thickTop="1" x14ac:dyDescent="0.2">
      <c r="G631" s="3"/>
      <c r="H631" s="3"/>
      <c r="I631" s="3"/>
      <c r="J631" s="3"/>
      <c r="L631" s="3"/>
    </row>
    <row r="632" spans="1:14" x14ac:dyDescent="0.2">
      <c r="G632" s="3"/>
      <c r="H632" s="3"/>
      <c r="I632" s="3"/>
      <c r="J632" s="3"/>
      <c r="L632" s="3"/>
    </row>
    <row r="633" spans="1:14" x14ac:dyDescent="0.2">
      <c r="G633" s="3"/>
      <c r="H633" s="3"/>
      <c r="I633" s="3"/>
      <c r="J633" s="3"/>
      <c r="L633" s="3"/>
    </row>
    <row r="634" spans="1:14" x14ac:dyDescent="0.2">
      <c r="G634" s="3"/>
      <c r="H634" s="3"/>
      <c r="I634" s="3"/>
      <c r="J634" s="3"/>
      <c r="L634" s="3"/>
    </row>
    <row r="635" spans="1:14" x14ac:dyDescent="0.2">
      <c r="G635" s="3"/>
      <c r="H635" s="3"/>
      <c r="I635" s="3"/>
      <c r="J635" s="3"/>
      <c r="L635" s="3"/>
    </row>
    <row r="636" spans="1:14" x14ac:dyDescent="0.2">
      <c r="G636" s="3"/>
      <c r="H636" s="3"/>
      <c r="I636" s="3"/>
      <c r="J636" s="3"/>
      <c r="L636" s="3"/>
      <c r="N636" s="103"/>
    </row>
    <row r="637" spans="1:14" x14ac:dyDescent="0.2">
      <c r="G637" s="3"/>
      <c r="H637" s="3"/>
      <c r="I637" s="3"/>
      <c r="J637" s="3"/>
      <c r="L637" s="3"/>
    </row>
    <row r="638" spans="1:14" x14ac:dyDescent="0.2">
      <c r="G638" s="3"/>
      <c r="H638" s="3"/>
      <c r="I638" s="3"/>
      <c r="J638" s="3"/>
      <c r="L638" s="3"/>
    </row>
    <row r="639" spans="1:14" x14ac:dyDescent="0.2">
      <c r="G639" s="3"/>
      <c r="H639" s="3"/>
      <c r="I639" s="3"/>
      <c r="J639" s="3"/>
      <c r="L639" s="3"/>
    </row>
    <row r="640" spans="1:14" x14ac:dyDescent="0.2">
      <c r="G640" s="3"/>
      <c r="H640" s="3"/>
      <c r="I640" s="3"/>
      <c r="J640" s="3"/>
      <c r="L640" s="3"/>
    </row>
    <row r="641" spans="7:12" x14ac:dyDescent="0.2">
      <c r="G641" s="3"/>
      <c r="H641" s="3"/>
      <c r="I641" s="3"/>
      <c r="J641" s="3"/>
      <c r="L641" s="3"/>
    </row>
  </sheetData>
  <autoFilter ref="A6:N628" xr:uid="{438990F8-9CD2-499F-998E-053D5A2EF86A}">
    <filterColumn colId="1">
      <customFilters>
        <customFilter operator="notEqual" val=" "/>
      </customFilters>
    </filterColumn>
  </autoFilter>
  <phoneticPr fontId="6" type="noConversion"/>
  <pageMargins left="0.47244094488188981" right="0" top="0.47244094488188981" bottom="0.31496062992125984" header="0.51181102362204722" footer="0.51181102362204722"/>
  <pageSetup paperSize="9" scale="8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BB87-0F18-476E-A7DC-13DD6B973D66}">
  <dimension ref="A1:BP650"/>
  <sheetViews>
    <sheetView topLeftCell="AI621" workbookViewId="0">
      <selection activeCell="BO12" sqref="BO12:BO638"/>
    </sheetView>
  </sheetViews>
  <sheetFormatPr defaultColWidth="9.125" defaultRowHeight="14.3" x14ac:dyDescent="0.25"/>
  <cols>
    <col min="1" max="1" width="21.375" style="130" customWidth="1"/>
    <col min="2" max="3" width="12.75" style="127" customWidth="1"/>
    <col min="4" max="4" width="46" style="130" customWidth="1"/>
    <col min="5" max="5" width="25.625" style="127" customWidth="1"/>
    <col min="6" max="6" width="12.375" style="127" bestFit="1" customWidth="1"/>
    <col min="7" max="7" width="11.625" style="127" customWidth="1"/>
    <col min="8" max="9" width="11.375" style="127" customWidth="1"/>
    <col min="10" max="10" width="12.625" style="127" customWidth="1"/>
    <col min="11" max="11" width="13.375" style="207" bestFit="1" customWidth="1"/>
    <col min="12" max="12" width="12.875" style="207" bestFit="1" customWidth="1"/>
    <col min="13" max="14" width="12.625" style="127" customWidth="1"/>
    <col min="15" max="15" width="8.875" style="127" customWidth="1"/>
    <col min="16" max="16" width="13.25" style="127" customWidth="1"/>
    <col min="17" max="17" width="9.375" style="130" customWidth="1"/>
    <col min="18" max="18" width="19.125" style="127" customWidth="1"/>
    <col min="19" max="19" width="27.625" style="127" customWidth="1"/>
    <col min="20" max="20" width="12.625" style="127" customWidth="1"/>
    <col min="21" max="21" width="8.875" style="127" customWidth="1"/>
    <col min="22" max="22" width="17.25" style="127" customWidth="1"/>
    <col min="23" max="24" width="8.875" style="127" customWidth="1"/>
    <col min="25" max="25" width="12.875" style="127" customWidth="1"/>
    <col min="26" max="26" width="11.25" style="127" customWidth="1"/>
    <col min="27" max="27" width="8.875" style="127" customWidth="1"/>
    <col min="28" max="28" width="12.625" style="127" customWidth="1"/>
    <col min="29" max="29" width="11" style="127" customWidth="1"/>
    <col min="30" max="30" width="11.75" style="127" customWidth="1"/>
    <col min="31" max="32" width="8.875" style="127" customWidth="1"/>
    <col min="33" max="33" width="13.75" style="127" customWidth="1"/>
    <col min="34" max="34" width="17.375" style="127" customWidth="1"/>
    <col min="35" max="35" width="53.75" style="130" customWidth="1"/>
    <col min="36" max="36" width="33.875" style="130" customWidth="1"/>
    <col min="37" max="37" width="13" style="127" customWidth="1"/>
    <col min="38" max="38" width="12.875" style="133" customWidth="1"/>
    <col min="39" max="39" width="8.875" style="130" hidden="1" customWidth="1"/>
    <col min="40" max="42" width="8.875" style="129" hidden="1" customWidth="1"/>
    <col min="43" max="44" width="9.125" style="129" hidden="1" customWidth="1"/>
    <col min="45" max="45" width="11.625" style="129" hidden="1" customWidth="1"/>
    <col min="46" max="50" width="9.125" style="129" hidden="1" customWidth="1"/>
    <col min="51" max="51" width="11.125" style="129" hidden="1" customWidth="1"/>
    <col min="52" max="56" width="9.125" style="130" hidden="1" customWidth="1"/>
    <col min="57" max="57" width="10.75" style="130" hidden="1" customWidth="1"/>
    <col min="58" max="62" width="9.125" style="129" hidden="1" customWidth="1"/>
    <col min="63" max="63" width="10.625" style="129" hidden="1" customWidth="1"/>
    <col min="64" max="65" width="9.125" style="129"/>
    <col min="66" max="67" width="11.125" style="129" customWidth="1"/>
    <col min="68" max="68" width="17.25" style="130" bestFit="1" customWidth="1"/>
    <col min="69" max="16384" width="9.125" style="130"/>
  </cols>
  <sheetData>
    <row r="1" spans="1:68" ht="7.5" customHeight="1" x14ac:dyDescent="0.25">
      <c r="A1" s="125"/>
      <c r="B1" s="126"/>
      <c r="C1" s="126"/>
      <c r="D1" s="125"/>
      <c r="E1" s="126"/>
      <c r="F1" s="126"/>
      <c r="G1" s="126"/>
      <c r="H1" s="126"/>
      <c r="I1" s="126"/>
      <c r="J1" s="126"/>
      <c r="K1" s="206"/>
      <c r="L1" s="206"/>
      <c r="M1" s="126"/>
      <c r="N1" s="126"/>
      <c r="O1" s="126"/>
      <c r="P1" s="126"/>
      <c r="Q1" s="125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5"/>
      <c r="AJ1" s="125"/>
      <c r="AK1" s="126"/>
      <c r="AL1" s="128"/>
    </row>
    <row r="2" spans="1:68" ht="14.95" thickBot="1" x14ac:dyDescent="0.3">
      <c r="A2" s="131" t="s">
        <v>1168</v>
      </c>
      <c r="D2" s="132" t="s">
        <v>1169</v>
      </c>
    </row>
    <row r="3" spans="1:68" ht="21.75" thickBot="1" x14ac:dyDescent="0.3">
      <c r="A3" s="131" t="s">
        <v>1170</v>
      </c>
      <c r="D3" s="134" t="s">
        <v>1171</v>
      </c>
      <c r="AK3" s="135"/>
    </row>
    <row r="4" spans="1:68" ht="14.95" thickBot="1" x14ac:dyDescent="0.3">
      <c r="A4" s="136" t="s">
        <v>1172</v>
      </c>
      <c r="D4" s="137" t="s">
        <v>1173</v>
      </c>
      <c r="S4" s="208"/>
      <c r="T4" s="208"/>
      <c r="U4" s="208"/>
      <c r="AK4" s="138"/>
    </row>
    <row r="5" spans="1:68" ht="14.95" thickBot="1" x14ac:dyDescent="0.3">
      <c r="A5" s="139" t="s">
        <v>1174</v>
      </c>
      <c r="D5" s="140" t="s">
        <v>1175</v>
      </c>
      <c r="S5" s="208"/>
      <c r="T5" s="208"/>
      <c r="U5" s="208"/>
      <c r="AK5" s="138"/>
    </row>
    <row r="6" spans="1:68" ht="14.95" thickBot="1" x14ac:dyDescent="0.3">
      <c r="A6" s="141" t="s">
        <v>1530</v>
      </c>
      <c r="D6" s="142" t="s">
        <v>1176</v>
      </c>
      <c r="S6" s="208"/>
      <c r="T6" s="208"/>
      <c r="U6" s="208"/>
      <c r="AK6" s="143"/>
    </row>
    <row r="7" spans="1:68" x14ac:dyDescent="0.25">
      <c r="AK7" s="138"/>
    </row>
    <row r="8" spans="1:68" ht="14.95" thickBot="1" x14ac:dyDescent="0.3">
      <c r="D8" s="144" t="s">
        <v>1177</v>
      </c>
      <c r="AK8" s="144"/>
    </row>
    <row r="9" spans="1:68" s="145" customFormat="1" ht="14.95" thickBot="1" x14ac:dyDescent="0.3">
      <c r="B9" s="146"/>
      <c r="C9" s="146"/>
      <c r="E9" s="146"/>
      <c r="F9" s="146"/>
      <c r="G9" s="146"/>
      <c r="H9" s="419" t="s">
        <v>1178</v>
      </c>
      <c r="I9" s="420"/>
      <c r="J9" s="421"/>
      <c r="K9" s="422" t="s">
        <v>1179</v>
      </c>
      <c r="L9" s="423"/>
      <c r="M9" s="146"/>
      <c r="N9" s="146"/>
      <c r="O9" s="146"/>
      <c r="P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K9" s="146"/>
      <c r="AL9" s="133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</row>
    <row r="10" spans="1:68" s="148" customFormat="1" ht="81" customHeight="1" thickBot="1" x14ac:dyDescent="0.4">
      <c r="A10" s="209" t="s">
        <v>86</v>
      </c>
      <c r="B10" s="210" t="s">
        <v>1180</v>
      </c>
      <c r="C10" s="210" t="s">
        <v>87</v>
      </c>
      <c r="D10" s="209" t="s">
        <v>1181</v>
      </c>
      <c r="E10" s="210" t="s">
        <v>1182</v>
      </c>
      <c r="F10" s="210" t="s">
        <v>88</v>
      </c>
      <c r="G10" s="210" t="s">
        <v>89</v>
      </c>
      <c r="H10" s="210" t="s">
        <v>1183</v>
      </c>
      <c r="I10" s="210" t="s">
        <v>1184</v>
      </c>
      <c r="J10" s="210" t="s">
        <v>1185</v>
      </c>
      <c r="K10" s="211" t="s">
        <v>1186</v>
      </c>
      <c r="L10" s="211" t="s">
        <v>1187</v>
      </c>
      <c r="M10" s="210" t="s">
        <v>1188</v>
      </c>
      <c r="N10" s="210" t="s">
        <v>1189</v>
      </c>
      <c r="O10" s="212" t="s">
        <v>1190</v>
      </c>
      <c r="P10" s="210" t="s">
        <v>90</v>
      </c>
      <c r="Q10" s="209" t="s">
        <v>1191</v>
      </c>
      <c r="R10" s="210" t="s">
        <v>91</v>
      </c>
      <c r="S10" s="210" t="s">
        <v>1192</v>
      </c>
      <c r="T10" s="210" t="s">
        <v>1138</v>
      </c>
      <c r="U10" s="210" t="s">
        <v>92</v>
      </c>
      <c r="V10" s="210" t="s">
        <v>93</v>
      </c>
      <c r="W10" s="210" t="s">
        <v>94</v>
      </c>
      <c r="X10" s="210" t="s">
        <v>95</v>
      </c>
      <c r="Y10" s="210" t="s">
        <v>96</v>
      </c>
      <c r="Z10" s="210" t="s">
        <v>1531</v>
      </c>
      <c r="AA10" s="210" t="s">
        <v>97</v>
      </c>
      <c r="AB10" s="210" t="s">
        <v>98</v>
      </c>
      <c r="AC10" s="210" t="s">
        <v>1532</v>
      </c>
      <c r="AD10" s="210" t="s">
        <v>99</v>
      </c>
      <c r="AE10" s="210" t="s">
        <v>1193</v>
      </c>
      <c r="AF10" s="210" t="s">
        <v>100</v>
      </c>
      <c r="AG10" s="210" t="s">
        <v>1533</v>
      </c>
      <c r="AH10" s="210" t="s">
        <v>1194</v>
      </c>
      <c r="AI10" s="209" t="s">
        <v>1195</v>
      </c>
      <c r="AJ10" s="213" t="s">
        <v>1534</v>
      </c>
      <c r="AK10" s="214" t="s">
        <v>1196</v>
      </c>
      <c r="AL10" s="215"/>
      <c r="AM10" s="148" t="s">
        <v>1535</v>
      </c>
      <c r="AN10" s="216" t="s">
        <v>1536</v>
      </c>
      <c r="AO10" s="216" t="s">
        <v>1537</v>
      </c>
      <c r="AP10" s="216" t="s">
        <v>1134</v>
      </c>
      <c r="AQ10" s="216" t="s">
        <v>1135</v>
      </c>
      <c r="AR10" s="216" t="s">
        <v>1136</v>
      </c>
      <c r="AS10" s="216" t="s">
        <v>1538</v>
      </c>
      <c r="AT10" s="217" t="s">
        <v>1539</v>
      </c>
      <c r="AU10" s="217" t="s">
        <v>1540</v>
      </c>
      <c r="AV10" s="217" t="s">
        <v>1134</v>
      </c>
      <c r="AW10" s="217" t="s">
        <v>1135</v>
      </c>
      <c r="AX10" s="217" t="s">
        <v>1136</v>
      </c>
      <c r="AY10" s="217" t="s">
        <v>1541</v>
      </c>
      <c r="AZ10" s="218" t="s">
        <v>1542</v>
      </c>
      <c r="BA10" s="218" t="s">
        <v>1543</v>
      </c>
      <c r="BB10" s="219" t="s">
        <v>1134</v>
      </c>
      <c r="BC10" s="219" t="s">
        <v>1135</v>
      </c>
      <c r="BD10" s="219" t="s">
        <v>1136</v>
      </c>
      <c r="BE10" s="218" t="s">
        <v>1544</v>
      </c>
      <c r="BF10" s="220" t="s">
        <v>1545</v>
      </c>
      <c r="BG10" s="220" t="s">
        <v>1546</v>
      </c>
      <c r="BH10" s="220" t="s">
        <v>1134</v>
      </c>
      <c r="BI10" s="220" t="s">
        <v>1135</v>
      </c>
      <c r="BJ10" s="220" t="s">
        <v>1136</v>
      </c>
      <c r="BK10" s="220" t="s">
        <v>1547</v>
      </c>
      <c r="BL10" s="216" t="s">
        <v>1537</v>
      </c>
      <c r="BM10" s="217" t="s">
        <v>1548</v>
      </c>
      <c r="BN10" s="219" t="s">
        <v>1549</v>
      </c>
      <c r="BO10" s="220" t="s">
        <v>1550</v>
      </c>
      <c r="BP10" s="148" t="s">
        <v>1197</v>
      </c>
    </row>
    <row r="11" spans="1:68" s="226" customFormat="1" ht="14.95" thickBot="1" x14ac:dyDescent="0.25">
      <c r="A11" s="221" t="s">
        <v>1551</v>
      </c>
      <c r="B11" s="222"/>
      <c r="C11" s="222"/>
      <c r="D11" s="223"/>
      <c r="E11" s="222"/>
      <c r="F11" s="222"/>
      <c r="G11" s="223"/>
      <c r="H11" s="223"/>
      <c r="I11" s="223"/>
      <c r="J11" s="222"/>
      <c r="K11" s="224"/>
      <c r="L11" s="224"/>
      <c r="M11" s="222"/>
      <c r="N11" s="222"/>
      <c r="O11" s="222"/>
      <c r="P11" s="222"/>
      <c r="Q11" s="223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23"/>
      <c r="AK11" s="222"/>
      <c r="AL11" s="225"/>
      <c r="AN11" s="227"/>
      <c r="AO11" s="227"/>
      <c r="AP11" s="227"/>
      <c r="AQ11" s="227"/>
      <c r="AR11" s="227"/>
      <c r="AS11" s="227"/>
      <c r="BL11" s="227"/>
      <c r="BM11" s="227"/>
      <c r="BN11" s="227"/>
      <c r="BO11" s="227"/>
    </row>
    <row r="12" spans="1:68" s="233" customFormat="1" x14ac:dyDescent="0.2">
      <c r="A12" s="228" t="s">
        <v>1551</v>
      </c>
      <c r="B12" s="229">
        <v>60</v>
      </c>
      <c r="C12" s="229" t="s">
        <v>1552</v>
      </c>
      <c r="D12" s="230" t="s">
        <v>1553</v>
      </c>
      <c r="E12" s="229" t="s">
        <v>166</v>
      </c>
      <c r="F12" s="229" t="s">
        <v>106</v>
      </c>
      <c r="G12" s="230" t="s">
        <v>107</v>
      </c>
      <c r="H12" s="230"/>
      <c r="I12" s="230"/>
      <c r="J12" s="229"/>
      <c r="K12" s="229"/>
      <c r="L12" s="229"/>
      <c r="M12" s="229"/>
      <c r="N12" s="229"/>
      <c r="O12" s="229"/>
      <c r="P12" s="229">
        <v>47</v>
      </c>
      <c r="Q12" s="230"/>
      <c r="R12" s="229"/>
      <c r="S12" s="229"/>
      <c r="T12" s="229"/>
      <c r="U12" s="229"/>
      <c r="V12" s="229"/>
      <c r="W12" s="229" t="s">
        <v>65</v>
      </c>
      <c r="X12" s="229" t="s">
        <v>108</v>
      </c>
      <c r="Y12" s="229"/>
      <c r="Z12" s="229"/>
      <c r="AA12" s="229"/>
      <c r="AB12" s="229"/>
      <c r="AC12" s="229"/>
      <c r="AD12" s="229"/>
      <c r="AE12" s="229" t="s">
        <v>6</v>
      </c>
      <c r="AF12" s="229"/>
      <c r="AG12" s="229"/>
      <c r="AH12" s="229"/>
      <c r="AI12" s="230"/>
      <c r="AJ12" s="230"/>
      <c r="AK12" s="231" t="s">
        <v>1208</v>
      </c>
      <c r="AL12" s="232" t="s">
        <v>1199</v>
      </c>
      <c r="BL12" s="234">
        <v>0</v>
      </c>
      <c r="BM12" s="234">
        <v>0</v>
      </c>
      <c r="BN12" s="234">
        <v>0</v>
      </c>
      <c r="BO12" s="234">
        <v>0</v>
      </c>
      <c r="BP12" s="235" t="s">
        <v>1137</v>
      </c>
    </row>
    <row r="13" spans="1:68" s="233" customFormat="1" ht="14.95" thickBot="1" x14ac:dyDescent="0.25">
      <c r="A13" s="236" t="s">
        <v>1551</v>
      </c>
      <c r="B13" s="237" t="s">
        <v>1554</v>
      </c>
      <c r="C13" s="237" t="s">
        <v>1555</v>
      </c>
      <c r="D13" s="238" t="s">
        <v>1553</v>
      </c>
      <c r="E13" s="237" t="s">
        <v>166</v>
      </c>
      <c r="F13" s="237" t="s">
        <v>106</v>
      </c>
      <c r="G13" s="238" t="s">
        <v>107</v>
      </c>
      <c r="H13" s="238"/>
      <c r="I13" s="238"/>
      <c r="J13" s="237"/>
      <c r="K13" s="237"/>
      <c r="L13" s="237"/>
      <c r="M13" s="237"/>
      <c r="N13" s="237"/>
      <c r="O13" s="237"/>
      <c r="P13" s="237">
        <v>47</v>
      </c>
      <c r="Q13" s="238"/>
      <c r="R13" s="237"/>
      <c r="S13" s="237"/>
      <c r="T13" s="237"/>
      <c r="U13" s="237"/>
      <c r="V13" s="237"/>
      <c r="W13" s="237" t="s">
        <v>65</v>
      </c>
      <c r="X13" s="237" t="s">
        <v>108</v>
      </c>
      <c r="Y13" s="237"/>
      <c r="Z13" s="237"/>
      <c r="AA13" s="237"/>
      <c r="AB13" s="237"/>
      <c r="AC13" s="237"/>
      <c r="AD13" s="237"/>
      <c r="AE13" s="237" t="s">
        <v>6</v>
      </c>
      <c r="AF13" s="237"/>
      <c r="AG13" s="237"/>
      <c r="AH13" s="237"/>
      <c r="AI13" s="238"/>
      <c r="AJ13" s="238"/>
      <c r="AK13" s="239" t="s">
        <v>1208</v>
      </c>
      <c r="AL13" s="240" t="s">
        <v>1199</v>
      </c>
      <c r="BL13" s="234">
        <v>0</v>
      </c>
      <c r="BM13" s="234">
        <v>0</v>
      </c>
      <c r="BN13" s="234">
        <v>0</v>
      </c>
      <c r="BO13" s="234">
        <v>0</v>
      </c>
      <c r="BP13" s="235" t="s">
        <v>1137</v>
      </c>
    </row>
    <row r="14" spans="1:68" s="233" customFormat="1" ht="14.95" thickBot="1" x14ac:dyDescent="0.25">
      <c r="A14" s="221" t="s">
        <v>101</v>
      </c>
      <c r="B14" s="222"/>
      <c r="C14" s="222"/>
      <c r="D14" s="223"/>
      <c r="E14" s="222"/>
      <c r="F14" s="222"/>
      <c r="G14" s="223"/>
      <c r="H14" s="223"/>
      <c r="I14" s="223"/>
      <c r="J14" s="222"/>
      <c r="K14" s="224"/>
      <c r="L14" s="224"/>
      <c r="M14" s="222"/>
      <c r="N14" s="222"/>
      <c r="O14" s="222"/>
      <c r="P14" s="222"/>
      <c r="Q14" s="223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3"/>
      <c r="AJ14" s="223"/>
      <c r="AK14" s="222"/>
      <c r="AL14" s="225"/>
      <c r="AN14" s="234"/>
      <c r="AO14" s="234"/>
      <c r="AP14" s="234"/>
      <c r="AQ14" s="234"/>
      <c r="AR14" s="234"/>
      <c r="AS14" s="234"/>
      <c r="BL14" s="234"/>
      <c r="BM14" s="234"/>
      <c r="BN14" s="234"/>
      <c r="BO14" s="234"/>
    </row>
    <row r="15" spans="1:68" s="233" customFormat="1" x14ac:dyDescent="0.2">
      <c r="A15" s="241" t="s">
        <v>101</v>
      </c>
      <c r="B15" s="242" t="s">
        <v>1556</v>
      </c>
      <c r="C15" s="242"/>
      <c r="D15" s="243"/>
      <c r="E15" s="242" t="s">
        <v>166</v>
      </c>
      <c r="F15" s="242" t="s">
        <v>106</v>
      </c>
      <c r="G15" s="243" t="s">
        <v>107</v>
      </c>
      <c r="H15" s="243"/>
      <c r="I15" s="243"/>
      <c r="J15" s="242"/>
      <c r="K15" s="242"/>
      <c r="L15" s="242"/>
      <c r="M15" s="242"/>
      <c r="N15" s="242"/>
      <c r="O15" s="242"/>
      <c r="P15" s="242">
        <v>47</v>
      </c>
      <c r="Q15" s="243"/>
      <c r="R15" s="242"/>
      <c r="S15" s="242"/>
      <c r="T15" s="242"/>
      <c r="U15" s="242"/>
      <c r="V15" s="242"/>
      <c r="W15" s="242" t="s">
        <v>65</v>
      </c>
      <c r="X15" s="242" t="s">
        <v>108</v>
      </c>
      <c r="Y15" s="242"/>
      <c r="Z15" s="242"/>
      <c r="AA15" s="242"/>
      <c r="AB15" s="242"/>
      <c r="AC15" s="242"/>
      <c r="AD15" s="242"/>
      <c r="AE15" s="242" t="s">
        <v>6</v>
      </c>
      <c r="AF15" s="242"/>
      <c r="AG15" s="242"/>
      <c r="AH15" s="242"/>
      <c r="AI15" s="243" t="s">
        <v>1557</v>
      </c>
      <c r="AJ15" s="243"/>
      <c r="AK15" s="244" t="s">
        <v>1208</v>
      </c>
      <c r="AL15" s="245" t="s">
        <v>1199</v>
      </c>
      <c r="BL15" s="234">
        <v>0</v>
      </c>
      <c r="BM15" s="234">
        <v>0</v>
      </c>
      <c r="BN15" s="234">
        <v>0</v>
      </c>
      <c r="BO15" s="234">
        <v>0</v>
      </c>
      <c r="BP15" s="235" t="s">
        <v>1137</v>
      </c>
    </row>
    <row r="16" spans="1:68" s="233" customFormat="1" x14ac:dyDescent="0.2">
      <c r="A16" s="246" t="s">
        <v>101</v>
      </c>
      <c r="B16" s="247" t="s">
        <v>104</v>
      </c>
      <c r="C16" s="247" t="s">
        <v>102</v>
      </c>
      <c r="D16" s="248" t="s">
        <v>103</v>
      </c>
      <c r="E16" s="247" t="s">
        <v>105</v>
      </c>
      <c r="F16" s="247" t="s">
        <v>106</v>
      </c>
      <c r="G16" s="248" t="s">
        <v>107</v>
      </c>
      <c r="H16" s="248" t="s">
        <v>1200</v>
      </c>
      <c r="I16" s="248" t="s">
        <v>1201</v>
      </c>
      <c r="J16" s="247" t="s">
        <v>1202</v>
      </c>
      <c r="K16" s="247" t="s">
        <v>1203</v>
      </c>
      <c r="L16" s="247" t="s">
        <v>1204</v>
      </c>
      <c r="M16" s="247"/>
      <c r="N16" s="247"/>
      <c r="O16" s="247" t="s">
        <v>65</v>
      </c>
      <c r="P16" s="247">
        <v>44</v>
      </c>
      <c r="Q16" s="248"/>
      <c r="R16" s="247" t="s">
        <v>109</v>
      </c>
      <c r="S16" s="249" t="s">
        <v>1558</v>
      </c>
      <c r="T16" s="249" t="s">
        <v>1559</v>
      </c>
      <c r="U16" s="247" t="s">
        <v>110</v>
      </c>
      <c r="V16" s="247" t="s">
        <v>111</v>
      </c>
      <c r="W16" s="247" t="s">
        <v>108</v>
      </c>
      <c r="X16" s="247" t="s">
        <v>108</v>
      </c>
      <c r="Y16" s="247" t="s">
        <v>112</v>
      </c>
      <c r="Z16" s="247" t="s">
        <v>1206</v>
      </c>
      <c r="AA16" s="247" t="s">
        <v>113</v>
      </c>
      <c r="AB16" s="247" t="s">
        <v>113</v>
      </c>
      <c r="AC16" s="247"/>
      <c r="AD16" s="247" t="s">
        <v>113</v>
      </c>
      <c r="AE16" s="247" t="s">
        <v>6</v>
      </c>
      <c r="AF16" s="247" t="s">
        <v>108</v>
      </c>
      <c r="AG16" s="247"/>
      <c r="AH16" s="247" t="s">
        <v>1207</v>
      </c>
      <c r="AI16" s="250"/>
      <c r="AJ16" s="251" t="s">
        <v>1560</v>
      </c>
      <c r="AK16" s="252" t="s">
        <v>1208</v>
      </c>
      <c r="AL16" s="253" t="s">
        <v>1199</v>
      </c>
      <c r="BL16" s="234">
        <v>0</v>
      </c>
      <c r="BM16" s="234">
        <v>0</v>
      </c>
      <c r="BN16" s="234">
        <v>0</v>
      </c>
      <c r="BO16" s="234">
        <v>0</v>
      </c>
      <c r="BP16" s="235" t="s">
        <v>1137</v>
      </c>
    </row>
    <row r="17" spans="1:68" s="233" customFormat="1" x14ac:dyDescent="0.2">
      <c r="A17" s="246" t="s">
        <v>101</v>
      </c>
      <c r="B17" s="247" t="s">
        <v>1209</v>
      </c>
      <c r="C17" s="247" t="s">
        <v>1210</v>
      </c>
      <c r="D17" s="248" t="s">
        <v>1211</v>
      </c>
      <c r="E17" s="247" t="s">
        <v>124</v>
      </c>
      <c r="F17" s="247" t="s">
        <v>106</v>
      </c>
      <c r="G17" s="248" t="s">
        <v>107</v>
      </c>
      <c r="H17" s="248" t="s">
        <v>1212</v>
      </c>
      <c r="I17" s="248" t="s">
        <v>1213</v>
      </c>
      <c r="J17" s="247" t="s">
        <v>1202</v>
      </c>
      <c r="K17" s="247" t="s">
        <v>1203</v>
      </c>
      <c r="L17" s="247" t="s">
        <v>1214</v>
      </c>
      <c r="M17" s="247" t="s">
        <v>1215</v>
      </c>
      <c r="N17" s="247" t="s">
        <v>1216</v>
      </c>
      <c r="O17" s="247" t="s">
        <v>65</v>
      </c>
      <c r="P17" s="247">
        <v>44</v>
      </c>
      <c r="Q17" s="248"/>
      <c r="R17" s="247" t="s">
        <v>136</v>
      </c>
      <c r="S17" s="247" t="s">
        <v>1217</v>
      </c>
      <c r="T17" s="249" t="s">
        <v>1559</v>
      </c>
      <c r="U17" s="247" t="s">
        <v>110</v>
      </c>
      <c r="V17" s="247" t="s">
        <v>132</v>
      </c>
      <c r="W17" s="247" t="s">
        <v>108</v>
      </c>
      <c r="X17" s="247" t="s">
        <v>108</v>
      </c>
      <c r="Y17" s="247" t="s">
        <v>112</v>
      </c>
      <c r="Z17" s="247" t="s">
        <v>1206</v>
      </c>
      <c r="AA17" s="247" t="s">
        <v>113</v>
      </c>
      <c r="AB17" s="247" t="s">
        <v>113</v>
      </c>
      <c r="AC17" s="247"/>
      <c r="AD17" s="247" t="s">
        <v>113</v>
      </c>
      <c r="AE17" s="247" t="s">
        <v>6</v>
      </c>
      <c r="AF17" s="247" t="s">
        <v>108</v>
      </c>
      <c r="AG17" s="247"/>
      <c r="AH17" s="247" t="s">
        <v>1219</v>
      </c>
      <c r="AI17" s="254"/>
      <c r="AJ17" s="251" t="s">
        <v>1560</v>
      </c>
      <c r="AK17" s="252" t="s">
        <v>1208</v>
      </c>
      <c r="AL17" s="255" t="s">
        <v>1199</v>
      </c>
      <c r="BL17" s="234">
        <v>0</v>
      </c>
      <c r="BM17" s="234">
        <v>0</v>
      </c>
      <c r="BN17" s="234">
        <v>0</v>
      </c>
      <c r="BO17" s="234">
        <v>0</v>
      </c>
      <c r="BP17" s="235" t="s">
        <v>1137</v>
      </c>
    </row>
    <row r="18" spans="1:68" s="233" customFormat="1" x14ac:dyDescent="0.2">
      <c r="A18" s="246" t="s">
        <v>101</v>
      </c>
      <c r="B18" s="247" t="s">
        <v>117</v>
      </c>
      <c r="C18" s="247" t="s">
        <v>115</v>
      </c>
      <c r="D18" s="248" t="s">
        <v>116</v>
      </c>
      <c r="E18" s="247" t="s">
        <v>124</v>
      </c>
      <c r="F18" s="247" t="s">
        <v>106</v>
      </c>
      <c r="G18" s="248" t="s">
        <v>107</v>
      </c>
      <c r="H18" s="248" t="s">
        <v>1212</v>
      </c>
      <c r="I18" s="248" t="s">
        <v>1220</v>
      </c>
      <c r="J18" s="247" t="s">
        <v>1202</v>
      </c>
      <c r="K18" s="247" t="s">
        <v>1203</v>
      </c>
      <c r="L18" s="247" t="s">
        <v>1221</v>
      </c>
      <c r="M18" s="247" t="s">
        <v>1222</v>
      </c>
      <c r="N18" s="247" t="s">
        <v>1223</v>
      </c>
      <c r="O18" s="247" t="s">
        <v>65</v>
      </c>
      <c r="P18" s="247">
        <v>44</v>
      </c>
      <c r="Q18" s="248"/>
      <c r="R18" s="247" t="s">
        <v>109</v>
      </c>
      <c r="S18" s="249" t="s">
        <v>313</v>
      </c>
      <c r="T18" s="249" t="s">
        <v>1559</v>
      </c>
      <c r="U18" s="247" t="s">
        <v>110</v>
      </c>
      <c r="V18" s="247" t="s">
        <v>111</v>
      </c>
      <c r="W18" s="247" t="s">
        <v>65</v>
      </c>
      <c r="X18" s="247" t="s">
        <v>108</v>
      </c>
      <c r="Y18" s="247" t="s">
        <v>112</v>
      </c>
      <c r="Z18" s="247" t="s">
        <v>1206</v>
      </c>
      <c r="AA18" s="247" t="s">
        <v>113</v>
      </c>
      <c r="AB18" s="247" t="s">
        <v>113</v>
      </c>
      <c r="AC18" s="247"/>
      <c r="AD18" s="247" t="s">
        <v>113</v>
      </c>
      <c r="AE18" s="247" t="s">
        <v>6</v>
      </c>
      <c r="AF18" s="247" t="s">
        <v>108</v>
      </c>
      <c r="AG18" s="247"/>
      <c r="AH18" s="247" t="s">
        <v>1219</v>
      </c>
      <c r="AI18" s="250"/>
      <c r="AJ18" s="251" t="s">
        <v>1560</v>
      </c>
      <c r="AK18" s="252" t="s">
        <v>1208</v>
      </c>
      <c r="AL18" s="253" t="s">
        <v>1199</v>
      </c>
      <c r="BL18" s="234">
        <v>0</v>
      </c>
      <c r="BM18" s="234">
        <v>0</v>
      </c>
      <c r="BN18" s="234">
        <v>0</v>
      </c>
      <c r="BO18" s="234">
        <v>0</v>
      </c>
      <c r="BP18" s="235" t="s">
        <v>1137</v>
      </c>
    </row>
    <row r="19" spans="1:68" s="233" customFormat="1" x14ac:dyDescent="0.2">
      <c r="A19" s="246" t="s">
        <v>101</v>
      </c>
      <c r="B19" s="247" t="s">
        <v>120</v>
      </c>
      <c r="C19" s="247" t="s">
        <v>118</v>
      </c>
      <c r="D19" s="248" t="s">
        <v>119</v>
      </c>
      <c r="E19" s="247" t="s">
        <v>124</v>
      </c>
      <c r="F19" s="247" t="s">
        <v>106</v>
      </c>
      <c r="G19" s="248" t="s">
        <v>107</v>
      </c>
      <c r="H19" s="248" t="s">
        <v>1212</v>
      </c>
      <c r="I19" s="248" t="s">
        <v>1220</v>
      </c>
      <c r="J19" s="247" t="s">
        <v>1202</v>
      </c>
      <c r="K19" s="247" t="s">
        <v>1203</v>
      </c>
      <c r="L19" s="247" t="s">
        <v>1221</v>
      </c>
      <c r="M19" s="247" t="s">
        <v>1222</v>
      </c>
      <c r="N19" s="247" t="s">
        <v>1223</v>
      </c>
      <c r="O19" s="247" t="s">
        <v>65</v>
      </c>
      <c r="P19" s="247">
        <v>44</v>
      </c>
      <c r="Q19" s="248"/>
      <c r="R19" s="247" t="s">
        <v>109</v>
      </c>
      <c r="S19" s="249" t="s">
        <v>313</v>
      </c>
      <c r="T19" s="249" t="s">
        <v>1559</v>
      </c>
      <c r="U19" s="247" t="s">
        <v>110</v>
      </c>
      <c r="V19" s="247" t="s">
        <v>111</v>
      </c>
      <c r="W19" s="247" t="s">
        <v>65</v>
      </c>
      <c r="X19" s="247" t="s">
        <v>108</v>
      </c>
      <c r="Y19" s="247" t="s">
        <v>112</v>
      </c>
      <c r="Z19" s="247" t="s">
        <v>1206</v>
      </c>
      <c r="AA19" s="247" t="s">
        <v>113</v>
      </c>
      <c r="AB19" s="247" t="s">
        <v>113</v>
      </c>
      <c r="AC19" s="247"/>
      <c r="AD19" s="247" t="s">
        <v>113</v>
      </c>
      <c r="AE19" s="247" t="s">
        <v>6</v>
      </c>
      <c r="AF19" s="247" t="s">
        <v>108</v>
      </c>
      <c r="AG19" s="247"/>
      <c r="AH19" s="247" t="s">
        <v>1219</v>
      </c>
      <c r="AI19" s="250"/>
      <c r="AJ19" s="251" t="s">
        <v>1560</v>
      </c>
      <c r="AK19" s="252" t="s">
        <v>1208</v>
      </c>
      <c r="AL19" s="253" t="s">
        <v>1199</v>
      </c>
      <c r="BL19" s="234">
        <v>0</v>
      </c>
      <c r="BM19" s="234">
        <v>0</v>
      </c>
      <c r="BN19" s="234">
        <v>0</v>
      </c>
      <c r="BO19" s="234">
        <v>0</v>
      </c>
      <c r="BP19" s="235" t="s">
        <v>1137</v>
      </c>
    </row>
    <row r="20" spans="1:68" s="233" customFormat="1" x14ac:dyDescent="0.2">
      <c r="A20" s="246" t="s">
        <v>101</v>
      </c>
      <c r="B20" s="247" t="s">
        <v>123</v>
      </c>
      <c r="C20" s="247" t="s">
        <v>121</v>
      </c>
      <c r="D20" s="248" t="s">
        <v>122</v>
      </c>
      <c r="E20" s="247" t="s">
        <v>124</v>
      </c>
      <c r="F20" s="247" t="s">
        <v>106</v>
      </c>
      <c r="G20" s="248" t="s">
        <v>107</v>
      </c>
      <c r="H20" s="248" t="s">
        <v>1224</v>
      </c>
      <c r="I20" s="248" t="s">
        <v>1225</v>
      </c>
      <c r="J20" s="247" t="s">
        <v>1226</v>
      </c>
      <c r="K20" s="247" t="s">
        <v>1203</v>
      </c>
      <c r="L20" s="247" t="s">
        <v>1227</v>
      </c>
      <c r="M20" s="247" t="s">
        <v>1228</v>
      </c>
      <c r="N20" s="247" t="s">
        <v>1229</v>
      </c>
      <c r="O20" s="247" t="s">
        <v>65</v>
      </c>
      <c r="P20" s="247">
        <v>44</v>
      </c>
      <c r="Q20" s="248"/>
      <c r="R20" s="247" t="s">
        <v>109</v>
      </c>
      <c r="S20" s="249" t="s">
        <v>313</v>
      </c>
      <c r="T20" s="249" t="s">
        <v>1559</v>
      </c>
      <c r="U20" s="247" t="s">
        <v>110</v>
      </c>
      <c r="V20" s="247" t="s">
        <v>125</v>
      </c>
      <c r="W20" s="247" t="s">
        <v>65</v>
      </c>
      <c r="X20" s="247" t="s">
        <v>108</v>
      </c>
      <c r="Y20" s="247" t="s">
        <v>112</v>
      </c>
      <c r="Z20" s="247" t="s">
        <v>1206</v>
      </c>
      <c r="AA20" s="247" t="s">
        <v>113</v>
      </c>
      <c r="AB20" s="247" t="s">
        <v>113</v>
      </c>
      <c r="AC20" s="247"/>
      <c r="AD20" s="247" t="s">
        <v>113</v>
      </c>
      <c r="AE20" s="247" t="s">
        <v>6</v>
      </c>
      <c r="AF20" s="247" t="s">
        <v>108</v>
      </c>
      <c r="AG20" s="247"/>
      <c r="AH20" s="247" t="s">
        <v>1219</v>
      </c>
      <c r="AI20" s="254"/>
      <c r="AJ20" s="251" t="s">
        <v>1560</v>
      </c>
      <c r="AK20" s="252" t="s">
        <v>1208</v>
      </c>
      <c r="AL20" s="253" t="s">
        <v>1199</v>
      </c>
      <c r="BL20" s="234">
        <v>0</v>
      </c>
      <c r="BM20" s="234">
        <v>0</v>
      </c>
      <c r="BN20" s="234">
        <v>0</v>
      </c>
      <c r="BO20" s="234">
        <v>0</v>
      </c>
      <c r="BP20" s="235" t="s">
        <v>1137</v>
      </c>
    </row>
    <row r="21" spans="1:68" s="233" customFormat="1" x14ac:dyDescent="0.2">
      <c r="A21" s="246" t="s">
        <v>101</v>
      </c>
      <c r="B21" s="247" t="s">
        <v>128</v>
      </c>
      <c r="C21" s="247" t="s">
        <v>126</v>
      </c>
      <c r="D21" s="248" t="s">
        <v>127</v>
      </c>
      <c r="E21" s="247" t="s">
        <v>105</v>
      </c>
      <c r="F21" s="247" t="s">
        <v>106</v>
      </c>
      <c r="G21" s="248" t="s">
        <v>107</v>
      </c>
      <c r="H21" s="248" t="s">
        <v>1200</v>
      </c>
      <c r="I21" s="248" t="s">
        <v>1230</v>
      </c>
      <c r="J21" s="247" t="s">
        <v>1231</v>
      </c>
      <c r="K21" s="247" t="s">
        <v>1203</v>
      </c>
      <c r="L21" s="247" t="s">
        <v>1204</v>
      </c>
      <c r="M21" s="247"/>
      <c r="N21" s="247"/>
      <c r="O21" s="247" t="s">
        <v>65</v>
      </c>
      <c r="P21" s="247">
        <v>44</v>
      </c>
      <c r="Q21" s="248"/>
      <c r="R21" s="247" t="s">
        <v>109</v>
      </c>
      <c r="S21" s="249" t="s">
        <v>1558</v>
      </c>
      <c r="T21" s="249" t="s">
        <v>1559</v>
      </c>
      <c r="U21" s="247" t="s">
        <v>110</v>
      </c>
      <c r="V21" s="247" t="s">
        <v>111</v>
      </c>
      <c r="W21" s="247" t="s">
        <v>65</v>
      </c>
      <c r="X21" s="247" t="s">
        <v>108</v>
      </c>
      <c r="Y21" s="247" t="s">
        <v>112</v>
      </c>
      <c r="Z21" s="247" t="s">
        <v>1206</v>
      </c>
      <c r="AA21" s="247" t="s">
        <v>113</v>
      </c>
      <c r="AB21" s="247" t="s">
        <v>113</v>
      </c>
      <c r="AC21" s="247"/>
      <c r="AD21" s="247" t="s">
        <v>113</v>
      </c>
      <c r="AE21" s="247" t="s">
        <v>6</v>
      </c>
      <c r="AF21" s="247" t="s">
        <v>108</v>
      </c>
      <c r="AG21" s="247"/>
      <c r="AH21" s="247" t="s">
        <v>1207</v>
      </c>
      <c r="AI21" s="250"/>
      <c r="AJ21" s="251" t="s">
        <v>1560</v>
      </c>
      <c r="AK21" s="252" t="s">
        <v>1208</v>
      </c>
      <c r="AL21" s="253" t="s">
        <v>1199</v>
      </c>
      <c r="BL21" s="234">
        <v>0</v>
      </c>
      <c r="BM21" s="234">
        <v>0</v>
      </c>
      <c r="BN21" s="234">
        <v>0</v>
      </c>
      <c r="BO21" s="234">
        <v>0</v>
      </c>
      <c r="BP21" s="235" t="s">
        <v>1137</v>
      </c>
    </row>
    <row r="22" spans="1:68" s="233" customFormat="1" x14ac:dyDescent="0.2">
      <c r="A22" s="246" t="s">
        <v>101</v>
      </c>
      <c r="B22" s="247" t="s">
        <v>131</v>
      </c>
      <c r="C22" s="247" t="s">
        <v>129</v>
      </c>
      <c r="D22" s="248" t="s">
        <v>130</v>
      </c>
      <c r="E22" s="247" t="s">
        <v>124</v>
      </c>
      <c r="F22" s="249" t="s">
        <v>217</v>
      </c>
      <c r="G22" s="248" t="s">
        <v>107</v>
      </c>
      <c r="H22" s="256" t="s">
        <v>1224</v>
      </c>
      <c r="I22" s="256" t="s">
        <v>1561</v>
      </c>
      <c r="J22" s="247" t="s">
        <v>1202</v>
      </c>
      <c r="K22" s="249" t="s">
        <v>1203</v>
      </c>
      <c r="L22" s="249" t="s">
        <v>1227</v>
      </c>
      <c r="M22" s="249" t="s">
        <v>1228</v>
      </c>
      <c r="N22" s="249" t="s">
        <v>1229</v>
      </c>
      <c r="O22" s="247" t="s">
        <v>65</v>
      </c>
      <c r="P22" s="249">
        <v>43</v>
      </c>
      <c r="Q22" s="256"/>
      <c r="R22" s="247" t="s">
        <v>109</v>
      </c>
      <c r="S22" s="249" t="s">
        <v>1217</v>
      </c>
      <c r="T22" s="249" t="s">
        <v>1559</v>
      </c>
      <c r="U22" s="247" t="s">
        <v>110</v>
      </c>
      <c r="V22" s="247" t="s">
        <v>132</v>
      </c>
      <c r="W22" s="247" t="s">
        <v>65</v>
      </c>
      <c r="X22" s="247" t="s">
        <v>108</v>
      </c>
      <c r="Y22" s="249" t="s">
        <v>112</v>
      </c>
      <c r="Z22" s="249" t="s">
        <v>1304</v>
      </c>
      <c r="AA22" s="247" t="s">
        <v>113</v>
      </c>
      <c r="AB22" s="247" t="s">
        <v>113</v>
      </c>
      <c r="AC22" s="249"/>
      <c r="AD22" s="247" t="s">
        <v>113</v>
      </c>
      <c r="AE22" s="247" t="s">
        <v>6</v>
      </c>
      <c r="AF22" s="247" t="s">
        <v>108</v>
      </c>
      <c r="AG22" s="249"/>
      <c r="AH22" s="249" t="s">
        <v>1219</v>
      </c>
      <c r="AI22" s="250"/>
      <c r="AJ22" s="251" t="s">
        <v>1560</v>
      </c>
      <c r="AK22" s="252" t="s">
        <v>1208</v>
      </c>
      <c r="AL22" s="253" t="s">
        <v>1199</v>
      </c>
      <c r="BL22" s="234">
        <v>0</v>
      </c>
      <c r="BM22" s="234">
        <v>0</v>
      </c>
      <c r="BN22" s="234">
        <v>0</v>
      </c>
      <c r="BO22" s="234">
        <v>0</v>
      </c>
      <c r="BP22" s="235" t="s">
        <v>1137</v>
      </c>
    </row>
    <row r="23" spans="1:68" s="233" customFormat="1" x14ac:dyDescent="0.2">
      <c r="A23" s="246" t="s">
        <v>101</v>
      </c>
      <c r="B23" s="247" t="s">
        <v>135</v>
      </c>
      <c r="C23" s="247" t="s">
        <v>133</v>
      </c>
      <c r="D23" s="248" t="s">
        <v>134</v>
      </c>
      <c r="E23" s="247" t="s">
        <v>124</v>
      </c>
      <c r="F23" s="247" t="s">
        <v>106</v>
      </c>
      <c r="G23" s="248" t="s">
        <v>107</v>
      </c>
      <c r="H23" s="248" t="s">
        <v>1224</v>
      </c>
      <c r="I23" s="248" t="s">
        <v>1225</v>
      </c>
      <c r="J23" s="247" t="s">
        <v>1231</v>
      </c>
      <c r="K23" s="247" t="s">
        <v>1203</v>
      </c>
      <c r="L23" s="247" t="s">
        <v>1227</v>
      </c>
      <c r="M23" s="247" t="s">
        <v>1228</v>
      </c>
      <c r="N23" s="247" t="s">
        <v>1229</v>
      </c>
      <c r="O23" s="247" t="s">
        <v>65</v>
      </c>
      <c r="P23" s="247">
        <v>44</v>
      </c>
      <c r="Q23" s="248"/>
      <c r="R23" s="247" t="s">
        <v>109</v>
      </c>
      <c r="S23" s="247" t="s">
        <v>1240</v>
      </c>
      <c r="T23" s="249" t="s">
        <v>1559</v>
      </c>
      <c r="U23" s="247" t="s">
        <v>110</v>
      </c>
      <c r="V23" s="247" t="s">
        <v>125</v>
      </c>
      <c r="W23" s="247" t="s">
        <v>65</v>
      </c>
      <c r="X23" s="247" t="s">
        <v>65</v>
      </c>
      <c r="Y23" s="247" t="s">
        <v>112</v>
      </c>
      <c r="Z23" s="247" t="s">
        <v>1206</v>
      </c>
      <c r="AA23" s="247" t="s">
        <v>113</v>
      </c>
      <c r="AB23" s="247" t="s">
        <v>113</v>
      </c>
      <c r="AC23" s="247"/>
      <c r="AD23" s="247" t="s">
        <v>113</v>
      </c>
      <c r="AE23" s="247" t="s">
        <v>6</v>
      </c>
      <c r="AF23" s="247" t="s">
        <v>108</v>
      </c>
      <c r="AG23" s="247"/>
      <c r="AH23" s="247" t="s">
        <v>1219</v>
      </c>
      <c r="AI23" s="250"/>
      <c r="AJ23" s="251" t="s">
        <v>1560</v>
      </c>
      <c r="AK23" s="252" t="s">
        <v>1208</v>
      </c>
      <c r="AL23" s="253" t="s">
        <v>1199</v>
      </c>
      <c r="BL23" s="234">
        <v>0</v>
      </c>
      <c r="BM23" s="234">
        <v>0</v>
      </c>
      <c r="BN23" s="234">
        <v>0</v>
      </c>
      <c r="BO23" s="234">
        <v>0</v>
      </c>
      <c r="BP23" s="235" t="s">
        <v>1137</v>
      </c>
    </row>
    <row r="24" spans="1:68" s="233" customFormat="1" x14ac:dyDescent="0.2">
      <c r="A24" s="246" t="s">
        <v>101</v>
      </c>
      <c r="B24" s="247" t="s">
        <v>138</v>
      </c>
      <c r="C24" s="247" t="s">
        <v>137</v>
      </c>
      <c r="D24" s="256" t="s">
        <v>1562</v>
      </c>
      <c r="E24" s="247" t="s">
        <v>105</v>
      </c>
      <c r="F24" s="247" t="s">
        <v>106</v>
      </c>
      <c r="G24" s="248" t="s">
        <v>107</v>
      </c>
      <c r="H24" s="256" t="s">
        <v>1563</v>
      </c>
      <c r="I24" s="248" t="s">
        <v>1230</v>
      </c>
      <c r="J24" s="249" t="s">
        <v>1564</v>
      </c>
      <c r="K24" s="249" t="s">
        <v>1565</v>
      </c>
      <c r="L24" s="247" t="s">
        <v>1204</v>
      </c>
      <c r="M24" s="247"/>
      <c r="N24" s="247"/>
      <c r="O24" s="247" t="s">
        <v>65</v>
      </c>
      <c r="P24" s="247">
        <v>44</v>
      </c>
      <c r="Q24" s="248"/>
      <c r="R24" s="247" t="s">
        <v>109</v>
      </c>
      <c r="S24" s="247" t="s">
        <v>1238</v>
      </c>
      <c r="T24" s="249" t="s">
        <v>1559</v>
      </c>
      <c r="U24" s="247" t="s">
        <v>110</v>
      </c>
      <c r="V24" s="247" t="s">
        <v>111</v>
      </c>
      <c r="W24" s="247" t="s">
        <v>65</v>
      </c>
      <c r="X24" s="247" t="s">
        <v>108</v>
      </c>
      <c r="Y24" s="247" t="s">
        <v>112</v>
      </c>
      <c r="Z24" s="247" t="s">
        <v>1206</v>
      </c>
      <c r="AA24" s="247" t="s">
        <v>113</v>
      </c>
      <c r="AB24" s="247" t="s">
        <v>113</v>
      </c>
      <c r="AC24" s="247"/>
      <c r="AD24" s="247" t="s">
        <v>113</v>
      </c>
      <c r="AE24" s="247" t="s">
        <v>6</v>
      </c>
      <c r="AF24" s="247" t="s">
        <v>108</v>
      </c>
      <c r="AG24" s="247"/>
      <c r="AH24" s="247" t="s">
        <v>1219</v>
      </c>
      <c r="AI24" s="254"/>
      <c r="AJ24" s="251" t="s">
        <v>1560</v>
      </c>
      <c r="AK24" s="252" t="s">
        <v>1208</v>
      </c>
      <c r="AL24" s="253" t="s">
        <v>1199</v>
      </c>
      <c r="BL24" s="234">
        <v>0</v>
      </c>
      <c r="BM24" s="234">
        <v>0</v>
      </c>
      <c r="BN24" s="234">
        <v>0</v>
      </c>
      <c r="BO24" s="234">
        <v>0</v>
      </c>
      <c r="BP24" s="235" t="s">
        <v>1137</v>
      </c>
    </row>
    <row r="25" spans="1:68" s="233" customFormat="1" x14ac:dyDescent="0.2">
      <c r="A25" s="246" t="s">
        <v>101</v>
      </c>
      <c r="B25" s="247" t="s">
        <v>139</v>
      </c>
      <c r="C25" s="247" t="s">
        <v>1241</v>
      </c>
      <c r="D25" s="248" t="s">
        <v>1242</v>
      </c>
      <c r="E25" s="247" t="s">
        <v>105</v>
      </c>
      <c r="F25" s="247" t="s">
        <v>106</v>
      </c>
      <c r="G25" s="248" t="s">
        <v>107</v>
      </c>
      <c r="H25" s="248" t="s">
        <v>1200</v>
      </c>
      <c r="I25" s="248" t="s">
        <v>1230</v>
      </c>
      <c r="J25" s="247" t="s">
        <v>1231</v>
      </c>
      <c r="K25" s="247" t="s">
        <v>1203</v>
      </c>
      <c r="L25" s="247" t="s">
        <v>1204</v>
      </c>
      <c r="M25" s="247"/>
      <c r="N25" s="247"/>
      <c r="O25" s="247" t="s">
        <v>65</v>
      </c>
      <c r="P25" s="247">
        <v>44</v>
      </c>
      <c r="Q25" s="248"/>
      <c r="R25" s="247" t="s">
        <v>109</v>
      </c>
      <c r="S25" s="249" t="s">
        <v>1329</v>
      </c>
      <c r="T25" s="249" t="s">
        <v>1559</v>
      </c>
      <c r="U25" s="247" t="s">
        <v>110</v>
      </c>
      <c r="V25" s="247" t="s">
        <v>111</v>
      </c>
      <c r="W25" s="247" t="s">
        <v>65</v>
      </c>
      <c r="X25" s="247" t="s">
        <v>108</v>
      </c>
      <c r="Y25" s="247" t="s">
        <v>112</v>
      </c>
      <c r="Z25" s="247" t="s">
        <v>1206</v>
      </c>
      <c r="AA25" s="247" t="s">
        <v>113</v>
      </c>
      <c r="AB25" s="247" t="s">
        <v>113</v>
      </c>
      <c r="AC25" s="247"/>
      <c r="AD25" s="247" t="s">
        <v>113</v>
      </c>
      <c r="AE25" s="247" t="s">
        <v>6</v>
      </c>
      <c r="AF25" s="247" t="s">
        <v>108</v>
      </c>
      <c r="AG25" s="247"/>
      <c r="AH25" s="247" t="s">
        <v>1219</v>
      </c>
      <c r="AI25" s="254"/>
      <c r="AJ25" s="251" t="s">
        <v>1560</v>
      </c>
      <c r="AK25" s="252" t="s">
        <v>1208</v>
      </c>
      <c r="AL25" s="253" t="s">
        <v>1199</v>
      </c>
      <c r="BL25" s="234">
        <v>0</v>
      </c>
      <c r="BM25" s="234">
        <v>0</v>
      </c>
      <c r="BN25" s="234">
        <v>0</v>
      </c>
      <c r="BO25" s="234">
        <v>0</v>
      </c>
      <c r="BP25" s="235" t="s">
        <v>1137</v>
      </c>
    </row>
    <row r="26" spans="1:68" s="233" customFormat="1" x14ac:dyDescent="0.2">
      <c r="A26" s="246" t="s">
        <v>101</v>
      </c>
      <c r="B26" s="247" t="s">
        <v>142</v>
      </c>
      <c r="C26" s="247" t="s">
        <v>140</v>
      </c>
      <c r="D26" s="248" t="s">
        <v>141</v>
      </c>
      <c r="E26" s="247" t="s">
        <v>124</v>
      </c>
      <c r="F26" s="247" t="s">
        <v>106</v>
      </c>
      <c r="G26" s="248" t="s">
        <v>107</v>
      </c>
      <c r="H26" s="248" t="s">
        <v>1224</v>
      </c>
      <c r="I26" s="248" t="s">
        <v>1225</v>
      </c>
      <c r="J26" s="247" t="s">
        <v>1202</v>
      </c>
      <c r="K26" s="247" t="s">
        <v>1203</v>
      </c>
      <c r="L26" s="247" t="s">
        <v>1227</v>
      </c>
      <c r="M26" s="247" t="s">
        <v>1228</v>
      </c>
      <c r="N26" s="247" t="s">
        <v>1229</v>
      </c>
      <c r="O26" s="247" t="s">
        <v>65</v>
      </c>
      <c r="P26" s="247">
        <v>44</v>
      </c>
      <c r="Q26" s="248"/>
      <c r="R26" s="247" t="s">
        <v>109</v>
      </c>
      <c r="S26" s="249" t="s">
        <v>313</v>
      </c>
      <c r="T26" s="249" t="s">
        <v>1559</v>
      </c>
      <c r="U26" s="247" t="s">
        <v>110</v>
      </c>
      <c r="V26" s="247" t="s">
        <v>132</v>
      </c>
      <c r="W26" s="247" t="s">
        <v>65</v>
      </c>
      <c r="X26" s="247" t="s">
        <v>108</v>
      </c>
      <c r="Y26" s="247" t="s">
        <v>112</v>
      </c>
      <c r="Z26" s="247" t="s">
        <v>1206</v>
      </c>
      <c r="AA26" s="247" t="s">
        <v>113</v>
      </c>
      <c r="AB26" s="247" t="s">
        <v>113</v>
      </c>
      <c r="AC26" s="247"/>
      <c r="AD26" s="247" t="s">
        <v>113</v>
      </c>
      <c r="AE26" s="247" t="s">
        <v>6</v>
      </c>
      <c r="AF26" s="247" t="s">
        <v>108</v>
      </c>
      <c r="AG26" s="247"/>
      <c r="AH26" s="247" t="s">
        <v>1243</v>
      </c>
      <c r="AI26" s="250"/>
      <c r="AJ26" s="251" t="s">
        <v>1560</v>
      </c>
      <c r="AK26" s="252" t="s">
        <v>1208</v>
      </c>
      <c r="AL26" s="253" t="s">
        <v>1199</v>
      </c>
      <c r="BL26" s="234">
        <v>0</v>
      </c>
      <c r="BM26" s="234">
        <v>0</v>
      </c>
      <c r="BN26" s="234">
        <v>0</v>
      </c>
      <c r="BO26" s="234">
        <v>0</v>
      </c>
      <c r="BP26" s="235" t="s">
        <v>1137</v>
      </c>
    </row>
    <row r="27" spans="1:68" s="233" customFormat="1" x14ac:dyDescent="0.2">
      <c r="A27" s="246" t="s">
        <v>101</v>
      </c>
      <c r="B27" s="247" t="s">
        <v>143</v>
      </c>
      <c r="C27" s="247" t="s">
        <v>140</v>
      </c>
      <c r="D27" s="248" t="s">
        <v>141</v>
      </c>
      <c r="E27" s="247" t="s">
        <v>124</v>
      </c>
      <c r="F27" s="249" t="s">
        <v>106</v>
      </c>
      <c r="G27" s="248" t="s">
        <v>107</v>
      </c>
      <c r="H27" s="256" t="s">
        <v>1224</v>
      </c>
      <c r="I27" s="256" t="s">
        <v>1225</v>
      </c>
      <c r="J27" s="247" t="s">
        <v>1202</v>
      </c>
      <c r="K27" s="249" t="s">
        <v>1203</v>
      </c>
      <c r="L27" s="249" t="s">
        <v>1227</v>
      </c>
      <c r="M27" s="249" t="s">
        <v>1228</v>
      </c>
      <c r="N27" s="249" t="s">
        <v>1229</v>
      </c>
      <c r="O27" s="247" t="s">
        <v>65</v>
      </c>
      <c r="P27" s="249">
        <v>44</v>
      </c>
      <c r="Q27" s="256"/>
      <c r="R27" s="247" t="s">
        <v>109</v>
      </c>
      <c r="S27" s="249" t="s">
        <v>313</v>
      </c>
      <c r="T27" s="249" t="s">
        <v>1559</v>
      </c>
      <c r="U27" s="247" t="s">
        <v>110</v>
      </c>
      <c r="V27" s="247" t="s">
        <v>132</v>
      </c>
      <c r="W27" s="247" t="s">
        <v>108</v>
      </c>
      <c r="X27" s="247" t="s">
        <v>108</v>
      </c>
      <c r="Y27" s="249" t="s">
        <v>112</v>
      </c>
      <c r="Z27" s="249" t="s">
        <v>1206</v>
      </c>
      <c r="AA27" s="247" t="s">
        <v>113</v>
      </c>
      <c r="AB27" s="247" t="s">
        <v>113</v>
      </c>
      <c r="AC27" s="249"/>
      <c r="AD27" s="247" t="s">
        <v>113</v>
      </c>
      <c r="AE27" s="247" t="s">
        <v>6</v>
      </c>
      <c r="AF27" s="247" t="s">
        <v>108</v>
      </c>
      <c r="AG27" s="249"/>
      <c r="AH27" s="249" t="s">
        <v>1326</v>
      </c>
      <c r="AI27" s="250"/>
      <c r="AJ27" s="251" t="s">
        <v>1566</v>
      </c>
      <c r="AK27" s="252" t="s">
        <v>1208</v>
      </c>
      <c r="AL27" s="253" t="s">
        <v>1199</v>
      </c>
      <c r="BL27" s="234">
        <v>0</v>
      </c>
      <c r="BM27" s="234">
        <v>0</v>
      </c>
      <c r="BN27" s="234">
        <v>0</v>
      </c>
      <c r="BO27" s="234">
        <v>0</v>
      </c>
      <c r="BP27" s="235" t="s">
        <v>1137</v>
      </c>
    </row>
    <row r="28" spans="1:68" s="233" customFormat="1" x14ac:dyDescent="0.2">
      <c r="A28" s="246" t="s">
        <v>101</v>
      </c>
      <c r="B28" s="249" t="s">
        <v>1567</v>
      </c>
      <c r="C28" s="247" t="s">
        <v>144</v>
      </c>
      <c r="D28" s="248" t="s">
        <v>145</v>
      </c>
      <c r="E28" s="247" t="s">
        <v>124</v>
      </c>
      <c r="F28" s="247" t="s">
        <v>106</v>
      </c>
      <c r="G28" s="248" t="s">
        <v>107</v>
      </c>
      <c r="H28" s="248" t="s">
        <v>1224</v>
      </c>
      <c r="I28" s="248" t="s">
        <v>1225</v>
      </c>
      <c r="J28" s="247" t="s">
        <v>1226</v>
      </c>
      <c r="K28" s="247" t="s">
        <v>1203</v>
      </c>
      <c r="L28" s="247" t="s">
        <v>1227</v>
      </c>
      <c r="M28" s="247" t="s">
        <v>1228</v>
      </c>
      <c r="N28" s="247" t="s">
        <v>1229</v>
      </c>
      <c r="O28" s="247" t="s">
        <v>65</v>
      </c>
      <c r="P28" s="247">
        <v>44</v>
      </c>
      <c r="Q28" s="248"/>
      <c r="R28" s="247" t="s">
        <v>109</v>
      </c>
      <c r="S28" s="247" t="s">
        <v>1217</v>
      </c>
      <c r="T28" s="249" t="s">
        <v>1559</v>
      </c>
      <c r="U28" s="247" t="s">
        <v>110</v>
      </c>
      <c r="V28" s="247" t="s">
        <v>125</v>
      </c>
      <c r="W28" s="247" t="s">
        <v>65</v>
      </c>
      <c r="X28" s="247" t="s">
        <v>108</v>
      </c>
      <c r="Y28" s="247" t="s">
        <v>112</v>
      </c>
      <c r="Z28" s="247" t="s">
        <v>1206</v>
      </c>
      <c r="AA28" s="247" t="s">
        <v>113</v>
      </c>
      <c r="AB28" s="247" t="s">
        <v>113</v>
      </c>
      <c r="AC28" s="247"/>
      <c r="AD28" s="247" t="s">
        <v>113</v>
      </c>
      <c r="AE28" s="247" t="s">
        <v>6</v>
      </c>
      <c r="AF28" s="247" t="s">
        <v>108</v>
      </c>
      <c r="AG28" s="247"/>
      <c r="AH28" s="247" t="s">
        <v>1243</v>
      </c>
      <c r="AI28" s="254"/>
      <c r="AJ28" s="251" t="s">
        <v>1560</v>
      </c>
      <c r="AK28" s="252" t="s">
        <v>1208</v>
      </c>
      <c r="AL28" s="253" t="s">
        <v>1199</v>
      </c>
      <c r="BL28" s="234">
        <v>0</v>
      </c>
      <c r="BM28" s="234">
        <v>0</v>
      </c>
      <c r="BN28" s="234">
        <v>0</v>
      </c>
      <c r="BO28" s="234">
        <v>0</v>
      </c>
      <c r="BP28" s="235" t="s">
        <v>1137</v>
      </c>
    </row>
    <row r="29" spans="1:68" s="233" customFormat="1" x14ac:dyDescent="0.2">
      <c r="A29" s="246" t="s">
        <v>101</v>
      </c>
      <c r="B29" s="247" t="s">
        <v>148</v>
      </c>
      <c r="C29" s="247" t="s">
        <v>146</v>
      </c>
      <c r="D29" s="248" t="s">
        <v>1247</v>
      </c>
      <c r="E29" s="247" t="s">
        <v>124</v>
      </c>
      <c r="F29" s="247" t="s">
        <v>106</v>
      </c>
      <c r="G29" s="248" t="s">
        <v>107</v>
      </c>
      <c r="H29" s="248" t="s">
        <v>1224</v>
      </c>
      <c r="I29" s="248" t="s">
        <v>1225</v>
      </c>
      <c r="J29" s="247" t="s">
        <v>1231</v>
      </c>
      <c r="K29" s="247" t="s">
        <v>1203</v>
      </c>
      <c r="L29" s="247" t="s">
        <v>1227</v>
      </c>
      <c r="M29" s="247" t="s">
        <v>1228</v>
      </c>
      <c r="N29" s="247" t="s">
        <v>1229</v>
      </c>
      <c r="O29" s="247" t="s">
        <v>65</v>
      </c>
      <c r="P29" s="247">
        <v>44</v>
      </c>
      <c r="Q29" s="248"/>
      <c r="R29" s="247" t="s">
        <v>109</v>
      </c>
      <c r="S29" s="249" t="s">
        <v>1558</v>
      </c>
      <c r="T29" s="249" t="s">
        <v>1559</v>
      </c>
      <c r="U29" s="247" t="s">
        <v>110</v>
      </c>
      <c r="V29" s="247" t="s">
        <v>132</v>
      </c>
      <c r="W29" s="247" t="s">
        <v>65</v>
      </c>
      <c r="X29" s="247" t="s">
        <v>108</v>
      </c>
      <c r="Y29" s="247" t="s">
        <v>112</v>
      </c>
      <c r="Z29" s="247" t="s">
        <v>1206</v>
      </c>
      <c r="AA29" s="247" t="s">
        <v>113</v>
      </c>
      <c r="AB29" s="247" t="s">
        <v>113</v>
      </c>
      <c r="AC29" s="247"/>
      <c r="AD29" s="247" t="s">
        <v>113</v>
      </c>
      <c r="AE29" s="247" t="s">
        <v>6</v>
      </c>
      <c r="AF29" s="247" t="s">
        <v>108</v>
      </c>
      <c r="AG29" s="247"/>
      <c r="AH29" s="247" t="s">
        <v>1219</v>
      </c>
      <c r="AI29" s="250"/>
      <c r="AJ29" s="251" t="s">
        <v>1560</v>
      </c>
      <c r="AK29" s="252" t="s">
        <v>1208</v>
      </c>
      <c r="AL29" s="253" t="s">
        <v>1199</v>
      </c>
      <c r="BL29" s="234">
        <v>0</v>
      </c>
      <c r="BM29" s="234">
        <v>0</v>
      </c>
      <c r="BN29" s="234">
        <v>0</v>
      </c>
      <c r="BO29" s="234">
        <v>0</v>
      </c>
      <c r="BP29" s="235" t="s">
        <v>1137</v>
      </c>
    </row>
    <row r="30" spans="1:68" s="233" customFormat="1" x14ac:dyDescent="0.2">
      <c r="A30" s="246" t="s">
        <v>101</v>
      </c>
      <c r="B30" s="247" t="s">
        <v>149</v>
      </c>
      <c r="C30" s="249"/>
      <c r="D30" s="256"/>
      <c r="E30" s="247" t="s">
        <v>105</v>
      </c>
      <c r="F30" s="247" t="s">
        <v>106</v>
      </c>
      <c r="G30" s="248" t="s">
        <v>107</v>
      </c>
      <c r="H30" s="248" t="s">
        <v>1200</v>
      </c>
      <c r="I30" s="256" t="s">
        <v>1568</v>
      </c>
      <c r="J30" s="247" t="s">
        <v>1202</v>
      </c>
      <c r="K30" s="247" t="s">
        <v>1203</v>
      </c>
      <c r="L30" s="249" t="s">
        <v>1569</v>
      </c>
      <c r="M30" s="247"/>
      <c r="N30" s="247"/>
      <c r="O30" s="247" t="s">
        <v>65</v>
      </c>
      <c r="P30" s="247">
        <v>44</v>
      </c>
      <c r="Q30" s="248"/>
      <c r="R30" s="247" t="s">
        <v>136</v>
      </c>
      <c r="S30" s="249" t="s">
        <v>313</v>
      </c>
      <c r="T30" s="249" t="s">
        <v>1559</v>
      </c>
      <c r="U30" s="247" t="s">
        <v>110</v>
      </c>
      <c r="V30" s="247" t="s">
        <v>111</v>
      </c>
      <c r="W30" s="247" t="s">
        <v>65</v>
      </c>
      <c r="X30" s="247" t="s">
        <v>108</v>
      </c>
      <c r="Y30" s="247" t="s">
        <v>112</v>
      </c>
      <c r="Z30" s="247" t="s">
        <v>1206</v>
      </c>
      <c r="AA30" s="247" t="s">
        <v>113</v>
      </c>
      <c r="AB30" s="247" t="s">
        <v>113</v>
      </c>
      <c r="AC30" s="247"/>
      <c r="AD30" s="247" t="s">
        <v>113</v>
      </c>
      <c r="AE30" s="247" t="s">
        <v>6</v>
      </c>
      <c r="AF30" s="247" t="s">
        <v>108</v>
      </c>
      <c r="AG30" s="247"/>
      <c r="AH30" s="247" t="s">
        <v>1207</v>
      </c>
      <c r="AI30" s="254"/>
      <c r="AJ30" s="251" t="s">
        <v>1560</v>
      </c>
      <c r="AK30" s="252" t="s">
        <v>1208</v>
      </c>
      <c r="AL30" s="253" t="s">
        <v>1199</v>
      </c>
      <c r="BL30" s="234">
        <v>0</v>
      </c>
      <c r="BM30" s="234">
        <v>0</v>
      </c>
      <c r="BN30" s="234">
        <v>0</v>
      </c>
      <c r="BO30" s="234">
        <v>0</v>
      </c>
      <c r="BP30" s="235" t="s">
        <v>1137</v>
      </c>
    </row>
    <row r="31" spans="1:68" s="233" customFormat="1" x14ac:dyDescent="0.2">
      <c r="A31" s="246" t="s">
        <v>101</v>
      </c>
      <c r="B31" s="247" t="s">
        <v>227</v>
      </c>
      <c r="C31" s="249" t="s">
        <v>1570</v>
      </c>
      <c r="D31" s="248" t="s">
        <v>177</v>
      </c>
      <c r="E31" s="247" t="s">
        <v>166</v>
      </c>
      <c r="F31" s="247" t="s">
        <v>106</v>
      </c>
      <c r="G31" s="248" t="s">
        <v>107</v>
      </c>
      <c r="H31" s="248" t="s">
        <v>1248</v>
      </c>
      <c r="I31" s="248" t="s">
        <v>1231</v>
      </c>
      <c r="J31" s="247" t="s">
        <v>1231</v>
      </c>
      <c r="K31" s="247" t="s">
        <v>1203</v>
      </c>
      <c r="L31" s="247" t="s">
        <v>1249</v>
      </c>
      <c r="M31" s="247"/>
      <c r="N31" s="247"/>
      <c r="O31" s="247" t="s">
        <v>65</v>
      </c>
      <c r="P31" s="249">
        <v>44</v>
      </c>
      <c r="Q31" s="248"/>
      <c r="R31" s="247" t="s">
        <v>109</v>
      </c>
      <c r="S31" s="249" t="s">
        <v>313</v>
      </c>
      <c r="T31" s="249" t="s">
        <v>1559</v>
      </c>
      <c r="U31" s="247" t="s">
        <v>110</v>
      </c>
      <c r="V31" s="247" t="s">
        <v>199</v>
      </c>
      <c r="W31" s="247" t="s">
        <v>65</v>
      </c>
      <c r="X31" s="247" t="s">
        <v>108</v>
      </c>
      <c r="Y31" s="247" t="s">
        <v>112</v>
      </c>
      <c r="Z31" s="247" t="s">
        <v>1206</v>
      </c>
      <c r="AA31" s="247" t="s">
        <v>113</v>
      </c>
      <c r="AB31" s="247" t="s">
        <v>113</v>
      </c>
      <c r="AC31" s="247"/>
      <c r="AD31" s="247" t="s">
        <v>113</v>
      </c>
      <c r="AE31" s="247" t="s">
        <v>6</v>
      </c>
      <c r="AF31" s="247" t="s">
        <v>108</v>
      </c>
      <c r="AG31" s="247"/>
      <c r="AH31" s="247" t="s">
        <v>1250</v>
      </c>
      <c r="AI31" s="250"/>
      <c r="AJ31" s="251" t="s">
        <v>1560</v>
      </c>
      <c r="AK31" s="252" t="s">
        <v>1208</v>
      </c>
      <c r="AL31" s="255" t="s">
        <v>1199</v>
      </c>
      <c r="BL31" s="234">
        <v>0</v>
      </c>
      <c r="BM31" s="234">
        <v>0</v>
      </c>
      <c r="BN31" s="234">
        <v>0</v>
      </c>
      <c r="BO31" s="234">
        <v>0</v>
      </c>
      <c r="BP31" s="235" t="s">
        <v>1137</v>
      </c>
    </row>
    <row r="32" spans="1:68" s="233" customFormat="1" x14ac:dyDescent="0.2">
      <c r="A32" s="246" t="s">
        <v>101</v>
      </c>
      <c r="B32" s="247" t="s">
        <v>152</v>
      </c>
      <c r="C32" s="249" t="s">
        <v>1571</v>
      </c>
      <c r="D32" s="256" t="s">
        <v>1572</v>
      </c>
      <c r="E32" s="247" t="s">
        <v>124</v>
      </c>
      <c r="F32" s="247" t="s">
        <v>106</v>
      </c>
      <c r="G32" s="248" t="s">
        <v>107</v>
      </c>
      <c r="H32" s="248" t="s">
        <v>1224</v>
      </c>
      <c r="I32" s="248" t="s">
        <v>1225</v>
      </c>
      <c r="J32" s="247" t="s">
        <v>1202</v>
      </c>
      <c r="K32" s="247" t="s">
        <v>1203</v>
      </c>
      <c r="L32" s="247" t="s">
        <v>1227</v>
      </c>
      <c r="M32" s="247" t="s">
        <v>1228</v>
      </c>
      <c r="N32" s="247" t="s">
        <v>1229</v>
      </c>
      <c r="O32" s="247" t="s">
        <v>65</v>
      </c>
      <c r="P32" s="247">
        <v>44</v>
      </c>
      <c r="Q32" s="248"/>
      <c r="R32" s="247" t="s">
        <v>109</v>
      </c>
      <c r="S32" s="247" t="s">
        <v>1217</v>
      </c>
      <c r="T32" s="249" t="s">
        <v>1573</v>
      </c>
      <c r="U32" s="247" t="s">
        <v>110</v>
      </c>
      <c r="V32" s="247" t="s">
        <v>132</v>
      </c>
      <c r="W32" s="247" t="s">
        <v>65</v>
      </c>
      <c r="X32" s="247" t="s">
        <v>108</v>
      </c>
      <c r="Y32" s="247" t="s">
        <v>112</v>
      </c>
      <c r="Z32" s="247" t="s">
        <v>1206</v>
      </c>
      <c r="AA32" s="247" t="s">
        <v>113</v>
      </c>
      <c r="AB32" s="247" t="s">
        <v>113</v>
      </c>
      <c r="AC32" s="247"/>
      <c r="AD32" s="247" t="s">
        <v>113</v>
      </c>
      <c r="AE32" s="247" t="s">
        <v>6</v>
      </c>
      <c r="AF32" s="247" t="s">
        <v>108</v>
      </c>
      <c r="AG32" s="247"/>
      <c r="AH32" s="247" t="s">
        <v>1251</v>
      </c>
      <c r="AI32" s="254"/>
      <c r="AJ32" s="251" t="s">
        <v>1560</v>
      </c>
      <c r="AK32" s="252" t="s">
        <v>1208</v>
      </c>
      <c r="AL32" s="255" t="s">
        <v>1199</v>
      </c>
      <c r="BL32" s="234">
        <v>0</v>
      </c>
      <c r="BM32" s="234">
        <v>0</v>
      </c>
      <c r="BN32" s="234">
        <v>0</v>
      </c>
      <c r="BO32" s="234">
        <v>0</v>
      </c>
      <c r="BP32" s="235" t="s">
        <v>1137</v>
      </c>
    </row>
    <row r="33" spans="1:68" s="233" customFormat="1" x14ac:dyDescent="0.2">
      <c r="A33" s="246" t="s">
        <v>101</v>
      </c>
      <c r="B33" s="247" t="s">
        <v>153</v>
      </c>
      <c r="C33" s="249" t="s">
        <v>1571</v>
      </c>
      <c r="D33" s="256" t="s">
        <v>1572</v>
      </c>
      <c r="E33" s="247" t="s">
        <v>124</v>
      </c>
      <c r="F33" s="247" t="s">
        <v>106</v>
      </c>
      <c r="G33" s="248" t="s">
        <v>107</v>
      </c>
      <c r="H33" s="248" t="s">
        <v>1224</v>
      </c>
      <c r="I33" s="248" t="s">
        <v>1225</v>
      </c>
      <c r="J33" s="247" t="s">
        <v>1202</v>
      </c>
      <c r="K33" s="247" t="s">
        <v>1203</v>
      </c>
      <c r="L33" s="247" t="s">
        <v>1227</v>
      </c>
      <c r="M33" s="247" t="s">
        <v>1228</v>
      </c>
      <c r="N33" s="247" t="s">
        <v>1229</v>
      </c>
      <c r="O33" s="247" t="s">
        <v>65</v>
      </c>
      <c r="P33" s="247">
        <v>44</v>
      </c>
      <c r="Q33" s="248"/>
      <c r="R33" s="247" t="s">
        <v>109</v>
      </c>
      <c r="S33" s="247" t="s">
        <v>1217</v>
      </c>
      <c r="T33" s="249" t="s">
        <v>1573</v>
      </c>
      <c r="U33" s="247" t="s">
        <v>110</v>
      </c>
      <c r="V33" s="247" t="s">
        <v>125</v>
      </c>
      <c r="W33" s="247" t="s">
        <v>65</v>
      </c>
      <c r="X33" s="247" t="s">
        <v>108</v>
      </c>
      <c r="Y33" s="247" t="s">
        <v>112</v>
      </c>
      <c r="Z33" s="247" t="s">
        <v>1206</v>
      </c>
      <c r="AA33" s="247" t="s">
        <v>113</v>
      </c>
      <c r="AB33" s="247" t="s">
        <v>113</v>
      </c>
      <c r="AC33" s="247"/>
      <c r="AD33" s="247" t="s">
        <v>113</v>
      </c>
      <c r="AE33" s="247" t="s">
        <v>6</v>
      </c>
      <c r="AF33" s="247" t="s">
        <v>108</v>
      </c>
      <c r="AG33" s="247"/>
      <c r="AH33" s="247" t="s">
        <v>1251</v>
      </c>
      <c r="AI33" s="254"/>
      <c r="AJ33" s="251" t="s">
        <v>1560</v>
      </c>
      <c r="AK33" s="252" t="s">
        <v>1208</v>
      </c>
      <c r="AL33" s="253" t="s">
        <v>1199</v>
      </c>
      <c r="BL33" s="234">
        <v>0</v>
      </c>
      <c r="BM33" s="234">
        <v>0</v>
      </c>
      <c r="BN33" s="234">
        <v>0</v>
      </c>
      <c r="BO33" s="234">
        <v>0</v>
      </c>
      <c r="BP33" s="235" t="s">
        <v>1137</v>
      </c>
    </row>
    <row r="34" spans="1:68" s="233" customFormat="1" x14ac:dyDescent="0.2">
      <c r="A34" s="246" t="s">
        <v>101</v>
      </c>
      <c r="B34" s="247" t="s">
        <v>155</v>
      </c>
      <c r="C34" s="247" t="s">
        <v>154</v>
      </c>
      <c r="D34" s="248" t="s">
        <v>151</v>
      </c>
      <c r="E34" s="247" t="s">
        <v>124</v>
      </c>
      <c r="F34" s="247" t="s">
        <v>106</v>
      </c>
      <c r="G34" s="248" t="s">
        <v>107</v>
      </c>
      <c r="H34" s="248" t="s">
        <v>1224</v>
      </c>
      <c r="I34" s="248" t="s">
        <v>1225</v>
      </c>
      <c r="J34" s="247" t="s">
        <v>1202</v>
      </c>
      <c r="K34" s="247" t="s">
        <v>1203</v>
      </c>
      <c r="L34" s="247" t="s">
        <v>1227</v>
      </c>
      <c r="M34" s="247" t="s">
        <v>1228</v>
      </c>
      <c r="N34" s="247" t="s">
        <v>1229</v>
      </c>
      <c r="O34" s="247" t="s">
        <v>65</v>
      </c>
      <c r="P34" s="247">
        <v>44</v>
      </c>
      <c r="Q34" s="248"/>
      <c r="R34" s="247" t="s">
        <v>109</v>
      </c>
      <c r="S34" s="247" t="s">
        <v>1238</v>
      </c>
      <c r="T34" s="249" t="s">
        <v>1559</v>
      </c>
      <c r="U34" s="247" t="s">
        <v>110</v>
      </c>
      <c r="V34" s="247" t="s">
        <v>125</v>
      </c>
      <c r="W34" s="247" t="s">
        <v>65</v>
      </c>
      <c r="X34" s="247" t="s">
        <v>108</v>
      </c>
      <c r="Y34" s="247" t="s">
        <v>112</v>
      </c>
      <c r="Z34" s="247" t="s">
        <v>1206</v>
      </c>
      <c r="AA34" s="247" t="s">
        <v>113</v>
      </c>
      <c r="AB34" s="247" t="s">
        <v>113</v>
      </c>
      <c r="AC34" s="247"/>
      <c r="AD34" s="247" t="s">
        <v>113</v>
      </c>
      <c r="AE34" s="247" t="s">
        <v>6</v>
      </c>
      <c r="AF34" s="247" t="s">
        <v>108</v>
      </c>
      <c r="AG34" s="247"/>
      <c r="AH34" s="247" t="s">
        <v>1219</v>
      </c>
      <c r="AI34" s="254"/>
      <c r="AJ34" s="251" t="s">
        <v>1560</v>
      </c>
      <c r="AK34" s="252" t="s">
        <v>1208</v>
      </c>
      <c r="AL34" s="253" t="s">
        <v>1199</v>
      </c>
      <c r="BL34" s="234">
        <v>0</v>
      </c>
      <c r="BM34" s="234">
        <v>0</v>
      </c>
      <c r="BN34" s="234">
        <v>0</v>
      </c>
      <c r="BO34" s="234">
        <v>0</v>
      </c>
      <c r="BP34" s="235" t="s">
        <v>1137</v>
      </c>
    </row>
    <row r="35" spans="1:68" s="233" customFormat="1" x14ac:dyDescent="0.2">
      <c r="A35" s="246" t="s">
        <v>101</v>
      </c>
      <c r="B35" s="247" t="s">
        <v>156</v>
      </c>
      <c r="C35" s="247" t="s">
        <v>154</v>
      </c>
      <c r="D35" s="248" t="s">
        <v>151</v>
      </c>
      <c r="E35" s="247" t="s">
        <v>124</v>
      </c>
      <c r="F35" s="247" t="s">
        <v>175</v>
      </c>
      <c r="G35" s="248" t="s">
        <v>107</v>
      </c>
      <c r="H35" s="248" t="s">
        <v>1232</v>
      </c>
      <c r="I35" s="248" t="s">
        <v>1244</v>
      </c>
      <c r="J35" s="247" t="s">
        <v>1226</v>
      </c>
      <c r="K35" s="247" t="s">
        <v>1234</v>
      </c>
      <c r="L35" s="247" t="s">
        <v>1235</v>
      </c>
      <c r="M35" s="247" t="s">
        <v>1236</v>
      </c>
      <c r="N35" s="247" t="s">
        <v>1237</v>
      </c>
      <c r="O35" s="247" t="s">
        <v>65</v>
      </c>
      <c r="P35" s="247">
        <v>58</v>
      </c>
      <c r="Q35" s="248" t="s">
        <v>1245</v>
      </c>
      <c r="R35" s="247" t="s">
        <v>109</v>
      </c>
      <c r="S35" s="249" t="s">
        <v>1574</v>
      </c>
      <c r="T35" s="249" t="s">
        <v>1559</v>
      </c>
      <c r="U35" s="249" t="s">
        <v>110</v>
      </c>
      <c r="V35" s="247" t="s">
        <v>132</v>
      </c>
      <c r="W35" s="247" t="s">
        <v>65</v>
      </c>
      <c r="X35" s="247" t="s">
        <v>108</v>
      </c>
      <c r="Y35" s="249" t="s">
        <v>112</v>
      </c>
      <c r="Z35" s="247" t="s">
        <v>1139</v>
      </c>
      <c r="AA35" s="249" t="s">
        <v>108</v>
      </c>
      <c r="AB35" s="249" t="s">
        <v>108</v>
      </c>
      <c r="AC35" s="247" t="s">
        <v>176</v>
      </c>
      <c r="AD35" s="247" t="s">
        <v>113</v>
      </c>
      <c r="AE35" s="247" t="s">
        <v>6</v>
      </c>
      <c r="AF35" s="247" t="s">
        <v>108</v>
      </c>
      <c r="AG35" s="249" t="s">
        <v>1575</v>
      </c>
      <c r="AH35" s="249" t="s">
        <v>1576</v>
      </c>
      <c r="AI35" s="254" t="s">
        <v>114</v>
      </c>
      <c r="AJ35" s="251" t="s">
        <v>1566</v>
      </c>
      <c r="AK35" s="252" t="s">
        <v>1208</v>
      </c>
      <c r="AL35" s="253" t="s">
        <v>1199</v>
      </c>
      <c r="BL35" s="234">
        <v>0</v>
      </c>
      <c r="BM35" s="234">
        <v>0</v>
      </c>
      <c r="BN35" s="234">
        <v>0</v>
      </c>
      <c r="BO35" s="234">
        <v>0</v>
      </c>
      <c r="BP35" s="235" t="s">
        <v>1137</v>
      </c>
    </row>
    <row r="36" spans="1:68" s="233" customFormat="1" x14ac:dyDescent="0.2">
      <c r="A36" s="246" t="s">
        <v>101</v>
      </c>
      <c r="B36" s="247" t="s">
        <v>162</v>
      </c>
      <c r="C36" s="247" t="s">
        <v>160</v>
      </c>
      <c r="D36" s="248" t="s">
        <v>161</v>
      </c>
      <c r="E36" s="247" t="s">
        <v>124</v>
      </c>
      <c r="F36" s="247" t="s">
        <v>106</v>
      </c>
      <c r="G36" s="248" t="s">
        <v>107</v>
      </c>
      <c r="H36" s="248" t="s">
        <v>1212</v>
      </c>
      <c r="I36" s="248" t="s">
        <v>1213</v>
      </c>
      <c r="J36" s="247" t="s">
        <v>1226</v>
      </c>
      <c r="K36" s="247" t="s">
        <v>1203</v>
      </c>
      <c r="L36" s="247" t="s">
        <v>1214</v>
      </c>
      <c r="M36" s="247" t="s">
        <v>1215</v>
      </c>
      <c r="N36" s="247" t="s">
        <v>1216</v>
      </c>
      <c r="O36" s="247" t="s">
        <v>65</v>
      </c>
      <c r="P36" s="247">
        <v>44</v>
      </c>
      <c r="Q36" s="248"/>
      <c r="R36" s="247" t="s">
        <v>109</v>
      </c>
      <c r="S36" s="249" t="s">
        <v>1577</v>
      </c>
      <c r="T36" s="249" t="s">
        <v>1559</v>
      </c>
      <c r="U36" s="247" t="s">
        <v>110</v>
      </c>
      <c r="V36" s="247" t="s">
        <v>132</v>
      </c>
      <c r="W36" s="247" t="s">
        <v>65</v>
      </c>
      <c r="X36" s="247" t="s">
        <v>108</v>
      </c>
      <c r="Y36" s="247" t="s">
        <v>112</v>
      </c>
      <c r="Z36" s="249" t="s">
        <v>1206</v>
      </c>
      <c r="AA36" s="249" t="s">
        <v>108</v>
      </c>
      <c r="AB36" s="249" t="s">
        <v>108</v>
      </c>
      <c r="AC36" s="247"/>
      <c r="AD36" s="249" t="s">
        <v>108</v>
      </c>
      <c r="AE36" s="247" t="s">
        <v>6</v>
      </c>
      <c r="AF36" s="247" t="s">
        <v>108</v>
      </c>
      <c r="AG36" s="249" t="s">
        <v>1578</v>
      </c>
      <c r="AH36" s="249" t="s">
        <v>1251</v>
      </c>
      <c r="AI36" s="250" t="s">
        <v>1579</v>
      </c>
      <c r="AJ36" s="251" t="s">
        <v>1560</v>
      </c>
      <c r="AK36" s="252" t="s">
        <v>1208</v>
      </c>
      <c r="AL36" s="253" t="s">
        <v>1199</v>
      </c>
      <c r="BL36" s="234">
        <v>0</v>
      </c>
      <c r="BM36" s="234">
        <v>0</v>
      </c>
      <c r="BN36" s="234">
        <v>0</v>
      </c>
      <c r="BO36" s="234">
        <v>0</v>
      </c>
      <c r="BP36" s="235" t="s">
        <v>1137</v>
      </c>
    </row>
    <row r="37" spans="1:68" s="233" customFormat="1" x14ac:dyDescent="0.2">
      <c r="A37" s="257" t="s">
        <v>101</v>
      </c>
      <c r="B37" s="258" t="s">
        <v>1254</v>
      </c>
      <c r="C37" s="258" t="s">
        <v>1255</v>
      </c>
      <c r="D37" s="259" t="s">
        <v>1256</v>
      </c>
      <c r="E37" s="258" t="s">
        <v>166</v>
      </c>
      <c r="F37" s="258" t="s">
        <v>1257</v>
      </c>
      <c r="G37" s="259" t="s">
        <v>107</v>
      </c>
      <c r="H37" s="259" t="s">
        <v>1258</v>
      </c>
      <c r="I37" s="259" t="s">
        <v>1231</v>
      </c>
      <c r="J37" s="258" t="s">
        <v>1231</v>
      </c>
      <c r="K37" s="258" t="s">
        <v>1203</v>
      </c>
      <c r="L37" s="258" t="s">
        <v>1259</v>
      </c>
      <c r="M37" s="258"/>
      <c r="N37" s="258"/>
      <c r="O37" s="258" t="s">
        <v>65</v>
      </c>
      <c r="P37" s="258">
        <v>58</v>
      </c>
      <c r="Q37" s="259" t="s">
        <v>1260</v>
      </c>
      <c r="R37" s="258" t="s">
        <v>1261</v>
      </c>
      <c r="S37" s="258" t="s">
        <v>1262</v>
      </c>
      <c r="T37" s="258" t="s">
        <v>1216</v>
      </c>
      <c r="U37" s="258" t="s">
        <v>110</v>
      </c>
      <c r="V37" s="258" t="s">
        <v>167</v>
      </c>
      <c r="W37" s="258" t="s">
        <v>65</v>
      </c>
      <c r="X37" s="258" t="s">
        <v>65</v>
      </c>
      <c r="Y37" s="258" t="s">
        <v>1239</v>
      </c>
      <c r="Z37" s="258" t="s">
        <v>1139</v>
      </c>
      <c r="AA37" s="258" t="s">
        <v>108</v>
      </c>
      <c r="AB37" s="258" t="s">
        <v>108</v>
      </c>
      <c r="AC37" s="258" t="s">
        <v>1263</v>
      </c>
      <c r="AD37" s="258" t="s">
        <v>113</v>
      </c>
      <c r="AE37" s="258" t="s">
        <v>6</v>
      </c>
      <c r="AF37" s="258" t="s">
        <v>65</v>
      </c>
      <c r="AG37" s="258" t="s">
        <v>1264</v>
      </c>
      <c r="AH37" s="258" t="s">
        <v>1265</v>
      </c>
      <c r="AI37" s="260" t="s">
        <v>1266</v>
      </c>
      <c r="AJ37" s="260"/>
      <c r="AK37" s="261" t="s">
        <v>1198</v>
      </c>
      <c r="AL37" s="262" t="s">
        <v>1199</v>
      </c>
      <c r="BL37" s="234">
        <v>0</v>
      </c>
      <c r="BM37" s="234">
        <v>0</v>
      </c>
      <c r="BN37" s="234">
        <v>0</v>
      </c>
      <c r="BO37" s="234">
        <v>0</v>
      </c>
      <c r="BP37" s="235" t="s">
        <v>1143</v>
      </c>
    </row>
    <row r="38" spans="1:68" s="233" customFormat="1" x14ac:dyDescent="0.2">
      <c r="A38" s="246" t="s">
        <v>101</v>
      </c>
      <c r="B38" s="247" t="s">
        <v>1267</v>
      </c>
      <c r="C38" s="247" t="s">
        <v>1268</v>
      </c>
      <c r="D38" s="248" t="s">
        <v>1269</v>
      </c>
      <c r="E38" s="247" t="s">
        <v>166</v>
      </c>
      <c r="F38" s="247" t="s">
        <v>175</v>
      </c>
      <c r="G38" s="248" t="s">
        <v>107</v>
      </c>
      <c r="H38" s="248" t="s">
        <v>1258</v>
      </c>
      <c r="I38" s="248" t="s">
        <v>1231</v>
      </c>
      <c r="J38" s="247" t="s">
        <v>1231</v>
      </c>
      <c r="K38" s="247" t="s">
        <v>1203</v>
      </c>
      <c r="L38" s="247" t="s">
        <v>1259</v>
      </c>
      <c r="M38" s="247"/>
      <c r="N38" s="247"/>
      <c r="O38" s="247" t="s">
        <v>65</v>
      </c>
      <c r="P38" s="247">
        <v>58</v>
      </c>
      <c r="Q38" s="248" t="s">
        <v>1260</v>
      </c>
      <c r="R38" s="247" t="s">
        <v>1261</v>
      </c>
      <c r="S38" s="249" t="s">
        <v>1580</v>
      </c>
      <c r="T38" s="249">
        <v>0</v>
      </c>
      <c r="U38" s="247" t="s">
        <v>110</v>
      </c>
      <c r="V38" s="247" t="s">
        <v>132</v>
      </c>
      <c r="W38" s="247" t="s">
        <v>65</v>
      </c>
      <c r="X38" s="247" t="s">
        <v>108</v>
      </c>
      <c r="Y38" s="247" t="s">
        <v>1239</v>
      </c>
      <c r="Z38" s="247" t="s">
        <v>1139</v>
      </c>
      <c r="AA38" s="247" t="s">
        <v>108</v>
      </c>
      <c r="AB38" s="247" t="s">
        <v>108</v>
      </c>
      <c r="AC38" s="247" t="s">
        <v>176</v>
      </c>
      <c r="AD38" s="249" t="s">
        <v>113</v>
      </c>
      <c r="AE38" s="247" t="s">
        <v>6</v>
      </c>
      <c r="AF38" s="247" t="s">
        <v>108</v>
      </c>
      <c r="AG38" s="249" t="s">
        <v>1349</v>
      </c>
      <c r="AH38" s="247" t="s">
        <v>1271</v>
      </c>
      <c r="AI38" s="254" t="s">
        <v>114</v>
      </c>
      <c r="AJ38" s="251" t="s">
        <v>1560</v>
      </c>
      <c r="AK38" s="252" t="s">
        <v>1208</v>
      </c>
      <c r="AL38" s="255" t="s">
        <v>1199</v>
      </c>
      <c r="BL38" s="234">
        <v>0</v>
      </c>
      <c r="BM38" s="234">
        <v>0</v>
      </c>
      <c r="BN38" s="234">
        <v>0</v>
      </c>
      <c r="BO38" s="234">
        <v>0</v>
      </c>
      <c r="BP38" s="235" t="s">
        <v>1137</v>
      </c>
    </row>
    <row r="39" spans="1:68" s="233" customFormat="1" x14ac:dyDescent="0.2">
      <c r="A39" s="246" t="s">
        <v>101</v>
      </c>
      <c r="B39" s="247" t="s">
        <v>165</v>
      </c>
      <c r="C39" s="247" t="s">
        <v>163</v>
      </c>
      <c r="D39" s="248" t="s">
        <v>164</v>
      </c>
      <c r="E39" s="247" t="s">
        <v>166</v>
      </c>
      <c r="F39" s="247" t="s">
        <v>175</v>
      </c>
      <c r="G39" s="248" t="s">
        <v>107</v>
      </c>
      <c r="H39" s="248" t="s">
        <v>1258</v>
      </c>
      <c r="I39" s="248" t="s">
        <v>1231</v>
      </c>
      <c r="J39" s="247" t="s">
        <v>1231</v>
      </c>
      <c r="K39" s="247" t="s">
        <v>1203</v>
      </c>
      <c r="L39" s="247" t="s">
        <v>1259</v>
      </c>
      <c r="M39" s="247"/>
      <c r="N39" s="247"/>
      <c r="O39" s="247" t="s">
        <v>65</v>
      </c>
      <c r="P39" s="247">
        <v>58</v>
      </c>
      <c r="Q39" s="248" t="s">
        <v>1260</v>
      </c>
      <c r="R39" s="247" t="s">
        <v>109</v>
      </c>
      <c r="S39" s="249" t="s">
        <v>1419</v>
      </c>
      <c r="T39" s="249" t="s">
        <v>1573</v>
      </c>
      <c r="U39" s="247" t="s">
        <v>110</v>
      </c>
      <c r="V39" s="247" t="s">
        <v>167</v>
      </c>
      <c r="W39" s="247" t="s">
        <v>65</v>
      </c>
      <c r="X39" s="247" t="s">
        <v>65</v>
      </c>
      <c r="Y39" s="247" t="s">
        <v>1239</v>
      </c>
      <c r="Z39" s="247" t="s">
        <v>1139</v>
      </c>
      <c r="AA39" s="247" t="s">
        <v>108</v>
      </c>
      <c r="AB39" s="247" t="s">
        <v>108</v>
      </c>
      <c r="AC39" s="247" t="s">
        <v>176</v>
      </c>
      <c r="AD39" s="249" t="s">
        <v>113</v>
      </c>
      <c r="AE39" s="247" t="s">
        <v>6</v>
      </c>
      <c r="AF39" s="247" t="s">
        <v>108</v>
      </c>
      <c r="AG39" s="249" t="s">
        <v>1349</v>
      </c>
      <c r="AH39" s="247" t="s">
        <v>1271</v>
      </c>
      <c r="AI39" s="250" t="s">
        <v>114</v>
      </c>
      <c r="AJ39" s="251" t="s">
        <v>1560</v>
      </c>
      <c r="AK39" s="252" t="s">
        <v>1208</v>
      </c>
      <c r="AL39" s="253" t="s">
        <v>1199</v>
      </c>
      <c r="BL39" s="234">
        <v>0</v>
      </c>
      <c r="BM39" s="234">
        <v>0</v>
      </c>
      <c r="BN39" s="234">
        <v>0</v>
      </c>
      <c r="BO39" s="234">
        <v>0</v>
      </c>
      <c r="BP39" s="235" t="s">
        <v>1137</v>
      </c>
    </row>
    <row r="40" spans="1:68" s="233" customFormat="1" x14ac:dyDescent="0.2">
      <c r="A40" s="246" t="s">
        <v>101</v>
      </c>
      <c r="B40" s="247" t="s">
        <v>170</v>
      </c>
      <c r="C40" s="247" t="s">
        <v>171</v>
      </c>
      <c r="D40" s="248" t="s">
        <v>172</v>
      </c>
      <c r="E40" s="247" t="s">
        <v>166</v>
      </c>
      <c r="F40" s="247" t="s">
        <v>106</v>
      </c>
      <c r="G40" s="248" t="s">
        <v>107</v>
      </c>
      <c r="H40" s="248" t="s">
        <v>1248</v>
      </c>
      <c r="I40" s="248" t="s">
        <v>1231</v>
      </c>
      <c r="J40" s="247" t="s">
        <v>1226</v>
      </c>
      <c r="K40" s="247" t="s">
        <v>1203</v>
      </c>
      <c r="L40" s="247" t="s">
        <v>1249</v>
      </c>
      <c r="M40" s="247"/>
      <c r="N40" s="247"/>
      <c r="O40" s="247" t="s">
        <v>65</v>
      </c>
      <c r="P40" s="249">
        <v>44</v>
      </c>
      <c r="Q40" s="248"/>
      <c r="R40" s="247" t="s">
        <v>109</v>
      </c>
      <c r="S40" s="249" t="s">
        <v>1577</v>
      </c>
      <c r="T40" s="249" t="s">
        <v>1559</v>
      </c>
      <c r="U40" s="247" t="s">
        <v>110</v>
      </c>
      <c r="V40" s="247" t="s">
        <v>125</v>
      </c>
      <c r="W40" s="247" t="s">
        <v>65</v>
      </c>
      <c r="X40" s="247" t="s">
        <v>108</v>
      </c>
      <c r="Y40" s="247" t="s">
        <v>112</v>
      </c>
      <c r="Z40" s="247" t="s">
        <v>1206</v>
      </c>
      <c r="AA40" s="247" t="s">
        <v>113</v>
      </c>
      <c r="AB40" s="247" t="s">
        <v>113</v>
      </c>
      <c r="AC40" s="247"/>
      <c r="AD40" s="247" t="s">
        <v>113</v>
      </c>
      <c r="AE40" s="247" t="s">
        <v>6</v>
      </c>
      <c r="AF40" s="247" t="s">
        <v>108</v>
      </c>
      <c r="AG40" s="247"/>
      <c r="AH40" s="247" t="s">
        <v>1272</v>
      </c>
      <c r="AI40" s="254"/>
      <c r="AJ40" s="251" t="s">
        <v>1560</v>
      </c>
      <c r="AK40" s="252" t="s">
        <v>1208</v>
      </c>
      <c r="AL40" s="253" t="s">
        <v>1199</v>
      </c>
      <c r="BL40" s="234">
        <v>0</v>
      </c>
      <c r="BM40" s="234">
        <v>0</v>
      </c>
      <c r="BN40" s="234">
        <v>0</v>
      </c>
      <c r="BO40" s="234">
        <v>0</v>
      </c>
      <c r="BP40" s="235" t="s">
        <v>1137</v>
      </c>
    </row>
    <row r="41" spans="1:68" s="233" customFormat="1" x14ac:dyDescent="0.2">
      <c r="A41" s="246" t="s">
        <v>101</v>
      </c>
      <c r="B41" s="247" t="s">
        <v>173</v>
      </c>
      <c r="C41" s="247" t="s">
        <v>168</v>
      </c>
      <c r="D41" s="248" t="s">
        <v>169</v>
      </c>
      <c r="E41" s="247" t="s">
        <v>124</v>
      </c>
      <c r="F41" s="247" t="s">
        <v>106</v>
      </c>
      <c r="G41" s="248" t="s">
        <v>107</v>
      </c>
      <c r="H41" s="248" t="s">
        <v>1224</v>
      </c>
      <c r="I41" s="248" t="s">
        <v>1225</v>
      </c>
      <c r="J41" s="247" t="s">
        <v>1226</v>
      </c>
      <c r="K41" s="247" t="s">
        <v>1203</v>
      </c>
      <c r="L41" s="247" t="s">
        <v>1227</v>
      </c>
      <c r="M41" s="247" t="s">
        <v>1228</v>
      </c>
      <c r="N41" s="247" t="s">
        <v>1229</v>
      </c>
      <c r="O41" s="247" t="s">
        <v>65</v>
      </c>
      <c r="P41" s="247">
        <v>44</v>
      </c>
      <c r="Q41" s="248"/>
      <c r="R41" s="247" t="s">
        <v>109</v>
      </c>
      <c r="S41" s="249" t="s">
        <v>1577</v>
      </c>
      <c r="T41" s="249" t="s">
        <v>1559</v>
      </c>
      <c r="U41" s="247" t="s">
        <v>110</v>
      </c>
      <c r="V41" s="247" t="s">
        <v>132</v>
      </c>
      <c r="W41" s="247" t="s">
        <v>65</v>
      </c>
      <c r="X41" s="247" t="s">
        <v>108</v>
      </c>
      <c r="Y41" s="247" t="s">
        <v>112</v>
      </c>
      <c r="Z41" s="247" t="s">
        <v>1206</v>
      </c>
      <c r="AA41" s="247" t="s">
        <v>113</v>
      </c>
      <c r="AB41" s="247" t="s">
        <v>113</v>
      </c>
      <c r="AC41" s="247"/>
      <c r="AD41" s="247" t="s">
        <v>113</v>
      </c>
      <c r="AE41" s="247" t="s">
        <v>6</v>
      </c>
      <c r="AF41" s="247" t="s">
        <v>108</v>
      </c>
      <c r="AG41" s="247"/>
      <c r="AH41" s="247" t="s">
        <v>1219</v>
      </c>
      <c r="AI41" s="254"/>
      <c r="AJ41" s="251" t="s">
        <v>1560</v>
      </c>
      <c r="AK41" s="252" t="s">
        <v>1208</v>
      </c>
      <c r="AL41" s="253" t="s">
        <v>1199</v>
      </c>
      <c r="BL41" s="234">
        <v>0</v>
      </c>
      <c r="BM41" s="234">
        <v>0</v>
      </c>
      <c r="BN41" s="234">
        <v>0</v>
      </c>
      <c r="BO41" s="234">
        <v>0</v>
      </c>
      <c r="BP41" s="235" t="s">
        <v>1137</v>
      </c>
    </row>
    <row r="42" spans="1:68" s="233" customFormat="1" x14ac:dyDescent="0.2">
      <c r="A42" s="241" t="s">
        <v>101</v>
      </c>
      <c r="B42" s="242" t="s">
        <v>174</v>
      </c>
      <c r="C42" s="242" t="s">
        <v>1581</v>
      </c>
      <c r="D42" s="243" t="s">
        <v>177</v>
      </c>
      <c r="E42" s="242" t="s">
        <v>124</v>
      </c>
      <c r="F42" s="242" t="s">
        <v>106</v>
      </c>
      <c r="G42" s="243" t="s">
        <v>107</v>
      </c>
      <c r="H42" s="243" t="s">
        <v>1212</v>
      </c>
      <c r="I42" s="243" t="s">
        <v>1213</v>
      </c>
      <c r="J42" s="242" t="s">
        <v>1226</v>
      </c>
      <c r="K42" s="242" t="s">
        <v>1203</v>
      </c>
      <c r="L42" s="242" t="s">
        <v>1214</v>
      </c>
      <c r="M42" s="242" t="s">
        <v>1215</v>
      </c>
      <c r="N42" s="242" t="s">
        <v>1216</v>
      </c>
      <c r="O42" s="242"/>
      <c r="P42" s="242">
        <v>44</v>
      </c>
      <c r="Q42" s="243"/>
      <c r="R42" s="242" t="s">
        <v>109</v>
      </c>
      <c r="S42" s="242" t="s">
        <v>1238</v>
      </c>
      <c r="T42" s="242" t="s">
        <v>1559</v>
      </c>
      <c r="U42" s="242" t="s">
        <v>110</v>
      </c>
      <c r="V42" s="242" t="s">
        <v>111</v>
      </c>
      <c r="W42" s="242" t="s">
        <v>65</v>
      </c>
      <c r="X42" s="242" t="s">
        <v>108</v>
      </c>
      <c r="Y42" s="242" t="s">
        <v>112</v>
      </c>
      <c r="Z42" s="242" t="s">
        <v>1206</v>
      </c>
      <c r="AA42" s="242" t="s">
        <v>108</v>
      </c>
      <c r="AB42" s="242" t="s">
        <v>108</v>
      </c>
      <c r="AC42" s="242"/>
      <c r="AD42" s="242" t="s">
        <v>108</v>
      </c>
      <c r="AE42" s="242" t="s">
        <v>6</v>
      </c>
      <c r="AF42" s="242" t="s">
        <v>108</v>
      </c>
      <c r="AG42" s="242" t="s">
        <v>1275</v>
      </c>
      <c r="AH42" s="242" t="s">
        <v>1276</v>
      </c>
      <c r="AI42" s="243"/>
      <c r="AJ42" s="243" t="s">
        <v>1560</v>
      </c>
      <c r="AK42" s="244" t="s">
        <v>1208</v>
      </c>
      <c r="AL42" s="263" t="s">
        <v>1199</v>
      </c>
      <c r="BL42" s="234">
        <v>0</v>
      </c>
      <c r="BM42" s="234">
        <v>0</v>
      </c>
      <c r="BN42" s="234">
        <v>0</v>
      </c>
      <c r="BO42" s="234">
        <v>0</v>
      </c>
      <c r="BP42" s="235" t="s">
        <v>1137</v>
      </c>
    </row>
    <row r="43" spans="1:68" s="233" customFormat="1" x14ac:dyDescent="0.2">
      <c r="A43" s="257" t="s">
        <v>101</v>
      </c>
      <c r="B43" s="258" t="s">
        <v>1273</v>
      </c>
      <c r="C43" s="258" t="s">
        <v>1274</v>
      </c>
      <c r="D43" s="259" t="s">
        <v>177</v>
      </c>
      <c r="E43" s="258" t="s">
        <v>124</v>
      </c>
      <c r="F43" s="258" t="s">
        <v>106</v>
      </c>
      <c r="G43" s="259" t="s">
        <v>107</v>
      </c>
      <c r="H43" s="259" t="s">
        <v>1212</v>
      </c>
      <c r="I43" s="259" t="s">
        <v>1213</v>
      </c>
      <c r="J43" s="258" t="s">
        <v>1226</v>
      </c>
      <c r="K43" s="258" t="s">
        <v>1203</v>
      </c>
      <c r="L43" s="258" t="s">
        <v>1214</v>
      </c>
      <c r="M43" s="258" t="s">
        <v>1215</v>
      </c>
      <c r="N43" s="258" t="s">
        <v>1216</v>
      </c>
      <c r="O43" s="258" t="s">
        <v>65</v>
      </c>
      <c r="P43" s="258">
        <v>44</v>
      </c>
      <c r="Q43" s="259"/>
      <c r="R43" s="258" t="s">
        <v>109</v>
      </c>
      <c r="S43" s="258" t="s">
        <v>1238</v>
      </c>
      <c r="T43" s="258" t="s">
        <v>1218</v>
      </c>
      <c r="U43" s="258" t="s">
        <v>110</v>
      </c>
      <c r="V43" s="258" t="s">
        <v>111</v>
      </c>
      <c r="W43" s="258" t="s">
        <v>65</v>
      </c>
      <c r="X43" s="258" t="s">
        <v>108</v>
      </c>
      <c r="Y43" s="258" t="s">
        <v>112</v>
      </c>
      <c r="Z43" s="258" t="s">
        <v>1206</v>
      </c>
      <c r="AA43" s="258" t="s">
        <v>108</v>
      </c>
      <c r="AB43" s="258" t="s">
        <v>108</v>
      </c>
      <c r="AC43" s="258"/>
      <c r="AD43" s="258" t="s">
        <v>108</v>
      </c>
      <c r="AE43" s="258" t="s">
        <v>6</v>
      </c>
      <c r="AF43" s="258" t="s">
        <v>108</v>
      </c>
      <c r="AG43" s="258" t="s">
        <v>1275</v>
      </c>
      <c r="AH43" s="258" t="s">
        <v>1276</v>
      </c>
      <c r="AI43" s="260"/>
      <c r="AJ43" s="260"/>
      <c r="AK43" s="261" t="s">
        <v>1198</v>
      </c>
      <c r="AL43" s="262" t="s">
        <v>1199</v>
      </c>
      <c r="BL43" s="234">
        <v>0</v>
      </c>
      <c r="BM43" s="234">
        <v>0</v>
      </c>
      <c r="BN43" s="234">
        <v>0</v>
      </c>
      <c r="BO43" s="234">
        <v>0</v>
      </c>
      <c r="BP43" s="235" t="s">
        <v>1143</v>
      </c>
    </row>
    <row r="44" spans="1:68" s="233" customFormat="1" x14ac:dyDescent="0.2">
      <c r="A44" s="246" t="s">
        <v>101</v>
      </c>
      <c r="B44" s="247" t="s">
        <v>1277</v>
      </c>
      <c r="C44" s="247" t="s">
        <v>1278</v>
      </c>
      <c r="D44" s="248" t="s">
        <v>177</v>
      </c>
      <c r="E44" s="247" t="s">
        <v>124</v>
      </c>
      <c r="F44" s="247" t="s">
        <v>106</v>
      </c>
      <c r="G44" s="248" t="s">
        <v>107</v>
      </c>
      <c r="H44" s="248" t="s">
        <v>1212</v>
      </c>
      <c r="I44" s="248" t="s">
        <v>1213</v>
      </c>
      <c r="J44" s="247" t="s">
        <v>1202</v>
      </c>
      <c r="K44" s="247" t="s">
        <v>1203</v>
      </c>
      <c r="L44" s="247" t="s">
        <v>1214</v>
      </c>
      <c r="M44" s="247" t="s">
        <v>1215</v>
      </c>
      <c r="N44" s="247" t="s">
        <v>1216</v>
      </c>
      <c r="O44" s="247" t="s">
        <v>65</v>
      </c>
      <c r="P44" s="247">
        <v>44</v>
      </c>
      <c r="Q44" s="248"/>
      <c r="R44" s="247" t="s">
        <v>109</v>
      </c>
      <c r="S44" s="247" t="s">
        <v>1217</v>
      </c>
      <c r="T44" s="249" t="s">
        <v>1573</v>
      </c>
      <c r="U44" s="247" t="s">
        <v>110</v>
      </c>
      <c r="V44" s="247" t="s">
        <v>132</v>
      </c>
      <c r="W44" s="247" t="s">
        <v>108</v>
      </c>
      <c r="X44" s="247" t="s">
        <v>108</v>
      </c>
      <c r="Y44" s="247" t="s">
        <v>112</v>
      </c>
      <c r="Z44" s="247" t="s">
        <v>1206</v>
      </c>
      <c r="AA44" s="247" t="s">
        <v>113</v>
      </c>
      <c r="AB44" s="247" t="s">
        <v>113</v>
      </c>
      <c r="AC44" s="247"/>
      <c r="AD44" s="247" t="s">
        <v>113</v>
      </c>
      <c r="AE44" s="247" t="s">
        <v>6</v>
      </c>
      <c r="AF44" s="247" t="s">
        <v>108</v>
      </c>
      <c r="AG44" s="247"/>
      <c r="AH44" s="247" t="s">
        <v>1253</v>
      </c>
      <c r="AI44" s="254"/>
      <c r="AJ44" s="251" t="s">
        <v>1560</v>
      </c>
      <c r="AK44" s="252" t="s">
        <v>1208</v>
      </c>
      <c r="AL44" s="255" t="s">
        <v>1199</v>
      </c>
      <c r="BL44" s="234">
        <v>0</v>
      </c>
      <c r="BM44" s="234">
        <v>0</v>
      </c>
      <c r="BN44" s="234">
        <v>0</v>
      </c>
      <c r="BO44" s="234">
        <v>0</v>
      </c>
      <c r="BP44" s="235" t="s">
        <v>1137</v>
      </c>
    </row>
    <row r="45" spans="1:68" s="233" customFormat="1" x14ac:dyDescent="0.2">
      <c r="A45" s="246" t="s">
        <v>101</v>
      </c>
      <c r="B45" s="249" t="s">
        <v>1582</v>
      </c>
      <c r="C45" s="247" t="s">
        <v>1279</v>
      </c>
      <c r="D45" s="248" t="s">
        <v>177</v>
      </c>
      <c r="E45" s="247" t="s">
        <v>124</v>
      </c>
      <c r="F45" s="247" t="s">
        <v>106</v>
      </c>
      <c r="G45" s="248" t="s">
        <v>107</v>
      </c>
      <c r="H45" s="248" t="s">
        <v>1212</v>
      </c>
      <c r="I45" s="248" t="s">
        <v>1213</v>
      </c>
      <c r="J45" s="247" t="s">
        <v>1202</v>
      </c>
      <c r="K45" s="247" t="s">
        <v>1203</v>
      </c>
      <c r="L45" s="247" t="s">
        <v>1214</v>
      </c>
      <c r="M45" s="247" t="s">
        <v>1215</v>
      </c>
      <c r="N45" s="247" t="s">
        <v>1216</v>
      </c>
      <c r="O45" s="247" t="s">
        <v>65</v>
      </c>
      <c r="P45" s="247">
        <v>44</v>
      </c>
      <c r="Q45" s="248"/>
      <c r="R45" s="247" t="s">
        <v>109</v>
      </c>
      <c r="S45" s="247" t="s">
        <v>1217</v>
      </c>
      <c r="T45" s="249" t="s">
        <v>1573</v>
      </c>
      <c r="U45" s="247" t="s">
        <v>110</v>
      </c>
      <c r="V45" s="247" t="s">
        <v>125</v>
      </c>
      <c r="W45" s="247" t="s">
        <v>108</v>
      </c>
      <c r="X45" s="247" t="s">
        <v>108</v>
      </c>
      <c r="Y45" s="247" t="s">
        <v>112</v>
      </c>
      <c r="Z45" s="247" t="s">
        <v>1206</v>
      </c>
      <c r="AA45" s="247" t="s">
        <v>113</v>
      </c>
      <c r="AB45" s="247" t="s">
        <v>113</v>
      </c>
      <c r="AC45" s="247"/>
      <c r="AD45" s="247" t="s">
        <v>113</v>
      </c>
      <c r="AE45" s="247" t="s">
        <v>6</v>
      </c>
      <c r="AF45" s="247" t="s">
        <v>108</v>
      </c>
      <c r="AG45" s="247"/>
      <c r="AH45" s="247" t="s">
        <v>1253</v>
      </c>
      <c r="AI45" s="254"/>
      <c r="AJ45" s="251" t="s">
        <v>1560</v>
      </c>
      <c r="AK45" s="252" t="s">
        <v>1208</v>
      </c>
      <c r="AL45" s="255" t="s">
        <v>1199</v>
      </c>
      <c r="BL45" s="234">
        <v>0</v>
      </c>
      <c r="BM45" s="234">
        <v>0</v>
      </c>
      <c r="BN45" s="234">
        <v>0</v>
      </c>
      <c r="BO45" s="234">
        <v>0</v>
      </c>
      <c r="BP45" s="235" t="s">
        <v>1137</v>
      </c>
    </row>
    <row r="46" spans="1:68" s="233" customFormat="1" x14ac:dyDescent="0.2">
      <c r="A46" s="246" t="s">
        <v>101</v>
      </c>
      <c r="B46" s="247" t="s">
        <v>178</v>
      </c>
      <c r="C46" s="247" t="s">
        <v>1280</v>
      </c>
      <c r="D46" s="248" t="s">
        <v>1281</v>
      </c>
      <c r="E46" s="247" t="s">
        <v>124</v>
      </c>
      <c r="F46" s="247" t="s">
        <v>175</v>
      </c>
      <c r="G46" s="248" t="s">
        <v>107</v>
      </c>
      <c r="H46" s="248" t="s">
        <v>1232</v>
      </c>
      <c r="I46" s="248" t="s">
        <v>1244</v>
      </c>
      <c r="J46" s="247" t="s">
        <v>1202</v>
      </c>
      <c r="K46" s="247" t="s">
        <v>1234</v>
      </c>
      <c r="L46" s="247" t="s">
        <v>1235</v>
      </c>
      <c r="M46" s="247" t="s">
        <v>1236</v>
      </c>
      <c r="N46" s="247" t="s">
        <v>1237</v>
      </c>
      <c r="O46" s="247" t="s">
        <v>65</v>
      </c>
      <c r="P46" s="247">
        <v>58</v>
      </c>
      <c r="Q46" s="248" t="s">
        <v>1245</v>
      </c>
      <c r="R46" s="247" t="s">
        <v>109</v>
      </c>
      <c r="S46" s="249" t="s">
        <v>1419</v>
      </c>
      <c r="T46" s="249" t="s">
        <v>1573</v>
      </c>
      <c r="U46" s="247" t="s">
        <v>110</v>
      </c>
      <c r="V46" s="247" t="s">
        <v>132</v>
      </c>
      <c r="W46" s="247" t="s">
        <v>108</v>
      </c>
      <c r="X46" s="249" t="s">
        <v>108</v>
      </c>
      <c r="Y46" s="247" t="s">
        <v>1239</v>
      </c>
      <c r="Z46" s="247" t="s">
        <v>1139</v>
      </c>
      <c r="AA46" s="247" t="s">
        <v>108</v>
      </c>
      <c r="AB46" s="247" t="s">
        <v>108</v>
      </c>
      <c r="AC46" s="247" t="s">
        <v>176</v>
      </c>
      <c r="AD46" s="249" t="s">
        <v>113</v>
      </c>
      <c r="AE46" s="247" t="s">
        <v>6</v>
      </c>
      <c r="AF46" s="247" t="s">
        <v>108</v>
      </c>
      <c r="AG46" s="247" t="s">
        <v>1282</v>
      </c>
      <c r="AH46" s="247" t="s">
        <v>1283</v>
      </c>
      <c r="AI46" s="250" t="s">
        <v>1583</v>
      </c>
      <c r="AJ46" s="251" t="s">
        <v>1560</v>
      </c>
      <c r="AK46" s="252" t="s">
        <v>1208</v>
      </c>
      <c r="AL46" s="253" t="s">
        <v>1199</v>
      </c>
      <c r="BL46" s="234">
        <v>0</v>
      </c>
      <c r="BM46" s="234">
        <v>0</v>
      </c>
      <c r="BN46" s="234">
        <v>0</v>
      </c>
      <c r="BO46" s="234">
        <v>0</v>
      </c>
      <c r="BP46" s="235" t="s">
        <v>1137</v>
      </c>
    </row>
    <row r="47" spans="1:68" s="233" customFormat="1" x14ac:dyDescent="0.2">
      <c r="A47" s="246" t="s">
        <v>101</v>
      </c>
      <c r="B47" s="247" t="s">
        <v>180</v>
      </c>
      <c r="C47" s="247" t="s">
        <v>179</v>
      </c>
      <c r="D47" s="248" t="s">
        <v>177</v>
      </c>
      <c r="E47" s="247" t="s">
        <v>124</v>
      </c>
      <c r="F47" s="247" t="s">
        <v>106</v>
      </c>
      <c r="G47" s="248" t="s">
        <v>107</v>
      </c>
      <c r="H47" s="248" t="s">
        <v>1212</v>
      </c>
      <c r="I47" s="248" t="s">
        <v>1213</v>
      </c>
      <c r="J47" s="247" t="s">
        <v>1202</v>
      </c>
      <c r="K47" s="247" t="s">
        <v>1203</v>
      </c>
      <c r="L47" s="247" t="s">
        <v>1214</v>
      </c>
      <c r="M47" s="247" t="s">
        <v>1215</v>
      </c>
      <c r="N47" s="247" t="s">
        <v>1216</v>
      </c>
      <c r="O47" s="247" t="s">
        <v>65</v>
      </c>
      <c r="P47" s="247">
        <v>44</v>
      </c>
      <c r="Q47" s="248"/>
      <c r="R47" s="247" t="s">
        <v>109</v>
      </c>
      <c r="S47" s="247" t="s">
        <v>1217</v>
      </c>
      <c r="T47" s="249" t="s">
        <v>1559</v>
      </c>
      <c r="U47" s="247" t="s">
        <v>110</v>
      </c>
      <c r="V47" s="247" t="s">
        <v>125</v>
      </c>
      <c r="W47" s="247" t="s">
        <v>108</v>
      </c>
      <c r="X47" s="247" t="s">
        <v>108</v>
      </c>
      <c r="Y47" s="249" t="s">
        <v>112</v>
      </c>
      <c r="Z47" s="247" t="s">
        <v>1206</v>
      </c>
      <c r="AA47" s="247" t="s">
        <v>108</v>
      </c>
      <c r="AB47" s="247" t="s">
        <v>113</v>
      </c>
      <c r="AC47" s="247"/>
      <c r="AD47" s="247" t="s">
        <v>108</v>
      </c>
      <c r="AE47" s="247" t="s">
        <v>6</v>
      </c>
      <c r="AF47" s="247" t="s">
        <v>108</v>
      </c>
      <c r="AG47" s="247"/>
      <c r="AH47" s="247" t="s">
        <v>1251</v>
      </c>
      <c r="AI47" s="254"/>
      <c r="AJ47" s="251" t="s">
        <v>1560</v>
      </c>
      <c r="AK47" s="252" t="s">
        <v>1208</v>
      </c>
      <c r="AL47" s="253" t="s">
        <v>1199</v>
      </c>
      <c r="BL47" s="234">
        <v>0</v>
      </c>
      <c r="BM47" s="234">
        <v>0</v>
      </c>
      <c r="BN47" s="234">
        <v>0</v>
      </c>
      <c r="BO47" s="234">
        <v>0</v>
      </c>
      <c r="BP47" s="235" t="s">
        <v>1137</v>
      </c>
    </row>
    <row r="48" spans="1:68" s="233" customFormat="1" x14ac:dyDescent="0.2">
      <c r="A48" s="246" t="s">
        <v>101</v>
      </c>
      <c r="B48" s="247" t="s">
        <v>1284</v>
      </c>
      <c r="C48" s="247" t="s">
        <v>179</v>
      </c>
      <c r="D48" s="248" t="s">
        <v>177</v>
      </c>
      <c r="E48" s="247" t="s">
        <v>124</v>
      </c>
      <c r="F48" s="247" t="s">
        <v>106</v>
      </c>
      <c r="G48" s="248" t="s">
        <v>107</v>
      </c>
      <c r="H48" s="248" t="s">
        <v>1212</v>
      </c>
      <c r="I48" s="248" t="s">
        <v>1213</v>
      </c>
      <c r="J48" s="247" t="s">
        <v>1202</v>
      </c>
      <c r="K48" s="247" t="s">
        <v>1203</v>
      </c>
      <c r="L48" s="247" t="s">
        <v>1214</v>
      </c>
      <c r="M48" s="247" t="s">
        <v>1215</v>
      </c>
      <c r="N48" s="247" t="s">
        <v>1216</v>
      </c>
      <c r="O48" s="247" t="s">
        <v>65</v>
      </c>
      <c r="P48" s="247">
        <v>44</v>
      </c>
      <c r="Q48" s="248"/>
      <c r="R48" s="247" t="s">
        <v>109</v>
      </c>
      <c r="S48" s="247" t="s">
        <v>1217</v>
      </c>
      <c r="T48" s="249" t="s">
        <v>1559</v>
      </c>
      <c r="U48" s="247" t="s">
        <v>110</v>
      </c>
      <c r="V48" s="247" t="s">
        <v>125</v>
      </c>
      <c r="W48" s="247" t="s">
        <v>108</v>
      </c>
      <c r="X48" s="247" t="s">
        <v>108</v>
      </c>
      <c r="Y48" s="247" t="s">
        <v>112</v>
      </c>
      <c r="Z48" s="247" t="s">
        <v>1206</v>
      </c>
      <c r="AA48" s="247" t="s">
        <v>108</v>
      </c>
      <c r="AB48" s="247" t="s">
        <v>113</v>
      </c>
      <c r="AC48" s="247"/>
      <c r="AD48" s="247" t="s">
        <v>108</v>
      </c>
      <c r="AE48" s="247" t="s">
        <v>6</v>
      </c>
      <c r="AF48" s="247" t="s">
        <v>108</v>
      </c>
      <c r="AG48" s="247"/>
      <c r="AH48" s="247" t="s">
        <v>1251</v>
      </c>
      <c r="AI48" s="254"/>
      <c r="AJ48" s="251" t="s">
        <v>1560</v>
      </c>
      <c r="AK48" s="252" t="s">
        <v>1208</v>
      </c>
      <c r="AL48" s="255" t="s">
        <v>1199</v>
      </c>
      <c r="BL48" s="234">
        <v>0</v>
      </c>
      <c r="BM48" s="234">
        <v>0</v>
      </c>
      <c r="BN48" s="234">
        <v>0</v>
      </c>
      <c r="BO48" s="234">
        <v>0</v>
      </c>
      <c r="BP48" s="235" t="s">
        <v>1137</v>
      </c>
    </row>
    <row r="49" spans="1:68" s="233" customFormat="1" x14ac:dyDescent="0.2">
      <c r="A49" s="241" t="s">
        <v>101</v>
      </c>
      <c r="B49" s="242" t="s">
        <v>1584</v>
      </c>
      <c r="C49" s="242" t="s">
        <v>1585</v>
      </c>
      <c r="D49" s="243" t="s">
        <v>177</v>
      </c>
      <c r="E49" s="242" t="s">
        <v>124</v>
      </c>
      <c r="F49" s="242" t="s">
        <v>175</v>
      </c>
      <c r="G49" s="243" t="s">
        <v>107</v>
      </c>
      <c r="H49" s="243" t="s">
        <v>1232</v>
      </c>
      <c r="I49" s="243" t="s">
        <v>1298</v>
      </c>
      <c r="J49" s="242" t="s">
        <v>1568</v>
      </c>
      <c r="K49" s="242" t="s">
        <v>1234</v>
      </c>
      <c r="L49" s="242" t="s">
        <v>1299</v>
      </c>
      <c r="M49" s="242" t="s">
        <v>1222</v>
      </c>
      <c r="N49" s="242" t="s">
        <v>1300</v>
      </c>
      <c r="O49" s="242"/>
      <c r="P49" s="242">
        <v>58</v>
      </c>
      <c r="Q49" s="243" t="s">
        <v>1301</v>
      </c>
      <c r="R49" s="242" t="s">
        <v>109</v>
      </c>
      <c r="S49" s="242" t="s">
        <v>1586</v>
      </c>
      <c r="T49" s="242" t="s">
        <v>1587</v>
      </c>
      <c r="U49" s="242" t="s">
        <v>110</v>
      </c>
      <c r="V49" s="242" t="s">
        <v>1588</v>
      </c>
      <c r="W49" s="242" t="s">
        <v>108</v>
      </c>
      <c r="X49" s="242" t="s">
        <v>108</v>
      </c>
      <c r="Y49" s="242" t="s">
        <v>1239</v>
      </c>
      <c r="Z49" s="242" t="s">
        <v>1145</v>
      </c>
      <c r="AA49" s="242" t="s">
        <v>108</v>
      </c>
      <c r="AB49" s="242" t="s">
        <v>108</v>
      </c>
      <c r="AC49" s="242" t="s">
        <v>176</v>
      </c>
      <c r="AD49" s="242" t="s">
        <v>113</v>
      </c>
      <c r="AE49" s="242" t="s">
        <v>6</v>
      </c>
      <c r="AF49" s="242" t="s">
        <v>108</v>
      </c>
      <c r="AG49" s="242" t="s">
        <v>1282</v>
      </c>
      <c r="AH49" s="242" t="s">
        <v>1392</v>
      </c>
      <c r="AI49" s="264" t="s">
        <v>114</v>
      </c>
      <c r="AJ49" s="264" t="s">
        <v>1560</v>
      </c>
      <c r="AK49" s="244" t="s">
        <v>1208</v>
      </c>
      <c r="AL49" s="245" t="s">
        <v>1199</v>
      </c>
      <c r="BL49" s="234">
        <v>0</v>
      </c>
      <c r="BM49" s="234">
        <v>0</v>
      </c>
      <c r="BN49" s="234">
        <v>0</v>
      </c>
      <c r="BO49" s="234">
        <v>0</v>
      </c>
      <c r="BP49" s="235" t="s">
        <v>1137</v>
      </c>
    </row>
    <row r="50" spans="1:68" s="233" customFormat="1" x14ac:dyDescent="0.2">
      <c r="A50" s="246" t="s">
        <v>101</v>
      </c>
      <c r="B50" s="247" t="s">
        <v>1285</v>
      </c>
      <c r="C50" s="247" t="s">
        <v>1142</v>
      </c>
      <c r="D50" s="248" t="s">
        <v>177</v>
      </c>
      <c r="E50" s="249" t="s">
        <v>124</v>
      </c>
      <c r="F50" s="247" t="s">
        <v>106</v>
      </c>
      <c r="G50" s="248" t="s">
        <v>107</v>
      </c>
      <c r="H50" s="256" t="s">
        <v>1212</v>
      </c>
      <c r="I50" s="256" t="s">
        <v>1589</v>
      </c>
      <c r="J50" s="247" t="s">
        <v>1231</v>
      </c>
      <c r="K50" s="247" t="s">
        <v>1203</v>
      </c>
      <c r="L50" s="249" t="s">
        <v>1221</v>
      </c>
      <c r="M50" s="249" t="s">
        <v>1222</v>
      </c>
      <c r="N50" s="249" t="s">
        <v>1223</v>
      </c>
      <c r="O50" s="247" t="s">
        <v>65</v>
      </c>
      <c r="P50" s="247">
        <v>44</v>
      </c>
      <c r="Q50" s="248"/>
      <c r="R50" s="247" t="s">
        <v>136</v>
      </c>
      <c r="S50" s="249" t="s">
        <v>1577</v>
      </c>
      <c r="T50" s="249" t="s">
        <v>1559</v>
      </c>
      <c r="U50" s="247" t="s">
        <v>110</v>
      </c>
      <c r="V50" s="247" t="s">
        <v>111</v>
      </c>
      <c r="W50" s="247" t="s">
        <v>108</v>
      </c>
      <c r="X50" s="247" t="s">
        <v>108</v>
      </c>
      <c r="Y50" s="247" t="s">
        <v>112</v>
      </c>
      <c r="Z50" s="247" t="s">
        <v>1206</v>
      </c>
      <c r="AA50" s="249" t="s">
        <v>108</v>
      </c>
      <c r="AB50" s="247" t="s">
        <v>113</v>
      </c>
      <c r="AC50" s="247"/>
      <c r="AD50" s="249" t="s">
        <v>108</v>
      </c>
      <c r="AE50" s="247" t="s">
        <v>6</v>
      </c>
      <c r="AF50" s="247" t="s">
        <v>108</v>
      </c>
      <c r="AG50" s="247"/>
      <c r="AH50" s="247" t="s">
        <v>1286</v>
      </c>
      <c r="AI50" s="250" t="s">
        <v>1590</v>
      </c>
      <c r="AJ50" s="251" t="s">
        <v>1560</v>
      </c>
      <c r="AK50" s="252" t="s">
        <v>1208</v>
      </c>
      <c r="AL50" s="255" t="s">
        <v>1199</v>
      </c>
      <c r="BL50" s="234">
        <v>0</v>
      </c>
      <c r="BM50" s="234">
        <v>0</v>
      </c>
      <c r="BN50" s="234">
        <v>0</v>
      </c>
      <c r="BO50" s="234">
        <v>0</v>
      </c>
      <c r="BP50" s="235" t="s">
        <v>1137</v>
      </c>
    </row>
    <row r="51" spans="1:68" s="233" customFormat="1" x14ac:dyDescent="0.2">
      <c r="A51" s="246" t="s">
        <v>101</v>
      </c>
      <c r="B51" s="247" t="s">
        <v>183</v>
      </c>
      <c r="C51" s="249" t="s">
        <v>1591</v>
      </c>
      <c r="D51" s="256" t="s">
        <v>1592</v>
      </c>
      <c r="E51" s="249" t="s">
        <v>124</v>
      </c>
      <c r="F51" s="247" t="s">
        <v>106</v>
      </c>
      <c r="G51" s="248" t="s">
        <v>107</v>
      </c>
      <c r="H51" s="256" t="s">
        <v>1224</v>
      </c>
      <c r="I51" s="256" t="s">
        <v>1345</v>
      </c>
      <c r="J51" s="247" t="s">
        <v>1202</v>
      </c>
      <c r="K51" s="247" t="s">
        <v>1203</v>
      </c>
      <c r="L51" s="249" t="s">
        <v>1227</v>
      </c>
      <c r="M51" s="249" t="s">
        <v>1228</v>
      </c>
      <c r="N51" s="249" t="s">
        <v>1229</v>
      </c>
      <c r="O51" s="247" t="s">
        <v>65</v>
      </c>
      <c r="P51" s="247">
        <v>44</v>
      </c>
      <c r="Q51" s="248"/>
      <c r="R51" s="247" t="s">
        <v>109</v>
      </c>
      <c r="S51" s="249" t="s">
        <v>1577</v>
      </c>
      <c r="T51" s="249" t="s">
        <v>1559</v>
      </c>
      <c r="U51" s="247" t="s">
        <v>110</v>
      </c>
      <c r="V51" s="247" t="s">
        <v>111</v>
      </c>
      <c r="W51" s="247" t="s">
        <v>108</v>
      </c>
      <c r="X51" s="247" t="s">
        <v>108</v>
      </c>
      <c r="Y51" s="247" t="s">
        <v>112</v>
      </c>
      <c r="Z51" s="247" t="s">
        <v>1206</v>
      </c>
      <c r="AA51" s="247" t="s">
        <v>108</v>
      </c>
      <c r="AB51" s="247" t="s">
        <v>113</v>
      </c>
      <c r="AC51" s="247"/>
      <c r="AD51" s="247" t="s">
        <v>108</v>
      </c>
      <c r="AE51" s="247" t="s">
        <v>6</v>
      </c>
      <c r="AF51" s="247" t="s">
        <v>108</v>
      </c>
      <c r="AG51" s="247"/>
      <c r="AH51" s="247" t="s">
        <v>1286</v>
      </c>
      <c r="AI51" s="250" t="s">
        <v>1590</v>
      </c>
      <c r="AJ51" s="251" t="s">
        <v>1560</v>
      </c>
      <c r="AK51" s="252" t="s">
        <v>1208</v>
      </c>
      <c r="AL51" s="253" t="s">
        <v>1199</v>
      </c>
      <c r="BL51" s="234">
        <v>0</v>
      </c>
      <c r="BM51" s="234">
        <v>0</v>
      </c>
      <c r="BN51" s="234">
        <v>0</v>
      </c>
      <c r="BO51" s="234">
        <v>0</v>
      </c>
      <c r="BP51" s="235" t="s">
        <v>1137</v>
      </c>
    </row>
    <row r="52" spans="1:68" s="233" customFormat="1" x14ac:dyDescent="0.2">
      <c r="A52" s="246" t="s">
        <v>101</v>
      </c>
      <c r="B52" s="247" t="s">
        <v>185</v>
      </c>
      <c r="C52" s="247" t="s">
        <v>184</v>
      </c>
      <c r="D52" s="248" t="s">
        <v>177</v>
      </c>
      <c r="E52" s="247" t="s">
        <v>105</v>
      </c>
      <c r="F52" s="247" t="s">
        <v>106</v>
      </c>
      <c r="G52" s="248" t="s">
        <v>107</v>
      </c>
      <c r="H52" s="248" t="s">
        <v>1200</v>
      </c>
      <c r="I52" s="256" t="s">
        <v>1593</v>
      </c>
      <c r="J52" s="247" t="s">
        <v>1202</v>
      </c>
      <c r="K52" s="247" t="s">
        <v>1203</v>
      </c>
      <c r="L52" s="249" t="s">
        <v>1569</v>
      </c>
      <c r="M52" s="247"/>
      <c r="N52" s="247"/>
      <c r="O52" s="247" t="s">
        <v>65</v>
      </c>
      <c r="P52" s="247">
        <v>44</v>
      </c>
      <c r="Q52" s="248"/>
      <c r="R52" s="247" t="s">
        <v>109</v>
      </c>
      <c r="S52" s="249" t="s">
        <v>313</v>
      </c>
      <c r="T52" s="249" t="s">
        <v>1559</v>
      </c>
      <c r="U52" s="247" t="s">
        <v>110</v>
      </c>
      <c r="V52" s="247" t="s">
        <v>111</v>
      </c>
      <c r="W52" s="247" t="s">
        <v>108</v>
      </c>
      <c r="X52" s="247" t="s">
        <v>108</v>
      </c>
      <c r="Y52" s="247" t="s">
        <v>112</v>
      </c>
      <c r="Z52" s="247" t="s">
        <v>1206</v>
      </c>
      <c r="AA52" s="247" t="s">
        <v>108</v>
      </c>
      <c r="AB52" s="247" t="s">
        <v>113</v>
      </c>
      <c r="AC52" s="247"/>
      <c r="AD52" s="247" t="s">
        <v>108</v>
      </c>
      <c r="AE52" s="247" t="s">
        <v>6</v>
      </c>
      <c r="AF52" s="247" t="s">
        <v>108</v>
      </c>
      <c r="AG52" s="247"/>
      <c r="AH52" s="247" t="s">
        <v>1287</v>
      </c>
      <c r="AI52" s="250"/>
      <c r="AJ52" s="251" t="s">
        <v>1560</v>
      </c>
      <c r="AK52" s="252" t="s">
        <v>1208</v>
      </c>
      <c r="AL52" s="253" t="s">
        <v>1199</v>
      </c>
      <c r="BL52" s="234">
        <v>0</v>
      </c>
      <c r="BM52" s="234">
        <v>0</v>
      </c>
      <c r="BN52" s="234">
        <v>0</v>
      </c>
      <c r="BO52" s="234">
        <v>0</v>
      </c>
      <c r="BP52" s="235" t="s">
        <v>1137</v>
      </c>
    </row>
    <row r="53" spans="1:68" s="233" customFormat="1" x14ac:dyDescent="0.2">
      <c r="A53" s="246" t="s">
        <v>101</v>
      </c>
      <c r="B53" s="247" t="s">
        <v>187</v>
      </c>
      <c r="C53" s="247" t="s">
        <v>186</v>
      </c>
      <c r="D53" s="248" t="s">
        <v>1288</v>
      </c>
      <c r="E53" s="247" t="s">
        <v>124</v>
      </c>
      <c r="F53" s="247" t="s">
        <v>106</v>
      </c>
      <c r="G53" s="248" t="s">
        <v>107</v>
      </c>
      <c r="H53" s="248" t="s">
        <v>1212</v>
      </c>
      <c r="I53" s="248" t="s">
        <v>1213</v>
      </c>
      <c r="J53" s="247" t="s">
        <v>1202</v>
      </c>
      <c r="K53" s="247" t="s">
        <v>1203</v>
      </c>
      <c r="L53" s="247" t="s">
        <v>1214</v>
      </c>
      <c r="M53" s="247" t="s">
        <v>1215</v>
      </c>
      <c r="N53" s="247" t="s">
        <v>1216</v>
      </c>
      <c r="O53" s="247" t="s">
        <v>65</v>
      </c>
      <c r="P53" s="247">
        <v>44</v>
      </c>
      <c r="Q53" s="248"/>
      <c r="R53" s="247" t="s">
        <v>136</v>
      </c>
      <c r="S53" s="249" t="s">
        <v>313</v>
      </c>
      <c r="T53" s="249" t="s">
        <v>1559</v>
      </c>
      <c r="U53" s="247" t="s">
        <v>110</v>
      </c>
      <c r="V53" s="247" t="s">
        <v>132</v>
      </c>
      <c r="W53" s="247" t="s">
        <v>108</v>
      </c>
      <c r="X53" s="247" t="s">
        <v>108</v>
      </c>
      <c r="Y53" s="247" t="s">
        <v>112</v>
      </c>
      <c r="Z53" s="247" t="s">
        <v>1206</v>
      </c>
      <c r="AA53" s="247" t="s">
        <v>108</v>
      </c>
      <c r="AB53" s="247" t="s">
        <v>113</v>
      </c>
      <c r="AC53" s="247"/>
      <c r="AD53" s="247" t="s">
        <v>108</v>
      </c>
      <c r="AE53" s="247" t="s">
        <v>6</v>
      </c>
      <c r="AF53" s="247" t="s">
        <v>108</v>
      </c>
      <c r="AG53" s="247"/>
      <c r="AH53" s="247" t="s">
        <v>1289</v>
      </c>
      <c r="AI53" s="250"/>
      <c r="AJ53" s="251" t="s">
        <v>1560</v>
      </c>
      <c r="AK53" s="252" t="s">
        <v>1208</v>
      </c>
      <c r="AL53" s="253" t="s">
        <v>1199</v>
      </c>
      <c r="BL53" s="234">
        <v>0</v>
      </c>
      <c r="BM53" s="234">
        <v>0</v>
      </c>
      <c r="BN53" s="234">
        <v>0</v>
      </c>
      <c r="BO53" s="234">
        <v>0</v>
      </c>
      <c r="BP53" s="235" t="s">
        <v>1137</v>
      </c>
    </row>
    <row r="54" spans="1:68" s="233" customFormat="1" x14ac:dyDescent="0.2">
      <c r="A54" s="246" t="s">
        <v>101</v>
      </c>
      <c r="B54" s="247" t="s">
        <v>190</v>
      </c>
      <c r="C54" s="247" t="s">
        <v>188</v>
      </c>
      <c r="D54" s="248" t="s">
        <v>1291</v>
      </c>
      <c r="E54" s="247" t="s">
        <v>124</v>
      </c>
      <c r="F54" s="247" t="s">
        <v>106</v>
      </c>
      <c r="G54" s="248" t="s">
        <v>107</v>
      </c>
      <c r="H54" s="248" t="s">
        <v>1212</v>
      </c>
      <c r="I54" s="248" t="s">
        <v>1213</v>
      </c>
      <c r="J54" s="249" t="s">
        <v>1402</v>
      </c>
      <c r="K54" s="247" t="s">
        <v>1203</v>
      </c>
      <c r="L54" s="247" t="s">
        <v>1214</v>
      </c>
      <c r="M54" s="247" t="s">
        <v>1215</v>
      </c>
      <c r="N54" s="247" t="s">
        <v>1216</v>
      </c>
      <c r="O54" s="247" t="s">
        <v>65</v>
      </c>
      <c r="P54" s="247">
        <v>44</v>
      </c>
      <c r="Q54" s="248"/>
      <c r="R54" s="247" t="s">
        <v>136</v>
      </c>
      <c r="S54" s="249" t="s">
        <v>313</v>
      </c>
      <c r="T54" s="249" t="s">
        <v>1559</v>
      </c>
      <c r="U54" s="247" t="s">
        <v>110</v>
      </c>
      <c r="V54" s="247" t="s">
        <v>132</v>
      </c>
      <c r="W54" s="247" t="s">
        <v>108</v>
      </c>
      <c r="X54" s="247" t="s">
        <v>108</v>
      </c>
      <c r="Y54" s="249" t="s">
        <v>112</v>
      </c>
      <c r="Z54" s="249" t="s">
        <v>1206</v>
      </c>
      <c r="AA54" s="247" t="s">
        <v>108</v>
      </c>
      <c r="AB54" s="247" t="s">
        <v>108</v>
      </c>
      <c r="AC54" s="247"/>
      <c r="AD54" s="247" t="s">
        <v>108</v>
      </c>
      <c r="AE54" s="247" t="s">
        <v>6</v>
      </c>
      <c r="AF54" s="247" t="s">
        <v>108</v>
      </c>
      <c r="AG54" s="249" t="s">
        <v>1325</v>
      </c>
      <c r="AH54" s="247" t="s">
        <v>1289</v>
      </c>
      <c r="AI54" s="250"/>
      <c r="AJ54" s="251" t="s">
        <v>1560</v>
      </c>
      <c r="AK54" s="252" t="s">
        <v>1208</v>
      </c>
      <c r="AL54" s="253" t="s">
        <v>1199</v>
      </c>
      <c r="BL54" s="234">
        <v>0</v>
      </c>
      <c r="BM54" s="234">
        <v>0</v>
      </c>
      <c r="BN54" s="234">
        <v>0</v>
      </c>
      <c r="BO54" s="234">
        <v>0</v>
      </c>
      <c r="BP54" s="235" t="s">
        <v>1137</v>
      </c>
    </row>
    <row r="55" spans="1:68" s="233" customFormat="1" x14ac:dyDescent="0.2">
      <c r="A55" s="246" t="s">
        <v>101</v>
      </c>
      <c r="B55" s="247" t="s">
        <v>1293</v>
      </c>
      <c r="C55" s="249" t="s">
        <v>1570</v>
      </c>
      <c r="D55" s="248" t="s">
        <v>177</v>
      </c>
      <c r="E55" s="247" t="s">
        <v>166</v>
      </c>
      <c r="F55" s="247" t="s">
        <v>106</v>
      </c>
      <c r="G55" s="248" t="s">
        <v>107</v>
      </c>
      <c r="H55" s="248" t="s">
        <v>1248</v>
      </c>
      <c r="I55" s="248" t="s">
        <v>1294</v>
      </c>
      <c r="J55" s="247" t="s">
        <v>1295</v>
      </c>
      <c r="K55" s="247" t="s">
        <v>1203</v>
      </c>
      <c r="L55" s="247" t="s">
        <v>1296</v>
      </c>
      <c r="M55" s="247"/>
      <c r="N55" s="247"/>
      <c r="O55" s="247" t="s">
        <v>65</v>
      </c>
      <c r="P55" s="249">
        <v>44</v>
      </c>
      <c r="Q55" s="248"/>
      <c r="R55" s="247" t="s">
        <v>136</v>
      </c>
      <c r="S55" s="249" t="s">
        <v>313</v>
      </c>
      <c r="T55" s="249" t="s">
        <v>1559</v>
      </c>
      <c r="U55" s="247" t="s">
        <v>110</v>
      </c>
      <c r="V55" s="247" t="s">
        <v>167</v>
      </c>
      <c r="W55" s="247" t="s">
        <v>108</v>
      </c>
      <c r="X55" s="247" t="s">
        <v>108</v>
      </c>
      <c r="Y55" s="247" t="s">
        <v>112</v>
      </c>
      <c r="Z55" s="247" t="s">
        <v>1206</v>
      </c>
      <c r="AA55" s="247" t="s">
        <v>113</v>
      </c>
      <c r="AB55" s="247" t="s">
        <v>113</v>
      </c>
      <c r="AC55" s="247"/>
      <c r="AD55" s="247" t="s">
        <v>113</v>
      </c>
      <c r="AE55" s="247" t="s">
        <v>6</v>
      </c>
      <c r="AF55" s="247" t="s">
        <v>108</v>
      </c>
      <c r="AG55" s="247"/>
      <c r="AH55" s="247" t="s">
        <v>1297</v>
      </c>
      <c r="AI55" s="250"/>
      <c r="AJ55" s="251" t="s">
        <v>1560</v>
      </c>
      <c r="AK55" s="252" t="s">
        <v>1208</v>
      </c>
      <c r="AL55" s="255" t="s">
        <v>1199</v>
      </c>
      <c r="BL55" s="234">
        <v>0</v>
      </c>
      <c r="BM55" s="234">
        <v>0</v>
      </c>
      <c r="BN55" s="234">
        <v>0</v>
      </c>
      <c r="BO55" s="234">
        <v>0</v>
      </c>
      <c r="BP55" s="235" t="s">
        <v>1137</v>
      </c>
    </row>
    <row r="56" spans="1:68" s="233" customFormat="1" x14ac:dyDescent="0.2">
      <c r="A56" s="246" t="s">
        <v>101</v>
      </c>
      <c r="B56" s="247" t="s">
        <v>192</v>
      </c>
      <c r="C56" s="247" t="s">
        <v>191</v>
      </c>
      <c r="D56" s="248" t="s">
        <v>177</v>
      </c>
      <c r="E56" s="247" t="s">
        <v>105</v>
      </c>
      <c r="F56" s="247" t="s">
        <v>106</v>
      </c>
      <c r="G56" s="248" t="s">
        <v>107</v>
      </c>
      <c r="H56" s="248" t="s">
        <v>1200</v>
      </c>
      <c r="I56" s="256" t="s">
        <v>1593</v>
      </c>
      <c r="J56" s="247" t="s">
        <v>1231</v>
      </c>
      <c r="K56" s="247" t="s">
        <v>1203</v>
      </c>
      <c r="L56" s="249" t="s">
        <v>1569</v>
      </c>
      <c r="M56" s="247"/>
      <c r="N56" s="247"/>
      <c r="O56" s="247" t="s">
        <v>65</v>
      </c>
      <c r="P56" s="247">
        <v>44</v>
      </c>
      <c r="Q56" s="248"/>
      <c r="R56" s="247" t="s">
        <v>136</v>
      </c>
      <c r="S56" s="249" t="s">
        <v>1577</v>
      </c>
      <c r="T56" s="249" t="s">
        <v>1559</v>
      </c>
      <c r="U56" s="247" t="s">
        <v>110</v>
      </c>
      <c r="V56" s="247" t="s">
        <v>111</v>
      </c>
      <c r="W56" s="247" t="s">
        <v>108</v>
      </c>
      <c r="X56" s="247" t="s">
        <v>108</v>
      </c>
      <c r="Y56" s="247" t="s">
        <v>112</v>
      </c>
      <c r="Z56" s="247" t="s">
        <v>1206</v>
      </c>
      <c r="AA56" s="249" t="s">
        <v>108</v>
      </c>
      <c r="AB56" s="247" t="s">
        <v>113</v>
      </c>
      <c r="AC56" s="247"/>
      <c r="AD56" s="249" t="s">
        <v>108</v>
      </c>
      <c r="AE56" s="247" t="s">
        <v>6</v>
      </c>
      <c r="AF56" s="247" t="s">
        <v>108</v>
      </c>
      <c r="AG56" s="247"/>
      <c r="AH56" s="247" t="s">
        <v>1286</v>
      </c>
      <c r="AI56" s="250" t="s">
        <v>1590</v>
      </c>
      <c r="AJ56" s="251" t="s">
        <v>1560</v>
      </c>
      <c r="AK56" s="252" t="s">
        <v>1208</v>
      </c>
      <c r="AL56" s="253" t="s">
        <v>1199</v>
      </c>
      <c r="BL56" s="234">
        <v>0</v>
      </c>
      <c r="BM56" s="234">
        <v>0</v>
      </c>
      <c r="BN56" s="234">
        <v>0</v>
      </c>
      <c r="BO56" s="234">
        <v>0</v>
      </c>
      <c r="BP56" s="235" t="s">
        <v>1137</v>
      </c>
    </row>
    <row r="57" spans="1:68" s="233" customFormat="1" x14ac:dyDescent="0.2">
      <c r="A57" s="246" t="s">
        <v>101</v>
      </c>
      <c r="B57" s="247" t="s">
        <v>193</v>
      </c>
      <c r="C57" s="247" t="s">
        <v>191</v>
      </c>
      <c r="D57" s="248" t="s">
        <v>177</v>
      </c>
      <c r="E57" s="247" t="s">
        <v>124</v>
      </c>
      <c r="F57" s="247" t="s">
        <v>175</v>
      </c>
      <c r="G57" s="248" t="s">
        <v>107</v>
      </c>
      <c r="H57" s="248" t="s">
        <v>1232</v>
      </c>
      <c r="I57" s="248" t="s">
        <v>1298</v>
      </c>
      <c r="J57" s="249" t="s">
        <v>1568</v>
      </c>
      <c r="K57" s="247" t="s">
        <v>1234</v>
      </c>
      <c r="L57" s="247" t="s">
        <v>1299</v>
      </c>
      <c r="M57" s="247" t="s">
        <v>1222</v>
      </c>
      <c r="N57" s="247" t="s">
        <v>1300</v>
      </c>
      <c r="O57" s="247" t="s">
        <v>65</v>
      </c>
      <c r="P57" s="247">
        <v>58</v>
      </c>
      <c r="Q57" s="248" t="s">
        <v>1301</v>
      </c>
      <c r="R57" s="247" t="s">
        <v>136</v>
      </c>
      <c r="S57" s="249" t="s">
        <v>1574</v>
      </c>
      <c r="T57" s="249">
        <v>0</v>
      </c>
      <c r="U57" s="247" t="s">
        <v>110</v>
      </c>
      <c r="V57" s="247" t="s">
        <v>125</v>
      </c>
      <c r="W57" s="247" t="s">
        <v>108</v>
      </c>
      <c r="X57" s="247" t="s">
        <v>108</v>
      </c>
      <c r="Y57" s="247" t="s">
        <v>1239</v>
      </c>
      <c r="Z57" s="247" t="s">
        <v>1139</v>
      </c>
      <c r="AA57" s="247" t="s">
        <v>108</v>
      </c>
      <c r="AB57" s="247" t="s">
        <v>108</v>
      </c>
      <c r="AC57" s="247" t="s">
        <v>176</v>
      </c>
      <c r="AD57" s="249" t="s">
        <v>113</v>
      </c>
      <c r="AE57" s="247" t="s">
        <v>6</v>
      </c>
      <c r="AF57" s="247" t="s">
        <v>108</v>
      </c>
      <c r="AG57" s="247" t="s">
        <v>1282</v>
      </c>
      <c r="AH57" s="249" t="s">
        <v>1392</v>
      </c>
      <c r="AI57" s="254" t="s">
        <v>114</v>
      </c>
      <c r="AJ57" s="251" t="s">
        <v>1560</v>
      </c>
      <c r="AK57" s="252" t="s">
        <v>1208</v>
      </c>
      <c r="AL57" s="253" t="s">
        <v>1199</v>
      </c>
      <c r="BL57" s="234">
        <v>0</v>
      </c>
      <c r="BM57" s="234">
        <v>0</v>
      </c>
      <c r="BN57" s="234">
        <v>0</v>
      </c>
      <c r="BO57" s="234">
        <v>0</v>
      </c>
      <c r="BP57" s="235" t="s">
        <v>1137</v>
      </c>
    </row>
    <row r="58" spans="1:68" s="233" customFormat="1" x14ac:dyDescent="0.2">
      <c r="A58" s="246" t="s">
        <v>101</v>
      </c>
      <c r="B58" s="247" t="s">
        <v>196</v>
      </c>
      <c r="C58" s="247" t="s">
        <v>194</v>
      </c>
      <c r="D58" s="248" t="s">
        <v>361</v>
      </c>
      <c r="E58" s="249" t="s">
        <v>328</v>
      </c>
      <c r="F58" s="249" t="s">
        <v>1437</v>
      </c>
      <c r="G58" s="247" t="s">
        <v>158</v>
      </c>
      <c r="H58" s="249" t="s">
        <v>1248</v>
      </c>
      <c r="I58" s="249" t="s">
        <v>1438</v>
      </c>
      <c r="J58" s="249" t="s">
        <v>1438</v>
      </c>
      <c r="K58" s="265">
        <v>2.1560000000000001</v>
      </c>
      <c r="L58" s="265">
        <v>0.875</v>
      </c>
      <c r="M58" s="247"/>
      <c r="N58" s="247"/>
      <c r="O58" s="247" t="s">
        <v>65</v>
      </c>
      <c r="P58" s="247">
        <v>54</v>
      </c>
      <c r="Q58" s="248"/>
      <c r="R58" s="247" t="s">
        <v>136</v>
      </c>
      <c r="S58" s="247" t="s">
        <v>1217</v>
      </c>
      <c r="T58" s="249" t="s">
        <v>1594</v>
      </c>
      <c r="U58" s="249" t="s">
        <v>1595</v>
      </c>
      <c r="V58" s="247" t="s">
        <v>167</v>
      </c>
      <c r="W58" s="247" t="s">
        <v>65</v>
      </c>
      <c r="X58" s="247" t="s">
        <v>65</v>
      </c>
      <c r="Y58" s="247" t="s">
        <v>112</v>
      </c>
      <c r="Z58" s="249" t="s">
        <v>383</v>
      </c>
      <c r="AA58" s="247" t="s">
        <v>113</v>
      </c>
      <c r="AB58" s="247" t="s">
        <v>113</v>
      </c>
      <c r="AC58" s="247"/>
      <c r="AD58" s="247" t="s">
        <v>113</v>
      </c>
      <c r="AE58" s="249" t="s">
        <v>383</v>
      </c>
      <c r="AF58" s="249" t="s">
        <v>65</v>
      </c>
      <c r="AG58" s="247"/>
      <c r="AH58" s="249" t="s">
        <v>1412</v>
      </c>
      <c r="AI58" s="254"/>
      <c r="AJ58" s="251" t="s">
        <v>1596</v>
      </c>
      <c r="AK58" s="252" t="s">
        <v>1208</v>
      </c>
      <c r="AL58" s="253" t="s">
        <v>1290</v>
      </c>
      <c r="AM58" s="266">
        <f>SUM(K58+K58+L58+0.4)</f>
        <v>5.5869999999999997</v>
      </c>
      <c r="AN58" s="234"/>
      <c r="AO58" s="267">
        <v>121.28</v>
      </c>
      <c r="AP58" s="268">
        <v>2.25</v>
      </c>
      <c r="AQ58" s="268">
        <v>1.25</v>
      </c>
      <c r="AR58" s="268">
        <v>0.75</v>
      </c>
      <c r="AS58" s="234">
        <f>SUBTOTAL(9,AP58:AR58)*37.42</f>
        <v>159.04</v>
      </c>
      <c r="AT58" s="234"/>
      <c r="AU58" s="269">
        <v>55.81</v>
      </c>
      <c r="AV58" s="270">
        <v>2.25</v>
      </c>
      <c r="AW58" s="270">
        <v>1.25</v>
      </c>
      <c r="AX58" s="270">
        <v>0.75</v>
      </c>
      <c r="AY58" s="234">
        <f>SUBTOTAL(9,AV58:AX58)*37.42</f>
        <v>159.04</v>
      </c>
      <c r="AZ58" s="266"/>
      <c r="BA58" s="267">
        <v>121.28</v>
      </c>
      <c r="BB58" s="268">
        <v>2.25</v>
      </c>
      <c r="BC58" s="268">
        <v>1.25</v>
      </c>
      <c r="BD58" s="268">
        <v>0.75</v>
      </c>
      <c r="BE58" s="234">
        <f t="shared" ref="BE58:BE60" si="0">SUBTOTAL(9,BB58:BD58)*37.42</f>
        <v>159.04</v>
      </c>
      <c r="BF58" s="234"/>
      <c r="BG58" s="269">
        <v>55.81</v>
      </c>
      <c r="BH58" s="270">
        <v>2.25</v>
      </c>
      <c r="BI58" s="270">
        <v>1.25</v>
      </c>
      <c r="BJ58" s="270">
        <v>0.75</v>
      </c>
      <c r="BK58" s="234">
        <f t="shared" ref="BK58:BK60" si="1">SUBTOTAL(9,BH58:BJ58)*37.42</f>
        <v>159.04</v>
      </c>
      <c r="BL58" s="234">
        <f>SUM(AO58+AS58)</f>
        <v>280.32</v>
      </c>
      <c r="BM58" s="234">
        <f>SUM(AU58+AY58)</f>
        <v>214.85</v>
      </c>
      <c r="BN58" s="234">
        <f>SUM(BA58+BE58)</f>
        <v>280.32</v>
      </c>
      <c r="BO58" s="234">
        <f>SUM(BG58+BK58)</f>
        <v>214.85</v>
      </c>
      <c r="BP58" s="235" t="s">
        <v>1597</v>
      </c>
    </row>
    <row r="59" spans="1:68" s="233" customFormat="1" x14ac:dyDescent="0.2">
      <c r="A59" s="246" t="s">
        <v>101</v>
      </c>
      <c r="B59" s="247" t="s">
        <v>198</v>
      </c>
      <c r="C59" s="247" t="s">
        <v>197</v>
      </c>
      <c r="D59" s="248" t="s">
        <v>361</v>
      </c>
      <c r="E59" s="249" t="s">
        <v>328</v>
      </c>
      <c r="F59" s="249" t="s">
        <v>1437</v>
      </c>
      <c r="G59" s="247" t="s">
        <v>158</v>
      </c>
      <c r="H59" s="249" t="s">
        <v>1248</v>
      </c>
      <c r="I59" s="249" t="s">
        <v>1438</v>
      </c>
      <c r="J59" s="249" t="s">
        <v>1438</v>
      </c>
      <c r="K59" s="265">
        <v>2.1560000000000001</v>
      </c>
      <c r="L59" s="265">
        <v>0.875</v>
      </c>
      <c r="M59" s="247"/>
      <c r="N59" s="247"/>
      <c r="O59" s="247" t="s">
        <v>65</v>
      </c>
      <c r="P59" s="247">
        <v>54</v>
      </c>
      <c r="Q59" s="248"/>
      <c r="R59" s="247" t="s">
        <v>136</v>
      </c>
      <c r="S59" s="247" t="s">
        <v>1217</v>
      </c>
      <c r="T59" s="249" t="s">
        <v>1594</v>
      </c>
      <c r="U59" s="249" t="s">
        <v>1595</v>
      </c>
      <c r="V59" s="247" t="s">
        <v>199</v>
      </c>
      <c r="W59" s="247" t="s">
        <v>65</v>
      </c>
      <c r="X59" s="247" t="s">
        <v>65</v>
      </c>
      <c r="Y59" s="247" t="s">
        <v>112</v>
      </c>
      <c r="Z59" s="249" t="s">
        <v>383</v>
      </c>
      <c r="AA59" s="247" t="s">
        <v>113</v>
      </c>
      <c r="AB59" s="247" t="s">
        <v>113</v>
      </c>
      <c r="AC59" s="247"/>
      <c r="AD59" s="247" t="s">
        <v>113</v>
      </c>
      <c r="AE59" s="249" t="s">
        <v>383</v>
      </c>
      <c r="AF59" s="249" t="s">
        <v>65</v>
      </c>
      <c r="AG59" s="247"/>
      <c r="AH59" s="249" t="s">
        <v>1412</v>
      </c>
      <c r="AI59" s="254"/>
      <c r="AJ59" s="251" t="s">
        <v>1596</v>
      </c>
      <c r="AK59" s="252" t="s">
        <v>1208</v>
      </c>
      <c r="AL59" s="253" t="s">
        <v>1290</v>
      </c>
      <c r="AM59" s="266">
        <f t="shared" ref="AM59:AM60" si="2">SUM(K59+K59+L59+0.4)</f>
        <v>5.5869999999999997</v>
      </c>
      <c r="AN59" s="234"/>
      <c r="AO59" s="267">
        <v>121.28</v>
      </c>
      <c r="AP59" s="268">
        <v>2.25</v>
      </c>
      <c r="AQ59" s="268">
        <v>1.25</v>
      </c>
      <c r="AR59" s="268">
        <v>0.75</v>
      </c>
      <c r="AS59" s="234">
        <f t="shared" ref="AS59:AS60" si="3">SUBTOTAL(9,AP59:AR59)*37.42</f>
        <v>159.04</v>
      </c>
      <c r="AT59" s="234"/>
      <c r="AU59" s="269">
        <v>55.81</v>
      </c>
      <c r="AV59" s="270">
        <v>2.25</v>
      </c>
      <c r="AW59" s="270">
        <v>1.25</v>
      </c>
      <c r="AX59" s="270">
        <v>0.75</v>
      </c>
      <c r="AY59" s="234">
        <f t="shared" ref="AY59:AY60" si="4">SUBTOTAL(9,AV59:AX59)*37.42</f>
        <v>159.04</v>
      </c>
      <c r="AZ59" s="266"/>
      <c r="BA59" s="267">
        <v>121.28</v>
      </c>
      <c r="BB59" s="268">
        <v>2.25</v>
      </c>
      <c r="BC59" s="268">
        <v>1.25</v>
      </c>
      <c r="BD59" s="268">
        <v>0.75</v>
      </c>
      <c r="BE59" s="234">
        <f t="shared" si="0"/>
        <v>159.04</v>
      </c>
      <c r="BF59" s="234"/>
      <c r="BG59" s="269">
        <v>55.81</v>
      </c>
      <c r="BH59" s="270">
        <v>2.25</v>
      </c>
      <c r="BI59" s="270">
        <v>1.25</v>
      </c>
      <c r="BJ59" s="270">
        <v>0.75</v>
      </c>
      <c r="BK59" s="234">
        <f t="shared" si="1"/>
        <v>159.04</v>
      </c>
      <c r="BL59" s="234">
        <f t="shared" ref="BL59:BL60" si="5">SUM(AO59+AS59)</f>
        <v>280.32</v>
      </c>
      <c r="BM59" s="234">
        <f t="shared" ref="BM59:BM60" si="6">SUM(AU59+AY59)</f>
        <v>214.85</v>
      </c>
      <c r="BN59" s="234">
        <f t="shared" ref="BN59:BN60" si="7">SUM(BA59+BE59)</f>
        <v>280.32</v>
      </c>
      <c r="BO59" s="234">
        <f t="shared" ref="BO59:BO60" si="8">SUM(BG59+BK59)</f>
        <v>214.85</v>
      </c>
      <c r="BP59" s="235" t="s">
        <v>1597</v>
      </c>
    </row>
    <row r="60" spans="1:68" s="233" customFormat="1" x14ac:dyDescent="0.2">
      <c r="A60" s="246" t="s">
        <v>101</v>
      </c>
      <c r="B60" s="247" t="s">
        <v>201</v>
      </c>
      <c r="C60" s="247" t="s">
        <v>200</v>
      </c>
      <c r="D60" s="248" t="s">
        <v>361</v>
      </c>
      <c r="E60" s="249" t="s">
        <v>328</v>
      </c>
      <c r="F60" s="249" t="s">
        <v>1437</v>
      </c>
      <c r="G60" s="247" t="s">
        <v>158</v>
      </c>
      <c r="H60" s="249" t="s">
        <v>1248</v>
      </c>
      <c r="I60" s="249" t="s">
        <v>1438</v>
      </c>
      <c r="J60" s="249" t="s">
        <v>1438</v>
      </c>
      <c r="K60" s="265">
        <v>2.1560000000000001</v>
      </c>
      <c r="L60" s="265">
        <v>0.875</v>
      </c>
      <c r="M60" s="247"/>
      <c r="N60" s="247"/>
      <c r="O60" s="247" t="s">
        <v>65</v>
      </c>
      <c r="P60" s="247">
        <v>54</v>
      </c>
      <c r="Q60" s="248"/>
      <c r="R60" s="247" t="s">
        <v>136</v>
      </c>
      <c r="S60" s="247" t="s">
        <v>1217</v>
      </c>
      <c r="T60" s="249" t="s">
        <v>1594</v>
      </c>
      <c r="U60" s="249" t="s">
        <v>1595</v>
      </c>
      <c r="V60" s="247" t="s">
        <v>167</v>
      </c>
      <c r="W60" s="247" t="s">
        <v>65</v>
      </c>
      <c r="X60" s="247" t="s">
        <v>65</v>
      </c>
      <c r="Y60" s="247" t="s">
        <v>112</v>
      </c>
      <c r="Z60" s="249" t="s">
        <v>383</v>
      </c>
      <c r="AA60" s="247" t="s">
        <v>113</v>
      </c>
      <c r="AB60" s="247" t="s">
        <v>113</v>
      </c>
      <c r="AC60" s="247"/>
      <c r="AD60" s="247" t="s">
        <v>113</v>
      </c>
      <c r="AE60" s="249" t="s">
        <v>383</v>
      </c>
      <c r="AF60" s="249" t="s">
        <v>65</v>
      </c>
      <c r="AG60" s="247"/>
      <c r="AH60" s="249" t="s">
        <v>1412</v>
      </c>
      <c r="AI60" s="254"/>
      <c r="AJ60" s="251" t="s">
        <v>1596</v>
      </c>
      <c r="AK60" s="252" t="s">
        <v>1208</v>
      </c>
      <c r="AL60" s="253" t="s">
        <v>1290</v>
      </c>
      <c r="AM60" s="266">
        <f t="shared" si="2"/>
        <v>5.5869999999999997</v>
      </c>
      <c r="AN60" s="234"/>
      <c r="AO60" s="267">
        <v>121.28</v>
      </c>
      <c r="AP60" s="268">
        <v>2.25</v>
      </c>
      <c r="AQ60" s="268">
        <v>1.25</v>
      </c>
      <c r="AR60" s="268">
        <v>0.75</v>
      </c>
      <c r="AS60" s="234">
        <f t="shared" si="3"/>
        <v>159.04</v>
      </c>
      <c r="AT60" s="234"/>
      <c r="AU60" s="269">
        <v>55.81</v>
      </c>
      <c r="AV60" s="270">
        <v>2.25</v>
      </c>
      <c r="AW60" s="270">
        <v>1.25</v>
      </c>
      <c r="AX60" s="270">
        <v>0.75</v>
      </c>
      <c r="AY60" s="234">
        <f t="shared" si="4"/>
        <v>159.04</v>
      </c>
      <c r="AZ60" s="266"/>
      <c r="BA60" s="267">
        <v>121.28</v>
      </c>
      <c r="BB60" s="268">
        <v>2.25</v>
      </c>
      <c r="BC60" s="268">
        <v>1.25</v>
      </c>
      <c r="BD60" s="268">
        <v>0.75</v>
      </c>
      <c r="BE60" s="234">
        <f t="shared" si="0"/>
        <v>159.04</v>
      </c>
      <c r="BF60" s="234"/>
      <c r="BG60" s="269">
        <v>55.81</v>
      </c>
      <c r="BH60" s="270">
        <v>2.25</v>
      </c>
      <c r="BI60" s="270">
        <v>1.25</v>
      </c>
      <c r="BJ60" s="270">
        <v>0.75</v>
      </c>
      <c r="BK60" s="234">
        <f t="shared" si="1"/>
        <v>159.04</v>
      </c>
      <c r="BL60" s="234">
        <f t="shared" si="5"/>
        <v>280.32</v>
      </c>
      <c r="BM60" s="234">
        <f t="shared" si="6"/>
        <v>214.85</v>
      </c>
      <c r="BN60" s="234">
        <f t="shared" si="7"/>
        <v>280.32</v>
      </c>
      <c r="BO60" s="234">
        <f t="shared" si="8"/>
        <v>214.85</v>
      </c>
      <c r="BP60" s="235" t="s">
        <v>1597</v>
      </c>
    </row>
    <row r="61" spans="1:68" s="233" customFormat="1" x14ac:dyDescent="0.2">
      <c r="A61" s="246" t="s">
        <v>101</v>
      </c>
      <c r="B61" s="247" t="s">
        <v>203</v>
      </c>
      <c r="C61" s="249" t="s">
        <v>1312</v>
      </c>
      <c r="D61" s="256" t="s">
        <v>1313</v>
      </c>
      <c r="E61" s="247" t="s">
        <v>166</v>
      </c>
      <c r="F61" s="247" t="s">
        <v>106</v>
      </c>
      <c r="G61" s="248" t="s">
        <v>107</v>
      </c>
      <c r="H61" s="248" t="s">
        <v>1248</v>
      </c>
      <c r="I61" s="248" t="s">
        <v>1231</v>
      </c>
      <c r="J61" s="247" t="s">
        <v>1231</v>
      </c>
      <c r="K61" s="247" t="s">
        <v>1203</v>
      </c>
      <c r="L61" s="247" t="s">
        <v>1249</v>
      </c>
      <c r="M61" s="247"/>
      <c r="N61" s="247"/>
      <c r="O61" s="247" t="s">
        <v>65</v>
      </c>
      <c r="P61" s="249">
        <v>44</v>
      </c>
      <c r="Q61" s="248"/>
      <c r="R61" s="247" t="s">
        <v>136</v>
      </c>
      <c r="S61" s="247" t="s">
        <v>1217</v>
      </c>
      <c r="T61" s="249" t="s">
        <v>1594</v>
      </c>
      <c r="U61" s="247" t="s">
        <v>110</v>
      </c>
      <c r="V61" s="247" t="s">
        <v>167</v>
      </c>
      <c r="W61" s="247" t="s">
        <v>65</v>
      </c>
      <c r="X61" s="247" t="s">
        <v>65</v>
      </c>
      <c r="Y61" s="247" t="s">
        <v>112</v>
      </c>
      <c r="Z61" s="247" t="s">
        <v>1206</v>
      </c>
      <c r="AA61" s="247" t="s">
        <v>113</v>
      </c>
      <c r="AB61" s="247" t="s">
        <v>113</v>
      </c>
      <c r="AC61" s="247"/>
      <c r="AD61" s="247" t="s">
        <v>113</v>
      </c>
      <c r="AE61" s="247" t="s">
        <v>6</v>
      </c>
      <c r="AF61" s="247" t="s">
        <v>108</v>
      </c>
      <c r="AG61" s="247"/>
      <c r="AH61" s="247" t="s">
        <v>1272</v>
      </c>
      <c r="AI61" s="254"/>
      <c r="AJ61" s="251" t="s">
        <v>1560</v>
      </c>
      <c r="AK61" s="252" t="s">
        <v>1208</v>
      </c>
      <c r="AL61" s="253" t="s">
        <v>1199</v>
      </c>
      <c r="BL61" s="234">
        <v>0</v>
      </c>
      <c r="BM61" s="234">
        <v>0</v>
      </c>
      <c r="BN61" s="234">
        <v>0</v>
      </c>
      <c r="BO61" s="234">
        <v>0</v>
      </c>
      <c r="BP61" s="235" t="s">
        <v>1137</v>
      </c>
    </row>
    <row r="62" spans="1:68" s="233" customFormat="1" x14ac:dyDescent="0.2">
      <c r="A62" s="246" t="s">
        <v>101</v>
      </c>
      <c r="B62" s="247" t="s">
        <v>205</v>
      </c>
      <c r="C62" s="249" t="s">
        <v>1598</v>
      </c>
      <c r="D62" s="248" t="s">
        <v>204</v>
      </c>
      <c r="E62" s="247" t="s">
        <v>124</v>
      </c>
      <c r="F62" s="247" t="s">
        <v>106</v>
      </c>
      <c r="G62" s="248" t="s">
        <v>107</v>
      </c>
      <c r="H62" s="248" t="s">
        <v>1224</v>
      </c>
      <c r="I62" s="248" t="s">
        <v>1225</v>
      </c>
      <c r="J62" s="247" t="s">
        <v>1202</v>
      </c>
      <c r="K62" s="247" t="s">
        <v>1203</v>
      </c>
      <c r="L62" s="247" t="s">
        <v>1227</v>
      </c>
      <c r="M62" s="247" t="s">
        <v>1228</v>
      </c>
      <c r="N62" s="247" t="s">
        <v>1229</v>
      </c>
      <c r="O62" s="247" t="s">
        <v>65</v>
      </c>
      <c r="P62" s="247">
        <v>44</v>
      </c>
      <c r="Q62" s="248"/>
      <c r="R62" s="247" t="s">
        <v>136</v>
      </c>
      <c r="S62" s="249" t="s">
        <v>313</v>
      </c>
      <c r="T62" s="249" t="s">
        <v>1559</v>
      </c>
      <c r="U62" s="247" t="s">
        <v>110</v>
      </c>
      <c r="V62" s="247" t="s">
        <v>125</v>
      </c>
      <c r="W62" s="247" t="s">
        <v>65</v>
      </c>
      <c r="X62" s="247" t="s">
        <v>108</v>
      </c>
      <c r="Y62" s="247" t="s">
        <v>112</v>
      </c>
      <c r="Z62" s="247" t="s">
        <v>1206</v>
      </c>
      <c r="AA62" s="247" t="s">
        <v>113</v>
      </c>
      <c r="AB62" s="247" t="s">
        <v>113</v>
      </c>
      <c r="AC62" s="247"/>
      <c r="AD62" s="247" t="s">
        <v>113</v>
      </c>
      <c r="AE62" s="247" t="s">
        <v>6</v>
      </c>
      <c r="AF62" s="247" t="s">
        <v>108</v>
      </c>
      <c r="AG62" s="247"/>
      <c r="AH62" s="247" t="s">
        <v>1219</v>
      </c>
      <c r="AI62" s="254"/>
      <c r="AJ62" s="251" t="s">
        <v>1560</v>
      </c>
      <c r="AK62" s="252" t="s">
        <v>1208</v>
      </c>
      <c r="AL62" s="253" t="s">
        <v>1199</v>
      </c>
      <c r="BL62" s="234">
        <v>0</v>
      </c>
      <c r="BM62" s="234">
        <v>0</v>
      </c>
      <c r="BN62" s="234">
        <v>0</v>
      </c>
      <c r="BO62" s="234">
        <v>0</v>
      </c>
      <c r="BP62" s="235" t="s">
        <v>1137</v>
      </c>
    </row>
    <row r="63" spans="1:68" s="233" customFormat="1" x14ac:dyDescent="0.2">
      <c r="A63" s="257" t="s">
        <v>101</v>
      </c>
      <c r="B63" s="258" t="s">
        <v>206</v>
      </c>
      <c r="C63" s="258"/>
      <c r="D63" s="259"/>
      <c r="E63" s="258" t="s">
        <v>124</v>
      </c>
      <c r="F63" s="258" t="s">
        <v>157</v>
      </c>
      <c r="G63" s="259" t="s">
        <v>158</v>
      </c>
      <c r="H63" s="259" t="s">
        <v>1306</v>
      </c>
      <c r="I63" s="259" t="s">
        <v>1259</v>
      </c>
      <c r="J63" s="258" t="s">
        <v>1202</v>
      </c>
      <c r="K63" s="258" t="s">
        <v>1234</v>
      </c>
      <c r="L63" s="258" t="s">
        <v>1307</v>
      </c>
      <c r="M63" s="258" t="s">
        <v>1308</v>
      </c>
      <c r="N63" s="258" t="s">
        <v>1309</v>
      </c>
      <c r="O63" s="258" t="s">
        <v>65</v>
      </c>
      <c r="P63" s="258">
        <v>54</v>
      </c>
      <c r="Q63" s="259"/>
      <c r="R63" s="258" t="s">
        <v>136</v>
      </c>
      <c r="S63" s="258" t="s">
        <v>313</v>
      </c>
      <c r="T63" s="258" t="s">
        <v>1205</v>
      </c>
      <c r="U63" s="258" t="s">
        <v>159</v>
      </c>
      <c r="V63" s="258" t="s">
        <v>125</v>
      </c>
      <c r="W63" s="258" t="s">
        <v>108</v>
      </c>
      <c r="X63" s="258" t="s">
        <v>108</v>
      </c>
      <c r="Y63" s="258" t="s">
        <v>112</v>
      </c>
      <c r="Z63" s="258" t="s">
        <v>1139</v>
      </c>
      <c r="AA63" s="258" t="s">
        <v>108</v>
      </c>
      <c r="AB63" s="258" t="s">
        <v>108</v>
      </c>
      <c r="AC63" s="258"/>
      <c r="AD63" s="258" t="s">
        <v>108</v>
      </c>
      <c r="AE63" s="258" t="s">
        <v>6</v>
      </c>
      <c r="AF63" s="258" t="s">
        <v>108</v>
      </c>
      <c r="AG63" s="258" t="s">
        <v>1292</v>
      </c>
      <c r="AH63" s="258" t="s">
        <v>1251</v>
      </c>
      <c r="AI63" s="260"/>
      <c r="AJ63" s="260"/>
      <c r="AK63" s="261" t="s">
        <v>1198</v>
      </c>
      <c r="AL63" s="262" t="s">
        <v>1290</v>
      </c>
      <c r="BL63" s="234">
        <v>0</v>
      </c>
      <c r="BM63" s="234">
        <v>0</v>
      </c>
      <c r="BN63" s="234">
        <v>0</v>
      </c>
      <c r="BO63" s="234">
        <v>0</v>
      </c>
      <c r="BP63" s="235" t="s">
        <v>1143</v>
      </c>
    </row>
    <row r="64" spans="1:68" s="233" customFormat="1" x14ac:dyDescent="0.2">
      <c r="A64" s="246" t="s">
        <v>101</v>
      </c>
      <c r="B64" s="247" t="s">
        <v>208</v>
      </c>
      <c r="C64" s="247" t="s">
        <v>207</v>
      </c>
      <c r="D64" s="248" t="s">
        <v>1310</v>
      </c>
      <c r="E64" s="247" t="s">
        <v>166</v>
      </c>
      <c r="F64" s="247" t="s">
        <v>106</v>
      </c>
      <c r="G64" s="248" t="s">
        <v>107</v>
      </c>
      <c r="H64" s="248" t="s">
        <v>1248</v>
      </c>
      <c r="I64" s="248" t="s">
        <v>1231</v>
      </c>
      <c r="J64" s="247" t="s">
        <v>1231</v>
      </c>
      <c r="K64" s="247" t="s">
        <v>1203</v>
      </c>
      <c r="L64" s="247" t="s">
        <v>1249</v>
      </c>
      <c r="M64" s="247"/>
      <c r="N64" s="247"/>
      <c r="O64" s="247" t="s">
        <v>65</v>
      </c>
      <c r="P64" s="249">
        <v>44</v>
      </c>
      <c r="Q64" s="248"/>
      <c r="R64" s="247" t="s">
        <v>136</v>
      </c>
      <c r="S64" s="249" t="s">
        <v>313</v>
      </c>
      <c r="T64" s="249" t="s">
        <v>1573</v>
      </c>
      <c r="U64" s="247" t="s">
        <v>110</v>
      </c>
      <c r="V64" s="247" t="s">
        <v>199</v>
      </c>
      <c r="W64" s="247" t="s">
        <v>65</v>
      </c>
      <c r="X64" s="247" t="s">
        <v>65</v>
      </c>
      <c r="Y64" s="247" t="s">
        <v>112</v>
      </c>
      <c r="Z64" s="247" t="s">
        <v>1206</v>
      </c>
      <c r="AA64" s="247" t="s">
        <v>113</v>
      </c>
      <c r="AB64" s="247" t="s">
        <v>113</v>
      </c>
      <c r="AC64" s="247"/>
      <c r="AD64" s="247" t="s">
        <v>113</v>
      </c>
      <c r="AE64" s="247" t="s">
        <v>6</v>
      </c>
      <c r="AF64" s="247" t="s">
        <v>108</v>
      </c>
      <c r="AG64" s="247"/>
      <c r="AH64" s="247" t="s">
        <v>1272</v>
      </c>
      <c r="AI64" s="254"/>
      <c r="AJ64" s="251" t="s">
        <v>1560</v>
      </c>
      <c r="AK64" s="252" t="s">
        <v>1208</v>
      </c>
      <c r="AL64" s="253" t="s">
        <v>1199</v>
      </c>
      <c r="BL64" s="234">
        <v>0</v>
      </c>
      <c r="BM64" s="234">
        <v>0</v>
      </c>
      <c r="BN64" s="234">
        <v>0</v>
      </c>
      <c r="BO64" s="234">
        <v>0</v>
      </c>
      <c r="BP64" s="235" t="s">
        <v>1137</v>
      </c>
    </row>
    <row r="65" spans="1:68" s="233" customFormat="1" x14ac:dyDescent="0.2">
      <c r="A65" s="246" t="s">
        <v>101</v>
      </c>
      <c r="B65" s="247" t="s">
        <v>1311</v>
      </c>
      <c r="C65" s="249" t="s">
        <v>202</v>
      </c>
      <c r="D65" s="256" t="s">
        <v>147</v>
      </c>
      <c r="E65" s="247" t="s">
        <v>166</v>
      </c>
      <c r="F65" s="247" t="s">
        <v>157</v>
      </c>
      <c r="G65" s="247" t="s">
        <v>158</v>
      </c>
      <c r="H65" s="247" t="s">
        <v>1306</v>
      </c>
      <c r="I65" s="247" t="s">
        <v>1231</v>
      </c>
      <c r="J65" s="247" t="s">
        <v>1231</v>
      </c>
      <c r="K65" s="271">
        <v>2.16</v>
      </c>
      <c r="L65" s="271">
        <v>0.97</v>
      </c>
      <c r="M65" s="247"/>
      <c r="N65" s="247"/>
      <c r="O65" s="247" t="s">
        <v>65</v>
      </c>
      <c r="P65" s="247">
        <v>54</v>
      </c>
      <c r="Q65" s="248"/>
      <c r="R65" s="247" t="s">
        <v>136</v>
      </c>
      <c r="S65" s="247" t="s">
        <v>1217</v>
      </c>
      <c r="T65" s="249" t="s">
        <v>1559</v>
      </c>
      <c r="U65" s="249" t="s">
        <v>1595</v>
      </c>
      <c r="V65" s="247" t="s">
        <v>167</v>
      </c>
      <c r="W65" s="247" t="s">
        <v>108</v>
      </c>
      <c r="X65" s="247" t="s">
        <v>65</v>
      </c>
      <c r="Y65" s="247" t="s">
        <v>112</v>
      </c>
      <c r="Z65" s="247" t="s">
        <v>1139</v>
      </c>
      <c r="AA65" s="247" t="s">
        <v>113</v>
      </c>
      <c r="AB65" s="247" t="s">
        <v>113</v>
      </c>
      <c r="AC65" s="247"/>
      <c r="AD65" s="247" t="s">
        <v>113</v>
      </c>
      <c r="AE65" s="247" t="s">
        <v>6</v>
      </c>
      <c r="AF65" s="247" t="s">
        <v>108</v>
      </c>
      <c r="AG65" s="247"/>
      <c r="AH65" s="247" t="s">
        <v>1297</v>
      </c>
      <c r="AI65" s="254"/>
      <c r="AJ65" s="251" t="s">
        <v>1560</v>
      </c>
      <c r="AK65" s="252" t="s">
        <v>1208</v>
      </c>
      <c r="AL65" s="253" t="s">
        <v>1290</v>
      </c>
      <c r="AM65" s="266">
        <f>SUM(K65+K65+L65+0.4)</f>
        <v>5.69</v>
      </c>
      <c r="AN65" s="267">
        <v>37.08</v>
      </c>
      <c r="AO65" s="234">
        <f>SUBTOTAL(9,AM65)*AN65</f>
        <v>210.99</v>
      </c>
      <c r="AP65" s="268">
        <v>2.75</v>
      </c>
      <c r="AQ65" s="268">
        <v>2</v>
      </c>
      <c r="AR65" s="268">
        <v>1.25</v>
      </c>
      <c r="AS65" s="234">
        <f>SUBTOTAL(9,AP65:AR65)*37.42</f>
        <v>224.52</v>
      </c>
      <c r="AT65" s="267">
        <v>37.08</v>
      </c>
      <c r="AU65" s="234">
        <f>SUBTOTAL(9,AM65)*AT65</f>
        <v>210.99</v>
      </c>
      <c r="AV65" s="268">
        <v>2.75</v>
      </c>
      <c r="AW65" s="268">
        <v>2</v>
      </c>
      <c r="AX65" s="268">
        <v>1.25</v>
      </c>
      <c r="AY65" s="234">
        <f>SUBTOTAL(9,AV65:AX65)*37.42</f>
        <v>224.52</v>
      </c>
      <c r="AZ65" s="272">
        <v>30.95</v>
      </c>
      <c r="BA65" s="266">
        <f>SUBTOTAL(9,AM65)*AZ65</f>
        <v>176.10599999999999</v>
      </c>
      <c r="BB65" s="273">
        <v>1.75</v>
      </c>
      <c r="BC65" s="273">
        <v>1</v>
      </c>
      <c r="BD65" s="273">
        <v>0.75</v>
      </c>
      <c r="BE65" s="234">
        <f>SUBTOTAL(9,BB65:BD65)*37.42</f>
        <v>130.97</v>
      </c>
      <c r="BF65" s="272">
        <v>30.95</v>
      </c>
      <c r="BG65" s="234">
        <f>SUBTOTAL(9,AM65)*BF65</f>
        <v>176.11</v>
      </c>
      <c r="BH65" s="273">
        <v>1.75</v>
      </c>
      <c r="BI65" s="273">
        <v>1</v>
      </c>
      <c r="BJ65" s="273">
        <v>0.75</v>
      </c>
      <c r="BK65" s="234">
        <f t="shared" ref="BK65" si="9">SUBTOTAL(9,BH65:BJ65)*37.42</f>
        <v>130.97</v>
      </c>
      <c r="BL65" s="234">
        <f>SUM(AO65+AS65)</f>
        <v>435.51</v>
      </c>
      <c r="BM65" s="234">
        <f>SUM(AU65+AY65)</f>
        <v>435.51</v>
      </c>
      <c r="BN65" s="234">
        <f>SUM(BA65+BE65)</f>
        <v>307.08</v>
      </c>
      <c r="BO65" s="234">
        <f>SUM(BG65+BK65)</f>
        <v>307.08</v>
      </c>
      <c r="BP65" s="235" t="s">
        <v>1599</v>
      </c>
    </row>
    <row r="66" spans="1:68" s="233" customFormat="1" x14ac:dyDescent="0.2">
      <c r="A66" s="246" t="s">
        <v>101</v>
      </c>
      <c r="B66" s="247" t="s">
        <v>1315</v>
      </c>
      <c r="C66" s="247" t="s">
        <v>1316</v>
      </c>
      <c r="D66" s="248" t="s">
        <v>1313</v>
      </c>
      <c r="E66" s="247" t="s">
        <v>124</v>
      </c>
      <c r="F66" s="247" t="s">
        <v>106</v>
      </c>
      <c r="G66" s="248" t="s">
        <v>107</v>
      </c>
      <c r="H66" s="248" t="s">
        <v>1212</v>
      </c>
      <c r="I66" s="248" t="s">
        <v>1213</v>
      </c>
      <c r="J66" s="247" t="s">
        <v>1202</v>
      </c>
      <c r="K66" s="247" t="s">
        <v>1203</v>
      </c>
      <c r="L66" s="247" t="s">
        <v>1214</v>
      </c>
      <c r="M66" s="247" t="s">
        <v>1215</v>
      </c>
      <c r="N66" s="247" t="s">
        <v>1216</v>
      </c>
      <c r="O66" s="247" t="s">
        <v>65</v>
      </c>
      <c r="P66" s="247">
        <v>44</v>
      </c>
      <c r="Q66" s="248"/>
      <c r="R66" s="247" t="s">
        <v>136</v>
      </c>
      <c r="S66" s="249" t="s">
        <v>313</v>
      </c>
      <c r="T66" s="249" t="s">
        <v>1559</v>
      </c>
      <c r="U66" s="247" t="s">
        <v>110</v>
      </c>
      <c r="V66" s="247" t="s">
        <v>125</v>
      </c>
      <c r="W66" s="247" t="s">
        <v>108</v>
      </c>
      <c r="X66" s="247" t="s">
        <v>108</v>
      </c>
      <c r="Y66" s="247" t="s">
        <v>112</v>
      </c>
      <c r="Z66" s="247" t="s">
        <v>1206</v>
      </c>
      <c r="AA66" s="247" t="s">
        <v>113</v>
      </c>
      <c r="AB66" s="247" t="s">
        <v>113</v>
      </c>
      <c r="AC66" s="247"/>
      <c r="AD66" s="247" t="s">
        <v>113</v>
      </c>
      <c r="AE66" s="247" t="s">
        <v>6</v>
      </c>
      <c r="AF66" s="247" t="s">
        <v>108</v>
      </c>
      <c r="AG66" s="247"/>
      <c r="AH66" s="247" t="s">
        <v>1219</v>
      </c>
      <c r="AI66" s="254"/>
      <c r="AJ66" s="251" t="s">
        <v>1560</v>
      </c>
      <c r="AK66" s="252" t="s">
        <v>1208</v>
      </c>
      <c r="AL66" s="255" t="s">
        <v>1199</v>
      </c>
      <c r="BL66" s="234">
        <v>0</v>
      </c>
      <c r="BM66" s="234">
        <v>0</v>
      </c>
      <c r="BN66" s="234">
        <v>0</v>
      </c>
      <c r="BO66" s="234">
        <v>0</v>
      </c>
      <c r="BP66" s="235" t="s">
        <v>1137</v>
      </c>
    </row>
    <row r="67" spans="1:68" s="233" customFormat="1" x14ac:dyDescent="0.2">
      <c r="A67" s="246" t="s">
        <v>101</v>
      </c>
      <c r="B67" s="247" t="s">
        <v>1317</v>
      </c>
      <c r="C67" s="247" t="s">
        <v>1318</v>
      </c>
      <c r="D67" s="248" t="s">
        <v>1319</v>
      </c>
      <c r="E67" s="247" t="s">
        <v>166</v>
      </c>
      <c r="F67" s="247" t="s">
        <v>106</v>
      </c>
      <c r="G67" s="248" t="s">
        <v>107</v>
      </c>
      <c r="H67" s="248" t="s">
        <v>1248</v>
      </c>
      <c r="I67" s="248" t="s">
        <v>1231</v>
      </c>
      <c r="J67" s="247" t="s">
        <v>1231</v>
      </c>
      <c r="K67" s="247" t="s">
        <v>1203</v>
      </c>
      <c r="L67" s="247" t="s">
        <v>1249</v>
      </c>
      <c r="M67" s="247"/>
      <c r="N67" s="247"/>
      <c r="O67" s="247" t="s">
        <v>65</v>
      </c>
      <c r="P67" s="249">
        <v>44</v>
      </c>
      <c r="Q67" s="248"/>
      <c r="R67" s="247" t="s">
        <v>109</v>
      </c>
      <c r="S67" s="249" t="s">
        <v>313</v>
      </c>
      <c r="T67" s="249" t="s">
        <v>1559</v>
      </c>
      <c r="U67" s="247" t="s">
        <v>110</v>
      </c>
      <c r="V67" s="247" t="s">
        <v>167</v>
      </c>
      <c r="W67" s="247" t="s">
        <v>65</v>
      </c>
      <c r="X67" s="247" t="s">
        <v>65</v>
      </c>
      <c r="Y67" s="247" t="s">
        <v>112</v>
      </c>
      <c r="Z67" s="247" t="s">
        <v>1206</v>
      </c>
      <c r="AA67" s="247" t="s">
        <v>113</v>
      </c>
      <c r="AB67" s="247" t="s">
        <v>113</v>
      </c>
      <c r="AC67" s="247"/>
      <c r="AD67" s="247" t="s">
        <v>113</v>
      </c>
      <c r="AE67" s="247" t="s">
        <v>6</v>
      </c>
      <c r="AF67" s="247" t="s">
        <v>108</v>
      </c>
      <c r="AG67" s="247"/>
      <c r="AH67" s="247" t="s">
        <v>1272</v>
      </c>
      <c r="AI67" s="254"/>
      <c r="AJ67" s="251" t="s">
        <v>1560</v>
      </c>
      <c r="AK67" s="252" t="s">
        <v>1208</v>
      </c>
      <c r="AL67" s="255" t="s">
        <v>1199</v>
      </c>
      <c r="BL67" s="234">
        <v>0</v>
      </c>
      <c r="BM67" s="234">
        <v>0</v>
      </c>
      <c r="BN67" s="234">
        <v>0</v>
      </c>
      <c r="BO67" s="234">
        <v>0</v>
      </c>
      <c r="BP67" s="235" t="s">
        <v>1137</v>
      </c>
    </row>
    <row r="68" spans="1:68" s="233" customFormat="1" x14ac:dyDescent="0.2">
      <c r="A68" s="246" t="s">
        <v>101</v>
      </c>
      <c r="B68" s="247" t="s">
        <v>1320</v>
      </c>
      <c r="C68" s="247" t="s">
        <v>1321</v>
      </c>
      <c r="D68" s="274" t="s">
        <v>1322</v>
      </c>
      <c r="E68" s="247" t="s">
        <v>124</v>
      </c>
      <c r="F68" s="247" t="s">
        <v>106</v>
      </c>
      <c r="G68" s="274" t="s">
        <v>107</v>
      </c>
      <c r="H68" s="274" t="s">
        <v>1212</v>
      </c>
      <c r="I68" s="274" t="s">
        <v>1213</v>
      </c>
      <c r="J68" s="247" t="s">
        <v>1202</v>
      </c>
      <c r="K68" s="247" t="s">
        <v>1203</v>
      </c>
      <c r="L68" s="247" t="s">
        <v>1214</v>
      </c>
      <c r="M68" s="247" t="s">
        <v>1215</v>
      </c>
      <c r="N68" s="247" t="s">
        <v>1216</v>
      </c>
      <c r="O68" s="247" t="s">
        <v>65</v>
      </c>
      <c r="P68" s="247">
        <v>44</v>
      </c>
      <c r="Q68" s="274"/>
      <c r="R68" s="247" t="s">
        <v>136</v>
      </c>
      <c r="S68" s="249" t="s">
        <v>1217</v>
      </c>
      <c r="T68" s="249" t="s">
        <v>1559</v>
      </c>
      <c r="U68" s="249" t="s">
        <v>110</v>
      </c>
      <c r="V68" s="247" t="s">
        <v>132</v>
      </c>
      <c r="W68" s="247" t="s">
        <v>108</v>
      </c>
      <c r="X68" s="247" t="s">
        <v>65</v>
      </c>
      <c r="Y68" s="247" t="s">
        <v>112</v>
      </c>
      <c r="Z68" s="247" t="s">
        <v>1206</v>
      </c>
      <c r="AA68" s="247" t="s">
        <v>108</v>
      </c>
      <c r="AB68" s="249" t="s">
        <v>108</v>
      </c>
      <c r="AC68" s="247"/>
      <c r="AD68" s="247" t="s">
        <v>108</v>
      </c>
      <c r="AE68" s="247" t="s">
        <v>6</v>
      </c>
      <c r="AF68" s="247" t="s">
        <v>108</v>
      </c>
      <c r="AG68" s="249" t="s">
        <v>1325</v>
      </c>
      <c r="AH68" s="247" t="s">
        <v>1289</v>
      </c>
      <c r="AI68" s="275"/>
      <c r="AJ68" s="276" t="s">
        <v>1560</v>
      </c>
      <c r="AK68" s="252" t="s">
        <v>1208</v>
      </c>
      <c r="AL68" s="255" t="s">
        <v>1199</v>
      </c>
      <c r="BL68" s="234">
        <v>0</v>
      </c>
      <c r="BM68" s="234">
        <v>0</v>
      </c>
      <c r="BN68" s="234">
        <v>0</v>
      </c>
      <c r="BO68" s="234">
        <v>0</v>
      </c>
      <c r="BP68" s="235" t="s">
        <v>1137</v>
      </c>
    </row>
    <row r="69" spans="1:68" s="233" customFormat="1" x14ac:dyDescent="0.2">
      <c r="A69" s="257" t="s">
        <v>101</v>
      </c>
      <c r="B69" s="258" t="s">
        <v>211</v>
      </c>
      <c r="C69" s="258" t="s">
        <v>209</v>
      </c>
      <c r="D69" s="259" t="s">
        <v>210</v>
      </c>
      <c r="E69" s="258" t="s">
        <v>124</v>
      </c>
      <c r="F69" s="258" t="s">
        <v>106</v>
      </c>
      <c r="G69" s="259" t="s">
        <v>107</v>
      </c>
      <c r="H69" s="259" t="s">
        <v>1212</v>
      </c>
      <c r="I69" s="259" t="s">
        <v>1220</v>
      </c>
      <c r="J69" s="258" t="s">
        <v>1226</v>
      </c>
      <c r="K69" s="258" t="s">
        <v>1203</v>
      </c>
      <c r="L69" s="258" t="s">
        <v>1221</v>
      </c>
      <c r="M69" s="258" t="s">
        <v>1222</v>
      </c>
      <c r="N69" s="258" t="s">
        <v>1223</v>
      </c>
      <c r="O69" s="258" t="s">
        <v>65</v>
      </c>
      <c r="P69" s="258">
        <v>44</v>
      </c>
      <c r="Q69" s="259"/>
      <c r="R69" s="258" t="s">
        <v>109</v>
      </c>
      <c r="S69" s="258" t="s">
        <v>1157</v>
      </c>
      <c r="T69" s="258" t="s">
        <v>1218</v>
      </c>
      <c r="U69" s="258" t="s">
        <v>110</v>
      </c>
      <c r="V69" s="258" t="s">
        <v>111</v>
      </c>
      <c r="W69" s="258" t="s">
        <v>65</v>
      </c>
      <c r="X69" s="258" t="s">
        <v>108</v>
      </c>
      <c r="Y69" s="258" t="s">
        <v>112</v>
      </c>
      <c r="Z69" s="258" t="s">
        <v>1206</v>
      </c>
      <c r="AA69" s="258" t="s">
        <v>113</v>
      </c>
      <c r="AB69" s="258" t="s">
        <v>113</v>
      </c>
      <c r="AC69" s="258"/>
      <c r="AD69" s="258" t="s">
        <v>113</v>
      </c>
      <c r="AE69" s="258" t="s">
        <v>6</v>
      </c>
      <c r="AF69" s="258" t="s">
        <v>108</v>
      </c>
      <c r="AG69" s="258"/>
      <c r="AH69" s="258" t="s">
        <v>1219</v>
      </c>
      <c r="AI69" s="260" t="s">
        <v>114</v>
      </c>
      <c r="AJ69" s="260"/>
      <c r="AK69" s="261" t="s">
        <v>1198</v>
      </c>
      <c r="AL69" s="262" t="s">
        <v>1199</v>
      </c>
      <c r="BL69" s="234">
        <v>0</v>
      </c>
      <c r="BM69" s="234">
        <v>0</v>
      </c>
      <c r="BN69" s="234">
        <v>0</v>
      </c>
      <c r="BO69" s="234">
        <v>0</v>
      </c>
      <c r="BP69" s="235" t="s">
        <v>1143</v>
      </c>
    </row>
    <row r="70" spans="1:68" s="233" customFormat="1" x14ac:dyDescent="0.2">
      <c r="A70" s="246" t="s">
        <v>101</v>
      </c>
      <c r="B70" s="247" t="s">
        <v>1144</v>
      </c>
      <c r="C70" s="247" t="s">
        <v>1323</v>
      </c>
      <c r="D70" s="248" t="s">
        <v>1324</v>
      </c>
      <c r="E70" s="247" t="s">
        <v>124</v>
      </c>
      <c r="F70" s="247" t="s">
        <v>106</v>
      </c>
      <c r="G70" s="248" t="s">
        <v>107</v>
      </c>
      <c r="H70" s="248" t="s">
        <v>1212</v>
      </c>
      <c r="I70" s="248" t="s">
        <v>1220</v>
      </c>
      <c r="J70" s="249" t="s">
        <v>1564</v>
      </c>
      <c r="K70" s="247" t="s">
        <v>1203</v>
      </c>
      <c r="L70" s="247" t="s">
        <v>1221</v>
      </c>
      <c r="M70" s="247" t="s">
        <v>1222</v>
      </c>
      <c r="N70" s="247" t="s">
        <v>1223</v>
      </c>
      <c r="O70" s="247" t="s">
        <v>65</v>
      </c>
      <c r="P70" s="247">
        <v>44</v>
      </c>
      <c r="Q70" s="248"/>
      <c r="R70" s="247" t="s">
        <v>109</v>
      </c>
      <c r="S70" s="249" t="s">
        <v>1600</v>
      </c>
      <c r="T70" s="249" t="s">
        <v>1559</v>
      </c>
      <c r="U70" s="247" t="s">
        <v>110</v>
      </c>
      <c r="V70" s="247" t="s">
        <v>111</v>
      </c>
      <c r="W70" s="247" t="s">
        <v>65</v>
      </c>
      <c r="X70" s="247" t="s">
        <v>108</v>
      </c>
      <c r="Y70" s="247" t="s">
        <v>112</v>
      </c>
      <c r="Z70" s="247" t="s">
        <v>1206</v>
      </c>
      <c r="AA70" s="247" t="s">
        <v>113</v>
      </c>
      <c r="AB70" s="247" t="s">
        <v>113</v>
      </c>
      <c r="AC70" s="247"/>
      <c r="AD70" s="247" t="s">
        <v>113</v>
      </c>
      <c r="AE70" s="247" t="s">
        <v>6</v>
      </c>
      <c r="AF70" s="247" t="s">
        <v>108</v>
      </c>
      <c r="AG70" s="247"/>
      <c r="AH70" s="247" t="s">
        <v>1219</v>
      </c>
      <c r="AI70" s="250"/>
      <c r="AJ70" s="251" t="s">
        <v>1560</v>
      </c>
      <c r="AK70" s="252" t="s">
        <v>1208</v>
      </c>
      <c r="AL70" s="253" t="s">
        <v>1199</v>
      </c>
      <c r="BL70" s="234">
        <v>0</v>
      </c>
      <c r="BM70" s="234">
        <v>0</v>
      </c>
      <c r="BN70" s="234">
        <v>0</v>
      </c>
      <c r="BO70" s="234">
        <v>0</v>
      </c>
      <c r="BP70" s="235" t="s">
        <v>1137</v>
      </c>
    </row>
    <row r="71" spans="1:68" s="233" customFormat="1" x14ac:dyDescent="0.2">
      <c r="A71" s="246" t="s">
        <v>101</v>
      </c>
      <c r="B71" s="247" t="s">
        <v>212</v>
      </c>
      <c r="C71" s="249"/>
      <c r="D71" s="256"/>
      <c r="E71" s="247" t="s">
        <v>124</v>
      </c>
      <c r="F71" s="247" t="s">
        <v>106</v>
      </c>
      <c r="G71" s="248" t="s">
        <v>107</v>
      </c>
      <c r="H71" s="248" t="s">
        <v>1212</v>
      </c>
      <c r="I71" s="256" t="s">
        <v>1601</v>
      </c>
      <c r="J71" s="249" t="s">
        <v>1363</v>
      </c>
      <c r="K71" s="247" t="s">
        <v>1203</v>
      </c>
      <c r="L71" s="249" t="s">
        <v>1602</v>
      </c>
      <c r="M71" s="247" t="s">
        <v>1215</v>
      </c>
      <c r="N71" s="249" t="s">
        <v>1603</v>
      </c>
      <c r="O71" s="247" t="s">
        <v>65</v>
      </c>
      <c r="P71" s="247">
        <v>44</v>
      </c>
      <c r="Q71" s="248"/>
      <c r="R71" s="247" t="s">
        <v>136</v>
      </c>
      <c r="S71" s="249" t="s">
        <v>1577</v>
      </c>
      <c r="T71" s="249" t="s">
        <v>1559</v>
      </c>
      <c r="U71" s="247" t="s">
        <v>110</v>
      </c>
      <c r="V71" s="247" t="s">
        <v>132</v>
      </c>
      <c r="W71" s="247" t="s">
        <v>108</v>
      </c>
      <c r="X71" s="247" t="s">
        <v>108</v>
      </c>
      <c r="Y71" s="247" t="s">
        <v>112</v>
      </c>
      <c r="Z71" s="249" t="s">
        <v>1206</v>
      </c>
      <c r="AA71" s="247" t="s">
        <v>108</v>
      </c>
      <c r="AB71" s="247" t="s">
        <v>108</v>
      </c>
      <c r="AC71" s="247"/>
      <c r="AD71" s="247" t="s">
        <v>108</v>
      </c>
      <c r="AE71" s="247" t="s">
        <v>6</v>
      </c>
      <c r="AF71" s="247" t="s">
        <v>108</v>
      </c>
      <c r="AG71" s="247" t="s">
        <v>1325</v>
      </c>
      <c r="AH71" s="247" t="s">
        <v>1289</v>
      </c>
      <c r="AI71" s="250"/>
      <c r="AJ71" s="251" t="s">
        <v>1560</v>
      </c>
      <c r="AK71" s="252" t="s">
        <v>1208</v>
      </c>
      <c r="AL71" s="253" t="s">
        <v>1199</v>
      </c>
      <c r="BL71" s="234">
        <v>0</v>
      </c>
      <c r="BM71" s="234">
        <v>0</v>
      </c>
      <c r="BN71" s="234">
        <v>0</v>
      </c>
      <c r="BO71" s="234">
        <v>0</v>
      </c>
      <c r="BP71" s="235" t="s">
        <v>1137</v>
      </c>
    </row>
    <row r="72" spans="1:68" s="233" customFormat="1" x14ac:dyDescent="0.2">
      <c r="A72" s="246" t="s">
        <v>101</v>
      </c>
      <c r="B72" s="247" t="s">
        <v>213</v>
      </c>
      <c r="C72" s="247" t="s">
        <v>184</v>
      </c>
      <c r="D72" s="248" t="s">
        <v>177</v>
      </c>
      <c r="E72" s="247" t="s">
        <v>166</v>
      </c>
      <c r="F72" s="247" t="s">
        <v>106</v>
      </c>
      <c r="G72" s="248" t="s">
        <v>107</v>
      </c>
      <c r="H72" s="248" t="s">
        <v>1248</v>
      </c>
      <c r="I72" s="248" t="s">
        <v>1231</v>
      </c>
      <c r="J72" s="247" t="s">
        <v>1231</v>
      </c>
      <c r="K72" s="247" t="s">
        <v>1203</v>
      </c>
      <c r="L72" s="247" t="s">
        <v>1249</v>
      </c>
      <c r="M72" s="247"/>
      <c r="N72" s="247"/>
      <c r="O72" s="247" t="s">
        <v>65</v>
      </c>
      <c r="P72" s="249">
        <v>44</v>
      </c>
      <c r="Q72" s="248"/>
      <c r="R72" s="247" t="s">
        <v>109</v>
      </c>
      <c r="S72" s="249" t="s">
        <v>313</v>
      </c>
      <c r="T72" s="249" t="s">
        <v>1559</v>
      </c>
      <c r="U72" s="247" t="s">
        <v>110</v>
      </c>
      <c r="V72" s="247" t="s">
        <v>199</v>
      </c>
      <c r="W72" s="247" t="s">
        <v>65</v>
      </c>
      <c r="X72" s="247" t="s">
        <v>108</v>
      </c>
      <c r="Y72" s="247" t="s">
        <v>112</v>
      </c>
      <c r="Z72" s="247" t="s">
        <v>1206</v>
      </c>
      <c r="AA72" s="247" t="s">
        <v>113</v>
      </c>
      <c r="AB72" s="247" t="s">
        <v>113</v>
      </c>
      <c r="AC72" s="247"/>
      <c r="AD72" s="247" t="s">
        <v>113</v>
      </c>
      <c r="AE72" s="247" t="s">
        <v>6</v>
      </c>
      <c r="AF72" s="247" t="s">
        <v>108</v>
      </c>
      <c r="AG72" s="247"/>
      <c r="AH72" s="247" t="s">
        <v>1250</v>
      </c>
      <c r="AI72" s="250"/>
      <c r="AJ72" s="251" t="s">
        <v>1560</v>
      </c>
      <c r="AK72" s="252" t="s">
        <v>1208</v>
      </c>
      <c r="AL72" s="253" t="s">
        <v>1199</v>
      </c>
      <c r="BL72" s="234">
        <v>0</v>
      </c>
      <c r="BM72" s="234">
        <v>0</v>
      </c>
      <c r="BN72" s="234">
        <v>0</v>
      </c>
      <c r="BO72" s="234">
        <v>0</v>
      </c>
      <c r="BP72" s="235" t="s">
        <v>1137</v>
      </c>
    </row>
    <row r="73" spans="1:68" s="233" customFormat="1" x14ac:dyDescent="0.2">
      <c r="A73" s="246" t="s">
        <v>101</v>
      </c>
      <c r="B73" s="247" t="s">
        <v>216</v>
      </c>
      <c r="C73" s="247" t="s">
        <v>214</v>
      </c>
      <c r="D73" s="248" t="s">
        <v>215</v>
      </c>
      <c r="E73" s="247" t="s">
        <v>124</v>
      </c>
      <c r="F73" s="247" t="s">
        <v>217</v>
      </c>
      <c r="G73" s="248" t="s">
        <v>107</v>
      </c>
      <c r="H73" s="248" t="s">
        <v>1212</v>
      </c>
      <c r="I73" s="248" t="s">
        <v>1220</v>
      </c>
      <c r="J73" s="247" t="s">
        <v>1202</v>
      </c>
      <c r="K73" s="247" t="s">
        <v>1203</v>
      </c>
      <c r="L73" s="247" t="s">
        <v>1221</v>
      </c>
      <c r="M73" s="247" t="s">
        <v>1222</v>
      </c>
      <c r="N73" s="247" t="s">
        <v>1223</v>
      </c>
      <c r="O73" s="247" t="s">
        <v>65</v>
      </c>
      <c r="P73" s="247">
        <v>44</v>
      </c>
      <c r="Q73" s="248"/>
      <c r="R73" s="247" t="s">
        <v>109</v>
      </c>
      <c r="S73" s="249" t="s">
        <v>1577</v>
      </c>
      <c r="T73" s="249" t="s">
        <v>1604</v>
      </c>
      <c r="U73" s="247" t="s">
        <v>110</v>
      </c>
      <c r="V73" s="247" t="s">
        <v>111</v>
      </c>
      <c r="W73" s="247" t="s">
        <v>65</v>
      </c>
      <c r="X73" s="247" t="s">
        <v>108</v>
      </c>
      <c r="Y73" s="247" t="s">
        <v>112</v>
      </c>
      <c r="Z73" s="247" t="s">
        <v>1304</v>
      </c>
      <c r="AA73" s="247" t="s">
        <v>113</v>
      </c>
      <c r="AB73" s="247" t="s">
        <v>113</v>
      </c>
      <c r="AC73" s="247"/>
      <c r="AD73" s="247" t="s">
        <v>113</v>
      </c>
      <c r="AE73" s="247" t="s">
        <v>6</v>
      </c>
      <c r="AF73" s="247" t="s">
        <v>108</v>
      </c>
      <c r="AG73" s="247"/>
      <c r="AH73" s="247" t="s">
        <v>1219</v>
      </c>
      <c r="AI73" s="250"/>
      <c r="AJ73" s="251" t="s">
        <v>1560</v>
      </c>
      <c r="AK73" s="252" t="s">
        <v>1208</v>
      </c>
      <c r="AL73" s="253" t="s">
        <v>1199</v>
      </c>
      <c r="BL73" s="234">
        <v>0</v>
      </c>
      <c r="BM73" s="234">
        <v>0</v>
      </c>
      <c r="BN73" s="234">
        <v>0</v>
      </c>
      <c r="BO73" s="234">
        <v>0</v>
      </c>
      <c r="BP73" s="235" t="s">
        <v>1137</v>
      </c>
    </row>
    <row r="74" spans="1:68" s="233" customFormat="1" x14ac:dyDescent="0.2">
      <c r="A74" s="246" t="s">
        <v>101</v>
      </c>
      <c r="B74" s="247" t="s">
        <v>218</v>
      </c>
      <c r="C74" s="247" t="s">
        <v>214</v>
      </c>
      <c r="D74" s="248" t="s">
        <v>215</v>
      </c>
      <c r="E74" s="247" t="s">
        <v>124</v>
      </c>
      <c r="F74" s="247" t="s">
        <v>217</v>
      </c>
      <c r="G74" s="248" t="s">
        <v>107</v>
      </c>
      <c r="H74" s="248" t="s">
        <v>1212</v>
      </c>
      <c r="I74" s="248" t="s">
        <v>1220</v>
      </c>
      <c r="J74" s="247" t="s">
        <v>1231</v>
      </c>
      <c r="K74" s="247" t="s">
        <v>1203</v>
      </c>
      <c r="L74" s="247" t="s">
        <v>1221</v>
      </c>
      <c r="M74" s="247" t="s">
        <v>1222</v>
      </c>
      <c r="N74" s="247" t="s">
        <v>1223</v>
      </c>
      <c r="O74" s="247" t="s">
        <v>65</v>
      </c>
      <c r="P74" s="247">
        <v>44</v>
      </c>
      <c r="Q74" s="248"/>
      <c r="R74" s="247" t="s">
        <v>109</v>
      </c>
      <c r="S74" s="249" t="s">
        <v>1577</v>
      </c>
      <c r="T74" s="249" t="s">
        <v>1604</v>
      </c>
      <c r="U74" s="247" t="s">
        <v>110</v>
      </c>
      <c r="V74" s="247" t="s">
        <v>111</v>
      </c>
      <c r="W74" s="247" t="s">
        <v>65</v>
      </c>
      <c r="X74" s="247" t="s">
        <v>108</v>
      </c>
      <c r="Y74" s="247" t="s">
        <v>112</v>
      </c>
      <c r="Z74" s="247" t="s">
        <v>1304</v>
      </c>
      <c r="AA74" s="247" t="s">
        <v>113</v>
      </c>
      <c r="AB74" s="247" t="s">
        <v>113</v>
      </c>
      <c r="AC74" s="247"/>
      <c r="AD74" s="247" t="s">
        <v>113</v>
      </c>
      <c r="AE74" s="247" t="s">
        <v>6</v>
      </c>
      <c r="AF74" s="247" t="s">
        <v>108</v>
      </c>
      <c r="AG74" s="247"/>
      <c r="AH74" s="247" t="s">
        <v>1219</v>
      </c>
      <c r="AI74" s="250"/>
      <c r="AJ74" s="251" t="s">
        <v>1560</v>
      </c>
      <c r="AK74" s="252" t="s">
        <v>1208</v>
      </c>
      <c r="AL74" s="253" t="s">
        <v>1199</v>
      </c>
      <c r="BL74" s="234">
        <v>0</v>
      </c>
      <c r="BM74" s="234">
        <v>0</v>
      </c>
      <c r="BN74" s="234">
        <v>0</v>
      </c>
      <c r="BO74" s="234">
        <v>0</v>
      </c>
      <c r="BP74" s="235" t="s">
        <v>1137</v>
      </c>
    </row>
    <row r="75" spans="1:68" s="233" customFormat="1" x14ac:dyDescent="0.2">
      <c r="A75" s="246" t="s">
        <v>101</v>
      </c>
      <c r="B75" s="247" t="s">
        <v>220</v>
      </c>
      <c r="C75" s="247" t="s">
        <v>1142</v>
      </c>
      <c r="D75" s="248" t="s">
        <v>177</v>
      </c>
      <c r="E75" s="247" t="s">
        <v>124</v>
      </c>
      <c r="F75" s="247" t="s">
        <v>106</v>
      </c>
      <c r="G75" s="248" t="s">
        <v>107</v>
      </c>
      <c r="H75" s="256" t="s">
        <v>1605</v>
      </c>
      <c r="I75" s="248" t="s">
        <v>1225</v>
      </c>
      <c r="J75" s="247" t="s">
        <v>1231</v>
      </c>
      <c r="K75" s="249" t="s">
        <v>1606</v>
      </c>
      <c r="L75" s="247" t="s">
        <v>1227</v>
      </c>
      <c r="M75" s="247" t="s">
        <v>1228</v>
      </c>
      <c r="N75" s="247" t="s">
        <v>1229</v>
      </c>
      <c r="O75" s="247" t="s">
        <v>65</v>
      </c>
      <c r="P75" s="247">
        <v>44</v>
      </c>
      <c r="Q75" s="248"/>
      <c r="R75" s="247" t="s">
        <v>136</v>
      </c>
      <c r="S75" s="249" t="s">
        <v>313</v>
      </c>
      <c r="T75" s="249" t="s">
        <v>1559</v>
      </c>
      <c r="U75" s="247" t="s">
        <v>110</v>
      </c>
      <c r="V75" s="247" t="s">
        <v>132</v>
      </c>
      <c r="W75" s="247" t="s">
        <v>65</v>
      </c>
      <c r="X75" s="247" t="s">
        <v>108</v>
      </c>
      <c r="Y75" s="247" t="s">
        <v>112</v>
      </c>
      <c r="Z75" s="247" t="s">
        <v>1206</v>
      </c>
      <c r="AA75" s="247" t="s">
        <v>113</v>
      </c>
      <c r="AB75" s="247" t="s">
        <v>113</v>
      </c>
      <c r="AC75" s="247"/>
      <c r="AD75" s="247" t="s">
        <v>113</v>
      </c>
      <c r="AE75" s="247" t="s">
        <v>6</v>
      </c>
      <c r="AF75" s="247" t="s">
        <v>108</v>
      </c>
      <c r="AG75" s="247"/>
      <c r="AH75" s="247" t="s">
        <v>1326</v>
      </c>
      <c r="AI75" s="250"/>
      <c r="AJ75" s="251" t="s">
        <v>1560</v>
      </c>
      <c r="AK75" s="252" t="s">
        <v>1208</v>
      </c>
      <c r="AL75" s="253" t="s">
        <v>1199</v>
      </c>
      <c r="BL75" s="234">
        <v>0</v>
      </c>
      <c r="BM75" s="234">
        <v>0</v>
      </c>
      <c r="BN75" s="234">
        <v>0</v>
      </c>
      <c r="BO75" s="234">
        <v>0</v>
      </c>
      <c r="BP75" s="235" t="s">
        <v>1137</v>
      </c>
    </row>
    <row r="76" spans="1:68" s="233" customFormat="1" x14ac:dyDescent="0.2">
      <c r="A76" s="246" t="s">
        <v>101</v>
      </c>
      <c r="B76" s="247" t="s">
        <v>221</v>
      </c>
      <c r="C76" s="247"/>
      <c r="D76" s="248"/>
      <c r="E76" s="247" t="s">
        <v>166</v>
      </c>
      <c r="F76" s="247" t="s">
        <v>106</v>
      </c>
      <c r="G76" s="248" t="s">
        <v>107</v>
      </c>
      <c r="H76" s="248" t="s">
        <v>1248</v>
      </c>
      <c r="I76" s="248" t="s">
        <v>1327</v>
      </c>
      <c r="J76" s="247" t="s">
        <v>1231</v>
      </c>
      <c r="K76" s="247" t="s">
        <v>1203</v>
      </c>
      <c r="L76" s="247" t="s">
        <v>1328</v>
      </c>
      <c r="M76" s="247"/>
      <c r="N76" s="247"/>
      <c r="O76" s="247" t="s">
        <v>65</v>
      </c>
      <c r="P76" s="247">
        <v>54</v>
      </c>
      <c r="Q76" s="248"/>
      <c r="R76" s="247" t="s">
        <v>136</v>
      </c>
      <c r="S76" s="247" t="s">
        <v>1329</v>
      </c>
      <c r="T76" s="249" t="s">
        <v>1559</v>
      </c>
      <c r="U76" s="247" t="s">
        <v>110</v>
      </c>
      <c r="V76" s="247" t="s">
        <v>167</v>
      </c>
      <c r="W76" s="247" t="s">
        <v>108</v>
      </c>
      <c r="X76" s="247" t="s">
        <v>108</v>
      </c>
      <c r="Y76" s="247" t="s">
        <v>112</v>
      </c>
      <c r="Z76" s="249" t="s">
        <v>1139</v>
      </c>
      <c r="AA76" s="247" t="s">
        <v>113</v>
      </c>
      <c r="AB76" s="247" t="s">
        <v>113</v>
      </c>
      <c r="AC76" s="247"/>
      <c r="AD76" s="247" t="s">
        <v>113</v>
      </c>
      <c r="AE76" s="247" t="s">
        <v>6</v>
      </c>
      <c r="AF76" s="247" t="s">
        <v>108</v>
      </c>
      <c r="AG76" s="247"/>
      <c r="AH76" s="247" t="s">
        <v>1297</v>
      </c>
      <c r="AI76" s="254"/>
      <c r="AJ76" s="251" t="s">
        <v>1560</v>
      </c>
      <c r="AK76" s="252" t="s">
        <v>1208</v>
      </c>
      <c r="AL76" s="253" t="s">
        <v>1199</v>
      </c>
      <c r="BL76" s="234">
        <v>0</v>
      </c>
      <c r="BM76" s="234">
        <v>0</v>
      </c>
      <c r="BN76" s="234">
        <v>0</v>
      </c>
      <c r="BO76" s="234">
        <v>0</v>
      </c>
      <c r="BP76" s="235" t="s">
        <v>1137</v>
      </c>
    </row>
    <row r="77" spans="1:68" s="233" customFormat="1" x14ac:dyDescent="0.2">
      <c r="A77" s="246" t="s">
        <v>101</v>
      </c>
      <c r="B77" s="247" t="s">
        <v>223</v>
      </c>
      <c r="C77" s="247" t="s">
        <v>222</v>
      </c>
      <c r="D77" s="248" t="s">
        <v>294</v>
      </c>
      <c r="E77" s="247" t="s">
        <v>166</v>
      </c>
      <c r="F77" s="247" t="s">
        <v>157</v>
      </c>
      <c r="G77" s="247" t="s">
        <v>158</v>
      </c>
      <c r="H77" s="247" t="s">
        <v>1330</v>
      </c>
      <c r="I77" s="247" t="s">
        <v>1331</v>
      </c>
      <c r="J77" s="247" t="s">
        <v>1202</v>
      </c>
      <c r="K77" s="271">
        <v>2.06</v>
      </c>
      <c r="L77" s="271">
        <v>1.3049999999999999</v>
      </c>
      <c r="M77" s="247"/>
      <c r="N77" s="247"/>
      <c r="O77" s="247" t="s">
        <v>65</v>
      </c>
      <c r="P77" s="247">
        <v>54</v>
      </c>
      <c r="Q77" s="248"/>
      <c r="R77" s="247" t="s">
        <v>136</v>
      </c>
      <c r="S77" s="249" t="s">
        <v>1238</v>
      </c>
      <c r="T77" s="249" t="s">
        <v>1587</v>
      </c>
      <c r="U77" s="249" t="s">
        <v>1607</v>
      </c>
      <c r="V77" s="247" t="s">
        <v>167</v>
      </c>
      <c r="W77" s="247" t="s">
        <v>108</v>
      </c>
      <c r="X77" s="247" t="s">
        <v>108</v>
      </c>
      <c r="Y77" s="247" t="s">
        <v>112</v>
      </c>
      <c r="Z77" s="247" t="s">
        <v>1139</v>
      </c>
      <c r="AA77" s="247" t="s">
        <v>108</v>
      </c>
      <c r="AB77" s="247" t="s">
        <v>108</v>
      </c>
      <c r="AC77" s="247"/>
      <c r="AD77" s="247" t="s">
        <v>108</v>
      </c>
      <c r="AE77" s="247" t="s">
        <v>6</v>
      </c>
      <c r="AF77" s="247" t="s">
        <v>108</v>
      </c>
      <c r="AG77" s="247" t="s">
        <v>1275</v>
      </c>
      <c r="AH77" s="249" t="s">
        <v>1351</v>
      </c>
      <c r="AI77" s="250"/>
      <c r="AJ77" s="251" t="s">
        <v>1560</v>
      </c>
      <c r="AK77" s="252" t="s">
        <v>1208</v>
      </c>
      <c r="AL77" s="253" t="s">
        <v>1290</v>
      </c>
      <c r="AM77" s="266">
        <f t="shared" ref="AM77:AM78" si="10">SUM(K77+K77+L77+0.4)</f>
        <v>5.8250000000000002</v>
      </c>
      <c r="AN77" s="267">
        <v>44.84</v>
      </c>
      <c r="AO77" s="234">
        <f t="shared" ref="AO77:AO78" si="11">SUBTOTAL(9,AM77)*AN77</f>
        <v>261.19</v>
      </c>
      <c r="AP77" s="268">
        <v>2.75</v>
      </c>
      <c r="AQ77" s="268">
        <v>2</v>
      </c>
      <c r="AR77" s="268">
        <v>1.25</v>
      </c>
      <c r="AS77" s="234">
        <f t="shared" ref="AS77:AS78" si="12">SUBTOTAL(9,AP77:AR77)*37.42</f>
        <v>224.52</v>
      </c>
      <c r="AT77" s="267">
        <v>44.84</v>
      </c>
      <c r="AU77" s="234">
        <f t="shared" ref="AU77:AU78" si="13">SUBTOTAL(9,AM77)*AT77</f>
        <v>261.19</v>
      </c>
      <c r="AV77" s="268">
        <v>2.75</v>
      </c>
      <c r="AW77" s="268">
        <v>2</v>
      </c>
      <c r="AX77" s="268">
        <v>1.25</v>
      </c>
      <c r="AY77" s="234">
        <f t="shared" ref="AY77:AY78" si="14">SUBTOTAL(9,AV77:AX77)*37.42</f>
        <v>224.52</v>
      </c>
      <c r="AZ77" s="272">
        <v>36.56</v>
      </c>
      <c r="BA77" s="266">
        <f t="shared" ref="BA77:BA78" si="15">SUBTOTAL(9,AM77)*AZ77</f>
        <v>212.96199999999999</v>
      </c>
      <c r="BB77" s="273">
        <v>1.75</v>
      </c>
      <c r="BC77" s="273">
        <v>1</v>
      </c>
      <c r="BD77" s="273">
        <v>0.75</v>
      </c>
      <c r="BE77" s="234">
        <f t="shared" ref="BE77:BE78" si="16">SUBTOTAL(9,BB77:BD77)*37.42</f>
        <v>130.97</v>
      </c>
      <c r="BF77" s="272">
        <v>36.56</v>
      </c>
      <c r="BG77" s="234">
        <f t="shared" ref="BG77:BG78" si="17">SUBTOTAL(9,AM77)*BF77</f>
        <v>212.96</v>
      </c>
      <c r="BH77" s="273">
        <v>1.75</v>
      </c>
      <c r="BI77" s="273">
        <v>1</v>
      </c>
      <c r="BJ77" s="273">
        <v>0.75</v>
      </c>
      <c r="BK77" s="234">
        <f t="shared" ref="BK77:BK78" si="18">SUBTOTAL(9,BH77:BJ77)*37.42</f>
        <v>130.97</v>
      </c>
      <c r="BL77" s="234">
        <f t="shared" ref="BL77:BL78" si="19">SUM(AO77+AS77)</f>
        <v>485.71</v>
      </c>
      <c r="BM77" s="234">
        <f t="shared" ref="BM77:BM78" si="20">SUM(AU77+AY77)</f>
        <v>485.71</v>
      </c>
      <c r="BN77" s="234">
        <f t="shared" ref="BN77:BN78" si="21">SUM(BA77+BE77)</f>
        <v>343.93</v>
      </c>
      <c r="BO77" s="234">
        <f t="shared" ref="BO77:BO78" si="22">SUM(BG77+BK77)</f>
        <v>343.93</v>
      </c>
      <c r="BP77" s="235" t="s">
        <v>1599</v>
      </c>
    </row>
    <row r="78" spans="1:68" s="233" customFormat="1" x14ac:dyDescent="0.2">
      <c r="A78" s="277" t="s">
        <v>101</v>
      </c>
      <c r="B78" s="278" t="s">
        <v>1334</v>
      </c>
      <c r="C78" s="278"/>
      <c r="D78" s="279"/>
      <c r="E78" s="278" t="s">
        <v>124</v>
      </c>
      <c r="F78" s="278" t="s">
        <v>157</v>
      </c>
      <c r="G78" s="278" t="s">
        <v>158</v>
      </c>
      <c r="H78" s="278" t="s">
        <v>1306</v>
      </c>
      <c r="I78" s="278" t="s">
        <v>1259</v>
      </c>
      <c r="J78" s="278" t="s">
        <v>1202</v>
      </c>
      <c r="K78" s="271">
        <v>2.16</v>
      </c>
      <c r="L78" s="280">
        <v>1.2909999999999999</v>
      </c>
      <c r="M78" s="278" t="s">
        <v>1308</v>
      </c>
      <c r="N78" s="278" t="s">
        <v>1309</v>
      </c>
      <c r="O78" s="278" t="s">
        <v>65</v>
      </c>
      <c r="P78" s="278">
        <v>54</v>
      </c>
      <c r="Q78" s="279"/>
      <c r="R78" s="278" t="s">
        <v>136</v>
      </c>
      <c r="S78" s="249" t="s">
        <v>1431</v>
      </c>
      <c r="T78" s="249" t="s">
        <v>1559</v>
      </c>
      <c r="U78" s="249" t="s">
        <v>1607</v>
      </c>
      <c r="V78" s="278" t="s">
        <v>125</v>
      </c>
      <c r="W78" s="278" t="s">
        <v>108</v>
      </c>
      <c r="X78" s="278" t="s">
        <v>108</v>
      </c>
      <c r="Y78" s="278" t="s">
        <v>112</v>
      </c>
      <c r="Z78" s="278" t="s">
        <v>1337</v>
      </c>
      <c r="AA78" s="278" t="s">
        <v>108</v>
      </c>
      <c r="AB78" s="278" t="s">
        <v>108</v>
      </c>
      <c r="AC78" s="278"/>
      <c r="AD78" s="278" t="s">
        <v>108</v>
      </c>
      <c r="AE78" s="278" t="s">
        <v>6</v>
      </c>
      <c r="AF78" s="278" t="s">
        <v>108</v>
      </c>
      <c r="AG78" s="278" t="s">
        <v>1275</v>
      </c>
      <c r="AH78" s="278" t="s">
        <v>1338</v>
      </c>
      <c r="AI78" s="281"/>
      <c r="AJ78" s="282" t="s">
        <v>1560</v>
      </c>
      <c r="AK78" s="252" t="s">
        <v>1208</v>
      </c>
      <c r="AL78" s="253" t="s">
        <v>1290</v>
      </c>
      <c r="AM78" s="266">
        <f t="shared" si="10"/>
        <v>6.0110000000000001</v>
      </c>
      <c r="AN78" s="267">
        <v>37.08</v>
      </c>
      <c r="AO78" s="234">
        <f t="shared" si="11"/>
        <v>222.89</v>
      </c>
      <c r="AP78" s="268">
        <v>2.75</v>
      </c>
      <c r="AQ78" s="268">
        <v>2</v>
      </c>
      <c r="AR78" s="268">
        <v>1.25</v>
      </c>
      <c r="AS78" s="234">
        <f t="shared" si="12"/>
        <v>224.52</v>
      </c>
      <c r="AT78" s="267">
        <v>37.08</v>
      </c>
      <c r="AU78" s="234">
        <f t="shared" si="13"/>
        <v>222.89</v>
      </c>
      <c r="AV78" s="268">
        <v>2.75</v>
      </c>
      <c r="AW78" s="268">
        <v>2</v>
      </c>
      <c r="AX78" s="268">
        <v>1.25</v>
      </c>
      <c r="AY78" s="234">
        <f t="shared" si="14"/>
        <v>224.52</v>
      </c>
      <c r="AZ78" s="272">
        <v>30.95</v>
      </c>
      <c r="BA78" s="266">
        <f t="shared" si="15"/>
        <v>186.04</v>
      </c>
      <c r="BB78" s="273">
        <v>1.75</v>
      </c>
      <c r="BC78" s="273">
        <v>1</v>
      </c>
      <c r="BD78" s="273">
        <v>0.75</v>
      </c>
      <c r="BE78" s="234">
        <f t="shared" si="16"/>
        <v>130.97</v>
      </c>
      <c r="BF78" s="272">
        <v>30.95</v>
      </c>
      <c r="BG78" s="234">
        <f t="shared" si="17"/>
        <v>186.04</v>
      </c>
      <c r="BH78" s="273">
        <v>1.75</v>
      </c>
      <c r="BI78" s="273">
        <v>1</v>
      </c>
      <c r="BJ78" s="273">
        <v>0.75</v>
      </c>
      <c r="BK78" s="234">
        <f t="shared" si="18"/>
        <v>130.97</v>
      </c>
      <c r="BL78" s="234">
        <f t="shared" si="19"/>
        <v>447.41</v>
      </c>
      <c r="BM78" s="234">
        <f t="shared" si="20"/>
        <v>447.41</v>
      </c>
      <c r="BN78" s="234">
        <f t="shared" si="21"/>
        <v>317.01</v>
      </c>
      <c r="BO78" s="234">
        <f t="shared" si="22"/>
        <v>317.01</v>
      </c>
      <c r="BP78" s="235" t="s">
        <v>1599</v>
      </c>
    </row>
    <row r="79" spans="1:68" s="233" customFormat="1" ht="14.95" thickBot="1" x14ac:dyDescent="0.25">
      <c r="A79" s="241" t="s">
        <v>101</v>
      </c>
      <c r="B79" s="242" t="s">
        <v>1608</v>
      </c>
      <c r="C79" s="242" t="s">
        <v>209</v>
      </c>
      <c r="D79" s="243" t="s">
        <v>210</v>
      </c>
      <c r="E79" s="242" t="s">
        <v>124</v>
      </c>
      <c r="F79" s="242" t="s">
        <v>106</v>
      </c>
      <c r="G79" s="243" t="s">
        <v>107</v>
      </c>
      <c r="H79" s="243" t="s">
        <v>1212</v>
      </c>
      <c r="I79" s="243" t="s">
        <v>1220</v>
      </c>
      <c r="J79" s="242" t="s">
        <v>1564</v>
      </c>
      <c r="K79" s="242" t="s">
        <v>1203</v>
      </c>
      <c r="L79" s="242" t="s">
        <v>1221</v>
      </c>
      <c r="M79" s="242" t="s">
        <v>1222</v>
      </c>
      <c r="N79" s="242" t="s">
        <v>1223</v>
      </c>
      <c r="O79" s="242"/>
      <c r="P79" s="242">
        <v>44</v>
      </c>
      <c r="Q79" s="243"/>
      <c r="R79" s="242" t="s">
        <v>109</v>
      </c>
      <c r="S79" s="242" t="s">
        <v>1577</v>
      </c>
      <c r="T79" s="242" t="s">
        <v>1559</v>
      </c>
      <c r="U79" s="242" t="s">
        <v>110</v>
      </c>
      <c r="V79" s="242" t="s">
        <v>111</v>
      </c>
      <c r="W79" s="242" t="s">
        <v>65</v>
      </c>
      <c r="X79" s="242" t="s">
        <v>108</v>
      </c>
      <c r="Y79" s="242" t="s">
        <v>112</v>
      </c>
      <c r="Z79" s="242" t="s">
        <v>1206</v>
      </c>
      <c r="AA79" s="242" t="s">
        <v>113</v>
      </c>
      <c r="AB79" s="242" t="s">
        <v>113</v>
      </c>
      <c r="AC79" s="242"/>
      <c r="AD79" s="242" t="s">
        <v>113</v>
      </c>
      <c r="AE79" s="242" t="s">
        <v>6</v>
      </c>
      <c r="AF79" s="242" t="s">
        <v>108</v>
      </c>
      <c r="AG79" s="242"/>
      <c r="AH79" s="242" t="s">
        <v>1219</v>
      </c>
      <c r="AI79" s="264"/>
      <c r="AJ79" s="264" t="s">
        <v>1560</v>
      </c>
      <c r="AK79" s="283" t="s">
        <v>1208</v>
      </c>
      <c r="AL79" s="245" t="s">
        <v>1199</v>
      </c>
      <c r="BL79" s="234">
        <v>0</v>
      </c>
      <c r="BM79" s="234">
        <v>0</v>
      </c>
      <c r="BN79" s="234">
        <v>0</v>
      </c>
      <c r="BO79" s="234">
        <v>0</v>
      </c>
      <c r="BP79" s="235" t="s">
        <v>1137</v>
      </c>
    </row>
    <row r="80" spans="1:68" s="233" customFormat="1" ht="14.95" thickBot="1" x14ac:dyDescent="0.25">
      <c r="A80" s="284" t="s">
        <v>224</v>
      </c>
      <c r="B80" s="285"/>
      <c r="C80" s="285"/>
      <c r="D80" s="286"/>
      <c r="E80" s="285"/>
      <c r="F80" s="285"/>
      <c r="G80" s="286"/>
      <c r="H80" s="286"/>
      <c r="I80" s="286"/>
      <c r="J80" s="285"/>
      <c r="K80" s="287"/>
      <c r="L80" s="287"/>
      <c r="M80" s="285"/>
      <c r="N80" s="285"/>
      <c r="O80" s="285"/>
      <c r="P80" s="285"/>
      <c r="Q80" s="286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6"/>
      <c r="AJ80" s="286"/>
      <c r="AK80" s="285"/>
      <c r="AL80" s="288"/>
      <c r="AM80" s="266"/>
      <c r="AN80" s="234"/>
      <c r="AO80" s="234"/>
      <c r="AP80" s="234"/>
      <c r="AQ80" s="234"/>
      <c r="AR80" s="234"/>
      <c r="AS80" s="234"/>
      <c r="AT80" s="266"/>
      <c r="AU80" s="266"/>
      <c r="AV80" s="266"/>
      <c r="AW80" s="266"/>
      <c r="AX80" s="266"/>
      <c r="AY80" s="266"/>
      <c r="AZ80" s="266"/>
      <c r="BA80" s="266"/>
      <c r="BB80" s="266"/>
      <c r="BC80" s="266"/>
      <c r="BD80" s="266"/>
      <c r="BE80" s="266"/>
      <c r="BF80" s="266"/>
      <c r="BG80" s="266"/>
      <c r="BH80" s="266"/>
      <c r="BI80" s="266"/>
      <c r="BJ80" s="266"/>
      <c r="BK80" s="266"/>
      <c r="BL80" s="234"/>
      <c r="BM80" s="234"/>
      <c r="BN80" s="234"/>
      <c r="BO80" s="234"/>
    </row>
    <row r="81" spans="1:68" s="233" customFormat="1" x14ac:dyDescent="0.2">
      <c r="A81" s="289" t="s">
        <v>224</v>
      </c>
      <c r="B81" s="290" t="s">
        <v>226</v>
      </c>
      <c r="C81" s="290" t="s">
        <v>225</v>
      </c>
      <c r="D81" s="291" t="s">
        <v>172</v>
      </c>
      <c r="E81" s="290" t="s">
        <v>124</v>
      </c>
      <c r="F81" s="290" t="s">
        <v>106</v>
      </c>
      <c r="G81" s="291" t="s">
        <v>107</v>
      </c>
      <c r="H81" s="291" t="s">
        <v>1212</v>
      </c>
      <c r="I81" s="291" t="s">
        <v>1220</v>
      </c>
      <c r="J81" s="290" t="s">
        <v>1202</v>
      </c>
      <c r="K81" s="290" t="s">
        <v>1203</v>
      </c>
      <c r="L81" s="290" t="s">
        <v>1221</v>
      </c>
      <c r="M81" s="290" t="s">
        <v>1222</v>
      </c>
      <c r="N81" s="290" t="s">
        <v>1223</v>
      </c>
      <c r="O81" s="290" t="s">
        <v>65</v>
      </c>
      <c r="P81" s="290">
        <v>44</v>
      </c>
      <c r="Q81" s="291"/>
      <c r="R81" s="290" t="s">
        <v>136</v>
      </c>
      <c r="S81" s="249" t="s">
        <v>313</v>
      </c>
      <c r="T81" s="249" t="s">
        <v>1559</v>
      </c>
      <c r="U81" s="290" t="s">
        <v>110</v>
      </c>
      <c r="V81" s="290" t="s">
        <v>167</v>
      </c>
      <c r="W81" s="290" t="s">
        <v>65</v>
      </c>
      <c r="X81" s="290" t="s">
        <v>108</v>
      </c>
      <c r="Y81" s="290" t="s">
        <v>112</v>
      </c>
      <c r="Z81" s="290" t="s">
        <v>1206</v>
      </c>
      <c r="AA81" s="290" t="s">
        <v>113</v>
      </c>
      <c r="AB81" s="290" t="s">
        <v>113</v>
      </c>
      <c r="AC81" s="290"/>
      <c r="AD81" s="290" t="s">
        <v>113</v>
      </c>
      <c r="AE81" s="290" t="s">
        <v>6</v>
      </c>
      <c r="AF81" s="290" t="s">
        <v>108</v>
      </c>
      <c r="AG81" s="290"/>
      <c r="AH81" s="290" t="s">
        <v>1219</v>
      </c>
      <c r="AI81" s="250"/>
      <c r="AJ81" s="292" t="s">
        <v>1560</v>
      </c>
      <c r="AK81" s="252" t="s">
        <v>1208</v>
      </c>
      <c r="AL81" s="253" t="s">
        <v>1199</v>
      </c>
      <c r="BL81" s="234">
        <v>0</v>
      </c>
      <c r="BM81" s="234">
        <v>0</v>
      </c>
      <c r="BN81" s="234">
        <v>0</v>
      </c>
      <c r="BO81" s="234">
        <v>0</v>
      </c>
      <c r="BP81" s="235" t="s">
        <v>1137</v>
      </c>
    </row>
    <row r="82" spans="1:68" s="233" customFormat="1" x14ac:dyDescent="0.2">
      <c r="A82" s="246" t="s">
        <v>224</v>
      </c>
      <c r="B82" s="247" t="s">
        <v>150</v>
      </c>
      <c r="C82" s="247" t="s">
        <v>1339</v>
      </c>
      <c r="D82" s="248" t="s">
        <v>266</v>
      </c>
      <c r="E82" s="247" t="s">
        <v>124</v>
      </c>
      <c r="F82" s="247" t="s">
        <v>106</v>
      </c>
      <c r="G82" s="248" t="s">
        <v>107</v>
      </c>
      <c r="H82" s="248" t="s">
        <v>1224</v>
      </c>
      <c r="I82" s="248" t="s">
        <v>1225</v>
      </c>
      <c r="J82" s="247" t="s">
        <v>1231</v>
      </c>
      <c r="K82" s="247" t="s">
        <v>1203</v>
      </c>
      <c r="L82" s="247" t="s">
        <v>1227</v>
      </c>
      <c r="M82" s="247" t="s">
        <v>1228</v>
      </c>
      <c r="N82" s="247" t="s">
        <v>1229</v>
      </c>
      <c r="O82" s="247" t="s">
        <v>65</v>
      </c>
      <c r="P82" s="247">
        <v>44</v>
      </c>
      <c r="Q82" s="248"/>
      <c r="R82" s="247" t="s">
        <v>136</v>
      </c>
      <c r="S82" s="249" t="s">
        <v>1577</v>
      </c>
      <c r="T82" s="249">
        <v>0</v>
      </c>
      <c r="U82" s="247" t="s">
        <v>110</v>
      </c>
      <c r="V82" s="247" t="s">
        <v>125</v>
      </c>
      <c r="W82" s="247" t="s">
        <v>108</v>
      </c>
      <c r="X82" s="247" t="s">
        <v>108</v>
      </c>
      <c r="Y82" s="247" t="s">
        <v>112</v>
      </c>
      <c r="Z82" s="247" t="s">
        <v>1206</v>
      </c>
      <c r="AA82" s="247" t="s">
        <v>113</v>
      </c>
      <c r="AB82" s="247" t="s">
        <v>113</v>
      </c>
      <c r="AC82" s="247"/>
      <c r="AD82" s="247" t="s">
        <v>113</v>
      </c>
      <c r="AE82" s="247" t="s">
        <v>6</v>
      </c>
      <c r="AF82" s="247" t="s">
        <v>108</v>
      </c>
      <c r="AG82" s="247"/>
      <c r="AH82" s="247" t="s">
        <v>1219</v>
      </c>
      <c r="AI82" s="254"/>
      <c r="AJ82" s="251" t="s">
        <v>1560</v>
      </c>
      <c r="AK82" s="252" t="s">
        <v>1208</v>
      </c>
      <c r="AL82" s="255" t="s">
        <v>1199</v>
      </c>
      <c r="BL82" s="234">
        <v>0</v>
      </c>
      <c r="BM82" s="234">
        <v>0</v>
      </c>
      <c r="BN82" s="234">
        <v>0</v>
      </c>
      <c r="BO82" s="234">
        <v>0</v>
      </c>
      <c r="BP82" s="235" t="s">
        <v>1137</v>
      </c>
    </row>
    <row r="83" spans="1:68" s="233" customFormat="1" x14ac:dyDescent="0.2">
      <c r="A83" s="246" t="s">
        <v>224</v>
      </c>
      <c r="B83" s="247" t="s">
        <v>230</v>
      </c>
      <c r="C83" s="247" t="s">
        <v>228</v>
      </c>
      <c r="D83" s="248" t="s">
        <v>229</v>
      </c>
      <c r="E83" s="247" t="s">
        <v>124</v>
      </c>
      <c r="F83" s="247" t="s">
        <v>106</v>
      </c>
      <c r="G83" s="248" t="s">
        <v>107</v>
      </c>
      <c r="H83" s="256" t="s">
        <v>1454</v>
      </c>
      <c r="I83" s="248" t="s">
        <v>1225</v>
      </c>
      <c r="J83" s="247" t="s">
        <v>1231</v>
      </c>
      <c r="K83" s="249" t="s">
        <v>1565</v>
      </c>
      <c r="L83" s="247" t="s">
        <v>1227</v>
      </c>
      <c r="M83" s="247" t="s">
        <v>1228</v>
      </c>
      <c r="N83" s="247" t="s">
        <v>1229</v>
      </c>
      <c r="O83" s="247" t="s">
        <v>65</v>
      </c>
      <c r="P83" s="247">
        <v>44</v>
      </c>
      <c r="Q83" s="248"/>
      <c r="R83" s="247" t="s">
        <v>136</v>
      </c>
      <c r="S83" s="249" t="s">
        <v>1577</v>
      </c>
      <c r="T83" s="249" t="s">
        <v>1559</v>
      </c>
      <c r="U83" s="247" t="s">
        <v>110</v>
      </c>
      <c r="V83" s="247" t="s">
        <v>132</v>
      </c>
      <c r="W83" s="247" t="s">
        <v>65</v>
      </c>
      <c r="X83" s="247" t="s">
        <v>108</v>
      </c>
      <c r="Y83" s="247" t="s">
        <v>112</v>
      </c>
      <c r="Z83" s="247" t="s">
        <v>1206</v>
      </c>
      <c r="AA83" s="247" t="s">
        <v>108</v>
      </c>
      <c r="AB83" s="247" t="s">
        <v>108</v>
      </c>
      <c r="AC83" s="247"/>
      <c r="AD83" s="247" t="s">
        <v>113</v>
      </c>
      <c r="AE83" s="247" t="s">
        <v>6</v>
      </c>
      <c r="AF83" s="247" t="s">
        <v>108</v>
      </c>
      <c r="AG83" s="249" t="s">
        <v>1578</v>
      </c>
      <c r="AH83" s="249" t="s">
        <v>1251</v>
      </c>
      <c r="AI83" s="254"/>
      <c r="AJ83" s="251" t="s">
        <v>1560</v>
      </c>
      <c r="AK83" s="252" t="s">
        <v>1208</v>
      </c>
      <c r="AL83" s="253" t="s">
        <v>1199</v>
      </c>
      <c r="BL83" s="234">
        <v>0</v>
      </c>
      <c r="BM83" s="234">
        <v>0</v>
      </c>
      <c r="BN83" s="234">
        <v>0</v>
      </c>
      <c r="BO83" s="234">
        <v>0</v>
      </c>
      <c r="BP83" s="235" t="s">
        <v>1137</v>
      </c>
    </row>
    <row r="84" spans="1:68" s="233" customFormat="1" x14ac:dyDescent="0.2">
      <c r="A84" s="246" t="s">
        <v>224</v>
      </c>
      <c r="B84" s="247" t="s">
        <v>233</v>
      </c>
      <c r="C84" s="247" t="s">
        <v>232</v>
      </c>
      <c r="D84" s="248" t="s">
        <v>1340</v>
      </c>
      <c r="E84" s="247" t="s">
        <v>124</v>
      </c>
      <c r="F84" s="247" t="s">
        <v>106</v>
      </c>
      <c r="G84" s="248" t="s">
        <v>107</v>
      </c>
      <c r="H84" s="248" t="s">
        <v>1224</v>
      </c>
      <c r="I84" s="248" t="s">
        <v>1225</v>
      </c>
      <c r="J84" s="247" t="s">
        <v>1231</v>
      </c>
      <c r="K84" s="247" t="s">
        <v>1203</v>
      </c>
      <c r="L84" s="247" t="s">
        <v>1227</v>
      </c>
      <c r="M84" s="247" t="s">
        <v>1228</v>
      </c>
      <c r="N84" s="247" t="s">
        <v>1229</v>
      </c>
      <c r="O84" s="247" t="s">
        <v>65</v>
      </c>
      <c r="P84" s="247">
        <v>44</v>
      </c>
      <c r="Q84" s="248"/>
      <c r="R84" s="247" t="s">
        <v>109</v>
      </c>
      <c r="S84" s="249" t="s">
        <v>1577</v>
      </c>
      <c r="T84" s="249" t="s">
        <v>1559</v>
      </c>
      <c r="U84" s="247" t="s">
        <v>110</v>
      </c>
      <c r="V84" s="247" t="s">
        <v>125</v>
      </c>
      <c r="W84" s="247" t="s">
        <v>65</v>
      </c>
      <c r="X84" s="247" t="s">
        <v>108</v>
      </c>
      <c r="Y84" s="247" t="s">
        <v>112</v>
      </c>
      <c r="Z84" s="247" t="s">
        <v>1206</v>
      </c>
      <c r="AA84" s="247" t="s">
        <v>113</v>
      </c>
      <c r="AB84" s="247" t="s">
        <v>113</v>
      </c>
      <c r="AC84" s="247"/>
      <c r="AD84" s="247" t="s">
        <v>113</v>
      </c>
      <c r="AE84" s="247" t="s">
        <v>6</v>
      </c>
      <c r="AF84" s="247" t="s">
        <v>108</v>
      </c>
      <c r="AG84" s="247"/>
      <c r="AH84" s="247" t="s">
        <v>1219</v>
      </c>
      <c r="AI84" s="254"/>
      <c r="AJ84" s="251" t="s">
        <v>1560</v>
      </c>
      <c r="AK84" s="252" t="s">
        <v>1208</v>
      </c>
      <c r="AL84" s="253" t="s">
        <v>1199</v>
      </c>
      <c r="BL84" s="234">
        <v>0</v>
      </c>
      <c r="BM84" s="234">
        <v>0</v>
      </c>
      <c r="BN84" s="234">
        <v>0</v>
      </c>
      <c r="BO84" s="234">
        <v>0</v>
      </c>
      <c r="BP84" s="235" t="s">
        <v>1137</v>
      </c>
    </row>
    <row r="85" spans="1:68" s="233" customFormat="1" x14ac:dyDescent="0.2">
      <c r="A85" s="246" t="s">
        <v>224</v>
      </c>
      <c r="B85" s="247" t="s">
        <v>1341</v>
      </c>
      <c r="C85" s="247" t="s">
        <v>1342</v>
      </c>
      <c r="D85" s="248" t="s">
        <v>219</v>
      </c>
      <c r="E85" s="247" t="s">
        <v>124</v>
      </c>
      <c r="F85" s="247" t="s">
        <v>106</v>
      </c>
      <c r="G85" s="248" t="s">
        <v>107</v>
      </c>
      <c r="H85" s="256" t="s">
        <v>1454</v>
      </c>
      <c r="I85" s="248" t="s">
        <v>1225</v>
      </c>
      <c r="J85" s="247" t="s">
        <v>1231</v>
      </c>
      <c r="K85" s="249" t="s">
        <v>1565</v>
      </c>
      <c r="L85" s="247" t="s">
        <v>1227</v>
      </c>
      <c r="M85" s="247" t="s">
        <v>1228</v>
      </c>
      <c r="N85" s="247" t="s">
        <v>1229</v>
      </c>
      <c r="O85" s="247" t="s">
        <v>65</v>
      </c>
      <c r="P85" s="247">
        <v>44</v>
      </c>
      <c r="Q85" s="248"/>
      <c r="R85" s="247" t="s">
        <v>136</v>
      </c>
      <c r="S85" s="249" t="s">
        <v>1577</v>
      </c>
      <c r="T85" s="249" t="s">
        <v>1559</v>
      </c>
      <c r="U85" s="247" t="s">
        <v>110</v>
      </c>
      <c r="V85" s="247" t="s">
        <v>167</v>
      </c>
      <c r="W85" s="247" t="s">
        <v>65</v>
      </c>
      <c r="X85" s="247" t="s">
        <v>108</v>
      </c>
      <c r="Y85" s="247" t="s">
        <v>112</v>
      </c>
      <c r="Z85" s="247" t="s">
        <v>1206</v>
      </c>
      <c r="AA85" s="247" t="s">
        <v>113</v>
      </c>
      <c r="AB85" s="247" t="s">
        <v>113</v>
      </c>
      <c r="AC85" s="247"/>
      <c r="AD85" s="247" t="s">
        <v>113</v>
      </c>
      <c r="AE85" s="247" t="s">
        <v>6</v>
      </c>
      <c r="AF85" s="247" t="s">
        <v>108</v>
      </c>
      <c r="AG85" s="247"/>
      <c r="AH85" s="247" t="s">
        <v>1219</v>
      </c>
      <c r="AI85" s="250"/>
      <c r="AJ85" s="251" t="s">
        <v>1560</v>
      </c>
      <c r="AK85" s="252" t="s">
        <v>1208</v>
      </c>
      <c r="AL85" s="255" t="s">
        <v>1199</v>
      </c>
      <c r="BL85" s="234">
        <v>0</v>
      </c>
      <c r="BM85" s="234">
        <v>0</v>
      </c>
      <c r="BN85" s="234">
        <v>0</v>
      </c>
      <c r="BO85" s="234">
        <v>0</v>
      </c>
      <c r="BP85" s="235" t="s">
        <v>1137</v>
      </c>
    </row>
    <row r="86" spans="1:68" s="233" customFormat="1" x14ac:dyDescent="0.2">
      <c r="A86" s="246" t="s">
        <v>224</v>
      </c>
      <c r="B86" s="247" t="s">
        <v>181</v>
      </c>
      <c r="C86" s="249"/>
      <c r="D86" s="256"/>
      <c r="E86" s="247" t="s">
        <v>105</v>
      </c>
      <c r="F86" s="247" t="s">
        <v>106</v>
      </c>
      <c r="G86" s="248" t="s">
        <v>107</v>
      </c>
      <c r="H86" s="248" t="s">
        <v>1200</v>
      </c>
      <c r="I86" s="256" t="s">
        <v>1593</v>
      </c>
      <c r="J86" s="249" t="s">
        <v>1402</v>
      </c>
      <c r="K86" s="247" t="s">
        <v>1203</v>
      </c>
      <c r="L86" s="249" t="s">
        <v>1569</v>
      </c>
      <c r="M86" s="247"/>
      <c r="N86" s="247"/>
      <c r="O86" s="247" t="s">
        <v>65</v>
      </c>
      <c r="P86" s="247">
        <v>44</v>
      </c>
      <c r="Q86" s="248"/>
      <c r="R86" s="247" t="s">
        <v>136</v>
      </c>
      <c r="S86" s="249" t="s">
        <v>1577</v>
      </c>
      <c r="T86" s="249" t="s">
        <v>1559</v>
      </c>
      <c r="U86" s="247" t="s">
        <v>110</v>
      </c>
      <c r="V86" s="247" t="s">
        <v>111</v>
      </c>
      <c r="W86" s="247" t="s">
        <v>108</v>
      </c>
      <c r="X86" s="247" t="s">
        <v>108</v>
      </c>
      <c r="Y86" s="247" t="s">
        <v>112</v>
      </c>
      <c r="Z86" s="249" t="s">
        <v>1206</v>
      </c>
      <c r="AA86" s="249" t="s">
        <v>108</v>
      </c>
      <c r="AB86" s="247" t="s">
        <v>113</v>
      </c>
      <c r="AC86" s="247"/>
      <c r="AD86" s="249" t="s">
        <v>108</v>
      </c>
      <c r="AE86" s="247" t="s">
        <v>6</v>
      </c>
      <c r="AF86" s="247" t="s">
        <v>108</v>
      </c>
      <c r="AG86" s="247"/>
      <c r="AH86" s="247" t="s">
        <v>1286</v>
      </c>
      <c r="AI86" s="250" t="s">
        <v>1590</v>
      </c>
      <c r="AJ86" s="251" t="s">
        <v>1560</v>
      </c>
      <c r="AK86" s="252" t="s">
        <v>1208</v>
      </c>
      <c r="AL86" s="255" t="s">
        <v>1199</v>
      </c>
      <c r="BL86" s="234">
        <v>0</v>
      </c>
      <c r="BM86" s="234">
        <v>0</v>
      </c>
      <c r="BN86" s="234">
        <v>0</v>
      </c>
      <c r="BO86" s="234">
        <v>0</v>
      </c>
      <c r="BP86" s="235" t="s">
        <v>1137</v>
      </c>
    </row>
    <row r="87" spans="1:68" s="233" customFormat="1" x14ac:dyDescent="0.2">
      <c r="A87" s="246" t="s">
        <v>224</v>
      </c>
      <c r="B87" s="247" t="s">
        <v>182</v>
      </c>
      <c r="C87" s="247"/>
      <c r="D87" s="248"/>
      <c r="E87" s="247" t="s">
        <v>124</v>
      </c>
      <c r="F87" s="247" t="s">
        <v>106</v>
      </c>
      <c r="G87" s="248" t="s">
        <v>107</v>
      </c>
      <c r="H87" s="248" t="s">
        <v>1212</v>
      </c>
      <c r="I87" s="248" t="s">
        <v>1213</v>
      </c>
      <c r="J87" s="247" t="s">
        <v>1226</v>
      </c>
      <c r="K87" s="247" t="s">
        <v>1203</v>
      </c>
      <c r="L87" s="247" t="s">
        <v>1214</v>
      </c>
      <c r="M87" s="247" t="s">
        <v>1215</v>
      </c>
      <c r="N87" s="247" t="s">
        <v>1216</v>
      </c>
      <c r="O87" s="247" t="s">
        <v>65</v>
      </c>
      <c r="P87" s="247">
        <v>44</v>
      </c>
      <c r="Q87" s="248"/>
      <c r="R87" s="247" t="s">
        <v>136</v>
      </c>
      <c r="S87" s="249" t="s">
        <v>313</v>
      </c>
      <c r="T87" s="249" t="s">
        <v>1609</v>
      </c>
      <c r="U87" s="247" t="s">
        <v>110</v>
      </c>
      <c r="V87" s="247" t="s">
        <v>132</v>
      </c>
      <c r="W87" s="247" t="s">
        <v>108</v>
      </c>
      <c r="X87" s="247" t="s">
        <v>108</v>
      </c>
      <c r="Y87" s="247" t="s">
        <v>112</v>
      </c>
      <c r="Z87" s="247" t="s">
        <v>1206</v>
      </c>
      <c r="AA87" s="247" t="s">
        <v>108</v>
      </c>
      <c r="AB87" s="247" t="s">
        <v>108</v>
      </c>
      <c r="AC87" s="247"/>
      <c r="AD87" s="247" t="s">
        <v>108</v>
      </c>
      <c r="AE87" s="247" t="s">
        <v>6</v>
      </c>
      <c r="AF87" s="247" t="s">
        <v>108</v>
      </c>
      <c r="AG87" s="249" t="s">
        <v>1578</v>
      </c>
      <c r="AH87" s="249" t="s">
        <v>1251</v>
      </c>
      <c r="AI87" s="250"/>
      <c r="AJ87" s="251" t="s">
        <v>1560</v>
      </c>
      <c r="AK87" s="252" t="s">
        <v>1208</v>
      </c>
      <c r="AL87" s="255" t="s">
        <v>1199</v>
      </c>
      <c r="BL87" s="234">
        <v>0</v>
      </c>
      <c r="BM87" s="234">
        <v>0</v>
      </c>
      <c r="BN87" s="234">
        <v>0</v>
      </c>
      <c r="BO87" s="234">
        <v>0</v>
      </c>
      <c r="BP87" s="235" t="s">
        <v>1137</v>
      </c>
    </row>
    <row r="88" spans="1:68" s="233" customFormat="1" x14ac:dyDescent="0.2">
      <c r="A88" s="246" t="s">
        <v>224</v>
      </c>
      <c r="B88" s="247" t="s">
        <v>1343</v>
      </c>
      <c r="C88" s="247"/>
      <c r="D88" s="248"/>
      <c r="E88" s="247" t="s">
        <v>166</v>
      </c>
      <c r="F88" s="247" t="s">
        <v>106</v>
      </c>
      <c r="G88" s="248" t="s">
        <v>107</v>
      </c>
      <c r="H88" s="248" t="s">
        <v>1248</v>
      </c>
      <c r="I88" s="248" t="s">
        <v>1231</v>
      </c>
      <c r="J88" s="247" t="s">
        <v>1226</v>
      </c>
      <c r="K88" s="247" t="s">
        <v>1203</v>
      </c>
      <c r="L88" s="247" t="s">
        <v>1249</v>
      </c>
      <c r="M88" s="247"/>
      <c r="N88" s="247"/>
      <c r="O88" s="247" t="s">
        <v>65</v>
      </c>
      <c r="P88" s="249">
        <v>44</v>
      </c>
      <c r="Q88" s="248"/>
      <c r="R88" s="247" t="s">
        <v>136</v>
      </c>
      <c r="S88" s="249" t="s">
        <v>313</v>
      </c>
      <c r="T88" s="249" t="s">
        <v>1609</v>
      </c>
      <c r="U88" s="247" t="s">
        <v>110</v>
      </c>
      <c r="V88" s="247" t="s">
        <v>199</v>
      </c>
      <c r="W88" s="247" t="s">
        <v>65</v>
      </c>
      <c r="X88" s="247" t="s">
        <v>108</v>
      </c>
      <c r="Y88" s="247" t="s">
        <v>112</v>
      </c>
      <c r="Z88" s="247" t="s">
        <v>1206</v>
      </c>
      <c r="AA88" s="247" t="s">
        <v>113</v>
      </c>
      <c r="AB88" s="247" t="s">
        <v>113</v>
      </c>
      <c r="AC88" s="247"/>
      <c r="AD88" s="247" t="s">
        <v>113</v>
      </c>
      <c r="AE88" s="247" t="s">
        <v>6</v>
      </c>
      <c r="AF88" s="247" t="s">
        <v>108</v>
      </c>
      <c r="AG88" s="247"/>
      <c r="AH88" s="247" t="s">
        <v>1272</v>
      </c>
      <c r="AI88" s="254"/>
      <c r="AJ88" s="251" t="s">
        <v>1560</v>
      </c>
      <c r="AK88" s="252" t="s">
        <v>1208</v>
      </c>
      <c r="AL88" s="255" t="s">
        <v>1199</v>
      </c>
      <c r="BL88" s="234">
        <v>0</v>
      </c>
      <c r="BM88" s="234">
        <v>0</v>
      </c>
      <c r="BN88" s="234">
        <v>0</v>
      </c>
      <c r="BO88" s="234">
        <v>0</v>
      </c>
      <c r="BP88" s="235" t="s">
        <v>1137</v>
      </c>
    </row>
    <row r="89" spans="1:68" s="233" customFormat="1" ht="14.95" thickBot="1" x14ac:dyDescent="0.25">
      <c r="A89" s="246" t="s">
        <v>224</v>
      </c>
      <c r="B89" s="247" t="s">
        <v>1344</v>
      </c>
      <c r="C89" s="249"/>
      <c r="D89" s="256"/>
      <c r="E89" s="247" t="s">
        <v>124</v>
      </c>
      <c r="F89" s="247" t="s">
        <v>106</v>
      </c>
      <c r="G89" s="248" t="s">
        <v>107</v>
      </c>
      <c r="H89" s="256" t="s">
        <v>1212</v>
      </c>
      <c r="I89" s="256" t="s">
        <v>1610</v>
      </c>
      <c r="J89" s="249" t="s">
        <v>1402</v>
      </c>
      <c r="K89" s="247" t="s">
        <v>1203</v>
      </c>
      <c r="L89" s="249" t="s">
        <v>1611</v>
      </c>
      <c r="M89" s="249" t="s">
        <v>1612</v>
      </c>
      <c r="N89" s="249" t="s">
        <v>1216</v>
      </c>
      <c r="O89" s="247" t="s">
        <v>65</v>
      </c>
      <c r="P89" s="247">
        <v>44</v>
      </c>
      <c r="Q89" s="248"/>
      <c r="R89" s="247" t="s">
        <v>109</v>
      </c>
      <c r="S89" s="249" t="s">
        <v>313</v>
      </c>
      <c r="T89" s="249" t="s">
        <v>1559</v>
      </c>
      <c r="U89" s="247" t="s">
        <v>110</v>
      </c>
      <c r="V89" s="247" t="s">
        <v>132</v>
      </c>
      <c r="W89" s="247" t="s">
        <v>108</v>
      </c>
      <c r="X89" s="247" t="s">
        <v>108</v>
      </c>
      <c r="Y89" s="247" t="s">
        <v>112</v>
      </c>
      <c r="Z89" s="249" t="s">
        <v>1206</v>
      </c>
      <c r="AA89" s="247" t="s">
        <v>108</v>
      </c>
      <c r="AB89" s="247" t="s">
        <v>108</v>
      </c>
      <c r="AC89" s="247"/>
      <c r="AD89" s="247" t="s">
        <v>108</v>
      </c>
      <c r="AE89" s="247" t="s">
        <v>6</v>
      </c>
      <c r="AF89" s="247" t="s">
        <v>108</v>
      </c>
      <c r="AG89" s="249" t="s">
        <v>1292</v>
      </c>
      <c r="AH89" s="249" t="s">
        <v>1251</v>
      </c>
      <c r="AI89" s="254"/>
      <c r="AJ89" s="251" t="s">
        <v>1560</v>
      </c>
      <c r="AK89" s="252" t="s">
        <v>1208</v>
      </c>
      <c r="AL89" s="255" t="s">
        <v>1199</v>
      </c>
      <c r="BL89" s="234">
        <v>0</v>
      </c>
      <c r="BM89" s="234">
        <v>0</v>
      </c>
      <c r="BN89" s="234">
        <v>0</v>
      </c>
      <c r="BO89" s="234">
        <v>0</v>
      </c>
      <c r="BP89" s="235" t="s">
        <v>1137</v>
      </c>
    </row>
    <row r="90" spans="1:68" s="233" customFormat="1" ht="14.95" thickBot="1" x14ac:dyDescent="0.25">
      <c r="A90" s="284" t="s">
        <v>234</v>
      </c>
      <c r="B90" s="285"/>
      <c r="C90" s="285"/>
      <c r="D90" s="286"/>
      <c r="E90" s="285"/>
      <c r="F90" s="285"/>
      <c r="G90" s="286"/>
      <c r="H90" s="286"/>
      <c r="I90" s="286"/>
      <c r="J90" s="285"/>
      <c r="K90" s="287"/>
      <c r="L90" s="287"/>
      <c r="M90" s="285"/>
      <c r="N90" s="285"/>
      <c r="O90" s="285"/>
      <c r="P90" s="285"/>
      <c r="Q90" s="286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6"/>
      <c r="AJ90" s="286"/>
      <c r="AK90" s="285"/>
      <c r="AL90" s="293"/>
      <c r="AM90" s="266"/>
      <c r="AN90" s="234"/>
      <c r="AO90" s="234"/>
      <c r="AP90" s="234"/>
      <c r="AQ90" s="234"/>
      <c r="AR90" s="234"/>
      <c r="AS90" s="234"/>
      <c r="AT90" s="266"/>
      <c r="AU90" s="266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6"/>
      <c r="BK90" s="266"/>
      <c r="BL90" s="234"/>
      <c r="BM90" s="234"/>
      <c r="BN90" s="234"/>
      <c r="BO90" s="234"/>
    </row>
    <row r="91" spans="1:68" s="233" customFormat="1" x14ac:dyDescent="0.2">
      <c r="A91" s="289" t="s">
        <v>234</v>
      </c>
      <c r="B91" s="290" t="s">
        <v>236</v>
      </c>
      <c r="C91" s="290" t="s">
        <v>235</v>
      </c>
      <c r="D91" s="291" t="s">
        <v>151</v>
      </c>
      <c r="E91" s="290" t="s">
        <v>105</v>
      </c>
      <c r="F91" s="290" t="s">
        <v>106</v>
      </c>
      <c r="G91" s="291" t="s">
        <v>107</v>
      </c>
      <c r="H91" s="291" t="s">
        <v>1200</v>
      </c>
      <c r="I91" s="291" t="s">
        <v>1201</v>
      </c>
      <c r="J91" s="290" t="s">
        <v>1231</v>
      </c>
      <c r="K91" s="290" t="s">
        <v>1203</v>
      </c>
      <c r="L91" s="290" t="s">
        <v>1204</v>
      </c>
      <c r="M91" s="290"/>
      <c r="N91" s="290"/>
      <c r="O91" s="290" t="s">
        <v>65</v>
      </c>
      <c r="P91" s="290">
        <v>44</v>
      </c>
      <c r="Q91" s="291"/>
      <c r="R91" s="290" t="s">
        <v>136</v>
      </c>
      <c r="S91" s="249" t="s">
        <v>1577</v>
      </c>
      <c r="T91" s="249" t="s">
        <v>1559</v>
      </c>
      <c r="U91" s="290" t="s">
        <v>110</v>
      </c>
      <c r="V91" s="290" t="s">
        <v>111</v>
      </c>
      <c r="W91" s="290" t="s">
        <v>65</v>
      </c>
      <c r="X91" s="290" t="s">
        <v>65</v>
      </c>
      <c r="Y91" s="290" t="s">
        <v>112</v>
      </c>
      <c r="Z91" s="290" t="s">
        <v>1206</v>
      </c>
      <c r="AA91" s="290" t="s">
        <v>113</v>
      </c>
      <c r="AB91" s="290" t="s">
        <v>113</v>
      </c>
      <c r="AC91" s="290"/>
      <c r="AD91" s="290" t="s">
        <v>113</v>
      </c>
      <c r="AE91" s="290" t="s">
        <v>6</v>
      </c>
      <c r="AF91" s="290" t="s">
        <v>108</v>
      </c>
      <c r="AG91" s="290"/>
      <c r="AH91" s="290" t="s">
        <v>1207</v>
      </c>
      <c r="AI91" s="250"/>
      <c r="AJ91" s="292" t="s">
        <v>1560</v>
      </c>
      <c r="AK91" s="252" t="s">
        <v>1208</v>
      </c>
      <c r="AL91" s="253" t="s">
        <v>1199</v>
      </c>
      <c r="BL91" s="234">
        <v>0</v>
      </c>
      <c r="BM91" s="234">
        <v>0</v>
      </c>
      <c r="BN91" s="234">
        <v>0</v>
      </c>
      <c r="BO91" s="234">
        <v>0</v>
      </c>
      <c r="BP91" s="235" t="s">
        <v>1137</v>
      </c>
    </row>
    <row r="92" spans="1:68" s="233" customFormat="1" x14ac:dyDescent="0.2">
      <c r="A92" s="246" t="s">
        <v>234</v>
      </c>
      <c r="B92" s="247" t="s">
        <v>239</v>
      </c>
      <c r="C92" s="247" t="s">
        <v>240</v>
      </c>
      <c r="D92" s="248" t="s">
        <v>241</v>
      </c>
      <c r="E92" s="247" t="s">
        <v>166</v>
      </c>
      <c r="F92" s="247" t="s">
        <v>106</v>
      </c>
      <c r="G92" s="248" t="s">
        <v>107</v>
      </c>
      <c r="H92" s="248" t="s">
        <v>1224</v>
      </c>
      <c r="I92" s="248" t="s">
        <v>1231</v>
      </c>
      <c r="J92" s="247" t="s">
        <v>1231</v>
      </c>
      <c r="K92" s="247" t="s">
        <v>1348</v>
      </c>
      <c r="L92" s="247" t="s">
        <v>1249</v>
      </c>
      <c r="M92" s="247"/>
      <c r="N92" s="247"/>
      <c r="O92" s="247" t="s">
        <v>65</v>
      </c>
      <c r="P92" s="249">
        <v>44</v>
      </c>
      <c r="Q92" s="248"/>
      <c r="R92" s="247" t="s">
        <v>136</v>
      </c>
      <c r="S92" s="249" t="s">
        <v>313</v>
      </c>
      <c r="T92" s="249" t="s">
        <v>1559</v>
      </c>
      <c r="U92" s="247" t="s">
        <v>110</v>
      </c>
      <c r="V92" s="247" t="s">
        <v>125</v>
      </c>
      <c r="W92" s="247" t="s">
        <v>65</v>
      </c>
      <c r="X92" s="247" t="s">
        <v>108</v>
      </c>
      <c r="Y92" s="247" t="s">
        <v>112</v>
      </c>
      <c r="Z92" s="249" t="s">
        <v>1206</v>
      </c>
      <c r="AA92" s="247" t="s">
        <v>113</v>
      </c>
      <c r="AB92" s="247" t="s">
        <v>113</v>
      </c>
      <c r="AC92" s="247"/>
      <c r="AD92" s="247" t="s">
        <v>113</v>
      </c>
      <c r="AE92" s="247" t="s">
        <v>6</v>
      </c>
      <c r="AF92" s="247" t="s">
        <v>108</v>
      </c>
      <c r="AG92" s="247"/>
      <c r="AH92" s="247" t="s">
        <v>1272</v>
      </c>
      <c r="AI92" s="250"/>
      <c r="AJ92" s="251" t="s">
        <v>1560</v>
      </c>
      <c r="AK92" s="252" t="s">
        <v>1208</v>
      </c>
      <c r="AL92" s="253" t="s">
        <v>1199</v>
      </c>
      <c r="BL92" s="234">
        <v>0</v>
      </c>
      <c r="BM92" s="234">
        <v>0</v>
      </c>
      <c r="BN92" s="234">
        <v>0</v>
      </c>
      <c r="BO92" s="234">
        <v>0</v>
      </c>
      <c r="BP92" s="235" t="s">
        <v>1137</v>
      </c>
    </row>
    <row r="93" spans="1:68" s="233" customFormat="1" x14ac:dyDescent="0.2">
      <c r="A93" s="246" t="s">
        <v>234</v>
      </c>
      <c r="B93" s="247" t="s">
        <v>244</v>
      </c>
      <c r="C93" s="247" t="s">
        <v>242</v>
      </c>
      <c r="D93" s="248" t="s">
        <v>243</v>
      </c>
      <c r="E93" s="247" t="s">
        <v>166</v>
      </c>
      <c r="F93" s="249" t="s">
        <v>106</v>
      </c>
      <c r="G93" s="248" t="s">
        <v>107</v>
      </c>
      <c r="H93" s="256" t="s">
        <v>1248</v>
      </c>
      <c r="I93" s="256" t="s">
        <v>1231</v>
      </c>
      <c r="J93" s="247" t="s">
        <v>1231</v>
      </c>
      <c r="K93" s="247" t="s">
        <v>1203</v>
      </c>
      <c r="L93" s="249" t="s">
        <v>1249</v>
      </c>
      <c r="M93" s="247"/>
      <c r="N93" s="247"/>
      <c r="O93" s="247" t="s">
        <v>65</v>
      </c>
      <c r="P93" s="249">
        <v>44</v>
      </c>
      <c r="Q93" s="256"/>
      <c r="R93" s="247" t="s">
        <v>136</v>
      </c>
      <c r="S93" s="249" t="s">
        <v>1577</v>
      </c>
      <c r="T93" s="249" t="s">
        <v>1559</v>
      </c>
      <c r="U93" s="247" t="s">
        <v>110</v>
      </c>
      <c r="V93" s="247" t="s">
        <v>199</v>
      </c>
      <c r="W93" s="247" t="s">
        <v>65</v>
      </c>
      <c r="X93" s="247" t="s">
        <v>65</v>
      </c>
      <c r="Y93" s="249" t="s">
        <v>112</v>
      </c>
      <c r="Z93" s="249" t="s">
        <v>1206</v>
      </c>
      <c r="AA93" s="247" t="s">
        <v>113</v>
      </c>
      <c r="AB93" s="247" t="s">
        <v>113</v>
      </c>
      <c r="AC93" s="249"/>
      <c r="AD93" s="247" t="s">
        <v>113</v>
      </c>
      <c r="AE93" s="247" t="s">
        <v>6</v>
      </c>
      <c r="AF93" s="247" t="s">
        <v>108</v>
      </c>
      <c r="AG93" s="249"/>
      <c r="AH93" s="249" t="s">
        <v>1272</v>
      </c>
      <c r="AI93" s="250"/>
      <c r="AJ93" s="251" t="s">
        <v>1566</v>
      </c>
      <c r="AK93" s="252" t="s">
        <v>1208</v>
      </c>
      <c r="AL93" s="253" t="s">
        <v>1199</v>
      </c>
      <c r="BL93" s="234">
        <v>0</v>
      </c>
      <c r="BM93" s="234">
        <v>0</v>
      </c>
      <c r="BN93" s="234">
        <v>0</v>
      </c>
      <c r="BO93" s="234">
        <v>0</v>
      </c>
      <c r="BP93" s="235" t="s">
        <v>1137</v>
      </c>
    </row>
    <row r="94" spans="1:68" s="233" customFormat="1" x14ac:dyDescent="0.2">
      <c r="A94" s="246" t="s">
        <v>234</v>
      </c>
      <c r="B94" s="247" t="s">
        <v>245</v>
      </c>
      <c r="C94" s="247" t="s">
        <v>1350</v>
      </c>
      <c r="D94" s="248" t="s">
        <v>177</v>
      </c>
      <c r="E94" s="247" t="s">
        <v>166</v>
      </c>
      <c r="F94" s="247" t="s">
        <v>157</v>
      </c>
      <c r="G94" s="247" t="s">
        <v>158</v>
      </c>
      <c r="H94" s="249" t="s">
        <v>1613</v>
      </c>
      <c r="I94" s="247" t="s">
        <v>1231</v>
      </c>
      <c r="J94" s="247" t="s">
        <v>1231</v>
      </c>
      <c r="K94" s="265">
        <v>1.96</v>
      </c>
      <c r="L94" s="271">
        <v>0.97</v>
      </c>
      <c r="M94" s="247"/>
      <c r="N94" s="247"/>
      <c r="O94" s="247" t="s">
        <v>65</v>
      </c>
      <c r="P94" s="247">
        <v>54</v>
      </c>
      <c r="Q94" s="248"/>
      <c r="R94" s="247" t="s">
        <v>136</v>
      </c>
      <c r="S94" s="249" t="s">
        <v>1577</v>
      </c>
      <c r="T94" s="249" t="s">
        <v>1559</v>
      </c>
      <c r="U94" s="249" t="s">
        <v>1595</v>
      </c>
      <c r="V94" s="247" t="s">
        <v>167</v>
      </c>
      <c r="W94" s="247" t="s">
        <v>108</v>
      </c>
      <c r="X94" s="247" t="s">
        <v>65</v>
      </c>
      <c r="Y94" s="247" t="s">
        <v>112</v>
      </c>
      <c r="Z94" s="247" t="s">
        <v>1304</v>
      </c>
      <c r="AA94" s="247" t="s">
        <v>113</v>
      </c>
      <c r="AB94" s="247" t="s">
        <v>113</v>
      </c>
      <c r="AC94" s="247"/>
      <c r="AD94" s="247" t="s">
        <v>113</v>
      </c>
      <c r="AE94" s="247" t="s">
        <v>6</v>
      </c>
      <c r="AF94" s="247" t="s">
        <v>108</v>
      </c>
      <c r="AG94" s="247"/>
      <c r="AH94" s="247" t="s">
        <v>1351</v>
      </c>
      <c r="AI94" s="254" t="s">
        <v>114</v>
      </c>
      <c r="AJ94" s="251" t="s">
        <v>1560</v>
      </c>
      <c r="AK94" s="252" t="s">
        <v>1208</v>
      </c>
      <c r="AL94" s="253" t="s">
        <v>1290</v>
      </c>
      <c r="AM94" s="266">
        <f t="shared" ref="AM94:AM97" si="23">SUM(K94+K94+L94+0.4)</f>
        <v>5.29</v>
      </c>
      <c r="AN94" s="267">
        <v>37.08</v>
      </c>
      <c r="AO94" s="234">
        <f t="shared" ref="AO94:AO96" si="24">SUBTOTAL(9,AM94)*AN94</f>
        <v>196.15</v>
      </c>
      <c r="AP94" s="268">
        <v>2.75</v>
      </c>
      <c r="AQ94" s="268">
        <v>2</v>
      </c>
      <c r="AR94" s="268">
        <v>1.25</v>
      </c>
      <c r="AS94" s="234">
        <f t="shared" ref="AS94:AS97" si="25">SUBTOTAL(9,AP94:AR94)*37.42</f>
        <v>224.52</v>
      </c>
      <c r="AT94" s="267">
        <v>37.08</v>
      </c>
      <c r="AU94" s="234">
        <f t="shared" ref="AU94:AU96" si="26">SUBTOTAL(9,AM94)*AT94</f>
        <v>196.15</v>
      </c>
      <c r="AV94" s="268">
        <v>2.75</v>
      </c>
      <c r="AW94" s="268">
        <v>2</v>
      </c>
      <c r="AX94" s="268">
        <v>1.25</v>
      </c>
      <c r="AY94" s="234">
        <f t="shared" ref="AY94:AY97" si="27">SUBTOTAL(9,AV94:AX94)*37.42</f>
        <v>224.52</v>
      </c>
      <c r="AZ94" s="272">
        <v>30.95</v>
      </c>
      <c r="BA94" s="266">
        <f t="shared" ref="BA94:BA96" si="28">SUBTOTAL(9,AM94)*AZ94</f>
        <v>163.726</v>
      </c>
      <c r="BB94" s="273">
        <v>1.75</v>
      </c>
      <c r="BC94" s="273">
        <v>1</v>
      </c>
      <c r="BD94" s="273">
        <v>0.75</v>
      </c>
      <c r="BE94" s="234">
        <f t="shared" ref="BE94:BE97" si="29">SUBTOTAL(9,BB94:BD94)*37.42</f>
        <v>130.97</v>
      </c>
      <c r="BF94" s="272">
        <v>30.95</v>
      </c>
      <c r="BG94" s="234">
        <f t="shared" ref="BG94:BG96" si="30">SUBTOTAL(9,AM94)*BF94</f>
        <v>163.72999999999999</v>
      </c>
      <c r="BH94" s="273">
        <v>1.75</v>
      </c>
      <c r="BI94" s="273">
        <v>1</v>
      </c>
      <c r="BJ94" s="273">
        <v>0.75</v>
      </c>
      <c r="BK94" s="234">
        <f t="shared" ref="BK94:BK97" si="31">SUBTOTAL(9,BH94:BJ94)*37.42</f>
        <v>130.97</v>
      </c>
      <c r="BL94" s="234">
        <f t="shared" ref="BL94:BL97" si="32">SUM(AO94+AS94)</f>
        <v>420.67</v>
      </c>
      <c r="BM94" s="234">
        <f t="shared" ref="BM94:BM97" si="33">SUM(AU94+AY94)</f>
        <v>420.67</v>
      </c>
      <c r="BN94" s="234">
        <f t="shared" ref="BN94:BN97" si="34">SUM(BA94+BE94)</f>
        <v>294.7</v>
      </c>
      <c r="BO94" s="234">
        <f t="shared" ref="BO94:BO97" si="35">SUM(BG94+BK94)</f>
        <v>294.7</v>
      </c>
      <c r="BP94" s="235" t="s">
        <v>1599</v>
      </c>
    </row>
    <row r="95" spans="1:68" s="233" customFormat="1" x14ac:dyDescent="0.2">
      <c r="A95" s="246" t="s">
        <v>234</v>
      </c>
      <c r="B95" s="247" t="s">
        <v>247</v>
      </c>
      <c r="C95" s="247" t="s">
        <v>1352</v>
      </c>
      <c r="D95" s="248" t="s">
        <v>1353</v>
      </c>
      <c r="E95" s="247" t="s">
        <v>166</v>
      </c>
      <c r="F95" s="247" t="s">
        <v>157</v>
      </c>
      <c r="G95" s="247" t="s">
        <v>158</v>
      </c>
      <c r="H95" s="247" t="s">
        <v>1306</v>
      </c>
      <c r="I95" s="249" t="s">
        <v>1417</v>
      </c>
      <c r="J95" s="247" t="s">
        <v>1231</v>
      </c>
      <c r="K95" s="271">
        <v>2.16</v>
      </c>
      <c r="L95" s="271">
        <v>0.97</v>
      </c>
      <c r="M95" s="247"/>
      <c r="N95" s="247"/>
      <c r="O95" s="247" t="s">
        <v>65</v>
      </c>
      <c r="P95" s="249">
        <v>44</v>
      </c>
      <c r="Q95" s="248"/>
      <c r="R95" s="247" t="s">
        <v>136</v>
      </c>
      <c r="S95" s="249" t="s">
        <v>1577</v>
      </c>
      <c r="T95" s="249" t="s">
        <v>1559</v>
      </c>
      <c r="U95" s="249" t="s">
        <v>1595</v>
      </c>
      <c r="V95" s="247" t="s">
        <v>199</v>
      </c>
      <c r="W95" s="247" t="s">
        <v>65</v>
      </c>
      <c r="X95" s="247" t="s">
        <v>65</v>
      </c>
      <c r="Y95" s="247" t="s">
        <v>112</v>
      </c>
      <c r="Z95" s="247" t="s">
        <v>1304</v>
      </c>
      <c r="AA95" s="247" t="s">
        <v>108</v>
      </c>
      <c r="AB95" s="249" t="s">
        <v>108</v>
      </c>
      <c r="AC95" s="247"/>
      <c r="AD95" s="247" t="s">
        <v>113</v>
      </c>
      <c r="AE95" s="249">
        <v>0</v>
      </c>
      <c r="AF95" s="249" t="s">
        <v>65</v>
      </c>
      <c r="AG95" s="247" t="s">
        <v>1346</v>
      </c>
      <c r="AH95" s="247" t="s">
        <v>1354</v>
      </c>
      <c r="AI95" s="250" t="s">
        <v>1579</v>
      </c>
      <c r="AJ95" s="251" t="s">
        <v>1596</v>
      </c>
      <c r="AK95" s="252" t="s">
        <v>1208</v>
      </c>
      <c r="AL95" s="253" t="s">
        <v>1290</v>
      </c>
      <c r="AM95" s="266">
        <f t="shared" si="23"/>
        <v>5.69</v>
      </c>
      <c r="AN95" s="267">
        <v>31.24</v>
      </c>
      <c r="AO95" s="234">
        <f t="shared" si="24"/>
        <v>177.76</v>
      </c>
      <c r="AP95" s="268">
        <v>2.5</v>
      </c>
      <c r="AQ95" s="268">
        <v>2</v>
      </c>
      <c r="AR95" s="268">
        <v>1.25</v>
      </c>
      <c r="AS95" s="234">
        <f t="shared" si="25"/>
        <v>215.17</v>
      </c>
      <c r="AT95" s="269">
        <v>14.5</v>
      </c>
      <c r="AU95" s="234">
        <f t="shared" si="26"/>
        <v>82.51</v>
      </c>
      <c r="AV95" s="270">
        <v>2.5</v>
      </c>
      <c r="AW95" s="270">
        <v>2</v>
      </c>
      <c r="AX95" s="270">
        <v>1.25</v>
      </c>
      <c r="AY95" s="234">
        <f t="shared" si="27"/>
        <v>215.17</v>
      </c>
      <c r="AZ95" s="272">
        <v>21.84</v>
      </c>
      <c r="BA95" s="266">
        <f t="shared" si="28"/>
        <v>124.27</v>
      </c>
      <c r="BB95" s="273">
        <v>1.5</v>
      </c>
      <c r="BC95" s="273">
        <v>1</v>
      </c>
      <c r="BD95" s="273">
        <v>0.75</v>
      </c>
      <c r="BE95" s="234">
        <f t="shared" si="29"/>
        <v>121.62</v>
      </c>
      <c r="BF95" s="294">
        <v>12.37</v>
      </c>
      <c r="BG95" s="234">
        <f t="shared" si="30"/>
        <v>70.39</v>
      </c>
      <c r="BH95" s="295">
        <v>1.25</v>
      </c>
      <c r="BI95" s="295">
        <v>1</v>
      </c>
      <c r="BJ95" s="295">
        <v>0.75</v>
      </c>
      <c r="BK95" s="234">
        <f t="shared" si="31"/>
        <v>112.26</v>
      </c>
      <c r="BL95" s="234">
        <f t="shared" si="32"/>
        <v>392.93</v>
      </c>
      <c r="BM95" s="234">
        <f t="shared" si="33"/>
        <v>297.68</v>
      </c>
      <c r="BN95" s="234">
        <f t="shared" si="34"/>
        <v>245.89</v>
      </c>
      <c r="BO95" s="234">
        <f t="shared" si="35"/>
        <v>182.65</v>
      </c>
    </row>
    <row r="96" spans="1:68" s="233" customFormat="1" x14ac:dyDescent="0.2">
      <c r="A96" s="246" t="s">
        <v>234</v>
      </c>
      <c r="B96" s="247" t="s">
        <v>248</v>
      </c>
      <c r="C96" s="247" t="s">
        <v>246</v>
      </c>
      <c r="D96" s="248" t="s">
        <v>1355</v>
      </c>
      <c r="E96" s="247" t="s">
        <v>166</v>
      </c>
      <c r="F96" s="247" t="s">
        <v>157</v>
      </c>
      <c r="G96" s="247" t="s">
        <v>158</v>
      </c>
      <c r="H96" s="249" t="s">
        <v>1613</v>
      </c>
      <c r="I96" s="249" t="s">
        <v>1417</v>
      </c>
      <c r="J96" s="247" t="s">
        <v>1231</v>
      </c>
      <c r="K96" s="265">
        <v>1.96</v>
      </c>
      <c r="L96" s="271">
        <v>0.97</v>
      </c>
      <c r="M96" s="247"/>
      <c r="N96" s="247"/>
      <c r="O96" s="247" t="s">
        <v>65</v>
      </c>
      <c r="P96" s="249">
        <v>44</v>
      </c>
      <c r="Q96" s="248"/>
      <c r="R96" s="247" t="s">
        <v>136</v>
      </c>
      <c r="S96" s="249" t="s">
        <v>1577</v>
      </c>
      <c r="T96" s="249" t="s">
        <v>1559</v>
      </c>
      <c r="U96" s="249" t="s">
        <v>1595</v>
      </c>
      <c r="V96" s="247" t="s">
        <v>167</v>
      </c>
      <c r="W96" s="247" t="s">
        <v>65</v>
      </c>
      <c r="X96" s="247" t="s">
        <v>65</v>
      </c>
      <c r="Y96" s="247" t="s">
        <v>112</v>
      </c>
      <c r="Z96" s="247" t="s">
        <v>1304</v>
      </c>
      <c r="AA96" s="247" t="s">
        <v>108</v>
      </c>
      <c r="AB96" s="249" t="s">
        <v>108</v>
      </c>
      <c r="AC96" s="247"/>
      <c r="AD96" s="247" t="s">
        <v>113</v>
      </c>
      <c r="AE96" s="249">
        <v>0</v>
      </c>
      <c r="AF96" s="249" t="s">
        <v>65</v>
      </c>
      <c r="AG96" s="247" t="s">
        <v>1346</v>
      </c>
      <c r="AH96" s="247" t="s">
        <v>1354</v>
      </c>
      <c r="AI96" s="250" t="s">
        <v>1579</v>
      </c>
      <c r="AJ96" s="251" t="s">
        <v>1596</v>
      </c>
      <c r="AK96" s="252" t="s">
        <v>1208</v>
      </c>
      <c r="AL96" s="253" t="s">
        <v>1290</v>
      </c>
      <c r="AM96" s="266">
        <f t="shared" si="23"/>
        <v>5.29</v>
      </c>
      <c r="AN96" s="267">
        <v>31.24</v>
      </c>
      <c r="AO96" s="234">
        <f t="shared" si="24"/>
        <v>165.26</v>
      </c>
      <c r="AP96" s="268">
        <v>2.5</v>
      </c>
      <c r="AQ96" s="268">
        <v>2</v>
      </c>
      <c r="AR96" s="268">
        <v>1.25</v>
      </c>
      <c r="AS96" s="234">
        <f t="shared" si="25"/>
        <v>215.17</v>
      </c>
      <c r="AT96" s="269">
        <v>14.5</v>
      </c>
      <c r="AU96" s="234">
        <f t="shared" si="26"/>
        <v>76.709999999999994</v>
      </c>
      <c r="AV96" s="270">
        <v>2.5</v>
      </c>
      <c r="AW96" s="270">
        <v>2</v>
      </c>
      <c r="AX96" s="270">
        <v>1.25</v>
      </c>
      <c r="AY96" s="234">
        <f t="shared" si="27"/>
        <v>215.17</v>
      </c>
      <c r="AZ96" s="272">
        <v>21.84</v>
      </c>
      <c r="BA96" s="266">
        <f t="shared" si="28"/>
        <v>115.53400000000001</v>
      </c>
      <c r="BB96" s="273">
        <v>1.5</v>
      </c>
      <c r="BC96" s="273">
        <v>1</v>
      </c>
      <c r="BD96" s="273">
        <v>0.75</v>
      </c>
      <c r="BE96" s="234">
        <f t="shared" si="29"/>
        <v>121.62</v>
      </c>
      <c r="BF96" s="294">
        <v>12.37</v>
      </c>
      <c r="BG96" s="234">
        <f t="shared" si="30"/>
        <v>65.44</v>
      </c>
      <c r="BH96" s="295">
        <v>1.25</v>
      </c>
      <c r="BI96" s="295">
        <v>1</v>
      </c>
      <c r="BJ96" s="295">
        <v>0.75</v>
      </c>
      <c r="BK96" s="234">
        <f t="shared" si="31"/>
        <v>112.26</v>
      </c>
      <c r="BL96" s="234">
        <f t="shared" si="32"/>
        <v>380.43</v>
      </c>
      <c r="BM96" s="234">
        <f t="shared" si="33"/>
        <v>291.88</v>
      </c>
      <c r="BN96" s="234">
        <f t="shared" si="34"/>
        <v>237.15</v>
      </c>
      <c r="BO96" s="234">
        <f t="shared" si="35"/>
        <v>177.7</v>
      </c>
    </row>
    <row r="97" spans="1:68" s="233" customFormat="1" x14ac:dyDescent="0.2">
      <c r="A97" s="246" t="s">
        <v>234</v>
      </c>
      <c r="B97" s="247" t="s">
        <v>249</v>
      </c>
      <c r="C97" s="247" t="s">
        <v>1356</v>
      </c>
      <c r="D97" s="248" t="s">
        <v>177</v>
      </c>
      <c r="E97" s="247" t="s">
        <v>250</v>
      </c>
      <c r="F97" s="247" t="s">
        <v>251</v>
      </c>
      <c r="G97" s="247" t="s">
        <v>158</v>
      </c>
      <c r="H97" s="249" t="s">
        <v>1605</v>
      </c>
      <c r="I97" s="247" t="s">
        <v>1231</v>
      </c>
      <c r="J97" s="249" t="s">
        <v>1231</v>
      </c>
      <c r="K97" s="265">
        <v>1.9950000000000001</v>
      </c>
      <c r="L97" s="271">
        <v>1.903</v>
      </c>
      <c r="M97" s="247"/>
      <c r="N97" s="247"/>
      <c r="O97" s="247" t="s">
        <v>65</v>
      </c>
      <c r="P97" s="247">
        <v>44</v>
      </c>
      <c r="Q97" s="248"/>
      <c r="R97" s="247" t="s">
        <v>136</v>
      </c>
      <c r="S97" s="249" t="s">
        <v>1499</v>
      </c>
      <c r="T97" s="249" t="s">
        <v>1559</v>
      </c>
      <c r="U97" s="247" t="s">
        <v>159</v>
      </c>
      <c r="V97" s="247" t="s">
        <v>113</v>
      </c>
      <c r="W97" s="247" t="s">
        <v>65</v>
      </c>
      <c r="X97" s="247" t="s">
        <v>65</v>
      </c>
      <c r="Y97" s="247" t="s">
        <v>112</v>
      </c>
      <c r="Z97" s="247" t="s">
        <v>1337</v>
      </c>
      <c r="AA97" s="247" t="s">
        <v>113</v>
      </c>
      <c r="AB97" s="247" t="s">
        <v>113</v>
      </c>
      <c r="AC97" s="247"/>
      <c r="AD97" s="247" t="s">
        <v>113</v>
      </c>
      <c r="AE97" s="249">
        <v>0</v>
      </c>
      <c r="AF97" s="249" t="s">
        <v>65</v>
      </c>
      <c r="AG97" s="247"/>
      <c r="AH97" s="249" t="s">
        <v>1395</v>
      </c>
      <c r="AI97" s="250" t="s">
        <v>1614</v>
      </c>
      <c r="AJ97" s="251" t="s">
        <v>1596</v>
      </c>
      <c r="AK97" s="252" t="s">
        <v>1208</v>
      </c>
      <c r="AL97" s="253" t="s">
        <v>1290</v>
      </c>
      <c r="AM97" s="266">
        <f t="shared" si="23"/>
        <v>6.2930000000000001</v>
      </c>
      <c r="AN97" s="234"/>
      <c r="AO97" s="267">
        <v>143.24</v>
      </c>
      <c r="AP97" s="268">
        <v>3.5</v>
      </c>
      <c r="AQ97" s="268">
        <v>2.25</v>
      </c>
      <c r="AR97" s="268">
        <v>1.25</v>
      </c>
      <c r="AS97" s="234">
        <f t="shared" si="25"/>
        <v>261.94</v>
      </c>
      <c r="AT97" s="234"/>
      <c r="AU97" s="269">
        <v>81.91</v>
      </c>
      <c r="AV97" s="270">
        <v>3.5</v>
      </c>
      <c r="AW97" s="270">
        <v>2.25</v>
      </c>
      <c r="AX97" s="270">
        <v>1.25</v>
      </c>
      <c r="AY97" s="234">
        <f t="shared" si="27"/>
        <v>261.94</v>
      </c>
      <c r="AZ97" s="266"/>
      <c r="BA97" s="267">
        <v>143.24</v>
      </c>
      <c r="BB97" s="268">
        <v>3.5</v>
      </c>
      <c r="BC97" s="268">
        <v>2.25</v>
      </c>
      <c r="BD97" s="268">
        <v>1.25</v>
      </c>
      <c r="BE97" s="234">
        <f t="shared" si="29"/>
        <v>261.94</v>
      </c>
      <c r="BF97" s="234"/>
      <c r="BG97" s="269">
        <v>81.91</v>
      </c>
      <c r="BH97" s="270">
        <v>3.5</v>
      </c>
      <c r="BI97" s="270">
        <v>2.25</v>
      </c>
      <c r="BJ97" s="270">
        <v>1.25</v>
      </c>
      <c r="BK97" s="234">
        <f t="shared" si="31"/>
        <v>261.94</v>
      </c>
      <c r="BL97" s="234">
        <f t="shared" si="32"/>
        <v>405.18</v>
      </c>
      <c r="BM97" s="234">
        <f t="shared" si="33"/>
        <v>343.85</v>
      </c>
      <c r="BN97" s="234">
        <f t="shared" si="34"/>
        <v>405.18</v>
      </c>
      <c r="BO97" s="234">
        <f t="shared" si="35"/>
        <v>343.85</v>
      </c>
      <c r="BP97" s="235" t="s">
        <v>1597</v>
      </c>
    </row>
    <row r="98" spans="1:68" s="233" customFormat="1" x14ac:dyDescent="0.2">
      <c r="A98" s="246" t="s">
        <v>234</v>
      </c>
      <c r="B98" s="247" t="s">
        <v>255</v>
      </c>
      <c r="C98" s="247" t="s">
        <v>253</v>
      </c>
      <c r="D98" s="248" t="s">
        <v>254</v>
      </c>
      <c r="E98" s="247" t="s">
        <v>166</v>
      </c>
      <c r="F98" s="247" t="s">
        <v>106</v>
      </c>
      <c r="G98" s="248" t="s">
        <v>107</v>
      </c>
      <c r="H98" s="248" t="s">
        <v>1248</v>
      </c>
      <c r="I98" s="248" t="s">
        <v>1231</v>
      </c>
      <c r="J98" s="247" t="s">
        <v>1231</v>
      </c>
      <c r="K98" s="247" t="s">
        <v>1203</v>
      </c>
      <c r="L98" s="247" t="s">
        <v>1249</v>
      </c>
      <c r="M98" s="247"/>
      <c r="N98" s="247"/>
      <c r="O98" s="247" t="s">
        <v>65</v>
      </c>
      <c r="P98" s="249">
        <v>44</v>
      </c>
      <c r="Q98" s="248"/>
      <c r="R98" s="247" t="s">
        <v>136</v>
      </c>
      <c r="S98" s="249" t="s">
        <v>1577</v>
      </c>
      <c r="T98" s="249" t="s">
        <v>1559</v>
      </c>
      <c r="U98" s="249" t="s">
        <v>110</v>
      </c>
      <c r="V98" s="247" t="s">
        <v>167</v>
      </c>
      <c r="W98" s="247" t="s">
        <v>65</v>
      </c>
      <c r="X98" s="247" t="s">
        <v>108</v>
      </c>
      <c r="Y98" s="247" t="s">
        <v>112</v>
      </c>
      <c r="Z98" s="247" t="s">
        <v>1206</v>
      </c>
      <c r="AA98" s="247" t="s">
        <v>113</v>
      </c>
      <c r="AB98" s="247" t="s">
        <v>113</v>
      </c>
      <c r="AC98" s="247"/>
      <c r="AD98" s="247" t="s">
        <v>113</v>
      </c>
      <c r="AE98" s="247" t="s">
        <v>6</v>
      </c>
      <c r="AF98" s="247" t="s">
        <v>108</v>
      </c>
      <c r="AG98" s="247"/>
      <c r="AH98" s="247" t="s">
        <v>1253</v>
      </c>
      <c r="AI98" s="250"/>
      <c r="AJ98" s="251" t="s">
        <v>1560</v>
      </c>
      <c r="AK98" s="252" t="s">
        <v>1208</v>
      </c>
      <c r="AL98" s="253" t="s">
        <v>1199</v>
      </c>
      <c r="BL98" s="234">
        <v>0</v>
      </c>
      <c r="BM98" s="234">
        <v>0</v>
      </c>
      <c r="BN98" s="234">
        <v>0</v>
      </c>
      <c r="BO98" s="234">
        <v>0</v>
      </c>
      <c r="BP98" s="235" t="s">
        <v>1137</v>
      </c>
    </row>
    <row r="99" spans="1:68" s="233" customFormat="1" x14ac:dyDescent="0.2">
      <c r="A99" s="246" t="s">
        <v>234</v>
      </c>
      <c r="B99" s="247" t="s">
        <v>258</v>
      </c>
      <c r="C99" s="247" t="s">
        <v>259</v>
      </c>
      <c r="D99" s="248" t="s">
        <v>260</v>
      </c>
      <c r="E99" s="247" t="s">
        <v>124</v>
      </c>
      <c r="F99" s="247" t="s">
        <v>106</v>
      </c>
      <c r="G99" s="248" t="s">
        <v>107</v>
      </c>
      <c r="H99" s="248" t="s">
        <v>1212</v>
      </c>
      <c r="I99" s="248" t="s">
        <v>1213</v>
      </c>
      <c r="J99" s="247" t="s">
        <v>1231</v>
      </c>
      <c r="K99" s="247" t="s">
        <v>1203</v>
      </c>
      <c r="L99" s="247" t="s">
        <v>1214</v>
      </c>
      <c r="M99" s="247" t="s">
        <v>1215</v>
      </c>
      <c r="N99" s="247" t="s">
        <v>1216</v>
      </c>
      <c r="O99" s="247" t="s">
        <v>65</v>
      </c>
      <c r="P99" s="247">
        <v>44</v>
      </c>
      <c r="Q99" s="248"/>
      <c r="R99" s="247" t="s">
        <v>136</v>
      </c>
      <c r="S99" s="249" t="s">
        <v>1577</v>
      </c>
      <c r="T99" s="249" t="s">
        <v>1559</v>
      </c>
      <c r="U99" s="247" t="s">
        <v>110</v>
      </c>
      <c r="V99" s="247" t="s">
        <v>132</v>
      </c>
      <c r="W99" s="247" t="s">
        <v>65</v>
      </c>
      <c r="X99" s="247" t="s">
        <v>108</v>
      </c>
      <c r="Y99" s="247" t="s">
        <v>112</v>
      </c>
      <c r="Z99" s="247" t="s">
        <v>1206</v>
      </c>
      <c r="AA99" s="247" t="s">
        <v>113</v>
      </c>
      <c r="AB99" s="247" t="s">
        <v>113</v>
      </c>
      <c r="AC99" s="247"/>
      <c r="AD99" s="247" t="s">
        <v>113</v>
      </c>
      <c r="AE99" s="247" t="s">
        <v>6</v>
      </c>
      <c r="AF99" s="247" t="s">
        <v>108</v>
      </c>
      <c r="AG99" s="247"/>
      <c r="AH99" s="247" t="s">
        <v>1219</v>
      </c>
      <c r="AI99" s="250"/>
      <c r="AJ99" s="251" t="s">
        <v>1560</v>
      </c>
      <c r="AK99" s="252" t="s">
        <v>1208</v>
      </c>
      <c r="AL99" s="253" t="s">
        <v>1199</v>
      </c>
      <c r="BL99" s="234">
        <v>0</v>
      </c>
      <c r="BM99" s="234">
        <v>0</v>
      </c>
      <c r="BN99" s="234">
        <v>0</v>
      </c>
      <c r="BO99" s="234">
        <v>0</v>
      </c>
      <c r="BP99" s="235" t="s">
        <v>1137</v>
      </c>
    </row>
    <row r="100" spans="1:68" s="233" customFormat="1" x14ac:dyDescent="0.2">
      <c r="A100" s="246" t="s">
        <v>234</v>
      </c>
      <c r="B100" s="247" t="s">
        <v>261</v>
      </c>
      <c r="C100" s="247" t="s">
        <v>237</v>
      </c>
      <c r="D100" s="248" t="s">
        <v>238</v>
      </c>
      <c r="E100" s="247" t="s">
        <v>124</v>
      </c>
      <c r="F100" s="247" t="s">
        <v>106</v>
      </c>
      <c r="G100" s="248" t="s">
        <v>107</v>
      </c>
      <c r="H100" s="248" t="s">
        <v>1224</v>
      </c>
      <c r="I100" s="248" t="s">
        <v>1225</v>
      </c>
      <c r="J100" s="247" t="s">
        <v>1231</v>
      </c>
      <c r="K100" s="247" t="s">
        <v>1203</v>
      </c>
      <c r="L100" s="247" t="s">
        <v>1227</v>
      </c>
      <c r="M100" s="247" t="s">
        <v>1228</v>
      </c>
      <c r="N100" s="247" t="s">
        <v>1229</v>
      </c>
      <c r="O100" s="247" t="s">
        <v>65</v>
      </c>
      <c r="P100" s="247">
        <v>44</v>
      </c>
      <c r="Q100" s="248"/>
      <c r="R100" s="247" t="s">
        <v>136</v>
      </c>
      <c r="S100" s="249" t="s">
        <v>1577</v>
      </c>
      <c r="T100" s="249" t="s">
        <v>1559</v>
      </c>
      <c r="U100" s="247" t="s">
        <v>110</v>
      </c>
      <c r="V100" s="247" t="s">
        <v>125</v>
      </c>
      <c r="W100" s="247" t="s">
        <v>65</v>
      </c>
      <c r="X100" s="247" t="s">
        <v>65</v>
      </c>
      <c r="Y100" s="247" t="s">
        <v>112</v>
      </c>
      <c r="Z100" s="247" t="s">
        <v>1206</v>
      </c>
      <c r="AA100" s="247" t="s">
        <v>113</v>
      </c>
      <c r="AB100" s="247" t="s">
        <v>113</v>
      </c>
      <c r="AC100" s="247"/>
      <c r="AD100" s="247" t="s">
        <v>113</v>
      </c>
      <c r="AE100" s="247" t="s">
        <v>6</v>
      </c>
      <c r="AF100" s="247" t="s">
        <v>108</v>
      </c>
      <c r="AG100" s="247"/>
      <c r="AH100" s="247" t="s">
        <v>1219</v>
      </c>
      <c r="AI100" s="250"/>
      <c r="AJ100" s="251" t="s">
        <v>1560</v>
      </c>
      <c r="AK100" s="252" t="s">
        <v>1208</v>
      </c>
      <c r="AL100" s="253" t="s">
        <v>1199</v>
      </c>
      <c r="BL100" s="234">
        <v>0</v>
      </c>
      <c r="BM100" s="234">
        <v>0</v>
      </c>
      <c r="BN100" s="234">
        <v>0</v>
      </c>
      <c r="BO100" s="234">
        <v>0</v>
      </c>
      <c r="BP100" s="235" t="s">
        <v>1137</v>
      </c>
    </row>
    <row r="101" spans="1:68" s="233" customFormat="1" x14ac:dyDescent="0.2">
      <c r="A101" s="246" t="s">
        <v>234</v>
      </c>
      <c r="B101" s="247" t="s">
        <v>1358</v>
      </c>
      <c r="C101" s="247" t="s">
        <v>1359</v>
      </c>
      <c r="D101" s="248" t="s">
        <v>1360</v>
      </c>
      <c r="E101" s="247" t="s">
        <v>250</v>
      </c>
      <c r="F101" s="247" t="s">
        <v>1361</v>
      </c>
      <c r="G101" s="248" t="s">
        <v>158</v>
      </c>
      <c r="H101" s="256" t="s">
        <v>1248</v>
      </c>
      <c r="I101" s="248" t="s">
        <v>1363</v>
      </c>
      <c r="J101" s="247" t="s">
        <v>1226</v>
      </c>
      <c r="K101" s="249" t="s">
        <v>1615</v>
      </c>
      <c r="L101" s="247" t="s">
        <v>1364</v>
      </c>
      <c r="M101" s="247"/>
      <c r="N101" s="247"/>
      <c r="O101" s="247" t="s">
        <v>65</v>
      </c>
      <c r="P101" s="247">
        <v>54</v>
      </c>
      <c r="Q101" s="248"/>
      <c r="R101" s="247" t="s">
        <v>136</v>
      </c>
      <c r="S101" s="247" t="s">
        <v>333</v>
      </c>
      <c r="T101" s="249">
        <v>0</v>
      </c>
      <c r="U101" s="247" t="s">
        <v>159</v>
      </c>
      <c r="V101" s="247" t="s">
        <v>113</v>
      </c>
      <c r="W101" s="247" t="s">
        <v>65</v>
      </c>
      <c r="X101" s="247" t="s">
        <v>108</v>
      </c>
      <c r="Y101" s="247" t="s">
        <v>112</v>
      </c>
      <c r="Z101" s="247" t="s">
        <v>1337</v>
      </c>
      <c r="AA101" s="247" t="s">
        <v>113</v>
      </c>
      <c r="AB101" s="247" t="s">
        <v>113</v>
      </c>
      <c r="AC101" s="247"/>
      <c r="AD101" s="247" t="s">
        <v>113</v>
      </c>
      <c r="AE101" s="247">
        <v>0</v>
      </c>
      <c r="AF101" s="247" t="s">
        <v>65</v>
      </c>
      <c r="AG101" s="247"/>
      <c r="AH101" s="247" t="s">
        <v>1365</v>
      </c>
      <c r="AI101" s="254" t="s">
        <v>1366</v>
      </c>
      <c r="AJ101" s="251"/>
      <c r="AK101" s="252" t="s">
        <v>1208</v>
      </c>
      <c r="AL101" s="253" t="s">
        <v>1290</v>
      </c>
      <c r="BL101" s="234">
        <v>0</v>
      </c>
      <c r="BM101" s="234">
        <v>0</v>
      </c>
      <c r="BN101" s="234">
        <v>0</v>
      </c>
      <c r="BO101" s="234">
        <v>0</v>
      </c>
      <c r="BP101" s="235" t="s">
        <v>1137</v>
      </c>
    </row>
    <row r="102" spans="1:68" s="233" customFormat="1" x14ac:dyDescent="0.2">
      <c r="A102" s="246" t="s">
        <v>234</v>
      </c>
      <c r="B102" s="247" t="s">
        <v>1367</v>
      </c>
      <c r="C102" s="247" t="s">
        <v>1359</v>
      </c>
      <c r="D102" s="248" t="s">
        <v>1360</v>
      </c>
      <c r="E102" s="247" t="s">
        <v>250</v>
      </c>
      <c r="F102" s="247" t="s">
        <v>1361</v>
      </c>
      <c r="G102" s="248" t="s">
        <v>158</v>
      </c>
      <c r="H102" s="256" t="s">
        <v>1248</v>
      </c>
      <c r="I102" s="248" t="s">
        <v>1363</v>
      </c>
      <c r="J102" s="247" t="s">
        <v>1226</v>
      </c>
      <c r="K102" s="249" t="s">
        <v>1615</v>
      </c>
      <c r="L102" s="247" t="s">
        <v>1364</v>
      </c>
      <c r="M102" s="247"/>
      <c r="N102" s="247"/>
      <c r="O102" s="247" t="s">
        <v>65</v>
      </c>
      <c r="P102" s="247">
        <v>54</v>
      </c>
      <c r="Q102" s="248"/>
      <c r="R102" s="247" t="s">
        <v>136</v>
      </c>
      <c r="S102" s="247" t="s">
        <v>333</v>
      </c>
      <c r="T102" s="249">
        <v>0</v>
      </c>
      <c r="U102" s="247" t="s">
        <v>159</v>
      </c>
      <c r="V102" s="247" t="s">
        <v>113</v>
      </c>
      <c r="W102" s="247" t="s">
        <v>65</v>
      </c>
      <c r="X102" s="247" t="s">
        <v>65</v>
      </c>
      <c r="Y102" s="247" t="s">
        <v>112</v>
      </c>
      <c r="Z102" s="247" t="s">
        <v>1337</v>
      </c>
      <c r="AA102" s="247" t="s">
        <v>113</v>
      </c>
      <c r="AB102" s="247" t="s">
        <v>113</v>
      </c>
      <c r="AC102" s="247"/>
      <c r="AD102" s="247" t="s">
        <v>113</v>
      </c>
      <c r="AE102" s="247">
        <v>0</v>
      </c>
      <c r="AF102" s="247" t="s">
        <v>65</v>
      </c>
      <c r="AG102" s="247"/>
      <c r="AH102" s="247" t="s">
        <v>1365</v>
      </c>
      <c r="AI102" s="254" t="s">
        <v>1366</v>
      </c>
      <c r="AJ102" s="251"/>
      <c r="AK102" s="252" t="s">
        <v>1208</v>
      </c>
      <c r="AL102" s="253" t="s">
        <v>1290</v>
      </c>
      <c r="BL102" s="234">
        <v>0</v>
      </c>
      <c r="BM102" s="234">
        <v>0</v>
      </c>
      <c r="BN102" s="234">
        <v>0</v>
      </c>
      <c r="BO102" s="234">
        <v>0</v>
      </c>
      <c r="BP102" s="235" t="s">
        <v>1137</v>
      </c>
    </row>
    <row r="103" spans="1:68" s="233" customFormat="1" x14ac:dyDescent="0.2">
      <c r="A103" s="246" t="s">
        <v>234</v>
      </c>
      <c r="B103" s="247" t="s">
        <v>1368</v>
      </c>
      <c r="C103" s="247" t="s">
        <v>1369</v>
      </c>
      <c r="D103" s="248" t="s">
        <v>1370</v>
      </c>
      <c r="E103" s="247" t="s">
        <v>250</v>
      </c>
      <c r="F103" s="247" t="s">
        <v>1361</v>
      </c>
      <c r="G103" s="248" t="s">
        <v>158</v>
      </c>
      <c r="H103" s="256" t="s">
        <v>1248</v>
      </c>
      <c r="I103" s="248" t="s">
        <v>1371</v>
      </c>
      <c r="J103" s="247" t="s">
        <v>1226</v>
      </c>
      <c r="K103" s="249" t="s">
        <v>1615</v>
      </c>
      <c r="L103" s="247" t="s">
        <v>1372</v>
      </c>
      <c r="M103" s="247"/>
      <c r="N103" s="247"/>
      <c r="O103" s="247" t="s">
        <v>65</v>
      </c>
      <c r="P103" s="247">
        <v>54</v>
      </c>
      <c r="Q103" s="248"/>
      <c r="R103" s="247" t="s">
        <v>136</v>
      </c>
      <c r="S103" s="247" t="s">
        <v>333</v>
      </c>
      <c r="T103" s="249">
        <v>0</v>
      </c>
      <c r="U103" s="247" t="s">
        <v>159</v>
      </c>
      <c r="V103" s="247" t="s">
        <v>113</v>
      </c>
      <c r="W103" s="247" t="s">
        <v>65</v>
      </c>
      <c r="X103" s="247" t="s">
        <v>65</v>
      </c>
      <c r="Y103" s="247" t="s">
        <v>112</v>
      </c>
      <c r="Z103" s="247" t="s">
        <v>1337</v>
      </c>
      <c r="AA103" s="247" t="s">
        <v>113</v>
      </c>
      <c r="AB103" s="247" t="s">
        <v>113</v>
      </c>
      <c r="AC103" s="247"/>
      <c r="AD103" s="247" t="s">
        <v>113</v>
      </c>
      <c r="AE103" s="247">
        <v>0</v>
      </c>
      <c r="AF103" s="247" t="s">
        <v>65</v>
      </c>
      <c r="AG103" s="247"/>
      <c r="AH103" s="247" t="s">
        <v>1365</v>
      </c>
      <c r="AI103" s="254" t="s">
        <v>1366</v>
      </c>
      <c r="AJ103" s="251"/>
      <c r="AK103" s="252" t="s">
        <v>1208</v>
      </c>
      <c r="AL103" s="253" t="s">
        <v>1290</v>
      </c>
      <c r="BL103" s="234">
        <v>0</v>
      </c>
      <c r="BM103" s="234">
        <v>0</v>
      </c>
      <c r="BN103" s="234">
        <v>0</v>
      </c>
      <c r="BO103" s="234">
        <v>0</v>
      </c>
      <c r="BP103" s="235" t="s">
        <v>1137</v>
      </c>
    </row>
    <row r="104" spans="1:68" s="233" customFormat="1" x14ac:dyDescent="0.2">
      <c r="A104" s="246" t="s">
        <v>234</v>
      </c>
      <c r="B104" s="247" t="s">
        <v>1373</v>
      </c>
      <c r="C104" s="247" t="s">
        <v>1374</v>
      </c>
      <c r="D104" s="248" t="s">
        <v>1375</v>
      </c>
      <c r="E104" s="247" t="s">
        <v>250</v>
      </c>
      <c r="F104" s="247" t="s">
        <v>1361</v>
      </c>
      <c r="G104" s="248" t="s">
        <v>158</v>
      </c>
      <c r="H104" s="256" t="s">
        <v>1248</v>
      </c>
      <c r="I104" s="248" t="s">
        <v>1371</v>
      </c>
      <c r="J104" s="247" t="s">
        <v>1226</v>
      </c>
      <c r="K104" s="249" t="s">
        <v>1615</v>
      </c>
      <c r="L104" s="247" t="s">
        <v>1372</v>
      </c>
      <c r="M104" s="247"/>
      <c r="N104" s="247"/>
      <c r="O104" s="247" t="s">
        <v>65</v>
      </c>
      <c r="P104" s="247">
        <v>54</v>
      </c>
      <c r="Q104" s="248"/>
      <c r="R104" s="247" t="s">
        <v>136</v>
      </c>
      <c r="S104" s="247" t="s">
        <v>333</v>
      </c>
      <c r="T104" s="249">
        <v>0</v>
      </c>
      <c r="U104" s="247" t="s">
        <v>159</v>
      </c>
      <c r="V104" s="247" t="s">
        <v>113</v>
      </c>
      <c r="W104" s="247" t="s">
        <v>65</v>
      </c>
      <c r="X104" s="247" t="s">
        <v>65</v>
      </c>
      <c r="Y104" s="247" t="s">
        <v>112</v>
      </c>
      <c r="Z104" s="247" t="s">
        <v>1337</v>
      </c>
      <c r="AA104" s="247" t="s">
        <v>113</v>
      </c>
      <c r="AB104" s="247" t="s">
        <v>113</v>
      </c>
      <c r="AC104" s="247"/>
      <c r="AD104" s="247" t="s">
        <v>113</v>
      </c>
      <c r="AE104" s="247">
        <v>0</v>
      </c>
      <c r="AF104" s="247" t="s">
        <v>65</v>
      </c>
      <c r="AG104" s="247"/>
      <c r="AH104" s="247" t="s">
        <v>1365</v>
      </c>
      <c r="AI104" s="254" t="s">
        <v>1366</v>
      </c>
      <c r="AJ104" s="251"/>
      <c r="AK104" s="252" t="s">
        <v>1208</v>
      </c>
      <c r="AL104" s="253" t="s">
        <v>1290</v>
      </c>
      <c r="BL104" s="234">
        <v>0</v>
      </c>
      <c r="BM104" s="234">
        <v>0</v>
      </c>
      <c r="BN104" s="234">
        <v>0</v>
      </c>
      <c r="BO104" s="234">
        <v>0</v>
      </c>
      <c r="BP104" s="235" t="s">
        <v>1137</v>
      </c>
    </row>
    <row r="105" spans="1:68" s="233" customFormat="1" x14ac:dyDescent="0.2">
      <c r="A105" s="246" t="s">
        <v>234</v>
      </c>
      <c r="B105" s="247" t="s">
        <v>1376</v>
      </c>
      <c r="C105" s="247"/>
      <c r="D105" s="248"/>
      <c r="E105" s="247" t="s">
        <v>250</v>
      </c>
      <c r="F105" s="247" t="s">
        <v>1361</v>
      </c>
      <c r="G105" s="248" t="s">
        <v>158</v>
      </c>
      <c r="H105" s="256" t="s">
        <v>1248</v>
      </c>
      <c r="I105" s="248" t="s">
        <v>1363</v>
      </c>
      <c r="J105" s="247" t="s">
        <v>1226</v>
      </c>
      <c r="K105" s="249" t="s">
        <v>1615</v>
      </c>
      <c r="L105" s="247" t="s">
        <v>1364</v>
      </c>
      <c r="M105" s="247"/>
      <c r="N105" s="247"/>
      <c r="O105" s="247" t="s">
        <v>65</v>
      </c>
      <c r="P105" s="247">
        <v>54</v>
      </c>
      <c r="Q105" s="248"/>
      <c r="R105" s="247" t="s">
        <v>136</v>
      </c>
      <c r="S105" s="247" t="s">
        <v>333</v>
      </c>
      <c r="T105" s="249">
        <v>0</v>
      </c>
      <c r="U105" s="247" t="s">
        <v>159</v>
      </c>
      <c r="V105" s="247" t="s">
        <v>113</v>
      </c>
      <c r="W105" s="247" t="s">
        <v>65</v>
      </c>
      <c r="X105" s="247" t="s">
        <v>65</v>
      </c>
      <c r="Y105" s="247" t="s">
        <v>112</v>
      </c>
      <c r="Z105" s="247" t="s">
        <v>1337</v>
      </c>
      <c r="AA105" s="247" t="s">
        <v>113</v>
      </c>
      <c r="AB105" s="247" t="s">
        <v>113</v>
      </c>
      <c r="AC105" s="247"/>
      <c r="AD105" s="247" t="s">
        <v>113</v>
      </c>
      <c r="AE105" s="247">
        <v>0</v>
      </c>
      <c r="AF105" s="247" t="s">
        <v>65</v>
      </c>
      <c r="AG105" s="247"/>
      <c r="AH105" s="247" t="s">
        <v>1365</v>
      </c>
      <c r="AI105" s="254" t="s">
        <v>1366</v>
      </c>
      <c r="AJ105" s="251"/>
      <c r="AK105" s="252" t="s">
        <v>1208</v>
      </c>
      <c r="AL105" s="253" t="s">
        <v>1290</v>
      </c>
      <c r="BL105" s="234">
        <v>0</v>
      </c>
      <c r="BM105" s="234">
        <v>0</v>
      </c>
      <c r="BN105" s="234">
        <v>0</v>
      </c>
      <c r="BO105" s="234">
        <v>0</v>
      </c>
      <c r="BP105" s="235" t="s">
        <v>1137</v>
      </c>
    </row>
    <row r="106" spans="1:68" s="233" customFormat="1" x14ac:dyDescent="0.2">
      <c r="A106" s="246" t="s">
        <v>234</v>
      </c>
      <c r="B106" s="247" t="s">
        <v>1146</v>
      </c>
      <c r="C106" s="247" t="s">
        <v>256</v>
      </c>
      <c r="D106" s="248" t="s">
        <v>257</v>
      </c>
      <c r="E106" s="247" t="s">
        <v>124</v>
      </c>
      <c r="F106" s="247" t="s">
        <v>175</v>
      </c>
      <c r="G106" s="248" t="s">
        <v>107</v>
      </c>
      <c r="H106" s="248" t="s">
        <v>1232</v>
      </c>
      <c r="I106" s="248" t="s">
        <v>1233</v>
      </c>
      <c r="J106" s="247" t="s">
        <v>1202</v>
      </c>
      <c r="K106" s="247" t="s">
        <v>1234</v>
      </c>
      <c r="L106" s="247" t="s">
        <v>1235</v>
      </c>
      <c r="M106" s="247" t="s">
        <v>1236</v>
      </c>
      <c r="N106" s="247" t="s">
        <v>1237</v>
      </c>
      <c r="O106" s="247" t="s">
        <v>65</v>
      </c>
      <c r="P106" s="247">
        <v>58</v>
      </c>
      <c r="Q106" s="248" t="s">
        <v>1245</v>
      </c>
      <c r="R106" s="247" t="s">
        <v>136</v>
      </c>
      <c r="S106" s="249" t="s">
        <v>1574</v>
      </c>
      <c r="T106" s="249" t="s">
        <v>1559</v>
      </c>
      <c r="U106" s="247" t="s">
        <v>110</v>
      </c>
      <c r="V106" s="247" t="s">
        <v>132</v>
      </c>
      <c r="W106" s="247" t="s">
        <v>65</v>
      </c>
      <c r="X106" s="247" t="s">
        <v>108</v>
      </c>
      <c r="Y106" s="249" t="s">
        <v>112</v>
      </c>
      <c r="Z106" s="247" t="s">
        <v>1139</v>
      </c>
      <c r="AA106" s="249" t="s">
        <v>108</v>
      </c>
      <c r="AB106" s="249" t="s">
        <v>108</v>
      </c>
      <c r="AC106" s="247" t="s">
        <v>176</v>
      </c>
      <c r="AD106" s="247" t="s">
        <v>113</v>
      </c>
      <c r="AE106" s="247" t="s">
        <v>6</v>
      </c>
      <c r="AF106" s="247" t="s">
        <v>108</v>
      </c>
      <c r="AG106" s="249" t="s">
        <v>1575</v>
      </c>
      <c r="AH106" s="249" t="s">
        <v>1576</v>
      </c>
      <c r="AI106" s="254" t="s">
        <v>114</v>
      </c>
      <c r="AJ106" s="251" t="s">
        <v>1566</v>
      </c>
      <c r="AK106" s="252" t="s">
        <v>1208</v>
      </c>
      <c r="AL106" s="253" t="s">
        <v>1199</v>
      </c>
      <c r="BL106" s="234">
        <v>0</v>
      </c>
      <c r="BM106" s="234">
        <v>0</v>
      </c>
      <c r="BN106" s="234">
        <v>0</v>
      </c>
      <c r="BO106" s="234">
        <v>0</v>
      </c>
      <c r="BP106" s="235" t="s">
        <v>1137</v>
      </c>
    </row>
    <row r="107" spans="1:68" s="233" customFormat="1" x14ac:dyDescent="0.2">
      <c r="A107" s="246" t="s">
        <v>234</v>
      </c>
      <c r="B107" s="247" t="s">
        <v>264</v>
      </c>
      <c r="C107" s="247" t="s">
        <v>262</v>
      </c>
      <c r="D107" s="248" t="s">
        <v>263</v>
      </c>
      <c r="E107" s="247" t="s">
        <v>124</v>
      </c>
      <c r="F107" s="247" t="s">
        <v>106</v>
      </c>
      <c r="G107" s="248" t="s">
        <v>107</v>
      </c>
      <c r="H107" s="248" t="s">
        <v>1224</v>
      </c>
      <c r="I107" s="248" t="s">
        <v>1225</v>
      </c>
      <c r="J107" s="247" t="s">
        <v>1231</v>
      </c>
      <c r="K107" s="247" t="s">
        <v>1203</v>
      </c>
      <c r="L107" s="247" t="s">
        <v>1227</v>
      </c>
      <c r="M107" s="247" t="s">
        <v>1228</v>
      </c>
      <c r="N107" s="247" t="s">
        <v>1229</v>
      </c>
      <c r="O107" s="247" t="s">
        <v>65</v>
      </c>
      <c r="P107" s="247">
        <v>44</v>
      </c>
      <c r="Q107" s="248"/>
      <c r="R107" s="247" t="s">
        <v>136</v>
      </c>
      <c r="S107" s="249" t="s">
        <v>1577</v>
      </c>
      <c r="T107" s="249" t="s">
        <v>1559</v>
      </c>
      <c r="U107" s="247" t="s">
        <v>110</v>
      </c>
      <c r="V107" s="247" t="s">
        <v>125</v>
      </c>
      <c r="W107" s="247" t="s">
        <v>65</v>
      </c>
      <c r="X107" s="247" t="s">
        <v>108</v>
      </c>
      <c r="Y107" s="247" t="s">
        <v>112</v>
      </c>
      <c r="Z107" s="247" t="s">
        <v>1206</v>
      </c>
      <c r="AA107" s="247" t="s">
        <v>113</v>
      </c>
      <c r="AB107" s="247" t="s">
        <v>113</v>
      </c>
      <c r="AC107" s="247"/>
      <c r="AD107" s="247" t="s">
        <v>113</v>
      </c>
      <c r="AE107" s="247" t="s">
        <v>6</v>
      </c>
      <c r="AF107" s="247" t="s">
        <v>108</v>
      </c>
      <c r="AG107" s="247"/>
      <c r="AH107" s="247" t="s">
        <v>1219</v>
      </c>
      <c r="AI107" s="250"/>
      <c r="AJ107" s="251" t="s">
        <v>1560</v>
      </c>
      <c r="AK107" s="252" t="s">
        <v>1208</v>
      </c>
      <c r="AL107" s="253" t="s">
        <v>1199</v>
      </c>
      <c r="BL107" s="234">
        <v>0</v>
      </c>
      <c r="BM107" s="234">
        <v>0</v>
      </c>
      <c r="BN107" s="234">
        <v>0</v>
      </c>
      <c r="BO107" s="234">
        <v>0</v>
      </c>
      <c r="BP107" s="235" t="s">
        <v>1137</v>
      </c>
    </row>
    <row r="108" spans="1:68" s="233" customFormat="1" x14ac:dyDescent="0.2">
      <c r="A108" s="246" t="s">
        <v>234</v>
      </c>
      <c r="B108" s="247" t="s">
        <v>267</v>
      </c>
      <c r="C108" s="247" t="s">
        <v>265</v>
      </c>
      <c r="D108" s="248" t="s">
        <v>266</v>
      </c>
      <c r="E108" s="247" t="s">
        <v>166</v>
      </c>
      <c r="F108" s="247" t="s">
        <v>106</v>
      </c>
      <c r="G108" s="248" t="s">
        <v>107</v>
      </c>
      <c r="H108" s="248" t="s">
        <v>1224</v>
      </c>
      <c r="I108" s="248" t="s">
        <v>1231</v>
      </c>
      <c r="J108" s="247" t="s">
        <v>1231</v>
      </c>
      <c r="K108" s="247" t="s">
        <v>1348</v>
      </c>
      <c r="L108" s="247" t="s">
        <v>1249</v>
      </c>
      <c r="M108" s="247"/>
      <c r="N108" s="247"/>
      <c r="O108" s="247" t="s">
        <v>65</v>
      </c>
      <c r="P108" s="249">
        <v>44</v>
      </c>
      <c r="Q108" s="248"/>
      <c r="R108" s="247" t="s">
        <v>136</v>
      </c>
      <c r="S108" s="249" t="s">
        <v>313</v>
      </c>
      <c r="T108" s="249" t="s">
        <v>1559</v>
      </c>
      <c r="U108" s="247" t="s">
        <v>110</v>
      </c>
      <c r="V108" s="247" t="s">
        <v>125</v>
      </c>
      <c r="W108" s="247" t="s">
        <v>65</v>
      </c>
      <c r="X108" s="247" t="s">
        <v>108</v>
      </c>
      <c r="Y108" s="249" t="s">
        <v>112</v>
      </c>
      <c r="Z108" s="249" t="s">
        <v>1206</v>
      </c>
      <c r="AA108" s="247" t="s">
        <v>113</v>
      </c>
      <c r="AB108" s="247" t="s">
        <v>113</v>
      </c>
      <c r="AC108" s="247"/>
      <c r="AD108" s="247" t="s">
        <v>113</v>
      </c>
      <c r="AE108" s="247" t="s">
        <v>6</v>
      </c>
      <c r="AF108" s="247" t="s">
        <v>108</v>
      </c>
      <c r="AG108" s="247"/>
      <c r="AH108" s="247" t="s">
        <v>1272</v>
      </c>
      <c r="AI108" s="250"/>
      <c r="AJ108" s="251" t="s">
        <v>1560</v>
      </c>
      <c r="AK108" s="252" t="s">
        <v>1208</v>
      </c>
      <c r="AL108" s="253" t="s">
        <v>1199</v>
      </c>
      <c r="BL108" s="234">
        <v>0</v>
      </c>
      <c r="BM108" s="234">
        <v>0</v>
      </c>
      <c r="BN108" s="234">
        <v>0</v>
      </c>
      <c r="BO108" s="234">
        <v>0</v>
      </c>
      <c r="BP108" s="235" t="s">
        <v>1137</v>
      </c>
    </row>
    <row r="109" spans="1:68" s="233" customFormat="1" x14ac:dyDescent="0.2">
      <c r="A109" s="246" t="s">
        <v>234</v>
      </c>
      <c r="B109" s="247" t="s">
        <v>269</v>
      </c>
      <c r="C109" s="247" t="s">
        <v>268</v>
      </c>
      <c r="D109" s="248" t="s">
        <v>134</v>
      </c>
      <c r="E109" s="247" t="s">
        <v>124</v>
      </c>
      <c r="F109" s="247" t="s">
        <v>106</v>
      </c>
      <c r="G109" s="248" t="s">
        <v>107</v>
      </c>
      <c r="H109" s="248" t="s">
        <v>1224</v>
      </c>
      <c r="I109" s="248" t="s">
        <v>1225</v>
      </c>
      <c r="J109" s="247" t="s">
        <v>1231</v>
      </c>
      <c r="K109" s="247" t="s">
        <v>1203</v>
      </c>
      <c r="L109" s="247" t="s">
        <v>1227</v>
      </c>
      <c r="M109" s="247" t="s">
        <v>1228</v>
      </c>
      <c r="N109" s="247" t="s">
        <v>1229</v>
      </c>
      <c r="O109" s="247" t="s">
        <v>65</v>
      </c>
      <c r="P109" s="247">
        <v>44</v>
      </c>
      <c r="Q109" s="248"/>
      <c r="R109" s="247" t="s">
        <v>136</v>
      </c>
      <c r="S109" s="249" t="s">
        <v>313</v>
      </c>
      <c r="T109" s="249" t="s">
        <v>1559</v>
      </c>
      <c r="U109" s="247" t="s">
        <v>110</v>
      </c>
      <c r="V109" s="247" t="s">
        <v>132</v>
      </c>
      <c r="W109" s="247" t="s">
        <v>65</v>
      </c>
      <c r="X109" s="247" t="s">
        <v>65</v>
      </c>
      <c r="Y109" s="247" t="s">
        <v>112</v>
      </c>
      <c r="Z109" s="247" t="s">
        <v>1206</v>
      </c>
      <c r="AA109" s="247" t="s">
        <v>113</v>
      </c>
      <c r="AB109" s="247" t="s">
        <v>113</v>
      </c>
      <c r="AC109" s="247"/>
      <c r="AD109" s="247" t="s">
        <v>113</v>
      </c>
      <c r="AE109" s="247" t="s">
        <v>6</v>
      </c>
      <c r="AF109" s="247" t="s">
        <v>108</v>
      </c>
      <c r="AG109" s="247"/>
      <c r="AH109" s="247" t="s">
        <v>1219</v>
      </c>
      <c r="AI109" s="250"/>
      <c r="AJ109" s="251" t="s">
        <v>1560</v>
      </c>
      <c r="AK109" s="252" t="s">
        <v>1208</v>
      </c>
      <c r="AL109" s="253" t="s">
        <v>1199</v>
      </c>
      <c r="BL109" s="234">
        <v>0</v>
      </c>
      <c r="BM109" s="234">
        <v>0</v>
      </c>
      <c r="BN109" s="234">
        <v>0</v>
      </c>
      <c r="BO109" s="234">
        <v>0</v>
      </c>
      <c r="BP109" s="235" t="s">
        <v>1137</v>
      </c>
    </row>
    <row r="110" spans="1:68" s="233" customFormat="1" x14ac:dyDescent="0.2">
      <c r="A110" s="246" t="s">
        <v>234</v>
      </c>
      <c r="B110" s="247" t="s">
        <v>271</v>
      </c>
      <c r="C110" s="247" t="s">
        <v>1377</v>
      </c>
      <c r="D110" s="248" t="s">
        <v>270</v>
      </c>
      <c r="E110" s="247" t="s">
        <v>124</v>
      </c>
      <c r="F110" s="247" t="s">
        <v>175</v>
      </c>
      <c r="G110" s="248" t="s">
        <v>107</v>
      </c>
      <c r="H110" s="248" t="s">
        <v>1232</v>
      </c>
      <c r="I110" s="256" t="s">
        <v>1616</v>
      </c>
      <c r="J110" s="247" t="s">
        <v>1202</v>
      </c>
      <c r="K110" s="247" t="s">
        <v>1234</v>
      </c>
      <c r="L110" s="249" t="s">
        <v>1492</v>
      </c>
      <c r="M110" s="247" t="s">
        <v>1236</v>
      </c>
      <c r="N110" s="249" t="s">
        <v>1617</v>
      </c>
      <c r="O110" s="247" t="s">
        <v>65</v>
      </c>
      <c r="P110" s="247">
        <v>58</v>
      </c>
      <c r="Q110" s="248" t="s">
        <v>1245</v>
      </c>
      <c r="R110" s="247" t="s">
        <v>136</v>
      </c>
      <c r="S110" s="249" t="s">
        <v>1574</v>
      </c>
      <c r="T110" s="249" t="s">
        <v>1559</v>
      </c>
      <c r="U110" s="247" t="s">
        <v>110</v>
      </c>
      <c r="V110" s="247" t="s">
        <v>132</v>
      </c>
      <c r="W110" s="247" t="s">
        <v>108</v>
      </c>
      <c r="X110" s="247" t="s">
        <v>65</v>
      </c>
      <c r="Y110" s="247" t="s">
        <v>1239</v>
      </c>
      <c r="Z110" s="247" t="s">
        <v>1139</v>
      </c>
      <c r="AA110" s="249" t="s">
        <v>108</v>
      </c>
      <c r="AB110" s="249" t="s">
        <v>108</v>
      </c>
      <c r="AC110" s="247" t="s">
        <v>176</v>
      </c>
      <c r="AD110" s="247" t="s">
        <v>113</v>
      </c>
      <c r="AE110" s="249" t="s">
        <v>5</v>
      </c>
      <c r="AF110" s="247" t="s">
        <v>108</v>
      </c>
      <c r="AG110" s="249" t="s">
        <v>1575</v>
      </c>
      <c r="AH110" s="249" t="s">
        <v>1576</v>
      </c>
      <c r="AI110" s="254" t="s">
        <v>114</v>
      </c>
      <c r="AJ110" s="251" t="s">
        <v>1566</v>
      </c>
      <c r="AK110" s="252" t="s">
        <v>1208</v>
      </c>
      <c r="AL110" s="253" t="s">
        <v>1199</v>
      </c>
      <c r="BL110" s="234">
        <v>0</v>
      </c>
      <c r="BM110" s="234">
        <v>0</v>
      </c>
      <c r="BN110" s="234">
        <v>0</v>
      </c>
      <c r="BO110" s="234">
        <v>0</v>
      </c>
      <c r="BP110" s="235" t="s">
        <v>1137</v>
      </c>
    </row>
    <row r="111" spans="1:68" s="233" customFormat="1" x14ac:dyDescent="0.2">
      <c r="A111" s="246" t="s">
        <v>234</v>
      </c>
      <c r="B111" s="247" t="s">
        <v>1379</v>
      </c>
      <c r="C111" s="247" t="s">
        <v>286</v>
      </c>
      <c r="D111" s="248" t="s">
        <v>177</v>
      </c>
      <c r="E111" s="247" t="s">
        <v>166</v>
      </c>
      <c r="F111" s="247" t="s">
        <v>106</v>
      </c>
      <c r="G111" s="248" t="s">
        <v>107</v>
      </c>
      <c r="H111" s="248" t="s">
        <v>1248</v>
      </c>
      <c r="I111" s="248" t="s">
        <v>1231</v>
      </c>
      <c r="J111" s="247" t="s">
        <v>1231</v>
      </c>
      <c r="K111" s="247" t="s">
        <v>1203</v>
      </c>
      <c r="L111" s="247" t="s">
        <v>1249</v>
      </c>
      <c r="M111" s="247"/>
      <c r="N111" s="247"/>
      <c r="O111" s="247" t="s">
        <v>65</v>
      </c>
      <c r="P111" s="249">
        <v>44</v>
      </c>
      <c r="Q111" s="248"/>
      <c r="R111" s="247" t="s">
        <v>136</v>
      </c>
      <c r="S111" s="249" t="s">
        <v>1577</v>
      </c>
      <c r="T111" s="249" t="s">
        <v>1559</v>
      </c>
      <c r="U111" s="247" t="s">
        <v>110</v>
      </c>
      <c r="V111" s="247" t="s">
        <v>199</v>
      </c>
      <c r="W111" s="247" t="s">
        <v>65</v>
      </c>
      <c r="X111" s="247" t="s">
        <v>108</v>
      </c>
      <c r="Y111" s="247" t="s">
        <v>112</v>
      </c>
      <c r="Z111" s="247" t="s">
        <v>1206</v>
      </c>
      <c r="AA111" s="247" t="s">
        <v>113</v>
      </c>
      <c r="AB111" s="247" t="s">
        <v>113</v>
      </c>
      <c r="AC111" s="247"/>
      <c r="AD111" s="247" t="s">
        <v>113</v>
      </c>
      <c r="AE111" s="247" t="s">
        <v>6</v>
      </c>
      <c r="AF111" s="247" t="s">
        <v>108</v>
      </c>
      <c r="AG111" s="247"/>
      <c r="AH111" s="247" t="s">
        <v>1250</v>
      </c>
      <c r="AI111" s="250"/>
      <c r="AJ111" s="251" t="s">
        <v>1560</v>
      </c>
      <c r="AK111" s="252" t="s">
        <v>1208</v>
      </c>
      <c r="AL111" s="255" t="s">
        <v>1199</v>
      </c>
      <c r="BL111" s="234">
        <v>0</v>
      </c>
      <c r="BM111" s="234">
        <v>0</v>
      </c>
      <c r="BN111" s="234">
        <v>0</v>
      </c>
      <c r="BO111" s="234">
        <v>0</v>
      </c>
      <c r="BP111" s="235" t="s">
        <v>1137</v>
      </c>
    </row>
    <row r="112" spans="1:68" s="233" customFormat="1" x14ac:dyDescent="0.2">
      <c r="A112" s="246" t="s">
        <v>234</v>
      </c>
      <c r="B112" s="247" t="s">
        <v>274</v>
      </c>
      <c r="C112" s="247" t="s">
        <v>272</v>
      </c>
      <c r="D112" s="248" t="s">
        <v>273</v>
      </c>
      <c r="E112" s="247" t="s">
        <v>124</v>
      </c>
      <c r="F112" s="247" t="s">
        <v>106</v>
      </c>
      <c r="G112" s="248" t="s">
        <v>107</v>
      </c>
      <c r="H112" s="248" t="s">
        <v>1212</v>
      </c>
      <c r="I112" s="248" t="s">
        <v>1380</v>
      </c>
      <c r="J112" s="247" t="s">
        <v>1202</v>
      </c>
      <c r="K112" s="247" t="s">
        <v>1203</v>
      </c>
      <c r="L112" s="247" t="s">
        <v>1214</v>
      </c>
      <c r="M112" s="247" t="s">
        <v>1215</v>
      </c>
      <c r="N112" s="247" t="s">
        <v>1216</v>
      </c>
      <c r="O112" s="247" t="s">
        <v>65</v>
      </c>
      <c r="P112" s="247">
        <v>44</v>
      </c>
      <c r="Q112" s="248"/>
      <c r="R112" s="247" t="s">
        <v>136</v>
      </c>
      <c r="S112" s="249" t="s">
        <v>1577</v>
      </c>
      <c r="T112" s="249" t="s">
        <v>1559</v>
      </c>
      <c r="U112" s="247" t="s">
        <v>110</v>
      </c>
      <c r="V112" s="247" t="s">
        <v>132</v>
      </c>
      <c r="W112" s="247" t="s">
        <v>65</v>
      </c>
      <c r="X112" s="247" t="s">
        <v>108</v>
      </c>
      <c r="Y112" s="249" t="s">
        <v>112</v>
      </c>
      <c r="Z112" s="247" t="s">
        <v>1206</v>
      </c>
      <c r="AA112" s="247" t="s">
        <v>113</v>
      </c>
      <c r="AB112" s="247" t="s">
        <v>113</v>
      </c>
      <c r="AC112" s="247"/>
      <c r="AD112" s="247" t="s">
        <v>113</v>
      </c>
      <c r="AE112" s="247" t="s">
        <v>6</v>
      </c>
      <c r="AF112" s="247" t="s">
        <v>108</v>
      </c>
      <c r="AG112" s="247"/>
      <c r="AH112" s="247" t="s">
        <v>1219</v>
      </c>
      <c r="AI112" s="250"/>
      <c r="AJ112" s="251" t="s">
        <v>1560</v>
      </c>
      <c r="AK112" s="252" t="s">
        <v>1208</v>
      </c>
      <c r="AL112" s="253" t="s">
        <v>1199</v>
      </c>
      <c r="BL112" s="234">
        <v>0</v>
      </c>
      <c r="BM112" s="234">
        <v>0</v>
      </c>
      <c r="BN112" s="234">
        <v>0</v>
      </c>
      <c r="BO112" s="234">
        <v>0</v>
      </c>
      <c r="BP112" s="235" t="s">
        <v>1137</v>
      </c>
    </row>
    <row r="113" spans="1:68" s="233" customFormat="1" x14ac:dyDescent="0.2">
      <c r="A113" s="246" t="s">
        <v>234</v>
      </c>
      <c r="B113" s="247" t="s">
        <v>275</v>
      </c>
      <c r="C113" s="247" t="s">
        <v>272</v>
      </c>
      <c r="D113" s="248" t="s">
        <v>273</v>
      </c>
      <c r="E113" s="247" t="s">
        <v>166</v>
      </c>
      <c r="F113" s="247" t="s">
        <v>106</v>
      </c>
      <c r="G113" s="248" t="s">
        <v>107</v>
      </c>
      <c r="H113" s="248" t="s">
        <v>1248</v>
      </c>
      <c r="I113" s="248" t="s">
        <v>1231</v>
      </c>
      <c r="J113" s="247" t="s">
        <v>1231</v>
      </c>
      <c r="K113" s="247" t="s">
        <v>1203</v>
      </c>
      <c r="L113" s="247" t="s">
        <v>1249</v>
      </c>
      <c r="M113" s="247"/>
      <c r="N113" s="247"/>
      <c r="O113" s="247" t="s">
        <v>65</v>
      </c>
      <c r="P113" s="249">
        <v>44</v>
      </c>
      <c r="Q113" s="248"/>
      <c r="R113" s="247" t="s">
        <v>136</v>
      </c>
      <c r="S113" s="249" t="s">
        <v>1577</v>
      </c>
      <c r="T113" s="249" t="s">
        <v>1559</v>
      </c>
      <c r="U113" s="247" t="s">
        <v>110</v>
      </c>
      <c r="V113" s="247" t="s">
        <v>167</v>
      </c>
      <c r="W113" s="247" t="s">
        <v>65</v>
      </c>
      <c r="X113" s="247" t="s">
        <v>65</v>
      </c>
      <c r="Y113" s="247" t="s">
        <v>112</v>
      </c>
      <c r="Z113" s="247" t="s">
        <v>1206</v>
      </c>
      <c r="AA113" s="247" t="s">
        <v>113</v>
      </c>
      <c r="AB113" s="247" t="s">
        <v>113</v>
      </c>
      <c r="AC113" s="247"/>
      <c r="AD113" s="247" t="s">
        <v>113</v>
      </c>
      <c r="AE113" s="247" t="s">
        <v>6</v>
      </c>
      <c r="AF113" s="247" t="s">
        <v>108</v>
      </c>
      <c r="AG113" s="247"/>
      <c r="AH113" s="247" t="s">
        <v>1381</v>
      </c>
      <c r="AI113" s="250"/>
      <c r="AJ113" s="251" t="s">
        <v>1560</v>
      </c>
      <c r="AK113" s="252" t="s">
        <v>1208</v>
      </c>
      <c r="AL113" s="253" t="s">
        <v>1199</v>
      </c>
      <c r="BL113" s="234">
        <v>0</v>
      </c>
      <c r="BM113" s="234">
        <v>0</v>
      </c>
      <c r="BN113" s="234">
        <v>0</v>
      </c>
      <c r="BO113" s="234">
        <v>0</v>
      </c>
      <c r="BP113" s="235" t="s">
        <v>1137</v>
      </c>
    </row>
    <row r="114" spans="1:68" s="233" customFormat="1" x14ac:dyDescent="0.2">
      <c r="A114" s="246" t="s">
        <v>234</v>
      </c>
      <c r="B114" s="247" t="s">
        <v>278</v>
      </c>
      <c r="C114" s="247" t="s">
        <v>276</v>
      </c>
      <c r="D114" s="248" t="s">
        <v>277</v>
      </c>
      <c r="E114" s="247" t="s">
        <v>166</v>
      </c>
      <c r="F114" s="249" t="s">
        <v>106</v>
      </c>
      <c r="G114" s="248" t="s">
        <v>107</v>
      </c>
      <c r="H114" s="256" t="s">
        <v>1248</v>
      </c>
      <c r="I114" s="256" t="s">
        <v>1231</v>
      </c>
      <c r="J114" s="247" t="s">
        <v>1231</v>
      </c>
      <c r="K114" s="247" t="s">
        <v>1203</v>
      </c>
      <c r="L114" s="249" t="s">
        <v>1249</v>
      </c>
      <c r="M114" s="247"/>
      <c r="N114" s="247"/>
      <c r="O114" s="247" t="s">
        <v>65</v>
      </c>
      <c r="P114" s="249">
        <v>44</v>
      </c>
      <c r="Q114" s="256"/>
      <c r="R114" s="247" t="s">
        <v>136</v>
      </c>
      <c r="S114" s="249" t="s">
        <v>1577</v>
      </c>
      <c r="T114" s="249" t="s">
        <v>1559</v>
      </c>
      <c r="U114" s="247" t="s">
        <v>110</v>
      </c>
      <c r="V114" s="247" t="s">
        <v>199</v>
      </c>
      <c r="W114" s="247" t="s">
        <v>65</v>
      </c>
      <c r="X114" s="247" t="s">
        <v>65</v>
      </c>
      <c r="Y114" s="249" t="s">
        <v>112</v>
      </c>
      <c r="Z114" s="249" t="s">
        <v>1206</v>
      </c>
      <c r="AA114" s="247" t="s">
        <v>113</v>
      </c>
      <c r="AB114" s="247" t="s">
        <v>113</v>
      </c>
      <c r="AC114" s="249"/>
      <c r="AD114" s="247" t="s">
        <v>113</v>
      </c>
      <c r="AE114" s="247" t="s">
        <v>6</v>
      </c>
      <c r="AF114" s="247" t="s">
        <v>108</v>
      </c>
      <c r="AG114" s="249"/>
      <c r="AH114" s="249" t="s">
        <v>1272</v>
      </c>
      <c r="AI114" s="250"/>
      <c r="AJ114" s="251" t="s">
        <v>1566</v>
      </c>
      <c r="AK114" s="252" t="s">
        <v>1208</v>
      </c>
      <c r="AL114" s="253" t="s">
        <v>1199</v>
      </c>
      <c r="BL114" s="234">
        <v>0</v>
      </c>
      <c r="BM114" s="234">
        <v>0</v>
      </c>
      <c r="BN114" s="234">
        <v>0</v>
      </c>
      <c r="BO114" s="234">
        <v>0</v>
      </c>
      <c r="BP114" s="235" t="s">
        <v>1137</v>
      </c>
    </row>
    <row r="115" spans="1:68" s="233" customFormat="1" x14ac:dyDescent="0.2">
      <c r="A115" s="246" t="s">
        <v>234</v>
      </c>
      <c r="B115" s="247" t="s">
        <v>281</v>
      </c>
      <c r="C115" s="247" t="s">
        <v>279</v>
      </c>
      <c r="D115" s="248" t="s">
        <v>280</v>
      </c>
      <c r="E115" s="247" t="s">
        <v>166</v>
      </c>
      <c r="F115" s="247" t="s">
        <v>106</v>
      </c>
      <c r="G115" s="248" t="s">
        <v>107</v>
      </c>
      <c r="H115" s="248" t="s">
        <v>1248</v>
      </c>
      <c r="I115" s="248" t="s">
        <v>1231</v>
      </c>
      <c r="J115" s="247" t="s">
        <v>1231</v>
      </c>
      <c r="K115" s="247" t="s">
        <v>1203</v>
      </c>
      <c r="L115" s="247" t="s">
        <v>1249</v>
      </c>
      <c r="M115" s="247"/>
      <c r="N115" s="247"/>
      <c r="O115" s="247" t="s">
        <v>65</v>
      </c>
      <c r="P115" s="249">
        <v>44</v>
      </c>
      <c r="Q115" s="248"/>
      <c r="R115" s="247" t="s">
        <v>136</v>
      </c>
      <c r="S115" s="249" t="s">
        <v>1577</v>
      </c>
      <c r="T115" s="249" t="s">
        <v>1559</v>
      </c>
      <c r="U115" s="249" t="s">
        <v>110</v>
      </c>
      <c r="V115" s="247" t="s">
        <v>199</v>
      </c>
      <c r="W115" s="247" t="s">
        <v>65</v>
      </c>
      <c r="X115" s="247" t="s">
        <v>108</v>
      </c>
      <c r="Y115" s="247" t="s">
        <v>112</v>
      </c>
      <c r="Z115" s="247" t="s">
        <v>1206</v>
      </c>
      <c r="AA115" s="247" t="s">
        <v>113</v>
      </c>
      <c r="AB115" s="247" t="s">
        <v>113</v>
      </c>
      <c r="AC115" s="247"/>
      <c r="AD115" s="247" t="s">
        <v>113</v>
      </c>
      <c r="AE115" s="247" t="s">
        <v>6</v>
      </c>
      <c r="AF115" s="247" t="s">
        <v>108</v>
      </c>
      <c r="AG115" s="247"/>
      <c r="AH115" s="247" t="s">
        <v>1272</v>
      </c>
      <c r="AI115" s="250"/>
      <c r="AJ115" s="251" t="s">
        <v>1560</v>
      </c>
      <c r="AK115" s="252" t="s">
        <v>1208</v>
      </c>
      <c r="AL115" s="253" t="s">
        <v>1199</v>
      </c>
      <c r="BL115" s="234">
        <v>0</v>
      </c>
      <c r="BM115" s="234">
        <v>0</v>
      </c>
      <c r="BN115" s="234">
        <v>0</v>
      </c>
      <c r="BO115" s="234">
        <v>0</v>
      </c>
      <c r="BP115" s="235" t="s">
        <v>1137</v>
      </c>
    </row>
    <row r="116" spans="1:68" s="233" customFormat="1" x14ac:dyDescent="0.2">
      <c r="A116" s="246" t="s">
        <v>234</v>
      </c>
      <c r="B116" s="247" t="s">
        <v>284</v>
      </c>
      <c r="C116" s="247" t="s">
        <v>282</v>
      </c>
      <c r="D116" s="248" t="s">
        <v>283</v>
      </c>
      <c r="E116" s="247" t="s">
        <v>166</v>
      </c>
      <c r="F116" s="247" t="s">
        <v>157</v>
      </c>
      <c r="G116" s="247" t="s">
        <v>158</v>
      </c>
      <c r="H116" s="249" t="s">
        <v>1613</v>
      </c>
      <c r="I116" s="249" t="s">
        <v>1618</v>
      </c>
      <c r="J116" s="247" t="s">
        <v>1231</v>
      </c>
      <c r="K116" s="265">
        <v>1.96</v>
      </c>
      <c r="L116" s="265">
        <v>0.97</v>
      </c>
      <c r="M116" s="247"/>
      <c r="N116" s="247"/>
      <c r="O116" s="247" t="s">
        <v>65</v>
      </c>
      <c r="P116" s="247">
        <v>54</v>
      </c>
      <c r="Q116" s="248"/>
      <c r="R116" s="247" t="s">
        <v>136</v>
      </c>
      <c r="S116" s="249" t="s">
        <v>1577</v>
      </c>
      <c r="T116" s="249" t="s">
        <v>1559</v>
      </c>
      <c r="U116" s="249" t="s">
        <v>1595</v>
      </c>
      <c r="V116" s="247" t="s">
        <v>125</v>
      </c>
      <c r="W116" s="247" t="s">
        <v>108</v>
      </c>
      <c r="X116" s="247" t="s">
        <v>108</v>
      </c>
      <c r="Y116" s="247" t="s">
        <v>112</v>
      </c>
      <c r="Z116" s="247" t="s">
        <v>1304</v>
      </c>
      <c r="AA116" s="247" t="s">
        <v>113</v>
      </c>
      <c r="AB116" s="247" t="s">
        <v>113</v>
      </c>
      <c r="AC116" s="247"/>
      <c r="AD116" s="247" t="s">
        <v>113</v>
      </c>
      <c r="AE116" s="247" t="s">
        <v>6</v>
      </c>
      <c r="AF116" s="247" t="s">
        <v>108</v>
      </c>
      <c r="AG116" s="247"/>
      <c r="AH116" s="247" t="s">
        <v>1383</v>
      </c>
      <c r="AI116" s="254" t="s">
        <v>114</v>
      </c>
      <c r="AJ116" s="251" t="s">
        <v>1560</v>
      </c>
      <c r="AK116" s="252" t="s">
        <v>1208</v>
      </c>
      <c r="AL116" s="253" t="s">
        <v>1290</v>
      </c>
      <c r="AM116" s="266">
        <f t="shared" ref="AM116:AM117" si="36">SUM(K116+K116+L116+0.4)</f>
        <v>5.29</v>
      </c>
      <c r="AN116" s="267">
        <v>37.08</v>
      </c>
      <c r="AO116" s="234">
        <f t="shared" ref="AO116:AO117" si="37">SUBTOTAL(9,AM116)*AN116</f>
        <v>196.15</v>
      </c>
      <c r="AP116" s="268">
        <v>2.75</v>
      </c>
      <c r="AQ116" s="268">
        <v>2</v>
      </c>
      <c r="AR116" s="268">
        <v>1.25</v>
      </c>
      <c r="AS116" s="234">
        <f t="shared" ref="AS116:AS117" si="38">SUBTOTAL(9,AP116:AR116)*37.42</f>
        <v>224.52</v>
      </c>
      <c r="AT116" s="267">
        <v>37.08</v>
      </c>
      <c r="AU116" s="234">
        <f t="shared" ref="AU116:AU117" si="39">SUBTOTAL(9,AM116)*AT116</f>
        <v>196.15</v>
      </c>
      <c r="AV116" s="268">
        <v>2.75</v>
      </c>
      <c r="AW116" s="268">
        <v>2</v>
      </c>
      <c r="AX116" s="268">
        <v>1.25</v>
      </c>
      <c r="AY116" s="234">
        <f t="shared" ref="AY116:AY117" si="40">SUBTOTAL(9,AV116:AX116)*37.42</f>
        <v>224.52</v>
      </c>
      <c r="AZ116" s="272">
        <v>30.95</v>
      </c>
      <c r="BA116" s="266">
        <f t="shared" ref="BA116:BA117" si="41">SUBTOTAL(9,AM116)*AZ116</f>
        <v>163.726</v>
      </c>
      <c r="BB116" s="273">
        <v>1.75</v>
      </c>
      <c r="BC116" s="273">
        <v>1</v>
      </c>
      <c r="BD116" s="273">
        <v>0.75</v>
      </c>
      <c r="BE116" s="234">
        <f t="shared" ref="BE116:BE117" si="42">SUBTOTAL(9,BB116:BD116)*37.42</f>
        <v>130.97</v>
      </c>
      <c r="BF116" s="272">
        <v>30.95</v>
      </c>
      <c r="BG116" s="234">
        <f t="shared" ref="BG116:BG117" si="43">SUBTOTAL(9,AM116)*BF116</f>
        <v>163.72999999999999</v>
      </c>
      <c r="BH116" s="273">
        <v>1.75</v>
      </c>
      <c r="BI116" s="273">
        <v>1</v>
      </c>
      <c r="BJ116" s="273">
        <v>0.75</v>
      </c>
      <c r="BK116" s="234">
        <f t="shared" ref="BK116:BK117" si="44">SUBTOTAL(9,BH116:BJ116)*37.42</f>
        <v>130.97</v>
      </c>
      <c r="BL116" s="234">
        <f t="shared" ref="BL116:BL117" si="45">SUM(AO116+AS116)</f>
        <v>420.67</v>
      </c>
      <c r="BM116" s="234">
        <f t="shared" ref="BM116:BM117" si="46">SUM(AU116+AY116)</f>
        <v>420.67</v>
      </c>
      <c r="BN116" s="234">
        <f t="shared" ref="BN116:BN117" si="47">SUM(BA116+BE116)</f>
        <v>294.7</v>
      </c>
      <c r="BO116" s="234">
        <f t="shared" ref="BO116:BO117" si="48">SUM(BG116+BK116)</f>
        <v>294.7</v>
      </c>
      <c r="BP116" s="235" t="s">
        <v>1599</v>
      </c>
    </row>
    <row r="117" spans="1:68" s="233" customFormat="1" x14ac:dyDescent="0.2">
      <c r="A117" s="246" t="s">
        <v>234</v>
      </c>
      <c r="B117" s="247" t="s">
        <v>1384</v>
      </c>
      <c r="C117" s="247" t="s">
        <v>1385</v>
      </c>
      <c r="D117" s="256" t="s">
        <v>177</v>
      </c>
      <c r="E117" s="247" t="s">
        <v>124</v>
      </c>
      <c r="F117" s="247" t="s">
        <v>157</v>
      </c>
      <c r="G117" s="247" t="s">
        <v>158</v>
      </c>
      <c r="H117" s="247" t="s">
        <v>1306</v>
      </c>
      <c r="I117" s="247" t="s">
        <v>1386</v>
      </c>
      <c r="J117" s="247" t="s">
        <v>1202</v>
      </c>
      <c r="K117" s="271">
        <v>2.16</v>
      </c>
      <c r="L117" s="271">
        <v>1.29</v>
      </c>
      <c r="M117" s="247" t="s">
        <v>1308</v>
      </c>
      <c r="N117" s="247" t="s">
        <v>1388</v>
      </c>
      <c r="O117" s="247" t="s">
        <v>65</v>
      </c>
      <c r="P117" s="247">
        <v>54</v>
      </c>
      <c r="Q117" s="248"/>
      <c r="R117" s="247" t="s">
        <v>136</v>
      </c>
      <c r="S117" s="249" t="s">
        <v>1558</v>
      </c>
      <c r="T117" s="249" t="s">
        <v>1559</v>
      </c>
      <c r="U117" s="249" t="s">
        <v>1595</v>
      </c>
      <c r="V117" s="247" t="s">
        <v>132</v>
      </c>
      <c r="W117" s="247" t="s">
        <v>108</v>
      </c>
      <c r="X117" s="247" t="s">
        <v>65</v>
      </c>
      <c r="Y117" s="247" t="s">
        <v>112</v>
      </c>
      <c r="Z117" s="247" t="s">
        <v>1337</v>
      </c>
      <c r="AA117" s="247" t="s">
        <v>113</v>
      </c>
      <c r="AB117" s="247" t="s">
        <v>113</v>
      </c>
      <c r="AC117" s="247"/>
      <c r="AD117" s="247" t="s">
        <v>113</v>
      </c>
      <c r="AE117" s="247" t="s">
        <v>6</v>
      </c>
      <c r="AF117" s="247" t="s">
        <v>108</v>
      </c>
      <c r="AG117" s="247"/>
      <c r="AH117" s="247" t="s">
        <v>1289</v>
      </c>
      <c r="AI117" s="254" t="s">
        <v>114</v>
      </c>
      <c r="AJ117" s="251" t="s">
        <v>1560</v>
      </c>
      <c r="AK117" s="252" t="s">
        <v>1208</v>
      </c>
      <c r="AL117" s="253" t="s">
        <v>1290</v>
      </c>
      <c r="AM117" s="266">
        <f t="shared" si="36"/>
        <v>6.01</v>
      </c>
      <c r="AN117" s="267">
        <v>37.08</v>
      </c>
      <c r="AO117" s="234">
        <f t="shared" si="37"/>
        <v>222.85</v>
      </c>
      <c r="AP117" s="268">
        <v>2.75</v>
      </c>
      <c r="AQ117" s="268">
        <v>2</v>
      </c>
      <c r="AR117" s="268">
        <v>1.25</v>
      </c>
      <c r="AS117" s="234">
        <f t="shared" si="38"/>
        <v>224.52</v>
      </c>
      <c r="AT117" s="267">
        <v>37.08</v>
      </c>
      <c r="AU117" s="234">
        <f t="shared" si="39"/>
        <v>222.85</v>
      </c>
      <c r="AV117" s="268">
        <v>2.75</v>
      </c>
      <c r="AW117" s="268">
        <v>2</v>
      </c>
      <c r="AX117" s="268">
        <v>1.25</v>
      </c>
      <c r="AY117" s="234">
        <f t="shared" si="40"/>
        <v>224.52</v>
      </c>
      <c r="AZ117" s="272">
        <v>30.95</v>
      </c>
      <c r="BA117" s="266">
        <f t="shared" si="41"/>
        <v>186.01</v>
      </c>
      <c r="BB117" s="273">
        <v>1.75</v>
      </c>
      <c r="BC117" s="273">
        <v>1</v>
      </c>
      <c r="BD117" s="273">
        <v>0.75</v>
      </c>
      <c r="BE117" s="234">
        <f t="shared" si="42"/>
        <v>130.97</v>
      </c>
      <c r="BF117" s="272">
        <v>30.95</v>
      </c>
      <c r="BG117" s="234">
        <f t="shared" si="43"/>
        <v>186.01</v>
      </c>
      <c r="BH117" s="273">
        <v>1.75</v>
      </c>
      <c r="BI117" s="273">
        <v>1</v>
      </c>
      <c r="BJ117" s="273">
        <v>0.75</v>
      </c>
      <c r="BK117" s="234">
        <f t="shared" si="44"/>
        <v>130.97</v>
      </c>
      <c r="BL117" s="234">
        <f t="shared" si="45"/>
        <v>447.37</v>
      </c>
      <c r="BM117" s="234">
        <f t="shared" si="46"/>
        <v>447.37</v>
      </c>
      <c r="BN117" s="234">
        <f t="shared" si="47"/>
        <v>316.98</v>
      </c>
      <c r="BO117" s="234">
        <f t="shared" si="48"/>
        <v>316.98</v>
      </c>
      <c r="BP117" s="235" t="s">
        <v>1599</v>
      </c>
    </row>
    <row r="118" spans="1:68" s="233" customFormat="1" x14ac:dyDescent="0.2">
      <c r="A118" s="246" t="s">
        <v>234</v>
      </c>
      <c r="B118" s="247" t="s">
        <v>285</v>
      </c>
      <c r="C118" s="247" t="s">
        <v>1389</v>
      </c>
      <c r="D118" s="248" t="s">
        <v>177</v>
      </c>
      <c r="E118" s="247" t="s">
        <v>124</v>
      </c>
      <c r="F118" s="247" t="s">
        <v>106</v>
      </c>
      <c r="G118" s="248" t="s">
        <v>107</v>
      </c>
      <c r="H118" s="248" t="s">
        <v>1212</v>
      </c>
      <c r="I118" s="248" t="s">
        <v>1213</v>
      </c>
      <c r="J118" s="247" t="s">
        <v>1202</v>
      </c>
      <c r="K118" s="247" t="s">
        <v>1203</v>
      </c>
      <c r="L118" s="247" t="s">
        <v>1214</v>
      </c>
      <c r="M118" s="247" t="s">
        <v>1215</v>
      </c>
      <c r="N118" s="247" t="s">
        <v>1216</v>
      </c>
      <c r="O118" s="247" t="s">
        <v>65</v>
      </c>
      <c r="P118" s="247">
        <v>44</v>
      </c>
      <c r="Q118" s="248"/>
      <c r="R118" s="247" t="s">
        <v>136</v>
      </c>
      <c r="S118" s="249" t="s">
        <v>313</v>
      </c>
      <c r="T118" s="249" t="s">
        <v>1559</v>
      </c>
      <c r="U118" s="247" t="s">
        <v>110</v>
      </c>
      <c r="V118" s="247" t="s">
        <v>132</v>
      </c>
      <c r="W118" s="247" t="s">
        <v>108</v>
      </c>
      <c r="X118" s="247" t="s">
        <v>65</v>
      </c>
      <c r="Y118" s="247" t="s">
        <v>112</v>
      </c>
      <c r="Z118" s="247" t="s">
        <v>1206</v>
      </c>
      <c r="AA118" s="247" t="s">
        <v>108</v>
      </c>
      <c r="AB118" s="247" t="s">
        <v>113</v>
      </c>
      <c r="AC118" s="247"/>
      <c r="AD118" s="247" t="s">
        <v>108</v>
      </c>
      <c r="AE118" s="247" t="s">
        <v>6</v>
      </c>
      <c r="AF118" s="247" t="s">
        <v>108</v>
      </c>
      <c r="AG118" s="247"/>
      <c r="AH118" s="247" t="s">
        <v>1289</v>
      </c>
      <c r="AI118" s="250"/>
      <c r="AJ118" s="251" t="s">
        <v>1560</v>
      </c>
      <c r="AK118" s="252" t="s">
        <v>1208</v>
      </c>
      <c r="AL118" s="253" t="s">
        <v>1199</v>
      </c>
      <c r="BL118" s="234">
        <v>0</v>
      </c>
      <c r="BM118" s="234">
        <v>0</v>
      </c>
      <c r="BN118" s="234">
        <v>0</v>
      </c>
      <c r="BO118" s="234">
        <v>0</v>
      </c>
      <c r="BP118" s="235" t="s">
        <v>1137</v>
      </c>
    </row>
    <row r="119" spans="1:68" s="233" customFormat="1" x14ac:dyDescent="0.2">
      <c r="A119" s="246" t="s">
        <v>234</v>
      </c>
      <c r="B119" s="247" t="s">
        <v>1390</v>
      </c>
      <c r="C119" s="249" t="s">
        <v>1389</v>
      </c>
      <c r="D119" s="248" t="s">
        <v>177</v>
      </c>
      <c r="E119" s="247" t="s">
        <v>124</v>
      </c>
      <c r="F119" s="247" t="s">
        <v>106</v>
      </c>
      <c r="G119" s="248" t="s">
        <v>107</v>
      </c>
      <c r="H119" s="248" t="s">
        <v>1212</v>
      </c>
      <c r="I119" s="248" t="s">
        <v>1213</v>
      </c>
      <c r="J119" s="247" t="s">
        <v>1202</v>
      </c>
      <c r="K119" s="247" t="s">
        <v>1203</v>
      </c>
      <c r="L119" s="247" t="s">
        <v>1214</v>
      </c>
      <c r="M119" s="247" t="s">
        <v>1215</v>
      </c>
      <c r="N119" s="247" t="s">
        <v>1216</v>
      </c>
      <c r="O119" s="247" t="s">
        <v>65</v>
      </c>
      <c r="P119" s="247">
        <v>44</v>
      </c>
      <c r="Q119" s="248"/>
      <c r="R119" s="247" t="s">
        <v>136</v>
      </c>
      <c r="S119" s="249" t="s">
        <v>313</v>
      </c>
      <c r="T119" s="249" t="s">
        <v>1559</v>
      </c>
      <c r="U119" s="247" t="s">
        <v>110</v>
      </c>
      <c r="V119" s="247" t="s">
        <v>132</v>
      </c>
      <c r="W119" s="247" t="s">
        <v>108</v>
      </c>
      <c r="X119" s="247" t="s">
        <v>108</v>
      </c>
      <c r="Y119" s="247" t="s">
        <v>112</v>
      </c>
      <c r="Z119" s="247" t="s">
        <v>1206</v>
      </c>
      <c r="AA119" s="249" t="s">
        <v>113</v>
      </c>
      <c r="AB119" s="247" t="s">
        <v>113</v>
      </c>
      <c r="AC119" s="247"/>
      <c r="AD119" s="249" t="s">
        <v>113</v>
      </c>
      <c r="AE119" s="247" t="s">
        <v>6</v>
      </c>
      <c r="AF119" s="247" t="s">
        <v>108</v>
      </c>
      <c r="AG119" s="247"/>
      <c r="AH119" s="247" t="s">
        <v>1289</v>
      </c>
      <c r="AI119" s="250"/>
      <c r="AJ119" s="251" t="s">
        <v>1560</v>
      </c>
      <c r="AK119" s="252" t="s">
        <v>1208</v>
      </c>
      <c r="AL119" s="255" t="s">
        <v>1199</v>
      </c>
      <c r="BL119" s="234">
        <v>0</v>
      </c>
      <c r="BM119" s="234">
        <v>0</v>
      </c>
      <c r="BN119" s="234">
        <v>0</v>
      </c>
      <c r="BO119" s="234">
        <v>0</v>
      </c>
      <c r="BP119" s="235" t="s">
        <v>1137</v>
      </c>
    </row>
    <row r="120" spans="1:68" s="233" customFormat="1" x14ac:dyDescent="0.2">
      <c r="A120" s="246" t="s">
        <v>234</v>
      </c>
      <c r="B120" s="247" t="s">
        <v>1391</v>
      </c>
      <c r="C120" s="249" t="s">
        <v>1389</v>
      </c>
      <c r="D120" s="248" t="s">
        <v>177</v>
      </c>
      <c r="E120" s="247" t="s">
        <v>124</v>
      </c>
      <c r="F120" s="247" t="s">
        <v>175</v>
      </c>
      <c r="G120" s="248" t="s">
        <v>107</v>
      </c>
      <c r="H120" s="248" t="s">
        <v>1232</v>
      </c>
      <c r="I120" s="248" t="s">
        <v>1233</v>
      </c>
      <c r="J120" s="247" t="s">
        <v>1226</v>
      </c>
      <c r="K120" s="247" t="s">
        <v>1234</v>
      </c>
      <c r="L120" s="247" t="s">
        <v>1235</v>
      </c>
      <c r="M120" s="247" t="s">
        <v>1236</v>
      </c>
      <c r="N120" s="247" t="s">
        <v>1237</v>
      </c>
      <c r="O120" s="247" t="s">
        <v>65</v>
      </c>
      <c r="P120" s="247">
        <v>58</v>
      </c>
      <c r="Q120" s="248" t="s">
        <v>1245</v>
      </c>
      <c r="R120" s="247"/>
      <c r="S120" s="249" t="s">
        <v>1574</v>
      </c>
      <c r="T120" s="249">
        <v>0</v>
      </c>
      <c r="U120" s="247" t="s">
        <v>110</v>
      </c>
      <c r="V120" s="247" t="s">
        <v>125</v>
      </c>
      <c r="W120" s="247" t="s">
        <v>108</v>
      </c>
      <c r="X120" s="247" t="s">
        <v>108</v>
      </c>
      <c r="Y120" s="247" t="s">
        <v>1239</v>
      </c>
      <c r="Z120" s="247" t="s">
        <v>1139</v>
      </c>
      <c r="AA120" s="247" t="s">
        <v>108</v>
      </c>
      <c r="AB120" s="249" t="s">
        <v>108</v>
      </c>
      <c r="AC120" s="247" t="s">
        <v>176</v>
      </c>
      <c r="AD120" s="249" t="s">
        <v>113</v>
      </c>
      <c r="AE120" s="247" t="s">
        <v>6</v>
      </c>
      <c r="AF120" s="247" t="s">
        <v>108</v>
      </c>
      <c r="AG120" s="249" t="s">
        <v>1246</v>
      </c>
      <c r="AH120" s="249" t="s">
        <v>1302</v>
      </c>
      <c r="AI120" s="254" t="s">
        <v>114</v>
      </c>
      <c r="AJ120" s="251" t="s">
        <v>1560</v>
      </c>
      <c r="AK120" s="252" t="s">
        <v>1208</v>
      </c>
      <c r="AL120" s="255" t="s">
        <v>1199</v>
      </c>
      <c r="BL120" s="234">
        <v>0</v>
      </c>
      <c r="BM120" s="234">
        <v>0</v>
      </c>
      <c r="BN120" s="234">
        <v>0</v>
      </c>
      <c r="BO120" s="234">
        <v>0</v>
      </c>
      <c r="BP120" s="235" t="s">
        <v>1137</v>
      </c>
    </row>
    <row r="121" spans="1:68" s="233" customFormat="1" x14ac:dyDescent="0.2">
      <c r="A121" s="246" t="s">
        <v>234</v>
      </c>
      <c r="B121" s="247" t="s">
        <v>287</v>
      </c>
      <c r="C121" s="247" t="s">
        <v>286</v>
      </c>
      <c r="D121" s="248" t="s">
        <v>177</v>
      </c>
      <c r="E121" s="247" t="s">
        <v>124</v>
      </c>
      <c r="F121" s="247" t="s">
        <v>106</v>
      </c>
      <c r="G121" s="248" t="s">
        <v>107</v>
      </c>
      <c r="H121" s="248" t="s">
        <v>1212</v>
      </c>
      <c r="I121" s="248" t="s">
        <v>1213</v>
      </c>
      <c r="J121" s="247" t="s">
        <v>1231</v>
      </c>
      <c r="K121" s="247" t="s">
        <v>1203</v>
      </c>
      <c r="L121" s="247" t="s">
        <v>1214</v>
      </c>
      <c r="M121" s="247" t="s">
        <v>1215</v>
      </c>
      <c r="N121" s="247" t="s">
        <v>1216</v>
      </c>
      <c r="O121" s="247" t="s">
        <v>65</v>
      </c>
      <c r="P121" s="247">
        <v>44</v>
      </c>
      <c r="Q121" s="248"/>
      <c r="R121" s="247" t="s">
        <v>136</v>
      </c>
      <c r="S121" s="249" t="s">
        <v>1577</v>
      </c>
      <c r="T121" s="249" t="s">
        <v>1559</v>
      </c>
      <c r="U121" s="247" t="s">
        <v>110</v>
      </c>
      <c r="V121" s="247" t="s">
        <v>167</v>
      </c>
      <c r="W121" s="247" t="s">
        <v>108</v>
      </c>
      <c r="X121" s="247" t="s">
        <v>108</v>
      </c>
      <c r="Y121" s="247" t="s">
        <v>112</v>
      </c>
      <c r="Z121" s="247" t="s">
        <v>1206</v>
      </c>
      <c r="AA121" s="247" t="s">
        <v>113</v>
      </c>
      <c r="AB121" s="247" t="s">
        <v>113</v>
      </c>
      <c r="AC121" s="247"/>
      <c r="AD121" s="247" t="s">
        <v>113</v>
      </c>
      <c r="AE121" s="247" t="s">
        <v>6</v>
      </c>
      <c r="AF121" s="247" t="s">
        <v>108</v>
      </c>
      <c r="AG121" s="247"/>
      <c r="AH121" s="247" t="s">
        <v>1289</v>
      </c>
      <c r="AI121" s="250"/>
      <c r="AJ121" s="251" t="s">
        <v>1560</v>
      </c>
      <c r="AK121" s="252" t="s">
        <v>1208</v>
      </c>
      <c r="AL121" s="253" t="s">
        <v>1199</v>
      </c>
      <c r="BL121" s="234">
        <v>0</v>
      </c>
      <c r="BM121" s="234">
        <v>0</v>
      </c>
      <c r="BN121" s="234">
        <v>0</v>
      </c>
      <c r="BO121" s="234">
        <v>0</v>
      </c>
      <c r="BP121" s="235" t="s">
        <v>1137</v>
      </c>
    </row>
    <row r="122" spans="1:68" s="233" customFormat="1" x14ac:dyDescent="0.2">
      <c r="A122" s="246" t="s">
        <v>234</v>
      </c>
      <c r="B122" s="247" t="s">
        <v>289</v>
      </c>
      <c r="C122" s="249" t="s">
        <v>1619</v>
      </c>
      <c r="D122" s="248" t="s">
        <v>1393</v>
      </c>
      <c r="E122" s="247" t="s">
        <v>166</v>
      </c>
      <c r="F122" s="247" t="s">
        <v>157</v>
      </c>
      <c r="G122" s="247" t="s">
        <v>158</v>
      </c>
      <c r="H122" s="247" t="s">
        <v>1306</v>
      </c>
      <c r="I122" s="249" t="s">
        <v>1417</v>
      </c>
      <c r="J122" s="247" t="s">
        <v>1231</v>
      </c>
      <c r="K122" s="271">
        <v>2.16</v>
      </c>
      <c r="L122" s="271">
        <v>0.97</v>
      </c>
      <c r="M122" s="247"/>
      <c r="N122" s="247"/>
      <c r="O122" s="247" t="s">
        <v>65</v>
      </c>
      <c r="P122" s="249">
        <v>44</v>
      </c>
      <c r="Q122" s="248"/>
      <c r="R122" s="247" t="s">
        <v>136</v>
      </c>
      <c r="S122" s="249" t="s">
        <v>1620</v>
      </c>
      <c r="T122" s="249" t="s">
        <v>1594</v>
      </c>
      <c r="U122" s="249" t="s">
        <v>1595</v>
      </c>
      <c r="V122" s="247" t="s">
        <v>199</v>
      </c>
      <c r="W122" s="247" t="s">
        <v>65</v>
      </c>
      <c r="X122" s="247" t="s">
        <v>108</v>
      </c>
      <c r="Y122" s="247" t="s">
        <v>112</v>
      </c>
      <c r="Z122" s="247" t="s">
        <v>1139</v>
      </c>
      <c r="AA122" s="247" t="s">
        <v>113</v>
      </c>
      <c r="AB122" s="247" t="s">
        <v>113</v>
      </c>
      <c r="AC122" s="247"/>
      <c r="AD122" s="247" t="s">
        <v>113</v>
      </c>
      <c r="AE122" s="249">
        <v>0</v>
      </c>
      <c r="AF122" s="247" t="s">
        <v>65</v>
      </c>
      <c r="AG122" s="247"/>
      <c r="AH122" s="247" t="s">
        <v>1305</v>
      </c>
      <c r="AI122" s="254"/>
      <c r="AJ122" s="251" t="s">
        <v>1596</v>
      </c>
      <c r="AK122" s="252" t="s">
        <v>1208</v>
      </c>
      <c r="AL122" s="253" t="s">
        <v>1290</v>
      </c>
      <c r="AM122" s="266">
        <f t="shared" ref="AM122:AM130" si="49">SUM(K122+K122+L122+0.4)</f>
        <v>5.69</v>
      </c>
      <c r="AN122" s="267">
        <v>23.17</v>
      </c>
      <c r="AO122" s="234">
        <f t="shared" ref="AO122:AO130" si="50">SUBTOTAL(9,AM122)*AN122</f>
        <v>131.84</v>
      </c>
      <c r="AP122" s="268">
        <v>2.5</v>
      </c>
      <c r="AQ122" s="268">
        <v>2</v>
      </c>
      <c r="AR122" s="268">
        <v>1.25</v>
      </c>
      <c r="AS122" s="234">
        <f t="shared" ref="AS122:AS130" si="51">SUBTOTAL(9,AP122:AR122)*37.42</f>
        <v>215.17</v>
      </c>
      <c r="AT122" s="269">
        <v>11.2</v>
      </c>
      <c r="AU122" s="234">
        <f t="shared" ref="AU122:AU130" si="52">SUBTOTAL(9,AM122)*AT122</f>
        <v>63.73</v>
      </c>
      <c r="AV122" s="270">
        <v>2.5</v>
      </c>
      <c r="AW122" s="270">
        <v>2</v>
      </c>
      <c r="AX122" s="270">
        <v>1.25</v>
      </c>
      <c r="AY122" s="234">
        <f t="shared" ref="AY122:AY130" si="53">SUBTOTAL(9,AV122:AX122)*37.42</f>
        <v>215.17</v>
      </c>
      <c r="AZ122" s="272">
        <v>16.2</v>
      </c>
      <c r="BA122" s="266">
        <f t="shared" ref="BA122:BA130" si="54">SUBTOTAL(9,AM122)*AZ122</f>
        <v>92.177999999999997</v>
      </c>
      <c r="BB122" s="273">
        <v>1.5</v>
      </c>
      <c r="BC122" s="273">
        <v>1</v>
      </c>
      <c r="BD122" s="273">
        <v>0.75</v>
      </c>
      <c r="BE122" s="234">
        <f t="shared" ref="BE122:BE130" si="55">SUBTOTAL(9,BB122:BD122)*37.42</f>
        <v>121.62</v>
      </c>
      <c r="BF122" s="294">
        <v>9.59</v>
      </c>
      <c r="BG122" s="234">
        <f t="shared" ref="BG122:BG130" si="56">SUBTOTAL(9,AM122)*BF122</f>
        <v>54.57</v>
      </c>
      <c r="BH122" s="295">
        <v>1.25</v>
      </c>
      <c r="BI122" s="295">
        <v>1</v>
      </c>
      <c r="BJ122" s="295">
        <v>0.75</v>
      </c>
      <c r="BK122" s="234">
        <f t="shared" ref="BK122:BK130" si="57">SUBTOTAL(9,BH122:BJ122)*37.42</f>
        <v>112.26</v>
      </c>
      <c r="BL122" s="234">
        <f t="shared" ref="BL122:BL130" si="58">SUM(AO122+AS122)</f>
        <v>347.01</v>
      </c>
      <c r="BM122" s="234">
        <f t="shared" ref="BM122:BM130" si="59">SUM(AU122+AY122)</f>
        <v>278.89999999999998</v>
      </c>
      <c r="BN122" s="234">
        <f t="shared" ref="BN122:BN130" si="60">SUM(BA122+BE122)</f>
        <v>213.8</v>
      </c>
      <c r="BO122" s="234">
        <f t="shared" ref="BO122:BO130" si="61">SUM(BG122+BK122)</f>
        <v>166.83</v>
      </c>
    </row>
    <row r="123" spans="1:68" s="233" customFormat="1" x14ac:dyDescent="0.2">
      <c r="A123" s="246" t="s">
        <v>234</v>
      </c>
      <c r="B123" s="247" t="s">
        <v>292</v>
      </c>
      <c r="C123" s="247" t="s">
        <v>290</v>
      </c>
      <c r="D123" s="248" t="s">
        <v>291</v>
      </c>
      <c r="E123" s="247" t="s">
        <v>250</v>
      </c>
      <c r="F123" s="247" t="s">
        <v>251</v>
      </c>
      <c r="G123" s="247" t="s">
        <v>158</v>
      </c>
      <c r="H123" s="247" t="s">
        <v>1224</v>
      </c>
      <c r="I123" s="247" t="s">
        <v>1231</v>
      </c>
      <c r="J123" s="249" t="s">
        <v>1231</v>
      </c>
      <c r="K123" s="271">
        <v>2.1949999999999998</v>
      </c>
      <c r="L123" s="271">
        <v>1.903</v>
      </c>
      <c r="M123" s="247"/>
      <c r="N123" s="247"/>
      <c r="O123" s="247" t="s">
        <v>65</v>
      </c>
      <c r="P123" s="247">
        <v>44</v>
      </c>
      <c r="Q123" s="248"/>
      <c r="R123" s="247" t="s">
        <v>136</v>
      </c>
      <c r="S123" s="247" t="s">
        <v>1394</v>
      </c>
      <c r="T123" s="249" t="s">
        <v>1559</v>
      </c>
      <c r="U123" s="247" t="s">
        <v>159</v>
      </c>
      <c r="V123" s="247" t="s">
        <v>113</v>
      </c>
      <c r="W123" s="247" t="s">
        <v>65</v>
      </c>
      <c r="X123" s="247" t="s">
        <v>65</v>
      </c>
      <c r="Y123" s="247" t="s">
        <v>112</v>
      </c>
      <c r="Z123" s="247" t="s">
        <v>1337</v>
      </c>
      <c r="AA123" s="247" t="s">
        <v>113</v>
      </c>
      <c r="AB123" s="247" t="s">
        <v>113</v>
      </c>
      <c r="AC123" s="247"/>
      <c r="AD123" s="247" t="s">
        <v>113</v>
      </c>
      <c r="AE123" s="249">
        <v>0</v>
      </c>
      <c r="AF123" s="247" t="s">
        <v>65</v>
      </c>
      <c r="AG123" s="247"/>
      <c r="AH123" s="247" t="s">
        <v>1395</v>
      </c>
      <c r="AI123" s="254"/>
      <c r="AJ123" s="251" t="s">
        <v>1596</v>
      </c>
      <c r="AK123" s="252" t="s">
        <v>1208</v>
      </c>
      <c r="AL123" s="253" t="s">
        <v>1290</v>
      </c>
      <c r="AM123" s="266">
        <f t="shared" si="49"/>
        <v>6.6929999999999996</v>
      </c>
      <c r="AN123" s="234"/>
      <c r="AO123" s="267">
        <v>143.24</v>
      </c>
      <c r="AP123" s="268">
        <v>3.5</v>
      </c>
      <c r="AQ123" s="268">
        <v>2.25</v>
      </c>
      <c r="AR123" s="268">
        <v>1.25</v>
      </c>
      <c r="AS123" s="234">
        <f t="shared" si="51"/>
        <v>261.94</v>
      </c>
      <c r="AT123" s="234"/>
      <c r="AU123" s="269">
        <v>81.91</v>
      </c>
      <c r="AV123" s="270">
        <v>3.5</v>
      </c>
      <c r="AW123" s="270">
        <v>2.25</v>
      </c>
      <c r="AX123" s="270">
        <v>1.25</v>
      </c>
      <c r="AY123" s="234">
        <f t="shared" si="53"/>
        <v>261.94</v>
      </c>
      <c r="AZ123" s="266"/>
      <c r="BA123" s="267">
        <v>143.24</v>
      </c>
      <c r="BB123" s="268">
        <v>3.5</v>
      </c>
      <c r="BC123" s="268">
        <v>2.25</v>
      </c>
      <c r="BD123" s="268">
        <v>1.25</v>
      </c>
      <c r="BE123" s="234">
        <f t="shared" si="55"/>
        <v>261.94</v>
      </c>
      <c r="BF123" s="234"/>
      <c r="BG123" s="269">
        <v>81.91</v>
      </c>
      <c r="BH123" s="270">
        <v>3.5</v>
      </c>
      <c r="BI123" s="270">
        <v>2.25</v>
      </c>
      <c r="BJ123" s="270">
        <v>1.25</v>
      </c>
      <c r="BK123" s="234">
        <f t="shared" si="57"/>
        <v>261.94</v>
      </c>
      <c r="BL123" s="234">
        <f t="shared" si="58"/>
        <v>405.18</v>
      </c>
      <c r="BM123" s="234">
        <f t="shared" si="59"/>
        <v>343.85</v>
      </c>
      <c r="BN123" s="234">
        <f t="shared" si="60"/>
        <v>405.18</v>
      </c>
      <c r="BO123" s="234">
        <f t="shared" si="61"/>
        <v>343.85</v>
      </c>
      <c r="BP123" s="235" t="s">
        <v>1597</v>
      </c>
    </row>
    <row r="124" spans="1:68" s="233" customFormat="1" x14ac:dyDescent="0.2">
      <c r="A124" s="246" t="s">
        <v>234</v>
      </c>
      <c r="B124" s="247" t="s">
        <v>295</v>
      </c>
      <c r="C124" s="247"/>
      <c r="D124" s="248"/>
      <c r="E124" s="247" t="s">
        <v>166</v>
      </c>
      <c r="F124" s="247" t="s">
        <v>157</v>
      </c>
      <c r="G124" s="247" t="s">
        <v>158</v>
      </c>
      <c r="H124" s="247" t="s">
        <v>1306</v>
      </c>
      <c r="I124" s="247" t="s">
        <v>1231</v>
      </c>
      <c r="J124" s="247" t="s">
        <v>1231</v>
      </c>
      <c r="K124" s="271">
        <v>2.16</v>
      </c>
      <c r="L124" s="271">
        <v>0.97</v>
      </c>
      <c r="M124" s="247"/>
      <c r="N124" s="247"/>
      <c r="O124" s="247" t="s">
        <v>65</v>
      </c>
      <c r="P124" s="247">
        <v>54</v>
      </c>
      <c r="Q124" s="248"/>
      <c r="R124" s="247" t="s">
        <v>136</v>
      </c>
      <c r="S124" s="247" t="s">
        <v>1238</v>
      </c>
      <c r="T124" s="249" t="s">
        <v>1559</v>
      </c>
      <c r="U124" s="249" t="s">
        <v>1595</v>
      </c>
      <c r="V124" s="247" t="s">
        <v>167</v>
      </c>
      <c r="W124" s="247" t="s">
        <v>108</v>
      </c>
      <c r="X124" s="247" t="s">
        <v>108</v>
      </c>
      <c r="Y124" s="247" t="s">
        <v>112</v>
      </c>
      <c r="Z124" s="247" t="s">
        <v>1304</v>
      </c>
      <c r="AA124" s="249" t="s">
        <v>108</v>
      </c>
      <c r="AB124" s="249" t="s">
        <v>108</v>
      </c>
      <c r="AC124" s="247"/>
      <c r="AD124" s="247" t="s">
        <v>113</v>
      </c>
      <c r="AE124" s="247" t="s">
        <v>6</v>
      </c>
      <c r="AF124" s="249" t="s">
        <v>65</v>
      </c>
      <c r="AG124" s="247" t="s">
        <v>1396</v>
      </c>
      <c r="AH124" s="247" t="s">
        <v>1351</v>
      </c>
      <c r="AI124" s="254"/>
      <c r="AJ124" s="251" t="s">
        <v>1560</v>
      </c>
      <c r="AK124" s="252" t="s">
        <v>1208</v>
      </c>
      <c r="AL124" s="253" t="s">
        <v>1290</v>
      </c>
      <c r="AM124" s="266">
        <f t="shared" si="49"/>
        <v>5.69</v>
      </c>
      <c r="AN124" s="267">
        <v>37.08</v>
      </c>
      <c r="AO124" s="234">
        <f t="shared" si="50"/>
        <v>210.99</v>
      </c>
      <c r="AP124" s="268">
        <v>2.75</v>
      </c>
      <c r="AQ124" s="268">
        <v>2</v>
      </c>
      <c r="AR124" s="268">
        <v>1.25</v>
      </c>
      <c r="AS124" s="234">
        <f t="shared" si="51"/>
        <v>224.52</v>
      </c>
      <c r="AT124" s="267">
        <v>37.08</v>
      </c>
      <c r="AU124" s="234">
        <f t="shared" si="52"/>
        <v>210.99</v>
      </c>
      <c r="AV124" s="268">
        <v>2.75</v>
      </c>
      <c r="AW124" s="268">
        <v>2</v>
      </c>
      <c r="AX124" s="268">
        <v>1.25</v>
      </c>
      <c r="AY124" s="234">
        <f t="shared" si="53"/>
        <v>224.52</v>
      </c>
      <c r="AZ124" s="272">
        <v>30.95</v>
      </c>
      <c r="BA124" s="266">
        <f t="shared" si="54"/>
        <v>176.10599999999999</v>
      </c>
      <c r="BB124" s="273">
        <v>1.75</v>
      </c>
      <c r="BC124" s="273">
        <v>1</v>
      </c>
      <c r="BD124" s="273">
        <v>0.75</v>
      </c>
      <c r="BE124" s="234">
        <f t="shared" si="55"/>
        <v>130.97</v>
      </c>
      <c r="BF124" s="272">
        <v>30.95</v>
      </c>
      <c r="BG124" s="234">
        <f t="shared" si="56"/>
        <v>176.11</v>
      </c>
      <c r="BH124" s="273">
        <v>1.75</v>
      </c>
      <c r="BI124" s="273">
        <v>1</v>
      </c>
      <c r="BJ124" s="273">
        <v>0.75</v>
      </c>
      <c r="BK124" s="234">
        <f t="shared" si="57"/>
        <v>130.97</v>
      </c>
      <c r="BL124" s="234">
        <f t="shared" si="58"/>
        <v>435.51</v>
      </c>
      <c r="BM124" s="234">
        <f t="shared" si="59"/>
        <v>435.51</v>
      </c>
      <c r="BN124" s="234">
        <f t="shared" si="60"/>
        <v>307.08</v>
      </c>
      <c r="BO124" s="234">
        <f t="shared" si="61"/>
        <v>307.08</v>
      </c>
      <c r="BP124" s="235" t="s">
        <v>1599</v>
      </c>
    </row>
    <row r="125" spans="1:68" s="233" customFormat="1" x14ac:dyDescent="0.2">
      <c r="A125" s="246" t="s">
        <v>234</v>
      </c>
      <c r="B125" s="247" t="s">
        <v>1397</v>
      </c>
      <c r="C125" s="247" t="s">
        <v>293</v>
      </c>
      <c r="D125" s="248" t="s">
        <v>294</v>
      </c>
      <c r="E125" s="247" t="s">
        <v>166</v>
      </c>
      <c r="F125" s="247" t="s">
        <v>157</v>
      </c>
      <c r="G125" s="247" t="s">
        <v>158</v>
      </c>
      <c r="H125" s="247" t="s">
        <v>1306</v>
      </c>
      <c r="I125" s="247" t="s">
        <v>1231</v>
      </c>
      <c r="J125" s="247" t="s">
        <v>1231</v>
      </c>
      <c r="K125" s="271">
        <v>2.16</v>
      </c>
      <c r="L125" s="271">
        <v>0.97</v>
      </c>
      <c r="M125" s="247"/>
      <c r="N125" s="247"/>
      <c r="O125" s="247" t="s">
        <v>65</v>
      </c>
      <c r="P125" s="247">
        <v>54</v>
      </c>
      <c r="Q125" s="248"/>
      <c r="R125" s="247" t="s">
        <v>136</v>
      </c>
      <c r="S125" s="247" t="s">
        <v>1238</v>
      </c>
      <c r="T125" s="249" t="s">
        <v>1559</v>
      </c>
      <c r="U125" s="249" t="s">
        <v>1595</v>
      </c>
      <c r="V125" s="247" t="s">
        <v>199</v>
      </c>
      <c r="W125" s="247" t="s">
        <v>65</v>
      </c>
      <c r="X125" s="247" t="s">
        <v>108</v>
      </c>
      <c r="Y125" s="247" t="s">
        <v>112</v>
      </c>
      <c r="Z125" s="247" t="s">
        <v>1304</v>
      </c>
      <c r="AA125" s="247" t="s">
        <v>113</v>
      </c>
      <c r="AB125" s="247" t="s">
        <v>113</v>
      </c>
      <c r="AC125" s="247"/>
      <c r="AD125" s="247" t="s">
        <v>113</v>
      </c>
      <c r="AE125" s="247" t="s">
        <v>6</v>
      </c>
      <c r="AF125" s="249" t="s">
        <v>65</v>
      </c>
      <c r="AG125" s="247"/>
      <c r="AH125" s="247" t="s">
        <v>1354</v>
      </c>
      <c r="AI125" s="254"/>
      <c r="AJ125" s="251"/>
      <c r="AK125" s="252" t="s">
        <v>1208</v>
      </c>
      <c r="AL125" s="253" t="s">
        <v>1290</v>
      </c>
      <c r="AM125" s="266">
        <f t="shared" si="49"/>
        <v>5.69</v>
      </c>
      <c r="AN125" s="267">
        <v>37.08</v>
      </c>
      <c r="AO125" s="234">
        <f t="shared" si="50"/>
        <v>210.99</v>
      </c>
      <c r="AP125" s="268">
        <v>2.75</v>
      </c>
      <c r="AQ125" s="268">
        <v>2</v>
      </c>
      <c r="AR125" s="268">
        <v>1.25</v>
      </c>
      <c r="AS125" s="234">
        <f t="shared" si="51"/>
        <v>224.52</v>
      </c>
      <c r="AT125" s="267">
        <v>37.08</v>
      </c>
      <c r="AU125" s="234">
        <f t="shared" si="52"/>
        <v>210.99</v>
      </c>
      <c r="AV125" s="268">
        <v>2.75</v>
      </c>
      <c r="AW125" s="268">
        <v>2</v>
      </c>
      <c r="AX125" s="268">
        <v>1.25</v>
      </c>
      <c r="AY125" s="234">
        <f t="shared" si="53"/>
        <v>224.52</v>
      </c>
      <c r="AZ125" s="272">
        <v>30.95</v>
      </c>
      <c r="BA125" s="266">
        <f t="shared" si="54"/>
        <v>176.10599999999999</v>
      </c>
      <c r="BB125" s="273">
        <v>1.75</v>
      </c>
      <c r="BC125" s="273">
        <v>1</v>
      </c>
      <c r="BD125" s="273">
        <v>0.75</v>
      </c>
      <c r="BE125" s="234">
        <f t="shared" si="55"/>
        <v>130.97</v>
      </c>
      <c r="BF125" s="272">
        <v>30.95</v>
      </c>
      <c r="BG125" s="234">
        <f t="shared" si="56"/>
        <v>176.11</v>
      </c>
      <c r="BH125" s="273">
        <v>1.75</v>
      </c>
      <c r="BI125" s="273">
        <v>1</v>
      </c>
      <c r="BJ125" s="273">
        <v>0.75</v>
      </c>
      <c r="BK125" s="234">
        <f t="shared" si="57"/>
        <v>130.97</v>
      </c>
      <c r="BL125" s="234">
        <f t="shared" si="58"/>
        <v>435.51</v>
      </c>
      <c r="BM125" s="234">
        <f t="shared" si="59"/>
        <v>435.51</v>
      </c>
      <c r="BN125" s="234">
        <f t="shared" si="60"/>
        <v>307.08</v>
      </c>
      <c r="BO125" s="234">
        <f t="shared" si="61"/>
        <v>307.08</v>
      </c>
      <c r="BP125" s="235" t="s">
        <v>1599</v>
      </c>
    </row>
    <row r="126" spans="1:68" s="233" customFormat="1" x14ac:dyDescent="0.2">
      <c r="A126" s="246" t="s">
        <v>234</v>
      </c>
      <c r="B126" s="247" t="s">
        <v>297</v>
      </c>
      <c r="C126" s="247"/>
      <c r="D126" s="248"/>
      <c r="E126" s="247" t="s">
        <v>166</v>
      </c>
      <c r="F126" s="247" t="s">
        <v>157</v>
      </c>
      <c r="G126" s="247" t="s">
        <v>158</v>
      </c>
      <c r="H126" s="247" t="s">
        <v>1306</v>
      </c>
      <c r="I126" s="247" t="s">
        <v>1231</v>
      </c>
      <c r="J126" s="247" t="s">
        <v>1231</v>
      </c>
      <c r="K126" s="271">
        <v>2.16</v>
      </c>
      <c r="L126" s="271">
        <v>0.97</v>
      </c>
      <c r="M126" s="247"/>
      <c r="N126" s="247"/>
      <c r="O126" s="247" t="s">
        <v>65</v>
      </c>
      <c r="P126" s="247">
        <v>54</v>
      </c>
      <c r="Q126" s="248"/>
      <c r="R126" s="247" t="s">
        <v>136</v>
      </c>
      <c r="S126" s="247" t="s">
        <v>1238</v>
      </c>
      <c r="T126" s="249" t="s">
        <v>1559</v>
      </c>
      <c r="U126" s="249" t="s">
        <v>1595</v>
      </c>
      <c r="V126" s="247" t="s">
        <v>199</v>
      </c>
      <c r="W126" s="247" t="s">
        <v>108</v>
      </c>
      <c r="X126" s="247" t="s">
        <v>108</v>
      </c>
      <c r="Y126" s="247" t="s">
        <v>112</v>
      </c>
      <c r="Z126" s="247" t="s">
        <v>1304</v>
      </c>
      <c r="AA126" s="249" t="s">
        <v>108</v>
      </c>
      <c r="AB126" s="249" t="s">
        <v>108</v>
      </c>
      <c r="AC126" s="247"/>
      <c r="AD126" s="247" t="s">
        <v>113</v>
      </c>
      <c r="AE126" s="247" t="s">
        <v>6</v>
      </c>
      <c r="AF126" s="249" t="s">
        <v>65</v>
      </c>
      <c r="AG126" s="247" t="s">
        <v>1396</v>
      </c>
      <c r="AH126" s="247" t="s">
        <v>1351</v>
      </c>
      <c r="AI126" s="254"/>
      <c r="AJ126" s="251" t="s">
        <v>1560</v>
      </c>
      <c r="AK126" s="252" t="s">
        <v>1208</v>
      </c>
      <c r="AL126" s="253" t="s">
        <v>1290</v>
      </c>
      <c r="AM126" s="266">
        <f t="shared" si="49"/>
        <v>5.69</v>
      </c>
      <c r="AN126" s="267">
        <v>37.08</v>
      </c>
      <c r="AO126" s="234">
        <f t="shared" si="50"/>
        <v>210.99</v>
      </c>
      <c r="AP126" s="268">
        <v>2.75</v>
      </c>
      <c r="AQ126" s="268">
        <v>2</v>
      </c>
      <c r="AR126" s="268">
        <v>1.25</v>
      </c>
      <c r="AS126" s="234">
        <f t="shared" si="51"/>
        <v>224.52</v>
      </c>
      <c r="AT126" s="267">
        <v>37.08</v>
      </c>
      <c r="AU126" s="234">
        <f t="shared" si="52"/>
        <v>210.99</v>
      </c>
      <c r="AV126" s="268">
        <v>2.75</v>
      </c>
      <c r="AW126" s="268">
        <v>2</v>
      </c>
      <c r="AX126" s="268">
        <v>1.25</v>
      </c>
      <c r="AY126" s="234">
        <f t="shared" si="53"/>
        <v>224.52</v>
      </c>
      <c r="AZ126" s="272">
        <v>30.95</v>
      </c>
      <c r="BA126" s="266">
        <f t="shared" si="54"/>
        <v>176.10599999999999</v>
      </c>
      <c r="BB126" s="273">
        <v>1.75</v>
      </c>
      <c r="BC126" s="273">
        <v>1</v>
      </c>
      <c r="BD126" s="273">
        <v>0.75</v>
      </c>
      <c r="BE126" s="234">
        <f t="shared" si="55"/>
        <v>130.97</v>
      </c>
      <c r="BF126" s="272">
        <v>30.95</v>
      </c>
      <c r="BG126" s="234">
        <f t="shared" si="56"/>
        <v>176.11</v>
      </c>
      <c r="BH126" s="273">
        <v>1.75</v>
      </c>
      <c r="BI126" s="273">
        <v>1</v>
      </c>
      <c r="BJ126" s="273">
        <v>0.75</v>
      </c>
      <c r="BK126" s="234">
        <f t="shared" si="57"/>
        <v>130.97</v>
      </c>
      <c r="BL126" s="234">
        <f t="shared" si="58"/>
        <v>435.51</v>
      </c>
      <c r="BM126" s="234">
        <f t="shared" si="59"/>
        <v>435.51</v>
      </c>
      <c r="BN126" s="234">
        <f t="shared" si="60"/>
        <v>307.08</v>
      </c>
      <c r="BO126" s="234">
        <f t="shared" si="61"/>
        <v>307.08</v>
      </c>
      <c r="BP126" s="235" t="s">
        <v>1599</v>
      </c>
    </row>
    <row r="127" spans="1:68" s="233" customFormat="1" x14ac:dyDescent="0.2">
      <c r="A127" s="246" t="s">
        <v>234</v>
      </c>
      <c r="B127" s="247" t="s">
        <v>298</v>
      </c>
      <c r="C127" s="247" t="s">
        <v>296</v>
      </c>
      <c r="D127" s="248" t="s">
        <v>294</v>
      </c>
      <c r="E127" s="247" t="s">
        <v>166</v>
      </c>
      <c r="F127" s="247" t="s">
        <v>157</v>
      </c>
      <c r="G127" s="247" t="s">
        <v>158</v>
      </c>
      <c r="H127" s="247" t="s">
        <v>1306</v>
      </c>
      <c r="I127" s="247" t="s">
        <v>1231</v>
      </c>
      <c r="J127" s="247" t="s">
        <v>1231</v>
      </c>
      <c r="K127" s="271">
        <v>2.16</v>
      </c>
      <c r="L127" s="271">
        <v>0.97</v>
      </c>
      <c r="M127" s="247"/>
      <c r="N127" s="247"/>
      <c r="O127" s="247" t="s">
        <v>65</v>
      </c>
      <c r="P127" s="247">
        <v>54</v>
      </c>
      <c r="Q127" s="248"/>
      <c r="R127" s="247" t="s">
        <v>136</v>
      </c>
      <c r="S127" s="247" t="s">
        <v>1238</v>
      </c>
      <c r="T127" s="249" t="s">
        <v>1559</v>
      </c>
      <c r="U127" s="249" t="s">
        <v>1595</v>
      </c>
      <c r="V127" s="247" t="s">
        <v>167</v>
      </c>
      <c r="W127" s="247" t="s">
        <v>65</v>
      </c>
      <c r="X127" s="247" t="s">
        <v>108</v>
      </c>
      <c r="Y127" s="247" t="s">
        <v>112</v>
      </c>
      <c r="Z127" s="247" t="s">
        <v>1304</v>
      </c>
      <c r="AA127" s="247" t="s">
        <v>113</v>
      </c>
      <c r="AB127" s="247" t="s">
        <v>113</v>
      </c>
      <c r="AC127" s="247"/>
      <c r="AD127" s="247" t="s">
        <v>113</v>
      </c>
      <c r="AE127" s="247" t="s">
        <v>6</v>
      </c>
      <c r="AF127" s="249" t="s">
        <v>65</v>
      </c>
      <c r="AG127" s="247"/>
      <c r="AH127" s="247" t="s">
        <v>1354</v>
      </c>
      <c r="AI127" s="254"/>
      <c r="AJ127" s="251"/>
      <c r="AK127" s="252" t="s">
        <v>1208</v>
      </c>
      <c r="AL127" s="253" t="s">
        <v>1290</v>
      </c>
      <c r="AM127" s="266">
        <f t="shared" si="49"/>
        <v>5.69</v>
      </c>
      <c r="AN127" s="267">
        <v>37.08</v>
      </c>
      <c r="AO127" s="234">
        <f t="shared" si="50"/>
        <v>210.99</v>
      </c>
      <c r="AP127" s="268">
        <v>2.75</v>
      </c>
      <c r="AQ127" s="268">
        <v>2</v>
      </c>
      <c r="AR127" s="268">
        <v>1.25</v>
      </c>
      <c r="AS127" s="234">
        <f t="shared" si="51"/>
        <v>224.52</v>
      </c>
      <c r="AT127" s="267">
        <v>37.08</v>
      </c>
      <c r="AU127" s="234">
        <f t="shared" si="52"/>
        <v>210.99</v>
      </c>
      <c r="AV127" s="268">
        <v>2.75</v>
      </c>
      <c r="AW127" s="268">
        <v>2</v>
      </c>
      <c r="AX127" s="268">
        <v>1.25</v>
      </c>
      <c r="AY127" s="234">
        <f t="shared" si="53"/>
        <v>224.52</v>
      </c>
      <c r="AZ127" s="272">
        <v>30.95</v>
      </c>
      <c r="BA127" s="266">
        <f t="shared" si="54"/>
        <v>176.10599999999999</v>
      </c>
      <c r="BB127" s="273">
        <v>1.75</v>
      </c>
      <c r="BC127" s="273">
        <v>1</v>
      </c>
      <c r="BD127" s="273">
        <v>0.75</v>
      </c>
      <c r="BE127" s="234">
        <f t="shared" si="55"/>
        <v>130.97</v>
      </c>
      <c r="BF127" s="272">
        <v>30.95</v>
      </c>
      <c r="BG127" s="234">
        <f t="shared" si="56"/>
        <v>176.11</v>
      </c>
      <c r="BH127" s="273">
        <v>1.75</v>
      </c>
      <c r="BI127" s="273">
        <v>1</v>
      </c>
      <c r="BJ127" s="273">
        <v>0.75</v>
      </c>
      <c r="BK127" s="234">
        <f t="shared" si="57"/>
        <v>130.97</v>
      </c>
      <c r="BL127" s="234">
        <f t="shared" si="58"/>
        <v>435.51</v>
      </c>
      <c r="BM127" s="234">
        <f t="shared" si="59"/>
        <v>435.51</v>
      </c>
      <c r="BN127" s="234">
        <f t="shared" si="60"/>
        <v>307.08</v>
      </c>
      <c r="BO127" s="234">
        <f t="shared" si="61"/>
        <v>307.08</v>
      </c>
      <c r="BP127" s="235" t="s">
        <v>1599</v>
      </c>
    </row>
    <row r="128" spans="1:68" s="233" customFormat="1" x14ac:dyDescent="0.2">
      <c r="A128" s="246" t="s">
        <v>234</v>
      </c>
      <c r="B128" s="247" t="s">
        <v>301</v>
      </c>
      <c r="C128" s="247" t="s">
        <v>299</v>
      </c>
      <c r="D128" s="248" t="s">
        <v>300</v>
      </c>
      <c r="E128" s="247" t="s">
        <v>166</v>
      </c>
      <c r="F128" s="247" t="s">
        <v>157</v>
      </c>
      <c r="G128" s="247" t="s">
        <v>158</v>
      </c>
      <c r="H128" s="249" t="s">
        <v>1443</v>
      </c>
      <c r="I128" s="247" t="s">
        <v>1399</v>
      </c>
      <c r="J128" s="247" t="s">
        <v>1226</v>
      </c>
      <c r="K128" s="265">
        <v>2.06</v>
      </c>
      <c r="L128" s="271">
        <v>0.82799999999999996</v>
      </c>
      <c r="M128" s="247"/>
      <c r="N128" s="247"/>
      <c r="O128" s="247" t="s">
        <v>65</v>
      </c>
      <c r="P128" s="247">
        <v>44</v>
      </c>
      <c r="Q128" s="248"/>
      <c r="R128" s="247" t="s">
        <v>136</v>
      </c>
      <c r="S128" s="249" t="s">
        <v>313</v>
      </c>
      <c r="T128" s="249" t="s">
        <v>1559</v>
      </c>
      <c r="U128" s="249" t="s">
        <v>1595</v>
      </c>
      <c r="V128" s="247" t="s">
        <v>167</v>
      </c>
      <c r="W128" s="247" t="s">
        <v>65</v>
      </c>
      <c r="X128" s="247" t="s">
        <v>108</v>
      </c>
      <c r="Y128" s="247" t="s">
        <v>112</v>
      </c>
      <c r="Z128" s="247" t="s">
        <v>113</v>
      </c>
      <c r="AA128" s="247" t="s">
        <v>113</v>
      </c>
      <c r="AB128" s="247" t="s">
        <v>113</v>
      </c>
      <c r="AC128" s="247"/>
      <c r="AD128" s="247" t="s">
        <v>113</v>
      </c>
      <c r="AE128" s="249" t="s">
        <v>5</v>
      </c>
      <c r="AF128" s="249" t="s">
        <v>65</v>
      </c>
      <c r="AG128" s="247"/>
      <c r="AH128" s="247" t="s">
        <v>1400</v>
      </c>
      <c r="AI128" s="254"/>
      <c r="AJ128" s="251" t="s">
        <v>1566</v>
      </c>
      <c r="AK128" s="252" t="s">
        <v>1208</v>
      </c>
      <c r="AL128" s="253" t="s">
        <v>1290</v>
      </c>
      <c r="AM128" s="266">
        <f t="shared" si="49"/>
        <v>5.3479999999999999</v>
      </c>
      <c r="AN128" s="267">
        <v>29.72</v>
      </c>
      <c r="AO128" s="234">
        <f t="shared" si="50"/>
        <v>158.94</v>
      </c>
      <c r="AP128" s="268">
        <v>2.5</v>
      </c>
      <c r="AQ128" s="268">
        <v>2</v>
      </c>
      <c r="AR128" s="268">
        <v>1.25</v>
      </c>
      <c r="AS128" s="234">
        <f t="shared" si="51"/>
        <v>215.17</v>
      </c>
      <c r="AT128" s="269">
        <v>12.98</v>
      </c>
      <c r="AU128" s="234">
        <f t="shared" si="52"/>
        <v>69.42</v>
      </c>
      <c r="AV128" s="270">
        <v>2.5</v>
      </c>
      <c r="AW128" s="270">
        <v>2</v>
      </c>
      <c r="AX128" s="270">
        <v>1.25</v>
      </c>
      <c r="AY128" s="234">
        <f t="shared" si="53"/>
        <v>215.17</v>
      </c>
      <c r="AZ128" s="272">
        <v>20.32</v>
      </c>
      <c r="BA128" s="266">
        <f t="shared" si="54"/>
        <v>108.67100000000001</v>
      </c>
      <c r="BB128" s="273">
        <v>1.5</v>
      </c>
      <c r="BC128" s="273">
        <v>1</v>
      </c>
      <c r="BD128" s="273">
        <v>0.75</v>
      </c>
      <c r="BE128" s="234">
        <f t="shared" si="55"/>
        <v>121.62</v>
      </c>
      <c r="BF128" s="294">
        <v>10.85</v>
      </c>
      <c r="BG128" s="234">
        <f t="shared" si="56"/>
        <v>58.03</v>
      </c>
      <c r="BH128" s="295">
        <v>1.25</v>
      </c>
      <c r="BI128" s="295">
        <v>1</v>
      </c>
      <c r="BJ128" s="295">
        <v>0.75</v>
      </c>
      <c r="BK128" s="234">
        <f t="shared" si="57"/>
        <v>112.26</v>
      </c>
      <c r="BL128" s="234">
        <f t="shared" si="58"/>
        <v>374.11</v>
      </c>
      <c r="BM128" s="234">
        <f t="shared" si="59"/>
        <v>284.58999999999997</v>
      </c>
      <c r="BN128" s="234">
        <f t="shared" si="60"/>
        <v>230.29</v>
      </c>
      <c r="BO128" s="234">
        <f t="shared" si="61"/>
        <v>170.29</v>
      </c>
    </row>
    <row r="129" spans="1:68" s="233" customFormat="1" x14ac:dyDescent="0.2">
      <c r="A129" s="246" t="s">
        <v>234</v>
      </c>
      <c r="B129" s="247" t="s">
        <v>303</v>
      </c>
      <c r="C129" s="247" t="s">
        <v>302</v>
      </c>
      <c r="D129" s="248" t="s">
        <v>1401</v>
      </c>
      <c r="E129" s="247" t="s">
        <v>166</v>
      </c>
      <c r="F129" s="247" t="s">
        <v>157</v>
      </c>
      <c r="G129" s="247" t="s">
        <v>158</v>
      </c>
      <c r="H129" s="247" t="s">
        <v>1306</v>
      </c>
      <c r="I129" s="247" t="s">
        <v>1402</v>
      </c>
      <c r="J129" s="247" t="s">
        <v>1402</v>
      </c>
      <c r="K129" s="271">
        <v>2.16</v>
      </c>
      <c r="L129" s="271">
        <v>1.02</v>
      </c>
      <c r="M129" s="247"/>
      <c r="N129" s="247"/>
      <c r="O129" s="247" t="s">
        <v>65</v>
      </c>
      <c r="P129" s="247">
        <v>54</v>
      </c>
      <c r="Q129" s="248"/>
      <c r="R129" s="247" t="s">
        <v>136</v>
      </c>
      <c r="S129" s="249" t="s">
        <v>1577</v>
      </c>
      <c r="T129" s="249" t="s">
        <v>1559</v>
      </c>
      <c r="U129" s="249" t="s">
        <v>1595</v>
      </c>
      <c r="V129" s="247" t="s">
        <v>199</v>
      </c>
      <c r="W129" s="247" t="s">
        <v>65</v>
      </c>
      <c r="X129" s="247" t="s">
        <v>108</v>
      </c>
      <c r="Y129" s="247" t="s">
        <v>112</v>
      </c>
      <c r="Z129" s="247" t="s">
        <v>1304</v>
      </c>
      <c r="AA129" s="249" t="s">
        <v>108</v>
      </c>
      <c r="AB129" s="249" t="s">
        <v>108</v>
      </c>
      <c r="AC129" s="247"/>
      <c r="AD129" s="247" t="s">
        <v>113</v>
      </c>
      <c r="AE129" s="247" t="s">
        <v>6</v>
      </c>
      <c r="AF129" s="247" t="s">
        <v>108</v>
      </c>
      <c r="AG129" s="247" t="s">
        <v>1275</v>
      </c>
      <c r="AH129" s="247" t="s">
        <v>1351</v>
      </c>
      <c r="AI129" s="254" t="s">
        <v>114</v>
      </c>
      <c r="AJ129" s="251" t="s">
        <v>1621</v>
      </c>
      <c r="AK129" s="252" t="s">
        <v>1208</v>
      </c>
      <c r="AL129" s="253" t="s">
        <v>1290</v>
      </c>
      <c r="AM129" s="266">
        <f t="shared" si="49"/>
        <v>5.74</v>
      </c>
      <c r="AN129" s="267">
        <v>37.08</v>
      </c>
      <c r="AO129" s="234">
        <f t="shared" si="50"/>
        <v>212.84</v>
      </c>
      <c r="AP129" s="268">
        <v>2.75</v>
      </c>
      <c r="AQ129" s="268">
        <v>2</v>
      </c>
      <c r="AR129" s="268">
        <v>1.25</v>
      </c>
      <c r="AS129" s="234">
        <f t="shared" si="51"/>
        <v>224.52</v>
      </c>
      <c r="AT129" s="267">
        <v>37.08</v>
      </c>
      <c r="AU129" s="234">
        <f t="shared" si="52"/>
        <v>212.84</v>
      </c>
      <c r="AV129" s="268">
        <v>2.75</v>
      </c>
      <c r="AW129" s="268">
        <v>2</v>
      </c>
      <c r="AX129" s="268">
        <v>1.25</v>
      </c>
      <c r="AY129" s="234">
        <f t="shared" si="53"/>
        <v>224.52</v>
      </c>
      <c r="AZ129" s="272">
        <v>30.95</v>
      </c>
      <c r="BA129" s="266">
        <f t="shared" si="54"/>
        <v>177.65299999999999</v>
      </c>
      <c r="BB129" s="273">
        <v>1.75</v>
      </c>
      <c r="BC129" s="273">
        <v>1</v>
      </c>
      <c r="BD129" s="273">
        <v>0.75</v>
      </c>
      <c r="BE129" s="234">
        <f t="shared" si="55"/>
        <v>130.97</v>
      </c>
      <c r="BF129" s="272">
        <v>30.95</v>
      </c>
      <c r="BG129" s="234">
        <f t="shared" si="56"/>
        <v>177.65</v>
      </c>
      <c r="BH129" s="273">
        <v>1.75</v>
      </c>
      <c r="BI129" s="273">
        <v>1</v>
      </c>
      <c r="BJ129" s="273">
        <v>0.75</v>
      </c>
      <c r="BK129" s="234">
        <f t="shared" si="57"/>
        <v>130.97</v>
      </c>
      <c r="BL129" s="234">
        <f t="shared" si="58"/>
        <v>437.36</v>
      </c>
      <c r="BM129" s="234">
        <f t="shared" si="59"/>
        <v>437.36</v>
      </c>
      <c r="BN129" s="234">
        <f t="shared" si="60"/>
        <v>308.62</v>
      </c>
      <c r="BO129" s="234">
        <f t="shared" si="61"/>
        <v>308.62</v>
      </c>
      <c r="BP129" s="235" t="s">
        <v>1599</v>
      </c>
    </row>
    <row r="130" spans="1:68" s="233" customFormat="1" x14ac:dyDescent="0.2">
      <c r="A130" s="246" t="s">
        <v>234</v>
      </c>
      <c r="B130" s="247" t="s">
        <v>304</v>
      </c>
      <c r="C130" s="247" t="s">
        <v>302</v>
      </c>
      <c r="D130" s="248" t="s">
        <v>1401</v>
      </c>
      <c r="E130" s="247" t="s">
        <v>166</v>
      </c>
      <c r="F130" s="247" t="s">
        <v>157</v>
      </c>
      <c r="G130" s="247" t="s">
        <v>158</v>
      </c>
      <c r="H130" s="247" t="s">
        <v>1306</v>
      </c>
      <c r="I130" s="247" t="s">
        <v>1402</v>
      </c>
      <c r="J130" s="247" t="s">
        <v>1402</v>
      </c>
      <c r="K130" s="271">
        <v>2.16</v>
      </c>
      <c r="L130" s="271">
        <v>1.02</v>
      </c>
      <c r="M130" s="247"/>
      <c r="N130" s="247"/>
      <c r="O130" s="247" t="s">
        <v>65</v>
      </c>
      <c r="P130" s="247">
        <v>54</v>
      </c>
      <c r="Q130" s="248"/>
      <c r="R130" s="247" t="s">
        <v>136</v>
      </c>
      <c r="S130" s="249" t="s">
        <v>1577</v>
      </c>
      <c r="T130" s="249" t="s">
        <v>1559</v>
      </c>
      <c r="U130" s="249" t="s">
        <v>1595</v>
      </c>
      <c r="V130" s="247" t="s">
        <v>199</v>
      </c>
      <c r="W130" s="247" t="s">
        <v>65</v>
      </c>
      <c r="X130" s="247" t="s">
        <v>108</v>
      </c>
      <c r="Y130" s="247" t="s">
        <v>112</v>
      </c>
      <c r="Z130" s="247" t="s">
        <v>1304</v>
      </c>
      <c r="AA130" s="249" t="s">
        <v>108</v>
      </c>
      <c r="AB130" s="249" t="s">
        <v>108</v>
      </c>
      <c r="AC130" s="247"/>
      <c r="AD130" s="247" t="s">
        <v>113</v>
      </c>
      <c r="AE130" s="247" t="s">
        <v>6</v>
      </c>
      <c r="AF130" s="247" t="s">
        <v>108</v>
      </c>
      <c r="AG130" s="247" t="s">
        <v>1275</v>
      </c>
      <c r="AH130" s="247" t="s">
        <v>1351</v>
      </c>
      <c r="AI130" s="254" t="s">
        <v>114</v>
      </c>
      <c r="AJ130" s="251" t="s">
        <v>1621</v>
      </c>
      <c r="AK130" s="252" t="s">
        <v>1208</v>
      </c>
      <c r="AL130" s="253" t="s">
        <v>1290</v>
      </c>
      <c r="AM130" s="266">
        <f t="shared" si="49"/>
        <v>5.74</v>
      </c>
      <c r="AN130" s="267">
        <v>37.08</v>
      </c>
      <c r="AO130" s="234">
        <f t="shared" si="50"/>
        <v>212.84</v>
      </c>
      <c r="AP130" s="268">
        <v>2.75</v>
      </c>
      <c r="AQ130" s="268">
        <v>2</v>
      </c>
      <c r="AR130" s="268">
        <v>1.25</v>
      </c>
      <c r="AS130" s="234">
        <f t="shared" si="51"/>
        <v>224.52</v>
      </c>
      <c r="AT130" s="267">
        <v>37.08</v>
      </c>
      <c r="AU130" s="234">
        <f t="shared" si="52"/>
        <v>212.84</v>
      </c>
      <c r="AV130" s="268">
        <v>2.75</v>
      </c>
      <c r="AW130" s="268">
        <v>2</v>
      </c>
      <c r="AX130" s="268">
        <v>1.25</v>
      </c>
      <c r="AY130" s="234">
        <f t="shared" si="53"/>
        <v>224.52</v>
      </c>
      <c r="AZ130" s="272">
        <v>30.95</v>
      </c>
      <c r="BA130" s="266">
        <f t="shared" si="54"/>
        <v>177.65299999999999</v>
      </c>
      <c r="BB130" s="273">
        <v>1.75</v>
      </c>
      <c r="BC130" s="273">
        <v>1</v>
      </c>
      <c r="BD130" s="273">
        <v>0.75</v>
      </c>
      <c r="BE130" s="234">
        <f t="shared" si="55"/>
        <v>130.97</v>
      </c>
      <c r="BF130" s="272">
        <v>30.95</v>
      </c>
      <c r="BG130" s="234">
        <f t="shared" si="56"/>
        <v>177.65</v>
      </c>
      <c r="BH130" s="273">
        <v>1.75</v>
      </c>
      <c r="BI130" s="273">
        <v>1</v>
      </c>
      <c r="BJ130" s="273">
        <v>0.75</v>
      </c>
      <c r="BK130" s="234">
        <f t="shared" si="57"/>
        <v>130.97</v>
      </c>
      <c r="BL130" s="234">
        <f t="shared" si="58"/>
        <v>437.36</v>
      </c>
      <c r="BM130" s="234">
        <f t="shared" si="59"/>
        <v>437.36</v>
      </c>
      <c r="BN130" s="234">
        <f t="shared" si="60"/>
        <v>308.62</v>
      </c>
      <c r="BO130" s="234">
        <f t="shared" si="61"/>
        <v>308.62</v>
      </c>
      <c r="BP130" s="235" t="s">
        <v>1599</v>
      </c>
    </row>
    <row r="131" spans="1:68" s="233" customFormat="1" x14ac:dyDescent="0.2">
      <c r="A131" s="246" t="s">
        <v>234</v>
      </c>
      <c r="B131" s="247" t="s">
        <v>306</v>
      </c>
      <c r="C131" s="247" t="s">
        <v>305</v>
      </c>
      <c r="D131" s="248" t="s">
        <v>189</v>
      </c>
      <c r="E131" s="247" t="s">
        <v>124</v>
      </c>
      <c r="F131" s="247" t="s">
        <v>106</v>
      </c>
      <c r="G131" s="248" t="s">
        <v>107</v>
      </c>
      <c r="H131" s="248" t="s">
        <v>1212</v>
      </c>
      <c r="I131" s="248" t="s">
        <v>1213</v>
      </c>
      <c r="J131" s="247" t="s">
        <v>1202</v>
      </c>
      <c r="K131" s="247" t="s">
        <v>1203</v>
      </c>
      <c r="L131" s="247" t="s">
        <v>1214</v>
      </c>
      <c r="M131" s="247" t="s">
        <v>1215</v>
      </c>
      <c r="N131" s="247" t="s">
        <v>1216</v>
      </c>
      <c r="O131" s="247" t="s">
        <v>65</v>
      </c>
      <c r="P131" s="247">
        <v>44</v>
      </c>
      <c r="Q131" s="248"/>
      <c r="R131" s="247" t="s">
        <v>136</v>
      </c>
      <c r="S131" s="249" t="s">
        <v>1329</v>
      </c>
      <c r="T131" s="249" t="s">
        <v>1559</v>
      </c>
      <c r="U131" s="247" t="s">
        <v>110</v>
      </c>
      <c r="V131" s="247" t="s">
        <v>132</v>
      </c>
      <c r="W131" s="247" t="s">
        <v>108</v>
      </c>
      <c r="X131" s="247" t="s">
        <v>108</v>
      </c>
      <c r="Y131" s="249" t="s">
        <v>112</v>
      </c>
      <c r="Z131" s="247" t="s">
        <v>1139</v>
      </c>
      <c r="AA131" s="247" t="s">
        <v>108</v>
      </c>
      <c r="AB131" s="247" t="s">
        <v>108</v>
      </c>
      <c r="AC131" s="247"/>
      <c r="AD131" s="247" t="s">
        <v>108</v>
      </c>
      <c r="AE131" s="247" t="s">
        <v>6</v>
      </c>
      <c r="AF131" s="247" t="s">
        <v>108</v>
      </c>
      <c r="AG131" s="249" t="s">
        <v>1325</v>
      </c>
      <c r="AH131" s="249" t="s">
        <v>1347</v>
      </c>
      <c r="AI131" s="250" t="s">
        <v>1622</v>
      </c>
      <c r="AJ131" s="251" t="s">
        <v>1560</v>
      </c>
      <c r="AK131" s="252" t="s">
        <v>1208</v>
      </c>
      <c r="AL131" s="253" t="s">
        <v>1199</v>
      </c>
      <c r="BL131" s="234">
        <v>0</v>
      </c>
      <c r="BM131" s="234">
        <v>0</v>
      </c>
      <c r="BN131" s="234">
        <v>0</v>
      </c>
      <c r="BO131" s="234">
        <v>0</v>
      </c>
      <c r="BP131" s="235" t="s">
        <v>1137</v>
      </c>
    </row>
    <row r="132" spans="1:68" s="233" customFormat="1" x14ac:dyDescent="0.2">
      <c r="A132" s="246" t="s">
        <v>234</v>
      </c>
      <c r="B132" s="247" t="s">
        <v>307</v>
      </c>
      <c r="C132" s="249" t="s">
        <v>1389</v>
      </c>
      <c r="D132" s="256" t="s">
        <v>177</v>
      </c>
      <c r="E132" s="247" t="s">
        <v>124</v>
      </c>
      <c r="F132" s="247" t="s">
        <v>106</v>
      </c>
      <c r="G132" s="248" t="s">
        <v>107</v>
      </c>
      <c r="H132" s="248" t="s">
        <v>1212</v>
      </c>
      <c r="I132" s="248" t="s">
        <v>1213</v>
      </c>
      <c r="J132" s="247" t="s">
        <v>1202</v>
      </c>
      <c r="K132" s="247" t="s">
        <v>1203</v>
      </c>
      <c r="L132" s="247" t="s">
        <v>1214</v>
      </c>
      <c r="M132" s="247" t="s">
        <v>1215</v>
      </c>
      <c r="N132" s="247" t="s">
        <v>1216</v>
      </c>
      <c r="O132" s="247" t="s">
        <v>65</v>
      </c>
      <c r="P132" s="247">
        <v>44</v>
      </c>
      <c r="Q132" s="248"/>
      <c r="R132" s="247" t="s">
        <v>136</v>
      </c>
      <c r="S132" s="249" t="s">
        <v>313</v>
      </c>
      <c r="T132" s="249" t="s">
        <v>1559</v>
      </c>
      <c r="U132" s="247" t="s">
        <v>110</v>
      </c>
      <c r="V132" s="247" t="s">
        <v>132</v>
      </c>
      <c r="W132" s="247" t="s">
        <v>108</v>
      </c>
      <c r="X132" s="247" t="s">
        <v>65</v>
      </c>
      <c r="Y132" s="247" t="s">
        <v>112</v>
      </c>
      <c r="Z132" s="247" t="s">
        <v>1206</v>
      </c>
      <c r="AA132" s="249" t="s">
        <v>113</v>
      </c>
      <c r="AB132" s="247" t="s">
        <v>113</v>
      </c>
      <c r="AC132" s="247"/>
      <c r="AD132" s="249" t="s">
        <v>113</v>
      </c>
      <c r="AE132" s="247" t="s">
        <v>6</v>
      </c>
      <c r="AF132" s="247" t="s">
        <v>108</v>
      </c>
      <c r="AG132" s="247"/>
      <c r="AH132" s="247" t="s">
        <v>1289</v>
      </c>
      <c r="AI132" s="250"/>
      <c r="AJ132" s="251" t="s">
        <v>1560</v>
      </c>
      <c r="AK132" s="252" t="s">
        <v>1208</v>
      </c>
      <c r="AL132" s="253" t="s">
        <v>1199</v>
      </c>
      <c r="BL132" s="234">
        <v>0</v>
      </c>
      <c r="BM132" s="234">
        <v>0</v>
      </c>
      <c r="BN132" s="234">
        <v>0</v>
      </c>
      <c r="BO132" s="234">
        <v>0</v>
      </c>
      <c r="BP132" s="235" t="s">
        <v>1137</v>
      </c>
    </row>
    <row r="133" spans="1:68" s="233" customFormat="1" x14ac:dyDescent="0.2">
      <c r="A133" s="246" t="s">
        <v>234</v>
      </c>
      <c r="B133" s="247" t="s">
        <v>308</v>
      </c>
      <c r="C133" s="247"/>
      <c r="D133" s="248"/>
      <c r="E133" s="247" t="s">
        <v>166</v>
      </c>
      <c r="F133" s="247" t="s">
        <v>157</v>
      </c>
      <c r="G133" s="247" t="s">
        <v>158</v>
      </c>
      <c r="H133" s="247" t="s">
        <v>1330</v>
      </c>
      <c r="I133" s="247" t="s">
        <v>1402</v>
      </c>
      <c r="J133" s="247" t="s">
        <v>1402</v>
      </c>
      <c r="K133" s="271">
        <v>2.06</v>
      </c>
      <c r="L133" s="271">
        <v>1.02</v>
      </c>
      <c r="M133" s="247"/>
      <c r="N133" s="247"/>
      <c r="O133" s="247" t="s">
        <v>65</v>
      </c>
      <c r="P133" s="247">
        <v>54</v>
      </c>
      <c r="Q133" s="248"/>
      <c r="R133" s="247" t="s">
        <v>136</v>
      </c>
      <c r="S133" s="249" t="s">
        <v>1238</v>
      </c>
      <c r="T133" s="249" t="s">
        <v>1559</v>
      </c>
      <c r="U133" s="249" t="s">
        <v>1607</v>
      </c>
      <c r="V133" s="247" t="s">
        <v>167</v>
      </c>
      <c r="W133" s="247" t="s">
        <v>108</v>
      </c>
      <c r="X133" s="247" t="s">
        <v>108</v>
      </c>
      <c r="Y133" s="247" t="s">
        <v>112</v>
      </c>
      <c r="Z133" s="247" t="s">
        <v>1304</v>
      </c>
      <c r="AA133" s="247" t="s">
        <v>108</v>
      </c>
      <c r="AB133" s="247" t="s">
        <v>108</v>
      </c>
      <c r="AC133" s="247"/>
      <c r="AD133" s="247" t="s">
        <v>108</v>
      </c>
      <c r="AE133" s="247" t="s">
        <v>6</v>
      </c>
      <c r="AF133" s="247" t="s">
        <v>108</v>
      </c>
      <c r="AG133" s="247" t="s">
        <v>1396</v>
      </c>
      <c r="AH133" s="247" t="s">
        <v>1403</v>
      </c>
      <c r="AI133" s="250" t="s">
        <v>1623</v>
      </c>
      <c r="AJ133" s="251" t="s">
        <v>1560</v>
      </c>
      <c r="AK133" s="252" t="s">
        <v>1208</v>
      </c>
      <c r="AL133" s="253" t="s">
        <v>1290</v>
      </c>
      <c r="AM133" s="266">
        <f t="shared" ref="AM133:AM139" si="62">SUM(K133+K133+L133+0.4)</f>
        <v>5.54</v>
      </c>
      <c r="AN133" s="267">
        <v>37.08</v>
      </c>
      <c r="AO133" s="234">
        <f t="shared" ref="AO133:AO139" si="63">SUBTOTAL(9,AM133)*AN133</f>
        <v>205.42</v>
      </c>
      <c r="AP133" s="268">
        <v>2.75</v>
      </c>
      <c r="AQ133" s="268">
        <v>2</v>
      </c>
      <c r="AR133" s="268">
        <v>1.25</v>
      </c>
      <c r="AS133" s="234">
        <f t="shared" ref="AS133:AS136" si="64">SUBTOTAL(9,AP133:AR133)*37.42</f>
        <v>224.52</v>
      </c>
      <c r="AT133" s="267">
        <v>37.08</v>
      </c>
      <c r="AU133" s="234">
        <f t="shared" ref="AU133:AU136" si="65">SUBTOTAL(9,AM133)*AT133</f>
        <v>205.42</v>
      </c>
      <c r="AV133" s="268">
        <v>2.75</v>
      </c>
      <c r="AW133" s="268">
        <v>2</v>
      </c>
      <c r="AX133" s="268">
        <v>1.25</v>
      </c>
      <c r="AY133" s="234">
        <f t="shared" ref="AY133:AY136" si="66">SUBTOTAL(9,AV133:AX133)*37.42</f>
        <v>224.52</v>
      </c>
      <c r="AZ133" s="272">
        <v>30.95</v>
      </c>
      <c r="BA133" s="266">
        <f t="shared" ref="BA133:BA136" si="67">SUBTOTAL(9,AM133)*AZ133</f>
        <v>171.46299999999999</v>
      </c>
      <c r="BB133" s="273">
        <v>1.75</v>
      </c>
      <c r="BC133" s="273">
        <v>1</v>
      </c>
      <c r="BD133" s="273">
        <v>0.75</v>
      </c>
      <c r="BE133" s="234">
        <f t="shared" ref="BE133:BE136" si="68">SUBTOTAL(9,BB133:BD133)*37.42</f>
        <v>130.97</v>
      </c>
      <c r="BF133" s="272">
        <v>30.95</v>
      </c>
      <c r="BG133" s="234">
        <f t="shared" ref="BG133:BG136" si="69">SUBTOTAL(9,AM133)*BF133</f>
        <v>171.46</v>
      </c>
      <c r="BH133" s="273">
        <v>1.75</v>
      </c>
      <c r="BI133" s="273">
        <v>1</v>
      </c>
      <c r="BJ133" s="273">
        <v>0.75</v>
      </c>
      <c r="BK133" s="234">
        <f t="shared" ref="BK133:BK136" si="70">SUBTOTAL(9,BH133:BJ133)*37.42</f>
        <v>130.97</v>
      </c>
      <c r="BL133" s="234">
        <f>SUM(AO133+AS133)</f>
        <v>429.94</v>
      </c>
      <c r="BM133" s="234">
        <f t="shared" ref="BM133:BM136" si="71">SUM(AU133+AY133)</f>
        <v>429.94</v>
      </c>
      <c r="BN133" s="234">
        <f t="shared" ref="BN133:BN136" si="72">SUM(BA133+BE133)</f>
        <v>302.43</v>
      </c>
      <c r="BO133" s="234">
        <f t="shared" ref="BO133:BO136" si="73">SUM(BG133+BK133)</f>
        <v>302.43</v>
      </c>
      <c r="BP133" s="235" t="s">
        <v>1599</v>
      </c>
    </row>
    <row r="134" spans="1:68" s="233" customFormat="1" x14ac:dyDescent="0.2">
      <c r="A134" s="246" t="s">
        <v>234</v>
      </c>
      <c r="B134" s="247" t="s">
        <v>309</v>
      </c>
      <c r="C134" s="247"/>
      <c r="D134" s="248"/>
      <c r="E134" s="247" t="s">
        <v>166</v>
      </c>
      <c r="F134" s="247" t="s">
        <v>157</v>
      </c>
      <c r="G134" s="247" t="s">
        <v>158</v>
      </c>
      <c r="H134" s="247" t="s">
        <v>1306</v>
      </c>
      <c r="I134" s="247" t="s">
        <v>1231</v>
      </c>
      <c r="J134" s="247" t="s">
        <v>1231</v>
      </c>
      <c r="K134" s="271">
        <v>2.16</v>
      </c>
      <c r="L134" s="271">
        <v>0.97</v>
      </c>
      <c r="M134" s="247"/>
      <c r="N134" s="247"/>
      <c r="O134" s="247" t="s">
        <v>65</v>
      </c>
      <c r="P134" s="247">
        <v>54</v>
      </c>
      <c r="Q134" s="248"/>
      <c r="R134" s="247" t="s">
        <v>136</v>
      </c>
      <c r="S134" s="247" t="s">
        <v>1238</v>
      </c>
      <c r="T134" s="249">
        <v>154</v>
      </c>
      <c r="U134" s="249" t="s">
        <v>1607</v>
      </c>
      <c r="V134" s="247" t="s">
        <v>167</v>
      </c>
      <c r="W134" s="247" t="s">
        <v>108</v>
      </c>
      <c r="X134" s="247" t="s">
        <v>108</v>
      </c>
      <c r="Y134" s="247" t="s">
        <v>112</v>
      </c>
      <c r="Z134" s="247" t="s">
        <v>1304</v>
      </c>
      <c r="AA134" s="247" t="s">
        <v>108</v>
      </c>
      <c r="AB134" s="247" t="s">
        <v>108</v>
      </c>
      <c r="AC134" s="247"/>
      <c r="AD134" s="247" t="s">
        <v>108</v>
      </c>
      <c r="AE134" s="247" t="s">
        <v>6</v>
      </c>
      <c r="AF134" s="247" t="s">
        <v>108</v>
      </c>
      <c r="AG134" s="247" t="s">
        <v>1346</v>
      </c>
      <c r="AH134" s="247" t="s">
        <v>1354</v>
      </c>
      <c r="AI134" s="250" t="s">
        <v>1624</v>
      </c>
      <c r="AJ134" s="251" t="s">
        <v>1560</v>
      </c>
      <c r="AK134" s="252" t="s">
        <v>1208</v>
      </c>
      <c r="AL134" s="253" t="s">
        <v>1290</v>
      </c>
      <c r="AM134" s="266">
        <f t="shared" si="62"/>
        <v>5.69</v>
      </c>
      <c r="AN134" s="267">
        <v>33.119999999999997</v>
      </c>
      <c r="AO134" s="234">
        <f t="shared" si="63"/>
        <v>188.45</v>
      </c>
      <c r="AP134" s="268">
        <v>2.75</v>
      </c>
      <c r="AQ134" s="268">
        <v>2</v>
      </c>
      <c r="AR134" s="268">
        <v>1.25</v>
      </c>
      <c r="AS134" s="234">
        <f t="shared" si="64"/>
        <v>224.52</v>
      </c>
      <c r="AT134" s="267">
        <v>33.119999999999997</v>
      </c>
      <c r="AU134" s="234">
        <f t="shared" si="65"/>
        <v>188.45</v>
      </c>
      <c r="AV134" s="268">
        <v>2.75</v>
      </c>
      <c r="AW134" s="268">
        <v>2</v>
      </c>
      <c r="AX134" s="268">
        <v>1.25</v>
      </c>
      <c r="AY134" s="234">
        <f t="shared" si="66"/>
        <v>224.52</v>
      </c>
      <c r="AZ134" s="272">
        <v>26.43</v>
      </c>
      <c r="BA134" s="266">
        <f t="shared" si="67"/>
        <v>150.387</v>
      </c>
      <c r="BB134" s="273">
        <v>1.75</v>
      </c>
      <c r="BC134" s="273">
        <v>1</v>
      </c>
      <c r="BD134" s="273">
        <v>0.75</v>
      </c>
      <c r="BE134" s="234">
        <f t="shared" si="68"/>
        <v>130.97</v>
      </c>
      <c r="BF134" s="272">
        <v>26.43</v>
      </c>
      <c r="BG134" s="234">
        <f t="shared" si="69"/>
        <v>150.38999999999999</v>
      </c>
      <c r="BH134" s="273">
        <v>1.75</v>
      </c>
      <c r="BI134" s="273">
        <v>1</v>
      </c>
      <c r="BJ134" s="273">
        <v>0.75</v>
      </c>
      <c r="BK134" s="234">
        <f t="shared" si="70"/>
        <v>130.97</v>
      </c>
      <c r="BL134" s="234">
        <f>SUM(AO134+AS134)</f>
        <v>412.97</v>
      </c>
      <c r="BM134" s="234">
        <f t="shared" si="71"/>
        <v>412.97</v>
      </c>
      <c r="BN134" s="234">
        <f t="shared" si="72"/>
        <v>281.36</v>
      </c>
      <c r="BO134" s="234">
        <f t="shared" si="73"/>
        <v>281.36</v>
      </c>
      <c r="BP134" s="235" t="s">
        <v>1599</v>
      </c>
    </row>
    <row r="135" spans="1:68" s="233" customFormat="1" x14ac:dyDescent="0.2">
      <c r="A135" s="246" t="s">
        <v>234</v>
      </c>
      <c r="B135" s="247" t="s">
        <v>312</v>
      </c>
      <c r="C135" s="247"/>
      <c r="D135" s="248"/>
      <c r="E135" s="247" t="s">
        <v>124</v>
      </c>
      <c r="F135" s="247" t="s">
        <v>157</v>
      </c>
      <c r="G135" s="247" t="s">
        <v>158</v>
      </c>
      <c r="H135" s="247" t="s">
        <v>1398</v>
      </c>
      <c r="I135" s="249" t="s">
        <v>1424</v>
      </c>
      <c r="J135" s="247" t="s">
        <v>1231</v>
      </c>
      <c r="K135" s="271">
        <v>2.16</v>
      </c>
      <c r="L135" s="265">
        <v>1.3049999999999999</v>
      </c>
      <c r="M135" s="249" t="s">
        <v>1228</v>
      </c>
      <c r="N135" s="249" t="s">
        <v>1216</v>
      </c>
      <c r="O135" s="247" t="s">
        <v>65</v>
      </c>
      <c r="P135" s="247">
        <v>44</v>
      </c>
      <c r="Q135" s="248"/>
      <c r="R135" s="247" t="s">
        <v>136</v>
      </c>
      <c r="S135" s="249" t="s">
        <v>1335</v>
      </c>
      <c r="T135" s="249" t="s">
        <v>1625</v>
      </c>
      <c r="U135" s="249" t="s">
        <v>1607</v>
      </c>
      <c r="V135" s="247" t="s">
        <v>125</v>
      </c>
      <c r="W135" s="247" t="s">
        <v>108</v>
      </c>
      <c r="X135" s="247" t="s">
        <v>108</v>
      </c>
      <c r="Y135" s="247" t="s">
        <v>112</v>
      </c>
      <c r="Z135" s="247" t="s">
        <v>1337</v>
      </c>
      <c r="AA135" s="247" t="s">
        <v>113</v>
      </c>
      <c r="AB135" s="247" t="s">
        <v>113</v>
      </c>
      <c r="AC135" s="247"/>
      <c r="AD135" s="247" t="s">
        <v>113</v>
      </c>
      <c r="AE135" s="247" t="s">
        <v>5</v>
      </c>
      <c r="AF135" s="247" t="s">
        <v>108</v>
      </c>
      <c r="AG135" s="247"/>
      <c r="AH135" s="247" t="s">
        <v>1347</v>
      </c>
      <c r="AI135" s="254"/>
      <c r="AJ135" s="251" t="s">
        <v>1560</v>
      </c>
      <c r="AK135" s="252" t="s">
        <v>1208</v>
      </c>
      <c r="AL135" s="253" t="s">
        <v>1290</v>
      </c>
      <c r="AM135" s="266">
        <f t="shared" si="62"/>
        <v>6.0250000000000004</v>
      </c>
      <c r="AN135" s="267">
        <v>24.96</v>
      </c>
      <c r="AO135" s="234">
        <f t="shared" si="63"/>
        <v>150.38</v>
      </c>
      <c r="AP135" s="268">
        <v>2.5</v>
      </c>
      <c r="AQ135" s="268">
        <v>2</v>
      </c>
      <c r="AR135" s="268">
        <v>1.25</v>
      </c>
      <c r="AS135" s="234">
        <f t="shared" si="64"/>
        <v>215.17</v>
      </c>
      <c r="AT135" s="269">
        <v>11.61</v>
      </c>
      <c r="AU135" s="234">
        <f t="shared" si="65"/>
        <v>69.95</v>
      </c>
      <c r="AV135" s="270">
        <v>2.5</v>
      </c>
      <c r="AW135" s="270">
        <v>2</v>
      </c>
      <c r="AX135" s="270">
        <v>1.25</v>
      </c>
      <c r="AY135" s="234">
        <f t="shared" si="66"/>
        <v>215.17</v>
      </c>
      <c r="AZ135" s="272">
        <v>16.79</v>
      </c>
      <c r="BA135" s="266">
        <f t="shared" si="67"/>
        <v>101.16</v>
      </c>
      <c r="BB135" s="273">
        <v>1.5</v>
      </c>
      <c r="BC135" s="273">
        <v>1</v>
      </c>
      <c r="BD135" s="273">
        <v>0.75</v>
      </c>
      <c r="BE135" s="234">
        <f t="shared" si="68"/>
        <v>121.62</v>
      </c>
      <c r="BF135" s="294">
        <v>9.86</v>
      </c>
      <c r="BG135" s="234">
        <f t="shared" si="69"/>
        <v>59.41</v>
      </c>
      <c r="BH135" s="295">
        <v>1.25</v>
      </c>
      <c r="BI135" s="295">
        <v>1</v>
      </c>
      <c r="BJ135" s="295">
        <v>0.75</v>
      </c>
      <c r="BK135" s="234">
        <f t="shared" si="70"/>
        <v>112.26</v>
      </c>
      <c r="BL135" s="234">
        <f>SUM(AO135+AS135)</f>
        <v>365.55</v>
      </c>
      <c r="BM135" s="234">
        <f t="shared" si="71"/>
        <v>285.12</v>
      </c>
      <c r="BN135" s="234">
        <f t="shared" si="72"/>
        <v>222.78</v>
      </c>
      <c r="BO135" s="234">
        <f t="shared" si="73"/>
        <v>171.67</v>
      </c>
    </row>
    <row r="136" spans="1:68" s="233" customFormat="1" ht="14.95" thickBot="1" x14ac:dyDescent="0.25">
      <c r="A136" s="277" t="s">
        <v>234</v>
      </c>
      <c r="B136" s="278" t="s">
        <v>314</v>
      </c>
      <c r="C136" s="278"/>
      <c r="D136" s="279"/>
      <c r="E136" s="278" t="s">
        <v>166</v>
      </c>
      <c r="F136" s="278" t="s">
        <v>157</v>
      </c>
      <c r="G136" s="278" t="s">
        <v>158</v>
      </c>
      <c r="H136" s="278" t="s">
        <v>1398</v>
      </c>
      <c r="I136" s="249" t="s">
        <v>1402</v>
      </c>
      <c r="J136" s="249" t="s">
        <v>1402</v>
      </c>
      <c r="K136" s="271">
        <v>2.16</v>
      </c>
      <c r="L136" s="265">
        <v>0.99</v>
      </c>
      <c r="M136" s="278"/>
      <c r="N136" s="278"/>
      <c r="O136" s="278" t="s">
        <v>65</v>
      </c>
      <c r="P136" s="249">
        <v>40</v>
      </c>
      <c r="Q136" s="279"/>
      <c r="R136" s="296"/>
      <c r="S136" s="296"/>
      <c r="T136" s="296"/>
      <c r="U136" s="296" t="s">
        <v>1607</v>
      </c>
      <c r="V136" s="296"/>
      <c r="W136" s="296"/>
      <c r="X136" s="296"/>
      <c r="Y136" s="296"/>
      <c r="Z136" s="296"/>
      <c r="AA136" s="296"/>
      <c r="AB136" s="296"/>
      <c r="AC136" s="278"/>
      <c r="AD136" s="296">
        <v>0</v>
      </c>
      <c r="AE136" s="278" t="s">
        <v>5</v>
      </c>
      <c r="AF136" s="296">
        <v>0</v>
      </c>
      <c r="AG136" s="278"/>
      <c r="AH136" s="296">
        <v>0</v>
      </c>
      <c r="AI136" s="281"/>
      <c r="AJ136" s="282"/>
      <c r="AK136" s="252" t="s">
        <v>1208</v>
      </c>
      <c r="AL136" s="253" t="s">
        <v>1290</v>
      </c>
      <c r="AM136" s="266">
        <f t="shared" si="62"/>
        <v>5.71</v>
      </c>
      <c r="AN136" s="234"/>
      <c r="AO136" s="234">
        <f t="shared" si="63"/>
        <v>0</v>
      </c>
      <c r="AP136" s="234"/>
      <c r="AQ136" s="234"/>
      <c r="AR136" s="234"/>
      <c r="AS136" s="234">
        <f t="shared" si="64"/>
        <v>0</v>
      </c>
      <c r="AT136" s="234"/>
      <c r="AU136" s="234">
        <f t="shared" si="65"/>
        <v>0</v>
      </c>
      <c r="AV136" s="234"/>
      <c r="AW136" s="234"/>
      <c r="AX136" s="234"/>
      <c r="AY136" s="234">
        <f t="shared" si="66"/>
        <v>0</v>
      </c>
      <c r="AZ136" s="266"/>
      <c r="BA136" s="266">
        <f t="shared" si="67"/>
        <v>0</v>
      </c>
      <c r="BB136" s="266"/>
      <c r="BC136" s="266"/>
      <c r="BD136" s="266"/>
      <c r="BE136" s="234">
        <f t="shared" si="68"/>
        <v>0</v>
      </c>
      <c r="BF136" s="234"/>
      <c r="BG136" s="234">
        <f t="shared" si="69"/>
        <v>0</v>
      </c>
      <c r="BH136" s="234"/>
      <c r="BI136" s="234"/>
      <c r="BJ136" s="234"/>
      <c r="BK136" s="234">
        <f t="shared" si="70"/>
        <v>0</v>
      </c>
      <c r="BL136" s="234">
        <f>SUM(AO136+AS136)</f>
        <v>0</v>
      </c>
      <c r="BM136" s="234">
        <f t="shared" si="71"/>
        <v>0</v>
      </c>
      <c r="BN136" s="234">
        <f t="shared" si="72"/>
        <v>0</v>
      </c>
      <c r="BO136" s="234">
        <f t="shared" si="73"/>
        <v>0</v>
      </c>
      <c r="BP136" s="235" t="s">
        <v>1626</v>
      </c>
    </row>
    <row r="137" spans="1:68" s="233" customFormat="1" ht="14.95" thickBot="1" x14ac:dyDescent="0.25">
      <c r="A137" s="284" t="s">
        <v>315</v>
      </c>
      <c r="B137" s="285"/>
      <c r="C137" s="285"/>
      <c r="D137" s="286"/>
      <c r="E137" s="285"/>
      <c r="F137" s="285"/>
      <c r="G137" s="286"/>
      <c r="H137" s="286"/>
      <c r="I137" s="286"/>
      <c r="J137" s="285"/>
      <c r="K137" s="287"/>
      <c r="L137" s="287"/>
      <c r="M137" s="285"/>
      <c r="N137" s="285"/>
      <c r="O137" s="285"/>
      <c r="P137" s="285"/>
      <c r="Q137" s="286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6"/>
      <c r="AJ137" s="286"/>
      <c r="AK137" s="285"/>
      <c r="AL137" s="288"/>
      <c r="AM137" s="266"/>
      <c r="AN137" s="234"/>
      <c r="AO137" s="234"/>
      <c r="AP137" s="234"/>
      <c r="AQ137" s="234"/>
      <c r="AR137" s="234"/>
      <c r="AS137" s="234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66"/>
      <c r="BD137" s="266"/>
      <c r="BE137" s="266"/>
      <c r="BF137" s="266"/>
      <c r="BG137" s="266"/>
      <c r="BH137" s="266"/>
      <c r="BI137" s="266"/>
      <c r="BJ137" s="266"/>
      <c r="BK137" s="266"/>
      <c r="BL137" s="234"/>
      <c r="BM137" s="234"/>
      <c r="BN137" s="234"/>
      <c r="BO137" s="234"/>
    </row>
    <row r="138" spans="1:68" s="233" customFormat="1" x14ac:dyDescent="0.2">
      <c r="A138" s="241" t="s">
        <v>315</v>
      </c>
      <c r="B138" s="242" t="s">
        <v>317</v>
      </c>
      <c r="C138" s="242" t="s">
        <v>1627</v>
      </c>
      <c r="D138" s="243" t="s">
        <v>1628</v>
      </c>
      <c r="E138" s="242" t="s">
        <v>328</v>
      </c>
      <c r="F138" s="242" t="s">
        <v>1437</v>
      </c>
      <c r="G138" s="242" t="s">
        <v>158</v>
      </c>
      <c r="H138" s="242" t="s">
        <v>1629</v>
      </c>
      <c r="I138" s="242" t="s">
        <v>1438</v>
      </c>
      <c r="J138" s="242" t="s">
        <v>1438</v>
      </c>
      <c r="K138" s="297">
        <v>2.355</v>
      </c>
      <c r="L138" s="297">
        <v>0.875</v>
      </c>
      <c r="M138" s="242"/>
      <c r="N138" s="242"/>
      <c r="O138" s="242"/>
      <c r="P138" s="242">
        <v>54</v>
      </c>
      <c r="Q138" s="243"/>
      <c r="R138" s="242" t="s">
        <v>136</v>
      </c>
      <c r="S138" s="242" t="s">
        <v>1238</v>
      </c>
      <c r="T138" s="242"/>
      <c r="U138" s="242" t="s">
        <v>1595</v>
      </c>
      <c r="V138" s="242" t="s">
        <v>167</v>
      </c>
      <c r="W138" s="242" t="s">
        <v>65</v>
      </c>
      <c r="X138" s="242" t="s">
        <v>65</v>
      </c>
      <c r="Y138" s="242" t="s">
        <v>112</v>
      </c>
      <c r="Z138" s="242" t="s">
        <v>383</v>
      </c>
      <c r="AA138" s="242" t="s">
        <v>113</v>
      </c>
      <c r="AB138" s="242" t="s">
        <v>113</v>
      </c>
      <c r="AC138" s="242"/>
      <c r="AD138" s="242" t="s">
        <v>113</v>
      </c>
      <c r="AE138" s="242" t="s">
        <v>383</v>
      </c>
      <c r="AF138" s="242" t="s">
        <v>65</v>
      </c>
      <c r="AG138" s="242"/>
      <c r="AH138" s="242" t="s">
        <v>1412</v>
      </c>
      <c r="AI138" s="264"/>
      <c r="AJ138" s="264" t="s">
        <v>1596</v>
      </c>
      <c r="AK138" s="283" t="s">
        <v>1208</v>
      </c>
      <c r="AL138" s="245" t="s">
        <v>1290</v>
      </c>
      <c r="AM138" s="266">
        <f t="shared" si="62"/>
        <v>5.9850000000000003</v>
      </c>
      <c r="AN138" s="234"/>
      <c r="AO138" s="234">
        <f t="shared" si="63"/>
        <v>0</v>
      </c>
      <c r="AP138" s="234"/>
      <c r="AQ138" s="234"/>
      <c r="AR138" s="234"/>
      <c r="AS138" s="234">
        <f t="shared" ref="AS138:AS139" si="74">SUBTOTAL(9,AP138:AR138)*37.42</f>
        <v>0</v>
      </c>
      <c r="AT138" s="234"/>
      <c r="AU138" s="234">
        <f t="shared" ref="AU138:AU139" si="75">SUBTOTAL(9,AM138)*AT138</f>
        <v>0</v>
      </c>
      <c r="AV138" s="234"/>
      <c r="AW138" s="234"/>
      <c r="AX138" s="234"/>
      <c r="AY138" s="234">
        <f t="shared" ref="AY138:AY139" si="76">SUBTOTAL(9,AV138:AX138)*37.42</f>
        <v>0</v>
      </c>
      <c r="AZ138" s="266"/>
      <c r="BA138" s="266">
        <f t="shared" ref="BA138:BA139" si="77">SUBTOTAL(9,AM138)*AZ138</f>
        <v>0</v>
      </c>
      <c r="BB138" s="266"/>
      <c r="BC138" s="266"/>
      <c r="BD138" s="266"/>
      <c r="BE138" s="234">
        <f t="shared" ref="BE138:BE139" si="78">SUBTOTAL(9,BB138:BD138)*37.42</f>
        <v>0</v>
      </c>
      <c r="BF138" s="234"/>
      <c r="BG138" s="234">
        <f t="shared" ref="BG138:BG139" si="79">SUBTOTAL(9,AM138)*BF138</f>
        <v>0</v>
      </c>
      <c r="BH138" s="234"/>
      <c r="BI138" s="234"/>
      <c r="BJ138" s="234"/>
      <c r="BK138" s="234">
        <f t="shared" ref="BK138:BK139" si="80">SUBTOTAL(9,BH138:BJ138)*37.42</f>
        <v>0</v>
      </c>
      <c r="BL138" s="234">
        <f>SUM(AO138+AS138)</f>
        <v>0</v>
      </c>
      <c r="BM138" s="234">
        <f t="shared" ref="BM138:BM139" si="81">SUM(AU138+AY138)</f>
        <v>0</v>
      </c>
      <c r="BN138" s="234">
        <f t="shared" ref="BN138:BN139" si="82">SUM(BA138+BE138)</f>
        <v>0</v>
      </c>
      <c r="BO138" s="234">
        <f t="shared" ref="BO138:BO139" si="83">SUM(BG138+BK138)</f>
        <v>0</v>
      </c>
      <c r="BP138" s="235" t="s">
        <v>1626</v>
      </c>
    </row>
    <row r="139" spans="1:68" s="233" customFormat="1" x14ac:dyDescent="0.2">
      <c r="A139" s="246" t="s">
        <v>315</v>
      </c>
      <c r="B139" s="247" t="s">
        <v>318</v>
      </c>
      <c r="C139" s="247" t="s">
        <v>316</v>
      </c>
      <c r="D139" s="248" t="s">
        <v>177</v>
      </c>
      <c r="E139" s="247" t="s">
        <v>166</v>
      </c>
      <c r="F139" s="247" t="s">
        <v>157</v>
      </c>
      <c r="G139" s="247" t="s">
        <v>158</v>
      </c>
      <c r="H139" s="247" t="s">
        <v>1408</v>
      </c>
      <c r="I139" s="247" t="s">
        <v>1409</v>
      </c>
      <c r="J139" s="247" t="s">
        <v>1295</v>
      </c>
      <c r="K139" s="271">
        <v>2.36</v>
      </c>
      <c r="L139" s="271">
        <v>1.03</v>
      </c>
      <c r="M139" s="247"/>
      <c r="N139" s="247"/>
      <c r="O139" s="247" t="s">
        <v>65</v>
      </c>
      <c r="P139" s="247">
        <v>44</v>
      </c>
      <c r="Q139" s="248"/>
      <c r="R139" s="247" t="s">
        <v>136</v>
      </c>
      <c r="S139" s="247" t="s">
        <v>1238</v>
      </c>
      <c r="T139" s="249" t="s">
        <v>1625</v>
      </c>
      <c r="U139" s="249" t="s">
        <v>1595</v>
      </c>
      <c r="V139" s="247" t="s">
        <v>167</v>
      </c>
      <c r="W139" s="247" t="s">
        <v>65</v>
      </c>
      <c r="X139" s="247" t="s">
        <v>65</v>
      </c>
      <c r="Y139" s="247" t="s">
        <v>112</v>
      </c>
      <c r="Z139" s="249" t="s">
        <v>383</v>
      </c>
      <c r="AA139" s="247" t="s">
        <v>113</v>
      </c>
      <c r="AB139" s="247" t="s">
        <v>113</v>
      </c>
      <c r="AC139" s="247"/>
      <c r="AD139" s="247" t="s">
        <v>113</v>
      </c>
      <c r="AE139" s="247">
        <v>0</v>
      </c>
      <c r="AF139" s="247" t="s">
        <v>65</v>
      </c>
      <c r="AG139" s="247"/>
      <c r="AH139" s="249" t="s">
        <v>1432</v>
      </c>
      <c r="AI139" s="254"/>
      <c r="AJ139" s="251" t="s">
        <v>1596</v>
      </c>
      <c r="AK139" s="252" t="s">
        <v>1208</v>
      </c>
      <c r="AL139" s="253" t="s">
        <v>1290</v>
      </c>
      <c r="AM139" s="266">
        <f t="shared" si="62"/>
        <v>6.15</v>
      </c>
      <c r="AN139" s="267">
        <v>23.09</v>
      </c>
      <c r="AO139" s="234">
        <f t="shared" si="63"/>
        <v>142</v>
      </c>
      <c r="AP139" s="268">
        <v>2.25</v>
      </c>
      <c r="AQ139" s="268">
        <v>2</v>
      </c>
      <c r="AR139" s="268">
        <v>1.25</v>
      </c>
      <c r="AS139" s="234">
        <f t="shared" si="74"/>
        <v>205.81</v>
      </c>
      <c r="AT139" s="269">
        <v>9.6300000000000008</v>
      </c>
      <c r="AU139" s="234">
        <f t="shared" si="75"/>
        <v>59.22</v>
      </c>
      <c r="AV139" s="270">
        <v>2.25</v>
      </c>
      <c r="AW139" s="270">
        <v>2</v>
      </c>
      <c r="AX139" s="270">
        <v>1.25</v>
      </c>
      <c r="AY139" s="234">
        <f t="shared" si="76"/>
        <v>205.81</v>
      </c>
      <c r="AZ139" s="272">
        <v>14.92</v>
      </c>
      <c r="BA139" s="266">
        <f t="shared" si="77"/>
        <v>91.757999999999996</v>
      </c>
      <c r="BB139" s="273">
        <v>1.25</v>
      </c>
      <c r="BC139" s="273">
        <v>1</v>
      </c>
      <c r="BD139" s="273">
        <v>0.75</v>
      </c>
      <c r="BE139" s="234">
        <f t="shared" si="78"/>
        <v>112.26</v>
      </c>
      <c r="BF139" s="294">
        <v>7.67</v>
      </c>
      <c r="BG139" s="234">
        <f t="shared" si="79"/>
        <v>47.17</v>
      </c>
      <c r="BH139" s="295">
        <v>1</v>
      </c>
      <c r="BI139" s="295">
        <v>1</v>
      </c>
      <c r="BJ139" s="295">
        <v>0.75</v>
      </c>
      <c r="BK139" s="234">
        <f t="shared" si="80"/>
        <v>102.91</v>
      </c>
      <c r="BL139" s="234">
        <f>SUM(AO139+AS139)</f>
        <v>347.81</v>
      </c>
      <c r="BM139" s="234">
        <f t="shared" si="81"/>
        <v>265.02999999999997</v>
      </c>
      <c r="BN139" s="234">
        <f t="shared" si="82"/>
        <v>204.02</v>
      </c>
      <c r="BO139" s="234">
        <f t="shared" si="83"/>
        <v>150.08000000000001</v>
      </c>
    </row>
    <row r="140" spans="1:68" s="233" customFormat="1" x14ac:dyDescent="0.2">
      <c r="A140" s="257" t="s">
        <v>315</v>
      </c>
      <c r="B140" s="258" t="s">
        <v>318</v>
      </c>
      <c r="C140" s="258" t="s">
        <v>316</v>
      </c>
      <c r="D140" s="259" t="s">
        <v>177</v>
      </c>
      <c r="E140" s="258" t="s">
        <v>166</v>
      </c>
      <c r="F140" s="258" t="s">
        <v>157</v>
      </c>
      <c r="G140" s="259" t="s">
        <v>158</v>
      </c>
      <c r="H140" s="259" t="s">
        <v>1408</v>
      </c>
      <c r="I140" s="259" t="s">
        <v>1409</v>
      </c>
      <c r="J140" s="258" t="s">
        <v>1295</v>
      </c>
      <c r="K140" s="258" t="s">
        <v>1410</v>
      </c>
      <c r="L140" s="258" t="s">
        <v>1411</v>
      </c>
      <c r="M140" s="258"/>
      <c r="N140" s="258"/>
      <c r="O140" s="258" t="s">
        <v>65</v>
      </c>
      <c r="P140" s="258">
        <v>44</v>
      </c>
      <c r="Q140" s="259"/>
      <c r="R140" s="258" t="s">
        <v>136</v>
      </c>
      <c r="S140" s="258" t="s">
        <v>1238</v>
      </c>
      <c r="T140" s="258" t="s">
        <v>1218</v>
      </c>
      <c r="U140" s="258" t="s">
        <v>159</v>
      </c>
      <c r="V140" s="258" t="s">
        <v>167</v>
      </c>
      <c r="W140" s="258" t="s">
        <v>65</v>
      </c>
      <c r="X140" s="258" t="s">
        <v>65</v>
      </c>
      <c r="Y140" s="258" t="s">
        <v>112</v>
      </c>
      <c r="Z140" s="258"/>
      <c r="AA140" s="258" t="s">
        <v>113</v>
      </c>
      <c r="AB140" s="258" t="s">
        <v>113</v>
      </c>
      <c r="AC140" s="258"/>
      <c r="AD140" s="258" t="s">
        <v>113</v>
      </c>
      <c r="AE140" s="258">
        <v>0</v>
      </c>
      <c r="AF140" s="258" t="s">
        <v>65</v>
      </c>
      <c r="AG140" s="258"/>
      <c r="AH140" s="258" t="s">
        <v>1412</v>
      </c>
      <c r="AI140" s="260"/>
      <c r="AJ140" s="260"/>
      <c r="AK140" s="261" t="s">
        <v>1198</v>
      </c>
      <c r="AL140" s="262" t="s">
        <v>1290</v>
      </c>
      <c r="BL140" s="234">
        <v>0</v>
      </c>
      <c r="BM140" s="234">
        <v>0</v>
      </c>
      <c r="BN140" s="234">
        <v>0</v>
      </c>
      <c r="BO140" s="234">
        <v>0</v>
      </c>
      <c r="BP140" s="235" t="s">
        <v>1143</v>
      </c>
    </row>
    <row r="141" spans="1:68" s="233" customFormat="1" x14ac:dyDescent="0.2">
      <c r="A141" s="257" t="s">
        <v>315</v>
      </c>
      <c r="B141" s="258" t="s">
        <v>321</v>
      </c>
      <c r="C141" s="258" t="s">
        <v>319</v>
      </c>
      <c r="D141" s="259" t="s">
        <v>320</v>
      </c>
      <c r="E141" s="258" t="s">
        <v>166</v>
      </c>
      <c r="F141" s="258" t="s">
        <v>106</v>
      </c>
      <c r="G141" s="259" t="s">
        <v>107</v>
      </c>
      <c r="H141" s="259" t="s">
        <v>1224</v>
      </c>
      <c r="I141" s="259" t="s">
        <v>1231</v>
      </c>
      <c r="J141" s="258" t="s">
        <v>1231</v>
      </c>
      <c r="K141" s="258" t="s">
        <v>1348</v>
      </c>
      <c r="L141" s="258" t="s">
        <v>1249</v>
      </c>
      <c r="M141" s="258"/>
      <c r="N141" s="258"/>
      <c r="O141" s="258" t="s">
        <v>65</v>
      </c>
      <c r="P141" s="258">
        <v>54</v>
      </c>
      <c r="Q141" s="259"/>
      <c r="R141" s="258" t="s">
        <v>136</v>
      </c>
      <c r="S141" s="258" t="s">
        <v>1217</v>
      </c>
      <c r="T141" s="258" t="s">
        <v>1218</v>
      </c>
      <c r="U141" s="258" t="s">
        <v>110</v>
      </c>
      <c r="V141" s="258" t="s">
        <v>167</v>
      </c>
      <c r="W141" s="258" t="s">
        <v>65</v>
      </c>
      <c r="X141" s="258" t="s">
        <v>108</v>
      </c>
      <c r="Y141" s="258" t="s">
        <v>112</v>
      </c>
      <c r="Z141" s="258" t="s">
        <v>1206</v>
      </c>
      <c r="AA141" s="258" t="s">
        <v>113</v>
      </c>
      <c r="AB141" s="258" t="s">
        <v>113</v>
      </c>
      <c r="AC141" s="258"/>
      <c r="AD141" s="258" t="s">
        <v>113</v>
      </c>
      <c r="AE141" s="258" t="s">
        <v>6</v>
      </c>
      <c r="AF141" s="258" t="s">
        <v>108</v>
      </c>
      <c r="AG141" s="258"/>
      <c r="AH141" s="258" t="s">
        <v>1413</v>
      </c>
      <c r="AI141" s="260"/>
      <c r="AJ141" s="260"/>
      <c r="AK141" s="261" t="s">
        <v>1198</v>
      </c>
      <c r="AL141" s="262" t="s">
        <v>1199</v>
      </c>
      <c r="BL141" s="234">
        <v>0</v>
      </c>
      <c r="BM141" s="234">
        <v>0</v>
      </c>
      <c r="BN141" s="234">
        <v>0</v>
      </c>
      <c r="BO141" s="234">
        <v>0</v>
      </c>
      <c r="BP141" s="235" t="s">
        <v>1143</v>
      </c>
    </row>
    <row r="142" spans="1:68" s="233" customFormat="1" x14ac:dyDescent="0.2">
      <c r="A142" s="257" t="s">
        <v>315</v>
      </c>
      <c r="B142" s="258" t="s">
        <v>324</v>
      </c>
      <c r="C142" s="258" t="s">
        <v>322</v>
      </c>
      <c r="D142" s="259" t="s">
        <v>323</v>
      </c>
      <c r="E142" s="258" t="s">
        <v>166</v>
      </c>
      <c r="F142" s="258" t="s">
        <v>106</v>
      </c>
      <c r="G142" s="259" t="s">
        <v>107</v>
      </c>
      <c r="H142" s="259" t="s">
        <v>1224</v>
      </c>
      <c r="I142" s="259" t="s">
        <v>1231</v>
      </c>
      <c r="J142" s="258" t="s">
        <v>1231</v>
      </c>
      <c r="K142" s="258" t="s">
        <v>1348</v>
      </c>
      <c r="L142" s="258" t="s">
        <v>1249</v>
      </c>
      <c r="M142" s="258"/>
      <c r="N142" s="258"/>
      <c r="O142" s="258" t="s">
        <v>65</v>
      </c>
      <c r="P142" s="258">
        <v>54</v>
      </c>
      <c r="Q142" s="259"/>
      <c r="R142" s="258" t="s">
        <v>136</v>
      </c>
      <c r="S142" s="258" t="s">
        <v>1217</v>
      </c>
      <c r="T142" s="258" t="s">
        <v>1218</v>
      </c>
      <c r="U142" s="258" t="s">
        <v>110</v>
      </c>
      <c r="V142" s="258" t="s">
        <v>125</v>
      </c>
      <c r="W142" s="258" t="s">
        <v>108</v>
      </c>
      <c r="X142" s="258" t="s">
        <v>108</v>
      </c>
      <c r="Y142" s="258" t="s">
        <v>112</v>
      </c>
      <c r="Z142" s="258" t="s">
        <v>1206</v>
      </c>
      <c r="AA142" s="258" t="s">
        <v>113</v>
      </c>
      <c r="AB142" s="258" t="s">
        <v>113</v>
      </c>
      <c r="AC142" s="258"/>
      <c r="AD142" s="258" t="s">
        <v>113</v>
      </c>
      <c r="AE142" s="258" t="s">
        <v>6</v>
      </c>
      <c r="AF142" s="258" t="s">
        <v>108</v>
      </c>
      <c r="AG142" s="258" t="s">
        <v>1346</v>
      </c>
      <c r="AH142" s="258" t="s">
        <v>1413</v>
      </c>
      <c r="AI142" s="260"/>
      <c r="AJ142" s="260"/>
      <c r="AK142" s="261" t="s">
        <v>1198</v>
      </c>
      <c r="AL142" s="262" t="s">
        <v>1199</v>
      </c>
      <c r="BL142" s="234">
        <v>0</v>
      </c>
      <c r="BM142" s="234">
        <v>0</v>
      </c>
      <c r="BN142" s="234">
        <v>0</v>
      </c>
      <c r="BO142" s="234">
        <v>0</v>
      </c>
      <c r="BP142" s="235" t="s">
        <v>1143</v>
      </c>
    </row>
    <row r="143" spans="1:68" s="233" customFormat="1" x14ac:dyDescent="0.2">
      <c r="A143" s="246" t="s">
        <v>315</v>
      </c>
      <c r="B143" s="247" t="s">
        <v>325</v>
      </c>
      <c r="C143" s="249"/>
      <c r="D143" s="256"/>
      <c r="E143" s="247" t="s">
        <v>166</v>
      </c>
      <c r="F143" s="247" t="s">
        <v>157</v>
      </c>
      <c r="G143" s="247" t="s">
        <v>158</v>
      </c>
      <c r="H143" s="247" t="s">
        <v>1306</v>
      </c>
      <c r="I143" s="247" t="s">
        <v>1382</v>
      </c>
      <c r="J143" s="247" t="s">
        <v>1231</v>
      </c>
      <c r="K143" s="271">
        <v>2.16</v>
      </c>
      <c r="L143" s="271">
        <v>1.04</v>
      </c>
      <c r="M143" s="247"/>
      <c r="N143" s="247"/>
      <c r="O143" s="247" t="s">
        <v>65</v>
      </c>
      <c r="P143" s="247">
        <v>54</v>
      </c>
      <c r="Q143" s="248"/>
      <c r="R143" s="247" t="s">
        <v>326</v>
      </c>
      <c r="S143" s="247" t="s">
        <v>1414</v>
      </c>
      <c r="T143" s="249" t="s">
        <v>1594</v>
      </c>
      <c r="U143" s="249" t="s">
        <v>1595</v>
      </c>
      <c r="V143" s="247" t="s">
        <v>167</v>
      </c>
      <c r="W143" s="247" t="s">
        <v>65</v>
      </c>
      <c r="X143" s="247" t="s">
        <v>65</v>
      </c>
      <c r="Y143" s="247" t="s">
        <v>112</v>
      </c>
      <c r="Z143" s="247" t="s">
        <v>1141</v>
      </c>
      <c r="AA143" s="247" t="s">
        <v>113</v>
      </c>
      <c r="AB143" s="247" t="s">
        <v>113</v>
      </c>
      <c r="AC143" s="247"/>
      <c r="AD143" s="247" t="s">
        <v>113</v>
      </c>
      <c r="AE143" s="247" t="s">
        <v>6</v>
      </c>
      <c r="AF143" s="249" t="s">
        <v>108</v>
      </c>
      <c r="AG143" s="247"/>
      <c r="AH143" s="247"/>
      <c r="AI143" s="250" t="s">
        <v>1630</v>
      </c>
      <c r="AJ143" s="251" t="s">
        <v>1560</v>
      </c>
      <c r="AK143" s="252" t="s">
        <v>1208</v>
      </c>
      <c r="AL143" s="253" t="s">
        <v>1290</v>
      </c>
      <c r="AM143" s="266">
        <f t="shared" ref="AM143:AM144" si="84">SUM(K143+K143+L143+0.4)</f>
        <v>5.76</v>
      </c>
      <c r="AN143" s="267">
        <v>25.43</v>
      </c>
      <c r="AO143" s="234">
        <f t="shared" ref="AO143:AO144" si="85">SUBTOTAL(9,AM143)*AN143</f>
        <v>146.47999999999999</v>
      </c>
      <c r="AP143" s="268">
        <v>2.75</v>
      </c>
      <c r="AQ143" s="268">
        <v>2</v>
      </c>
      <c r="AR143" s="268">
        <v>1.25</v>
      </c>
      <c r="AS143" s="234">
        <f t="shared" ref="AS143:AS144" si="86">SUBTOTAL(9,AP143:AR143)*37.42</f>
        <v>224.52</v>
      </c>
      <c r="AT143" s="267">
        <v>25.43</v>
      </c>
      <c r="AU143" s="234">
        <f t="shared" ref="AU143:AU144" si="87">SUBTOTAL(9,AM143)*AT143</f>
        <v>146.47999999999999</v>
      </c>
      <c r="AV143" s="268">
        <v>2.75</v>
      </c>
      <c r="AW143" s="268">
        <v>2</v>
      </c>
      <c r="AX143" s="268">
        <v>1.25</v>
      </c>
      <c r="AY143" s="234">
        <f t="shared" ref="AY143:AY144" si="88">SUBTOTAL(9,AV143:AX143)*37.42</f>
        <v>224.52</v>
      </c>
      <c r="AZ143" s="272">
        <v>20.88</v>
      </c>
      <c r="BA143" s="266">
        <f t="shared" ref="BA143:BA144" si="89">SUBTOTAL(9,AM143)*AZ143</f>
        <v>120.26900000000001</v>
      </c>
      <c r="BB143" s="273">
        <v>1.75</v>
      </c>
      <c r="BC143" s="273">
        <v>1</v>
      </c>
      <c r="BD143" s="273">
        <v>0.75</v>
      </c>
      <c r="BE143" s="234">
        <f t="shared" ref="BE143:BE144" si="90">SUBTOTAL(9,BB143:BD143)*37.42</f>
        <v>130.97</v>
      </c>
      <c r="BF143" s="272">
        <v>20.88</v>
      </c>
      <c r="BG143" s="234">
        <f t="shared" ref="BG143:BG144" si="91">SUBTOTAL(9,AM143)*BF143</f>
        <v>120.27</v>
      </c>
      <c r="BH143" s="273">
        <v>1.75</v>
      </c>
      <c r="BI143" s="273">
        <v>1</v>
      </c>
      <c r="BJ143" s="273">
        <v>0.75</v>
      </c>
      <c r="BK143" s="234">
        <f t="shared" ref="BK143:BK144" si="92">SUBTOTAL(9,BH143:BJ143)*37.42</f>
        <v>130.97</v>
      </c>
      <c r="BL143" s="234">
        <f t="shared" ref="BL143:BL144" si="93">SUM(AO143+AS143)</f>
        <v>371</v>
      </c>
      <c r="BM143" s="234">
        <f t="shared" ref="BM143:BM144" si="94">SUM(AU143+AY143)</f>
        <v>371</v>
      </c>
      <c r="BN143" s="234">
        <f t="shared" ref="BN143:BN144" si="95">SUM(BA143+BE143)</f>
        <v>251.24</v>
      </c>
      <c r="BO143" s="234">
        <f t="shared" ref="BO143:BO144" si="96">SUM(BG143+BK143)</f>
        <v>251.24</v>
      </c>
      <c r="BP143" s="235" t="s">
        <v>1599</v>
      </c>
    </row>
    <row r="144" spans="1:68" s="233" customFormat="1" x14ac:dyDescent="0.2">
      <c r="A144" s="246" t="s">
        <v>315</v>
      </c>
      <c r="B144" s="247" t="s">
        <v>327</v>
      </c>
      <c r="C144" s="249"/>
      <c r="D144" s="256"/>
      <c r="E144" s="247" t="s">
        <v>166</v>
      </c>
      <c r="F144" s="247" t="s">
        <v>1415</v>
      </c>
      <c r="G144" s="247" t="s">
        <v>158</v>
      </c>
      <c r="H144" s="247" t="s">
        <v>1416</v>
      </c>
      <c r="I144" s="247" t="s">
        <v>1417</v>
      </c>
      <c r="J144" s="247" t="s">
        <v>1231</v>
      </c>
      <c r="K144" s="271">
        <v>2.2999999999999998</v>
      </c>
      <c r="L144" s="271">
        <v>0.98</v>
      </c>
      <c r="M144" s="247"/>
      <c r="N144" s="247"/>
      <c r="O144" s="247" t="s">
        <v>65</v>
      </c>
      <c r="P144" s="247">
        <v>54</v>
      </c>
      <c r="Q144" s="248"/>
      <c r="R144" s="247" t="s">
        <v>136</v>
      </c>
      <c r="S144" s="247" t="s">
        <v>1217</v>
      </c>
      <c r="T144" s="249" t="s">
        <v>1631</v>
      </c>
      <c r="U144" s="249" t="s">
        <v>1418</v>
      </c>
      <c r="V144" s="247" t="s">
        <v>199</v>
      </c>
      <c r="W144" s="247" t="s">
        <v>65</v>
      </c>
      <c r="X144" s="247" t="s">
        <v>65</v>
      </c>
      <c r="Y144" s="247" t="s">
        <v>112</v>
      </c>
      <c r="Z144" s="247" t="s">
        <v>1139</v>
      </c>
      <c r="AA144" s="247" t="s">
        <v>108</v>
      </c>
      <c r="AB144" s="247" t="s">
        <v>108</v>
      </c>
      <c r="AC144" s="247"/>
      <c r="AD144" s="247" t="s">
        <v>108</v>
      </c>
      <c r="AE144" s="247" t="s">
        <v>6</v>
      </c>
      <c r="AF144" s="247" t="s">
        <v>108</v>
      </c>
      <c r="AG144" s="247"/>
      <c r="AH144" s="249" t="s">
        <v>1632</v>
      </c>
      <c r="AI144" s="250"/>
      <c r="AJ144" s="251" t="s">
        <v>1560</v>
      </c>
      <c r="AK144" s="252" t="s">
        <v>1208</v>
      </c>
      <c r="AL144" s="253" t="s">
        <v>1290</v>
      </c>
      <c r="AM144" s="266">
        <f t="shared" si="84"/>
        <v>5.98</v>
      </c>
      <c r="AN144" s="234">
        <v>118.12</v>
      </c>
      <c r="AO144" s="234">
        <f t="shared" si="85"/>
        <v>706.36</v>
      </c>
      <c r="AP144" s="115">
        <v>2.75</v>
      </c>
      <c r="AQ144" s="115">
        <v>2</v>
      </c>
      <c r="AR144" s="115">
        <v>4</v>
      </c>
      <c r="AS144" s="234">
        <f t="shared" si="86"/>
        <v>327.43</v>
      </c>
      <c r="AT144" s="234">
        <v>118.12</v>
      </c>
      <c r="AU144" s="234">
        <f t="shared" si="87"/>
        <v>706.36</v>
      </c>
      <c r="AV144" s="115">
        <v>2.75</v>
      </c>
      <c r="AW144" s="115">
        <v>2</v>
      </c>
      <c r="AX144" s="115">
        <v>4</v>
      </c>
      <c r="AY144" s="234">
        <f t="shared" si="88"/>
        <v>327.43</v>
      </c>
      <c r="AZ144" s="234">
        <v>118.12</v>
      </c>
      <c r="BA144" s="266">
        <f t="shared" si="89"/>
        <v>706.35799999999995</v>
      </c>
      <c r="BB144" s="115">
        <v>2.75</v>
      </c>
      <c r="BC144" s="115">
        <v>2</v>
      </c>
      <c r="BD144" s="115">
        <v>4</v>
      </c>
      <c r="BE144" s="234">
        <f t="shared" si="90"/>
        <v>327.43</v>
      </c>
      <c r="BF144" s="234">
        <v>118.12</v>
      </c>
      <c r="BG144" s="234">
        <f t="shared" si="91"/>
        <v>706.36</v>
      </c>
      <c r="BH144" s="115">
        <v>2.75</v>
      </c>
      <c r="BI144" s="115">
        <v>2</v>
      </c>
      <c r="BJ144" s="115">
        <v>4</v>
      </c>
      <c r="BK144" s="234">
        <f t="shared" si="92"/>
        <v>327.43</v>
      </c>
      <c r="BL144" s="234">
        <f t="shared" si="93"/>
        <v>1033.79</v>
      </c>
      <c r="BM144" s="234">
        <f t="shared" si="94"/>
        <v>1033.79</v>
      </c>
      <c r="BN144" s="234">
        <f t="shared" si="95"/>
        <v>1033.79</v>
      </c>
      <c r="BO144" s="234">
        <f t="shared" si="96"/>
        <v>1033.79</v>
      </c>
      <c r="BP144" s="235" t="s">
        <v>1633</v>
      </c>
    </row>
    <row r="145" spans="1:68" s="233" customFormat="1" x14ac:dyDescent="0.2">
      <c r="A145" s="246" t="s">
        <v>315</v>
      </c>
      <c r="B145" s="247" t="s">
        <v>329</v>
      </c>
      <c r="C145" s="249"/>
      <c r="D145" s="256"/>
      <c r="E145" s="247" t="s">
        <v>166</v>
      </c>
      <c r="F145" s="247" t="s">
        <v>175</v>
      </c>
      <c r="G145" s="248" t="s">
        <v>107</v>
      </c>
      <c r="H145" s="248" t="s">
        <v>1258</v>
      </c>
      <c r="I145" s="248" t="s">
        <v>1231</v>
      </c>
      <c r="J145" s="247" t="s">
        <v>1231</v>
      </c>
      <c r="K145" s="247" t="s">
        <v>1203</v>
      </c>
      <c r="L145" s="247" t="s">
        <v>1259</v>
      </c>
      <c r="M145" s="247"/>
      <c r="N145" s="247"/>
      <c r="O145" s="247" t="s">
        <v>65</v>
      </c>
      <c r="P145" s="247">
        <v>58</v>
      </c>
      <c r="Q145" s="248" t="s">
        <v>1260</v>
      </c>
      <c r="R145" s="247" t="s">
        <v>136</v>
      </c>
      <c r="S145" s="247" t="s">
        <v>1419</v>
      </c>
      <c r="T145" s="249" t="s">
        <v>1634</v>
      </c>
      <c r="U145" s="247" t="s">
        <v>110</v>
      </c>
      <c r="V145" s="247" t="s">
        <v>199</v>
      </c>
      <c r="W145" s="247" t="s">
        <v>108</v>
      </c>
      <c r="X145" s="247" t="s">
        <v>108</v>
      </c>
      <c r="Y145" s="247" t="s">
        <v>1239</v>
      </c>
      <c r="Z145" s="247" t="s">
        <v>1139</v>
      </c>
      <c r="AA145" s="247" t="s">
        <v>108</v>
      </c>
      <c r="AB145" s="247" t="s">
        <v>108</v>
      </c>
      <c r="AC145" s="247" t="s">
        <v>176</v>
      </c>
      <c r="AD145" s="249" t="s">
        <v>113</v>
      </c>
      <c r="AE145" s="247" t="s">
        <v>6</v>
      </c>
      <c r="AF145" s="247" t="s">
        <v>108</v>
      </c>
      <c r="AG145" s="247" t="s">
        <v>1420</v>
      </c>
      <c r="AH145" s="247" t="s">
        <v>1421</v>
      </c>
      <c r="AI145" s="254" t="s">
        <v>114</v>
      </c>
      <c r="AJ145" s="251" t="s">
        <v>1560</v>
      </c>
      <c r="AK145" s="252" t="s">
        <v>1208</v>
      </c>
      <c r="AL145" s="253" t="s">
        <v>1199</v>
      </c>
      <c r="BL145" s="234">
        <v>0</v>
      </c>
      <c r="BM145" s="234">
        <v>0</v>
      </c>
      <c r="BN145" s="234">
        <v>0</v>
      </c>
      <c r="BO145" s="234">
        <v>0</v>
      </c>
      <c r="BP145" s="235" t="s">
        <v>1137</v>
      </c>
    </row>
    <row r="146" spans="1:68" s="233" customFormat="1" x14ac:dyDescent="0.2">
      <c r="A146" s="246" t="s">
        <v>315</v>
      </c>
      <c r="B146" s="247" t="s">
        <v>330</v>
      </c>
      <c r="C146" s="247" t="s">
        <v>316</v>
      </c>
      <c r="D146" s="248" t="s">
        <v>177</v>
      </c>
      <c r="E146" s="247" t="s">
        <v>166</v>
      </c>
      <c r="F146" s="247" t="s">
        <v>1415</v>
      </c>
      <c r="G146" s="247" t="s">
        <v>158</v>
      </c>
      <c r="H146" s="247" t="s">
        <v>1416</v>
      </c>
      <c r="I146" s="247" t="s">
        <v>1417</v>
      </c>
      <c r="J146" s="247" t="s">
        <v>1231</v>
      </c>
      <c r="K146" s="271">
        <v>2.2999999999999998</v>
      </c>
      <c r="L146" s="271">
        <v>0.98</v>
      </c>
      <c r="M146" s="247"/>
      <c r="N146" s="247"/>
      <c r="O146" s="247" t="s">
        <v>65</v>
      </c>
      <c r="P146" s="247">
        <v>54</v>
      </c>
      <c r="Q146" s="248"/>
      <c r="R146" s="247" t="s">
        <v>136</v>
      </c>
      <c r="S146" s="247" t="s">
        <v>1238</v>
      </c>
      <c r="T146" s="249" t="s">
        <v>1631</v>
      </c>
      <c r="U146" s="249" t="s">
        <v>1418</v>
      </c>
      <c r="V146" s="247" t="s">
        <v>132</v>
      </c>
      <c r="W146" s="247" t="s">
        <v>65</v>
      </c>
      <c r="X146" s="247" t="s">
        <v>65</v>
      </c>
      <c r="Y146" s="247" t="s">
        <v>112</v>
      </c>
      <c r="Z146" s="247" t="s">
        <v>1139</v>
      </c>
      <c r="AA146" s="247" t="s">
        <v>113</v>
      </c>
      <c r="AB146" s="247" t="s">
        <v>113</v>
      </c>
      <c r="AC146" s="247"/>
      <c r="AD146" s="247" t="s">
        <v>113</v>
      </c>
      <c r="AE146" s="247" t="s">
        <v>6</v>
      </c>
      <c r="AF146" s="247" t="s">
        <v>108</v>
      </c>
      <c r="AG146" s="247"/>
      <c r="AH146" s="247" t="s">
        <v>1422</v>
      </c>
      <c r="AI146" s="250"/>
      <c r="AJ146" s="251" t="s">
        <v>1560</v>
      </c>
      <c r="AK146" s="252" t="s">
        <v>1208</v>
      </c>
      <c r="AL146" s="253" t="s">
        <v>1290</v>
      </c>
      <c r="AM146" s="266">
        <f>SUM(K146+K146+L146+0.4)</f>
        <v>5.98</v>
      </c>
      <c r="AN146" s="234">
        <v>118.12</v>
      </c>
      <c r="AO146" s="234">
        <f>SUBTOTAL(9,AM146)*AN146</f>
        <v>706.36</v>
      </c>
      <c r="AP146" s="115">
        <v>2.75</v>
      </c>
      <c r="AQ146" s="115">
        <v>2</v>
      </c>
      <c r="AR146" s="115">
        <v>4</v>
      </c>
      <c r="AS146" s="234">
        <f t="shared" ref="AS146" si="97">SUBTOTAL(9,AP146:AR146)*37.42</f>
        <v>327.43</v>
      </c>
      <c r="AT146" s="234">
        <v>118.12</v>
      </c>
      <c r="AU146" s="234">
        <f>SUBTOTAL(9,AM146)*AT146</f>
        <v>706.36</v>
      </c>
      <c r="AV146" s="115">
        <v>2.75</v>
      </c>
      <c r="AW146" s="115">
        <v>2</v>
      </c>
      <c r="AX146" s="115">
        <v>4</v>
      </c>
      <c r="AY146" s="234">
        <f>SUBTOTAL(9,AV146:AX146)*37.42</f>
        <v>327.43</v>
      </c>
      <c r="AZ146" s="234">
        <v>118.12</v>
      </c>
      <c r="BA146" s="266">
        <f>SUBTOTAL(9,AM146)*AZ146</f>
        <v>706.35799999999995</v>
      </c>
      <c r="BB146" s="115">
        <v>2.75</v>
      </c>
      <c r="BC146" s="115">
        <v>2</v>
      </c>
      <c r="BD146" s="115">
        <v>4</v>
      </c>
      <c r="BE146" s="234">
        <f>SUBTOTAL(9,BB146:BD146)*37.42</f>
        <v>327.43</v>
      </c>
      <c r="BF146" s="234">
        <v>118.12</v>
      </c>
      <c r="BG146" s="234">
        <f>SUBTOTAL(9,AM146)*BF146</f>
        <v>706.36</v>
      </c>
      <c r="BH146" s="115">
        <v>2.75</v>
      </c>
      <c r="BI146" s="115">
        <v>2</v>
      </c>
      <c r="BJ146" s="115">
        <v>4</v>
      </c>
      <c r="BK146" s="234">
        <f t="shared" ref="BK146" si="98">SUBTOTAL(9,BH146:BJ146)*37.42</f>
        <v>327.43</v>
      </c>
      <c r="BL146" s="234">
        <f>SUM(AO146+AS146)</f>
        <v>1033.79</v>
      </c>
      <c r="BM146" s="234">
        <f>SUM(AU146+AY146)</f>
        <v>1033.79</v>
      </c>
      <c r="BN146" s="234">
        <f>SUM(BA146+BE146)</f>
        <v>1033.79</v>
      </c>
      <c r="BO146" s="234">
        <f>SUM(BG146+BK146)</f>
        <v>1033.79</v>
      </c>
      <c r="BP146" s="235" t="s">
        <v>1633</v>
      </c>
    </row>
    <row r="147" spans="1:68" s="233" customFormat="1" x14ac:dyDescent="0.2">
      <c r="A147" s="246" t="s">
        <v>315</v>
      </c>
      <c r="B147" s="247" t="s">
        <v>395</v>
      </c>
      <c r="C147" s="249"/>
      <c r="D147" s="256"/>
      <c r="E147" s="247" t="s">
        <v>166</v>
      </c>
      <c r="F147" s="247" t="s">
        <v>175</v>
      </c>
      <c r="G147" s="248" t="s">
        <v>107</v>
      </c>
      <c r="H147" s="256" t="s">
        <v>1357</v>
      </c>
      <c r="I147" s="248" t="s">
        <v>1402</v>
      </c>
      <c r="J147" s="247" t="s">
        <v>1202</v>
      </c>
      <c r="K147" s="249" t="s">
        <v>1635</v>
      </c>
      <c r="L147" s="247" t="s">
        <v>1424</v>
      </c>
      <c r="M147" s="247"/>
      <c r="N147" s="247"/>
      <c r="O147" s="247" t="s">
        <v>65</v>
      </c>
      <c r="P147" s="247">
        <v>54</v>
      </c>
      <c r="Q147" s="256" t="s">
        <v>1260</v>
      </c>
      <c r="R147" s="247" t="s">
        <v>136</v>
      </c>
      <c r="S147" s="247" t="s">
        <v>1425</v>
      </c>
      <c r="T147" s="249" t="s">
        <v>1625</v>
      </c>
      <c r="U147" s="247" t="s">
        <v>110</v>
      </c>
      <c r="V147" s="247" t="s">
        <v>167</v>
      </c>
      <c r="W147" s="247" t="s">
        <v>108</v>
      </c>
      <c r="X147" s="247" t="s">
        <v>108</v>
      </c>
      <c r="Y147" s="249" t="s">
        <v>1239</v>
      </c>
      <c r="Z147" s="247" t="s">
        <v>1139</v>
      </c>
      <c r="AA147" s="247" t="s">
        <v>108</v>
      </c>
      <c r="AB147" s="247" t="s">
        <v>108</v>
      </c>
      <c r="AC147" s="247" t="s">
        <v>176</v>
      </c>
      <c r="AD147" s="249" t="s">
        <v>113</v>
      </c>
      <c r="AE147" s="247" t="s">
        <v>6</v>
      </c>
      <c r="AF147" s="247" t="s">
        <v>108</v>
      </c>
      <c r="AG147" s="247" t="s">
        <v>1349</v>
      </c>
      <c r="AH147" s="247" t="s">
        <v>1421</v>
      </c>
      <c r="AI147" s="254" t="s">
        <v>114</v>
      </c>
      <c r="AJ147" s="251" t="s">
        <v>1560</v>
      </c>
      <c r="AK147" s="252" t="s">
        <v>1208</v>
      </c>
      <c r="AL147" s="255" t="s">
        <v>1199</v>
      </c>
      <c r="BL147" s="234">
        <v>0</v>
      </c>
      <c r="BM147" s="234">
        <v>0</v>
      </c>
      <c r="BN147" s="234">
        <v>0</v>
      </c>
      <c r="BO147" s="234">
        <v>0</v>
      </c>
      <c r="BP147" s="235" t="s">
        <v>1137</v>
      </c>
    </row>
    <row r="148" spans="1:68" s="233" customFormat="1" x14ac:dyDescent="0.2">
      <c r="A148" s="246" t="s">
        <v>315</v>
      </c>
      <c r="B148" s="247" t="s">
        <v>332</v>
      </c>
      <c r="C148" s="247" t="s">
        <v>331</v>
      </c>
      <c r="D148" s="248" t="s">
        <v>177</v>
      </c>
      <c r="E148" s="247" t="s">
        <v>166</v>
      </c>
      <c r="F148" s="247" t="s">
        <v>1415</v>
      </c>
      <c r="G148" s="247" t="s">
        <v>158</v>
      </c>
      <c r="H148" s="247" t="s">
        <v>1416</v>
      </c>
      <c r="I148" s="247" t="s">
        <v>1417</v>
      </c>
      <c r="J148" s="247" t="s">
        <v>1231</v>
      </c>
      <c r="K148" s="271">
        <v>2.2999999999999998</v>
      </c>
      <c r="L148" s="271">
        <v>0.98</v>
      </c>
      <c r="M148" s="247"/>
      <c r="N148" s="247"/>
      <c r="O148" s="298" t="s">
        <v>108</v>
      </c>
      <c r="P148" s="247">
        <v>54</v>
      </c>
      <c r="Q148" s="248"/>
      <c r="R148" s="247" t="s">
        <v>136</v>
      </c>
      <c r="S148" s="247" t="s">
        <v>1335</v>
      </c>
      <c r="T148" s="249" t="s">
        <v>1587</v>
      </c>
      <c r="U148" s="249" t="s">
        <v>1427</v>
      </c>
      <c r="V148" s="247" t="s">
        <v>167</v>
      </c>
      <c r="W148" s="247" t="s">
        <v>65</v>
      </c>
      <c r="X148" s="247" t="s">
        <v>65</v>
      </c>
      <c r="Y148" s="247" t="s">
        <v>112</v>
      </c>
      <c r="Z148" s="247" t="s">
        <v>1426</v>
      </c>
      <c r="AA148" s="247" t="s">
        <v>108</v>
      </c>
      <c r="AB148" s="249" t="s">
        <v>113</v>
      </c>
      <c r="AC148" s="247"/>
      <c r="AD148" s="249" t="s">
        <v>113</v>
      </c>
      <c r="AE148" s="247" t="s">
        <v>6</v>
      </c>
      <c r="AF148" s="247" t="s">
        <v>108</v>
      </c>
      <c r="AG148" s="249" t="s">
        <v>1346</v>
      </c>
      <c r="AH148" s="247" t="s">
        <v>1422</v>
      </c>
      <c r="AI148" s="250" t="s">
        <v>1636</v>
      </c>
      <c r="AJ148" s="251" t="s">
        <v>1560</v>
      </c>
      <c r="AK148" s="252" t="s">
        <v>1208</v>
      </c>
      <c r="AL148" s="253" t="s">
        <v>1290</v>
      </c>
      <c r="AM148" s="266">
        <f t="shared" ref="AM148:AM153" si="99">SUM(K148+K148+L148+0.4)</f>
        <v>5.98</v>
      </c>
      <c r="AN148" s="234">
        <v>134.4</v>
      </c>
      <c r="AO148" s="234">
        <f t="shared" ref="AO148:AO153" si="100">SUBTOTAL(9,AM148)*AN148</f>
        <v>803.71</v>
      </c>
      <c r="AP148" s="115">
        <v>2.75</v>
      </c>
      <c r="AQ148" s="115">
        <v>2</v>
      </c>
      <c r="AR148" s="115">
        <v>4</v>
      </c>
      <c r="AS148" s="234">
        <f t="shared" ref="AS148:AS153" si="101">SUBTOTAL(9,AP148:AR148)*37.42</f>
        <v>327.43</v>
      </c>
      <c r="AT148" s="234">
        <v>134.4</v>
      </c>
      <c r="AU148" s="234">
        <f t="shared" ref="AU148:AU153" si="102">SUBTOTAL(9,AM148)*AT148</f>
        <v>803.71</v>
      </c>
      <c r="AV148" s="115">
        <v>2.75</v>
      </c>
      <c r="AW148" s="115">
        <v>2</v>
      </c>
      <c r="AX148" s="115">
        <v>4</v>
      </c>
      <c r="AY148" s="234">
        <f t="shared" ref="AY148:AY153" si="103">SUBTOTAL(9,AV148:AX148)*37.42</f>
        <v>327.43</v>
      </c>
      <c r="AZ148" s="234">
        <v>134.4</v>
      </c>
      <c r="BA148" s="266">
        <f t="shared" ref="BA148:BA153" si="104">SUBTOTAL(9,AM148)*AZ148</f>
        <v>803.71199999999999</v>
      </c>
      <c r="BB148" s="115">
        <v>2.75</v>
      </c>
      <c r="BC148" s="115">
        <v>2</v>
      </c>
      <c r="BD148" s="115">
        <v>4</v>
      </c>
      <c r="BE148" s="234">
        <f t="shared" ref="BE148:BE153" si="105">SUBTOTAL(9,BB148:BD148)*37.42</f>
        <v>327.43</v>
      </c>
      <c r="BF148" s="234">
        <v>134.4</v>
      </c>
      <c r="BG148" s="234">
        <f t="shared" ref="BG148:BG153" si="106">SUBTOTAL(9,AM148)*BF148</f>
        <v>803.71</v>
      </c>
      <c r="BH148" s="115">
        <v>2.75</v>
      </c>
      <c r="BI148" s="115">
        <v>2</v>
      </c>
      <c r="BJ148" s="115">
        <v>4</v>
      </c>
      <c r="BK148" s="234">
        <f t="shared" ref="BK148:BK153" si="107">SUBTOTAL(9,BH148:BJ148)*37.42</f>
        <v>327.43</v>
      </c>
      <c r="BL148" s="234">
        <f t="shared" ref="BL148:BL153" si="108">SUM(AO148+AS148)</f>
        <v>1131.1400000000001</v>
      </c>
      <c r="BM148" s="234">
        <f t="shared" ref="BM148:BM153" si="109">SUM(AU148+AY148)</f>
        <v>1131.1400000000001</v>
      </c>
      <c r="BN148" s="234">
        <f t="shared" ref="BN148:BN153" si="110">SUM(BA148+BE148)</f>
        <v>1131.1400000000001</v>
      </c>
      <c r="BO148" s="234">
        <f t="shared" ref="BO148:BO153" si="111">SUM(BG148+BK148)</f>
        <v>1131.1400000000001</v>
      </c>
      <c r="BP148" s="235" t="s">
        <v>1633</v>
      </c>
    </row>
    <row r="149" spans="1:68" s="233" customFormat="1" x14ac:dyDescent="0.2">
      <c r="A149" s="246" t="s">
        <v>315</v>
      </c>
      <c r="B149" s="247" t="s">
        <v>336</v>
      </c>
      <c r="C149" s="247" t="s">
        <v>334</v>
      </c>
      <c r="D149" s="248" t="s">
        <v>335</v>
      </c>
      <c r="E149" s="247" t="s">
        <v>166</v>
      </c>
      <c r="F149" s="247" t="s">
        <v>157</v>
      </c>
      <c r="G149" s="247" t="s">
        <v>158</v>
      </c>
      <c r="H149" s="247" t="s">
        <v>1428</v>
      </c>
      <c r="I149" s="247" t="s">
        <v>1231</v>
      </c>
      <c r="J149" s="247" t="s">
        <v>1231</v>
      </c>
      <c r="K149" s="271">
        <v>2.36</v>
      </c>
      <c r="L149" s="271">
        <v>0.97</v>
      </c>
      <c r="M149" s="247"/>
      <c r="N149" s="247"/>
      <c r="O149" s="247" t="s">
        <v>65</v>
      </c>
      <c r="P149" s="247">
        <v>54</v>
      </c>
      <c r="Q149" s="248"/>
      <c r="R149" s="247" t="s">
        <v>136</v>
      </c>
      <c r="S149" s="247" t="s">
        <v>1335</v>
      </c>
      <c r="T149" s="249" t="s">
        <v>1625</v>
      </c>
      <c r="U149" s="249" t="s">
        <v>1607</v>
      </c>
      <c r="V149" s="247" t="s">
        <v>167</v>
      </c>
      <c r="W149" s="247" t="s">
        <v>65</v>
      </c>
      <c r="X149" s="247" t="s">
        <v>108</v>
      </c>
      <c r="Y149" s="247" t="s">
        <v>112</v>
      </c>
      <c r="Z149" s="247" t="s">
        <v>1304</v>
      </c>
      <c r="AA149" s="247" t="s">
        <v>113</v>
      </c>
      <c r="AB149" s="247" t="s">
        <v>113</v>
      </c>
      <c r="AC149" s="247"/>
      <c r="AD149" s="247" t="s">
        <v>113</v>
      </c>
      <c r="AE149" s="247" t="s">
        <v>6</v>
      </c>
      <c r="AF149" s="247" t="s">
        <v>108</v>
      </c>
      <c r="AG149" s="247"/>
      <c r="AH149" s="247" t="s">
        <v>1383</v>
      </c>
      <c r="AI149" s="254"/>
      <c r="AJ149" s="251" t="s">
        <v>1560</v>
      </c>
      <c r="AK149" s="252" t="s">
        <v>1208</v>
      </c>
      <c r="AL149" s="253" t="s">
        <v>1290</v>
      </c>
      <c r="AM149" s="266">
        <f t="shared" si="99"/>
        <v>6.09</v>
      </c>
      <c r="AN149" s="267">
        <v>28.77</v>
      </c>
      <c r="AO149" s="234">
        <f t="shared" si="100"/>
        <v>175.21</v>
      </c>
      <c r="AP149" s="268">
        <v>2.75</v>
      </c>
      <c r="AQ149" s="268">
        <v>2</v>
      </c>
      <c r="AR149" s="268">
        <v>1.25</v>
      </c>
      <c r="AS149" s="234">
        <f t="shared" si="101"/>
        <v>224.52</v>
      </c>
      <c r="AT149" s="267">
        <v>28.77</v>
      </c>
      <c r="AU149" s="234">
        <f t="shared" si="102"/>
        <v>175.21</v>
      </c>
      <c r="AV149" s="268">
        <v>2.75</v>
      </c>
      <c r="AW149" s="268">
        <v>2</v>
      </c>
      <c r="AX149" s="268">
        <v>1.25</v>
      </c>
      <c r="AY149" s="234">
        <f t="shared" si="103"/>
        <v>224.52</v>
      </c>
      <c r="AZ149" s="272">
        <v>23.15</v>
      </c>
      <c r="BA149" s="266">
        <f t="shared" si="104"/>
        <v>140.98400000000001</v>
      </c>
      <c r="BB149" s="273">
        <v>1.75</v>
      </c>
      <c r="BC149" s="273">
        <v>1</v>
      </c>
      <c r="BD149" s="273">
        <v>0.75</v>
      </c>
      <c r="BE149" s="234">
        <f t="shared" si="105"/>
        <v>130.97</v>
      </c>
      <c r="BF149" s="272">
        <v>23.15</v>
      </c>
      <c r="BG149" s="234">
        <f t="shared" si="106"/>
        <v>140.97999999999999</v>
      </c>
      <c r="BH149" s="273">
        <v>1.75</v>
      </c>
      <c r="BI149" s="273">
        <v>1</v>
      </c>
      <c r="BJ149" s="273">
        <v>0.75</v>
      </c>
      <c r="BK149" s="234">
        <f t="shared" si="107"/>
        <v>130.97</v>
      </c>
      <c r="BL149" s="234">
        <f t="shared" si="108"/>
        <v>399.73</v>
      </c>
      <c r="BM149" s="234">
        <f t="shared" si="109"/>
        <v>399.73</v>
      </c>
      <c r="BN149" s="234">
        <f t="shared" si="110"/>
        <v>271.95</v>
      </c>
      <c r="BO149" s="234">
        <f t="shared" si="111"/>
        <v>271.95</v>
      </c>
      <c r="BP149" s="235" t="s">
        <v>1599</v>
      </c>
    </row>
    <row r="150" spans="1:68" s="233" customFormat="1" x14ac:dyDescent="0.2">
      <c r="A150" s="246" t="s">
        <v>315</v>
      </c>
      <c r="B150" s="247" t="s">
        <v>339</v>
      </c>
      <c r="C150" s="247" t="s">
        <v>337</v>
      </c>
      <c r="D150" s="248" t="s">
        <v>338</v>
      </c>
      <c r="E150" s="247" t="s">
        <v>166</v>
      </c>
      <c r="F150" s="247" t="s">
        <v>157</v>
      </c>
      <c r="G150" s="247" t="s">
        <v>158</v>
      </c>
      <c r="H150" s="247" t="s">
        <v>1428</v>
      </c>
      <c r="I150" s="247" t="s">
        <v>1231</v>
      </c>
      <c r="J150" s="247" t="s">
        <v>1231</v>
      </c>
      <c r="K150" s="271">
        <v>2.36</v>
      </c>
      <c r="L150" s="271">
        <v>0.97</v>
      </c>
      <c r="M150" s="247"/>
      <c r="N150" s="247"/>
      <c r="O150" s="247" t="s">
        <v>65</v>
      </c>
      <c r="P150" s="247">
        <v>54</v>
      </c>
      <c r="Q150" s="248"/>
      <c r="R150" s="247" t="s">
        <v>136</v>
      </c>
      <c r="S150" s="247" t="s">
        <v>1217</v>
      </c>
      <c r="T150" s="249" t="s">
        <v>1625</v>
      </c>
      <c r="U150" s="249" t="s">
        <v>1607</v>
      </c>
      <c r="V150" s="247" t="s">
        <v>167</v>
      </c>
      <c r="W150" s="247" t="s">
        <v>65</v>
      </c>
      <c r="X150" s="247" t="s">
        <v>108</v>
      </c>
      <c r="Y150" s="247" t="s">
        <v>112</v>
      </c>
      <c r="Z150" s="247" t="s">
        <v>1304</v>
      </c>
      <c r="AA150" s="247" t="s">
        <v>113</v>
      </c>
      <c r="AB150" s="247" t="s">
        <v>113</v>
      </c>
      <c r="AC150" s="247"/>
      <c r="AD150" s="247" t="s">
        <v>113</v>
      </c>
      <c r="AE150" s="247" t="s">
        <v>6</v>
      </c>
      <c r="AF150" s="247" t="s">
        <v>108</v>
      </c>
      <c r="AG150" s="247"/>
      <c r="AH150" s="247" t="s">
        <v>1383</v>
      </c>
      <c r="AI150" s="254"/>
      <c r="AJ150" s="251" t="s">
        <v>1560</v>
      </c>
      <c r="AK150" s="252" t="s">
        <v>1208</v>
      </c>
      <c r="AL150" s="253" t="s">
        <v>1290</v>
      </c>
      <c r="AM150" s="266">
        <f t="shared" si="99"/>
        <v>6.09</v>
      </c>
      <c r="AN150" s="267">
        <v>28.77</v>
      </c>
      <c r="AO150" s="234">
        <f t="shared" si="100"/>
        <v>175.21</v>
      </c>
      <c r="AP150" s="268">
        <v>2.75</v>
      </c>
      <c r="AQ150" s="268">
        <v>2</v>
      </c>
      <c r="AR150" s="268">
        <v>1.25</v>
      </c>
      <c r="AS150" s="234">
        <f t="shared" si="101"/>
        <v>224.52</v>
      </c>
      <c r="AT150" s="267">
        <v>28.77</v>
      </c>
      <c r="AU150" s="234">
        <f t="shared" si="102"/>
        <v>175.21</v>
      </c>
      <c r="AV150" s="268">
        <v>2.75</v>
      </c>
      <c r="AW150" s="268">
        <v>2</v>
      </c>
      <c r="AX150" s="268">
        <v>1.25</v>
      </c>
      <c r="AY150" s="234">
        <f t="shared" si="103"/>
        <v>224.52</v>
      </c>
      <c r="AZ150" s="272">
        <v>23.15</v>
      </c>
      <c r="BA150" s="266">
        <f t="shared" si="104"/>
        <v>140.98400000000001</v>
      </c>
      <c r="BB150" s="273">
        <v>1.75</v>
      </c>
      <c r="BC150" s="273">
        <v>1</v>
      </c>
      <c r="BD150" s="273">
        <v>0.75</v>
      </c>
      <c r="BE150" s="234">
        <f t="shared" si="105"/>
        <v>130.97</v>
      </c>
      <c r="BF150" s="272">
        <v>23.15</v>
      </c>
      <c r="BG150" s="234">
        <f t="shared" si="106"/>
        <v>140.97999999999999</v>
      </c>
      <c r="BH150" s="273">
        <v>1.75</v>
      </c>
      <c r="BI150" s="273">
        <v>1</v>
      </c>
      <c r="BJ150" s="273">
        <v>0.75</v>
      </c>
      <c r="BK150" s="234">
        <f t="shared" si="107"/>
        <v>130.97</v>
      </c>
      <c r="BL150" s="234">
        <f t="shared" si="108"/>
        <v>399.73</v>
      </c>
      <c r="BM150" s="234">
        <f t="shared" si="109"/>
        <v>399.73</v>
      </c>
      <c r="BN150" s="234">
        <f t="shared" si="110"/>
        <v>271.95</v>
      </c>
      <c r="BO150" s="234">
        <f t="shared" si="111"/>
        <v>271.95</v>
      </c>
      <c r="BP150" s="235" t="s">
        <v>1599</v>
      </c>
    </row>
    <row r="151" spans="1:68" s="233" customFormat="1" x14ac:dyDescent="0.2">
      <c r="A151" s="246" t="s">
        <v>315</v>
      </c>
      <c r="B151" s="247" t="s">
        <v>340</v>
      </c>
      <c r="C151" s="247" t="s">
        <v>337</v>
      </c>
      <c r="D151" s="248" t="s">
        <v>338</v>
      </c>
      <c r="E151" s="247" t="s">
        <v>166</v>
      </c>
      <c r="F151" s="247" t="s">
        <v>157</v>
      </c>
      <c r="G151" s="247" t="s">
        <v>158</v>
      </c>
      <c r="H151" s="247" t="s">
        <v>1398</v>
      </c>
      <c r="I151" s="247" t="s">
        <v>1429</v>
      </c>
      <c r="J151" s="249" t="s">
        <v>1637</v>
      </c>
      <c r="K151" s="271">
        <v>2.16</v>
      </c>
      <c r="L151" s="271">
        <v>0.83</v>
      </c>
      <c r="M151" s="247"/>
      <c r="N151" s="247"/>
      <c r="O151" s="247" t="s">
        <v>65</v>
      </c>
      <c r="P151" s="247">
        <v>44</v>
      </c>
      <c r="Q151" s="248"/>
      <c r="R151" s="247" t="s">
        <v>136</v>
      </c>
      <c r="S151" s="247" t="s">
        <v>1238</v>
      </c>
      <c r="T151" s="249" t="s">
        <v>1634</v>
      </c>
      <c r="U151" s="249" t="s">
        <v>1607</v>
      </c>
      <c r="V151" s="247" t="s">
        <v>199</v>
      </c>
      <c r="W151" s="247" t="s">
        <v>65</v>
      </c>
      <c r="X151" s="247" t="s">
        <v>108</v>
      </c>
      <c r="Y151" s="247" t="s">
        <v>112</v>
      </c>
      <c r="Z151" s="247" t="s">
        <v>113</v>
      </c>
      <c r="AA151" s="247" t="s">
        <v>113</v>
      </c>
      <c r="AB151" s="247" t="s">
        <v>113</v>
      </c>
      <c r="AC151" s="247"/>
      <c r="AD151" s="247" t="s">
        <v>113</v>
      </c>
      <c r="AE151" s="249" t="s">
        <v>5</v>
      </c>
      <c r="AF151" s="249" t="s">
        <v>65</v>
      </c>
      <c r="AG151" s="247"/>
      <c r="AH151" s="247" t="s">
        <v>1400</v>
      </c>
      <c r="AI151" s="254"/>
      <c r="AJ151" s="251" t="s">
        <v>1566</v>
      </c>
      <c r="AK151" s="252" t="s">
        <v>1208</v>
      </c>
      <c r="AL151" s="253" t="s">
        <v>1290</v>
      </c>
      <c r="AM151" s="266">
        <f t="shared" si="99"/>
        <v>5.55</v>
      </c>
      <c r="AN151" s="267">
        <v>20.55</v>
      </c>
      <c r="AO151" s="234">
        <f t="shared" si="100"/>
        <v>114.05</v>
      </c>
      <c r="AP151" s="268">
        <v>2.5</v>
      </c>
      <c r="AQ151" s="268">
        <v>2</v>
      </c>
      <c r="AR151" s="268">
        <v>1.25</v>
      </c>
      <c r="AS151" s="234">
        <f t="shared" si="101"/>
        <v>215.17</v>
      </c>
      <c r="AT151" s="269">
        <v>9.36</v>
      </c>
      <c r="AU151" s="234">
        <f t="shared" si="102"/>
        <v>51.95</v>
      </c>
      <c r="AV151" s="270">
        <v>2.5</v>
      </c>
      <c r="AW151" s="270">
        <v>2</v>
      </c>
      <c r="AX151" s="270">
        <v>1.25</v>
      </c>
      <c r="AY151" s="234">
        <f t="shared" si="103"/>
        <v>215.17</v>
      </c>
      <c r="AZ151" s="272">
        <v>15.82</v>
      </c>
      <c r="BA151" s="266">
        <f t="shared" si="104"/>
        <v>87.801000000000002</v>
      </c>
      <c r="BB151" s="273">
        <v>1.5</v>
      </c>
      <c r="BC151" s="273">
        <v>1</v>
      </c>
      <c r="BD151" s="273">
        <v>0.75</v>
      </c>
      <c r="BE151" s="234">
        <f t="shared" si="105"/>
        <v>121.62</v>
      </c>
      <c r="BF151" s="294">
        <v>9.2899999999999991</v>
      </c>
      <c r="BG151" s="234">
        <f t="shared" si="106"/>
        <v>51.56</v>
      </c>
      <c r="BH151" s="295">
        <v>1.25</v>
      </c>
      <c r="BI151" s="295">
        <v>1</v>
      </c>
      <c r="BJ151" s="295">
        <v>0.75</v>
      </c>
      <c r="BK151" s="234">
        <f t="shared" si="107"/>
        <v>112.26</v>
      </c>
      <c r="BL151" s="234">
        <f t="shared" si="108"/>
        <v>329.22</v>
      </c>
      <c r="BM151" s="234">
        <f t="shared" si="109"/>
        <v>267.12</v>
      </c>
      <c r="BN151" s="234">
        <f t="shared" si="110"/>
        <v>209.42</v>
      </c>
      <c r="BO151" s="234">
        <f t="shared" si="111"/>
        <v>163.82</v>
      </c>
    </row>
    <row r="152" spans="1:68" s="233" customFormat="1" x14ac:dyDescent="0.2">
      <c r="A152" s="246" t="s">
        <v>315</v>
      </c>
      <c r="B152" s="247" t="s">
        <v>342</v>
      </c>
      <c r="C152" s="247" t="s">
        <v>341</v>
      </c>
      <c r="D152" s="248" t="s">
        <v>1430</v>
      </c>
      <c r="E152" s="247" t="s">
        <v>166</v>
      </c>
      <c r="F152" s="247" t="s">
        <v>157</v>
      </c>
      <c r="G152" s="247" t="s">
        <v>158</v>
      </c>
      <c r="H152" s="247" t="s">
        <v>1428</v>
      </c>
      <c r="I152" s="247" t="s">
        <v>1382</v>
      </c>
      <c r="J152" s="247" t="s">
        <v>1231</v>
      </c>
      <c r="K152" s="271">
        <v>2.36</v>
      </c>
      <c r="L152" s="271">
        <v>1.04</v>
      </c>
      <c r="M152" s="247"/>
      <c r="N152" s="247"/>
      <c r="O152" s="247" t="s">
        <v>65</v>
      </c>
      <c r="P152" s="247">
        <v>54</v>
      </c>
      <c r="Q152" s="248"/>
      <c r="R152" s="247" t="s">
        <v>136</v>
      </c>
      <c r="S152" s="247" t="s">
        <v>1431</v>
      </c>
      <c r="T152" s="249">
        <v>0</v>
      </c>
      <c r="U152" s="249" t="s">
        <v>1607</v>
      </c>
      <c r="V152" s="247" t="s">
        <v>199</v>
      </c>
      <c r="W152" s="247" t="s">
        <v>65</v>
      </c>
      <c r="X152" s="247" t="s">
        <v>108</v>
      </c>
      <c r="Y152" s="247" t="s">
        <v>112</v>
      </c>
      <c r="Z152" s="247" t="s">
        <v>1304</v>
      </c>
      <c r="AA152" s="247" t="s">
        <v>113</v>
      </c>
      <c r="AB152" s="247" t="s">
        <v>113</v>
      </c>
      <c r="AC152" s="247"/>
      <c r="AD152" s="247" t="s">
        <v>113</v>
      </c>
      <c r="AE152" s="247" t="s">
        <v>6</v>
      </c>
      <c r="AF152" s="247" t="s">
        <v>108</v>
      </c>
      <c r="AG152" s="247"/>
      <c r="AH152" s="247" t="s">
        <v>1432</v>
      </c>
      <c r="AI152" s="254"/>
      <c r="AJ152" s="251" t="s">
        <v>1560</v>
      </c>
      <c r="AK152" s="252" t="s">
        <v>1208</v>
      </c>
      <c r="AL152" s="253" t="s">
        <v>1290</v>
      </c>
      <c r="AM152" s="266">
        <f t="shared" si="99"/>
        <v>6.16</v>
      </c>
      <c r="AN152" s="234"/>
      <c r="AO152" s="234">
        <f t="shared" si="100"/>
        <v>0</v>
      </c>
      <c r="AP152" s="234"/>
      <c r="AQ152" s="234"/>
      <c r="AR152" s="234"/>
      <c r="AS152" s="234">
        <f t="shared" si="101"/>
        <v>0</v>
      </c>
      <c r="AT152" s="234"/>
      <c r="AU152" s="234">
        <f t="shared" si="102"/>
        <v>0</v>
      </c>
      <c r="AV152" s="234"/>
      <c r="AW152" s="234"/>
      <c r="AX152" s="234"/>
      <c r="AY152" s="234">
        <f t="shared" si="103"/>
        <v>0</v>
      </c>
      <c r="AZ152" s="266"/>
      <c r="BA152" s="266">
        <f t="shared" si="104"/>
        <v>0</v>
      </c>
      <c r="BB152" s="266"/>
      <c r="BC152" s="266"/>
      <c r="BD152" s="266"/>
      <c r="BE152" s="234">
        <f t="shared" si="105"/>
        <v>0</v>
      </c>
      <c r="BF152" s="234"/>
      <c r="BG152" s="234">
        <f t="shared" si="106"/>
        <v>0</v>
      </c>
      <c r="BH152" s="234"/>
      <c r="BI152" s="234"/>
      <c r="BJ152" s="234"/>
      <c r="BK152" s="234">
        <f t="shared" si="107"/>
        <v>0</v>
      </c>
      <c r="BL152" s="234">
        <f t="shared" si="108"/>
        <v>0</v>
      </c>
      <c r="BM152" s="234">
        <f t="shared" si="109"/>
        <v>0</v>
      </c>
      <c r="BN152" s="234">
        <f t="shared" si="110"/>
        <v>0</v>
      </c>
      <c r="BO152" s="234">
        <f t="shared" si="111"/>
        <v>0</v>
      </c>
      <c r="BP152" s="235" t="s">
        <v>1626</v>
      </c>
    </row>
    <row r="153" spans="1:68" s="233" customFormat="1" x14ac:dyDescent="0.2">
      <c r="A153" s="246" t="s">
        <v>315</v>
      </c>
      <c r="B153" s="247" t="s">
        <v>343</v>
      </c>
      <c r="C153" s="247" t="s">
        <v>341</v>
      </c>
      <c r="D153" s="248" t="s">
        <v>1430</v>
      </c>
      <c r="E153" s="247" t="s">
        <v>124</v>
      </c>
      <c r="F153" s="247" t="s">
        <v>157</v>
      </c>
      <c r="G153" s="247" t="s">
        <v>158</v>
      </c>
      <c r="H153" s="247" t="s">
        <v>1428</v>
      </c>
      <c r="I153" s="247" t="s">
        <v>1386</v>
      </c>
      <c r="J153" s="247" t="s">
        <v>1202</v>
      </c>
      <c r="K153" s="271">
        <v>2.36</v>
      </c>
      <c r="L153" s="271">
        <v>1.29</v>
      </c>
      <c r="M153" s="247" t="s">
        <v>1308</v>
      </c>
      <c r="N153" s="247" t="s">
        <v>1388</v>
      </c>
      <c r="O153" s="247" t="s">
        <v>65</v>
      </c>
      <c r="P153" s="247">
        <v>54</v>
      </c>
      <c r="Q153" s="248"/>
      <c r="R153" s="247" t="s">
        <v>136</v>
      </c>
      <c r="S153" s="247" t="s">
        <v>1217</v>
      </c>
      <c r="T153" s="249" t="s">
        <v>1625</v>
      </c>
      <c r="U153" s="249" t="s">
        <v>1607</v>
      </c>
      <c r="V153" s="247" t="s">
        <v>125</v>
      </c>
      <c r="W153" s="247" t="s">
        <v>108</v>
      </c>
      <c r="X153" s="247" t="s">
        <v>108</v>
      </c>
      <c r="Y153" s="247" t="s">
        <v>112</v>
      </c>
      <c r="Z153" s="247" t="s">
        <v>1337</v>
      </c>
      <c r="AA153" s="247" t="s">
        <v>108</v>
      </c>
      <c r="AB153" s="247" t="s">
        <v>113</v>
      </c>
      <c r="AC153" s="247"/>
      <c r="AD153" s="249" t="s">
        <v>113</v>
      </c>
      <c r="AE153" s="247" t="s">
        <v>6</v>
      </c>
      <c r="AF153" s="247" t="s">
        <v>108</v>
      </c>
      <c r="AG153" s="247"/>
      <c r="AH153" s="247" t="s">
        <v>1433</v>
      </c>
      <c r="AI153" s="254"/>
      <c r="AJ153" s="251" t="s">
        <v>1560</v>
      </c>
      <c r="AK153" s="252" t="s">
        <v>1208</v>
      </c>
      <c r="AL153" s="253" t="s">
        <v>1290</v>
      </c>
      <c r="AM153" s="266">
        <f t="shared" si="99"/>
        <v>6.41</v>
      </c>
      <c r="AN153" s="267">
        <v>28.77</v>
      </c>
      <c r="AO153" s="234">
        <f t="shared" si="100"/>
        <v>184.42</v>
      </c>
      <c r="AP153" s="268">
        <v>2.75</v>
      </c>
      <c r="AQ153" s="268">
        <v>2</v>
      </c>
      <c r="AR153" s="268">
        <v>1.25</v>
      </c>
      <c r="AS153" s="234">
        <f t="shared" si="101"/>
        <v>224.52</v>
      </c>
      <c r="AT153" s="267">
        <v>28.77</v>
      </c>
      <c r="AU153" s="234">
        <f t="shared" si="102"/>
        <v>184.42</v>
      </c>
      <c r="AV153" s="268">
        <v>2.75</v>
      </c>
      <c r="AW153" s="268">
        <v>2</v>
      </c>
      <c r="AX153" s="268">
        <v>1.25</v>
      </c>
      <c r="AY153" s="234">
        <f t="shared" si="103"/>
        <v>224.52</v>
      </c>
      <c r="AZ153" s="272">
        <v>23.15</v>
      </c>
      <c r="BA153" s="266">
        <f t="shared" si="104"/>
        <v>148.392</v>
      </c>
      <c r="BB153" s="273">
        <v>1.75</v>
      </c>
      <c r="BC153" s="273">
        <v>1</v>
      </c>
      <c r="BD153" s="273">
        <v>0.75</v>
      </c>
      <c r="BE153" s="234">
        <f t="shared" si="105"/>
        <v>130.97</v>
      </c>
      <c r="BF153" s="272">
        <v>23.15</v>
      </c>
      <c r="BG153" s="234">
        <f t="shared" si="106"/>
        <v>148.38999999999999</v>
      </c>
      <c r="BH153" s="273">
        <v>1.75</v>
      </c>
      <c r="BI153" s="273">
        <v>1</v>
      </c>
      <c r="BJ153" s="273">
        <v>0.75</v>
      </c>
      <c r="BK153" s="234">
        <f t="shared" si="107"/>
        <v>130.97</v>
      </c>
      <c r="BL153" s="234">
        <f t="shared" si="108"/>
        <v>408.94</v>
      </c>
      <c r="BM153" s="234">
        <f t="shared" si="109"/>
        <v>408.94</v>
      </c>
      <c r="BN153" s="234">
        <f t="shared" si="110"/>
        <v>279.36</v>
      </c>
      <c r="BO153" s="234">
        <f t="shared" si="111"/>
        <v>279.36</v>
      </c>
      <c r="BP153" s="235" t="s">
        <v>1599</v>
      </c>
    </row>
    <row r="154" spans="1:68" s="233" customFormat="1" x14ac:dyDescent="0.2">
      <c r="A154" s="246" t="s">
        <v>315</v>
      </c>
      <c r="B154" s="247" t="s">
        <v>344</v>
      </c>
      <c r="C154" s="247" t="s">
        <v>341</v>
      </c>
      <c r="D154" s="248" t="s">
        <v>1430</v>
      </c>
      <c r="E154" s="249" t="s">
        <v>166</v>
      </c>
      <c r="F154" s="247" t="s">
        <v>175</v>
      </c>
      <c r="G154" s="248" t="s">
        <v>107</v>
      </c>
      <c r="H154" s="256" t="s">
        <v>1638</v>
      </c>
      <c r="I154" s="256" t="s">
        <v>1639</v>
      </c>
      <c r="J154" s="247" t="s">
        <v>1202</v>
      </c>
      <c r="K154" s="249" t="s">
        <v>1232</v>
      </c>
      <c r="L154" s="249" t="s">
        <v>1640</v>
      </c>
      <c r="M154" s="249"/>
      <c r="N154" s="249"/>
      <c r="O154" s="247" t="s">
        <v>65</v>
      </c>
      <c r="P154" s="249">
        <v>54</v>
      </c>
      <c r="Q154" s="248"/>
      <c r="R154" s="247" t="s">
        <v>136</v>
      </c>
      <c r="S154" s="247" t="s">
        <v>1419</v>
      </c>
      <c r="T154" s="249" t="s">
        <v>1625</v>
      </c>
      <c r="U154" s="247" t="s">
        <v>110</v>
      </c>
      <c r="V154" s="247" t="s">
        <v>125</v>
      </c>
      <c r="W154" s="247" t="s">
        <v>108</v>
      </c>
      <c r="X154" s="247" t="s">
        <v>108</v>
      </c>
      <c r="Y154" s="247" t="s">
        <v>1239</v>
      </c>
      <c r="Z154" s="247" t="s">
        <v>1139</v>
      </c>
      <c r="AA154" s="247" t="s">
        <v>108</v>
      </c>
      <c r="AB154" s="247" t="s">
        <v>108</v>
      </c>
      <c r="AC154" s="247" t="s">
        <v>176</v>
      </c>
      <c r="AD154" s="249" t="s">
        <v>113</v>
      </c>
      <c r="AE154" s="247" t="s">
        <v>6</v>
      </c>
      <c r="AF154" s="247" t="s">
        <v>108</v>
      </c>
      <c r="AG154" s="249" t="s">
        <v>1252</v>
      </c>
      <c r="AH154" s="247" t="s">
        <v>1435</v>
      </c>
      <c r="AI154" s="254" t="s">
        <v>114</v>
      </c>
      <c r="AJ154" s="251" t="s">
        <v>1560</v>
      </c>
      <c r="AK154" s="252" t="s">
        <v>1208</v>
      </c>
      <c r="AL154" s="253" t="s">
        <v>1199</v>
      </c>
      <c r="BL154" s="234">
        <v>0</v>
      </c>
      <c r="BM154" s="234">
        <v>0</v>
      </c>
      <c r="BN154" s="234">
        <v>0</v>
      </c>
      <c r="BO154" s="234">
        <v>0</v>
      </c>
      <c r="BP154" s="235" t="s">
        <v>1137</v>
      </c>
    </row>
    <row r="155" spans="1:68" s="233" customFormat="1" x14ac:dyDescent="0.2">
      <c r="A155" s="246" t="s">
        <v>315</v>
      </c>
      <c r="B155" s="247" t="s">
        <v>345</v>
      </c>
      <c r="C155" s="247"/>
      <c r="D155" s="248"/>
      <c r="E155" s="247" t="s">
        <v>166</v>
      </c>
      <c r="F155" s="247" t="s">
        <v>157</v>
      </c>
      <c r="G155" s="247" t="s">
        <v>158</v>
      </c>
      <c r="H155" s="249" t="s">
        <v>1428</v>
      </c>
      <c r="I155" s="247" t="s">
        <v>1231</v>
      </c>
      <c r="J155" s="247" t="s">
        <v>1231</v>
      </c>
      <c r="K155" s="265">
        <v>2.36</v>
      </c>
      <c r="L155" s="271">
        <v>0.97</v>
      </c>
      <c r="M155" s="247"/>
      <c r="N155" s="247"/>
      <c r="O155" s="247" t="s">
        <v>65</v>
      </c>
      <c r="P155" s="247">
        <v>54</v>
      </c>
      <c r="Q155" s="248"/>
      <c r="R155" s="247" t="s">
        <v>136</v>
      </c>
      <c r="S155" s="249" t="s">
        <v>1217</v>
      </c>
      <c r="T155" s="249" t="s">
        <v>1634</v>
      </c>
      <c r="U155" s="249" t="s">
        <v>1595</v>
      </c>
      <c r="V155" s="249" t="s">
        <v>132</v>
      </c>
      <c r="W155" s="247" t="s">
        <v>108</v>
      </c>
      <c r="X155" s="247" t="s">
        <v>108</v>
      </c>
      <c r="Y155" s="247" t="s">
        <v>112</v>
      </c>
      <c r="Z155" s="247" t="s">
        <v>1304</v>
      </c>
      <c r="AA155" s="249" t="s">
        <v>108</v>
      </c>
      <c r="AB155" s="249" t="s">
        <v>108</v>
      </c>
      <c r="AC155" s="247"/>
      <c r="AD155" s="249" t="s">
        <v>108</v>
      </c>
      <c r="AE155" s="247" t="s">
        <v>6</v>
      </c>
      <c r="AF155" s="249" t="s">
        <v>108</v>
      </c>
      <c r="AG155" s="247"/>
      <c r="AH155" s="247" t="s">
        <v>1354</v>
      </c>
      <c r="AI155" s="254"/>
      <c r="AJ155" s="251" t="s">
        <v>1560</v>
      </c>
      <c r="AK155" s="252" t="s">
        <v>1208</v>
      </c>
      <c r="AL155" s="253" t="s">
        <v>1290</v>
      </c>
      <c r="AM155" s="266">
        <f>SUM(K155+K155+L155+0.4)</f>
        <v>6.09</v>
      </c>
      <c r="AN155" s="267">
        <v>26.02</v>
      </c>
      <c r="AO155" s="234">
        <f>SUBTOTAL(9,AM155)*AN155</f>
        <v>158.46</v>
      </c>
      <c r="AP155" s="268">
        <v>2.75</v>
      </c>
      <c r="AQ155" s="268">
        <v>2</v>
      </c>
      <c r="AR155" s="268">
        <v>1.25</v>
      </c>
      <c r="AS155" s="234">
        <f t="shared" ref="AS155" si="112">SUBTOTAL(9,AP155:AR155)*37.42</f>
        <v>224.52</v>
      </c>
      <c r="AT155" s="267">
        <v>26.02</v>
      </c>
      <c r="AU155" s="234">
        <f>SUBTOTAL(9,AM155)*AT155</f>
        <v>158.46</v>
      </c>
      <c r="AV155" s="268">
        <v>2.75</v>
      </c>
      <c r="AW155" s="268">
        <v>2</v>
      </c>
      <c r="AX155" s="268">
        <v>1.25</v>
      </c>
      <c r="AY155" s="234">
        <f>SUBTOTAL(9,AV155:AX155)*37.42</f>
        <v>224.52</v>
      </c>
      <c r="AZ155" s="272">
        <v>23.1</v>
      </c>
      <c r="BA155" s="266">
        <f>SUBTOTAL(9,AM155)*AZ155</f>
        <v>140.679</v>
      </c>
      <c r="BB155" s="273">
        <v>1.75</v>
      </c>
      <c r="BC155" s="273">
        <v>1</v>
      </c>
      <c r="BD155" s="273">
        <v>0.75</v>
      </c>
      <c r="BE155" s="234">
        <f>SUBTOTAL(9,BB155:BD155)*37.42</f>
        <v>130.97</v>
      </c>
      <c r="BF155" s="272">
        <v>23.1</v>
      </c>
      <c r="BG155" s="234">
        <f>SUBTOTAL(9,AM155)*BF155</f>
        <v>140.68</v>
      </c>
      <c r="BH155" s="273">
        <v>1.75</v>
      </c>
      <c r="BI155" s="273">
        <v>1</v>
      </c>
      <c r="BJ155" s="273">
        <v>0.75</v>
      </c>
      <c r="BK155" s="234">
        <f t="shared" ref="BK155" si="113">SUBTOTAL(9,BH155:BJ155)*37.42</f>
        <v>130.97</v>
      </c>
      <c r="BL155" s="234">
        <f>SUM(AO155+AS155)</f>
        <v>382.98</v>
      </c>
      <c r="BM155" s="234">
        <f>SUM(AU155+AY155)</f>
        <v>382.98</v>
      </c>
      <c r="BN155" s="234">
        <f>SUM(BA155+BE155)</f>
        <v>271.64999999999998</v>
      </c>
      <c r="BO155" s="234">
        <f>SUM(BG155+BK155)</f>
        <v>271.64999999999998</v>
      </c>
      <c r="BP155" s="235" t="s">
        <v>1599</v>
      </c>
    </row>
    <row r="156" spans="1:68" s="233" customFormat="1" x14ac:dyDescent="0.2">
      <c r="A156" s="257" t="s">
        <v>315</v>
      </c>
      <c r="B156" s="258" t="s">
        <v>345</v>
      </c>
      <c r="C156" s="258" t="s">
        <v>1436</v>
      </c>
      <c r="D156" s="259" t="s">
        <v>1401</v>
      </c>
      <c r="E156" s="258" t="s">
        <v>166</v>
      </c>
      <c r="F156" s="258" t="s">
        <v>157</v>
      </c>
      <c r="G156" s="259" t="s">
        <v>158</v>
      </c>
      <c r="H156" s="259" t="s">
        <v>1428</v>
      </c>
      <c r="I156" s="259" t="s">
        <v>1231</v>
      </c>
      <c r="J156" s="258" t="s">
        <v>1231</v>
      </c>
      <c r="K156" s="258" t="s">
        <v>1410</v>
      </c>
      <c r="L156" s="258" t="s">
        <v>1314</v>
      </c>
      <c r="M156" s="258"/>
      <c r="N156" s="258"/>
      <c r="O156" s="258" t="s">
        <v>65</v>
      </c>
      <c r="P156" s="258">
        <v>54</v>
      </c>
      <c r="Q156" s="259"/>
      <c r="R156" s="258" t="s">
        <v>136</v>
      </c>
      <c r="S156" s="258" t="s">
        <v>1217</v>
      </c>
      <c r="T156" s="258" t="s">
        <v>1218</v>
      </c>
      <c r="U156" s="258" t="s">
        <v>159</v>
      </c>
      <c r="V156" s="258" t="s">
        <v>132</v>
      </c>
      <c r="W156" s="258" t="s">
        <v>108</v>
      </c>
      <c r="X156" s="258" t="s">
        <v>108</v>
      </c>
      <c r="Y156" s="258" t="s">
        <v>112</v>
      </c>
      <c r="Z156" s="258" t="s">
        <v>1304</v>
      </c>
      <c r="AA156" s="258" t="s">
        <v>108</v>
      </c>
      <c r="AB156" s="258" t="s">
        <v>108</v>
      </c>
      <c r="AC156" s="258"/>
      <c r="AD156" s="258" t="s">
        <v>108</v>
      </c>
      <c r="AE156" s="258" t="s">
        <v>6</v>
      </c>
      <c r="AF156" s="258" t="s">
        <v>108</v>
      </c>
      <c r="AG156" s="258"/>
      <c r="AH156" s="258" t="s">
        <v>1354</v>
      </c>
      <c r="AI156" s="260"/>
      <c r="AJ156" s="260"/>
      <c r="AK156" s="261" t="s">
        <v>1198</v>
      </c>
      <c r="AL156" s="262" t="s">
        <v>1290</v>
      </c>
      <c r="BL156" s="234">
        <v>0</v>
      </c>
      <c r="BM156" s="234">
        <v>0</v>
      </c>
      <c r="BN156" s="234">
        <v>0</v>
      </c>
      <c r="BO156" s="234">
        <v>0</v>
      </c>
      <c r="BP156" s="235" t="s">
        <v>1143</v>
      </c>
    </row>
    <row r="157" spans="1:68" s="233" customFormat="1" x14ac:dyDescent="0.2">
      <c r="A157" s="241" t="s">
        <v>315</v>
      </c>
      <c r="B157" s="242" t="s">
        <v>1641</v>
      </c>
      <c r="C157" s="242"/>
      <c r="D157" s="243"/>
      <c r="E157" s="242" t="s">
        <v>166</v>
      </c>
      <c r="F157" s="242" t="s">
        <v>157</v>
      </c>
      <c r="G157" s="242" t="s">
        <v>158</v>
      </c>
      <c r="H157" s="242" t="s">
        <v>1428</v>
      </c>
      <c r="I157" s="242" t="s">
        <v>1231</v>
      </c>
      <c r="J157" s="242" t="s">
        <v>1231</v>
      </c>
      <c r="K157" s="297">
        <v>2.36</v>
      </c>
      <c r="L157" s="297">
        <v>0.97</v>
      </c>
      <c r="M157" s="242"/>
      <c r="N157" s="242"/>
      <c r="O157" s="242"/>
      <c r="P157" s="242">
        <v>54</v>
      </c>
      <c r="Q157" s="243"/>
      <c r="R157" s="242" t="s">
        <v>136</v>
      </c>
      <c r="S157" s="242" t="s">
        <v>1642</v>
      </c>
      <c r="T157" s="242" t="s">
        <v>1634</v>
      </c>
      <c r="U157" s="242" t="s">
        <v>1595</v>
      </c>
      <c r="V157" s="242" t="s">
        <v>132</v>
      </c>
      <c r="W157" s="242" t="s">
        <v>108</v>
      </c>
      <c r="X157" s="242" t="s">
        <v>108</v>
      </c>
      <c r="Y157" s="242" t="s">
        <v>112</v>
      </c>
      <c r="Z157" s="242" t="s">
        <v>1304</v>
      </c>
      <c r="AA157" s="242" t="s">
        <v>108</v>
      </c>
      <c r="AB157" s="242" t="s">
        <v>108</v>
      </c>
      <c r="AC157" s="242"/>
      <c r="AD157" s="242" t="s">
        <v>108</v>
      </c>
      <c r="AE157" s="242" t="s">
        <v>6</v>
      </c>
      <c r="AF157" s="242" t="s">
        <v>108</v>
      </c>
      <c r="AG157" s="242"/>
      <c r="AH157" s="242" t="s">
        <v>1354</v>
      </c>
      <c r="AI157" s="264"/>
      <c r="AJ157" s="251" t="s">
        <v>1560</v>
      </c>
      <c r="AK157" s="283" t="s">
        <v>1208</v>
      </c>
      <c r="AL157" s="245" t="s">
        <v>1290</v>
      </c>
      <c r="AM157" s="266">
        <f t="shared" ref="AM157:AM171" si="114">SUM(K157+K157+L157+0.4)</f>
        <v>6.09</v>
      </c>
      <c r="AN157" s="267">
        <v>26.02</v>
      </c>
      <c r="AO157" s="234">
        <f t="shared" ref="AO157:AO171" si="115">SUBTOTAL(9,AM157)*AN157</f>
        <v>158.46</v>
      </c>
      <c r="AP157" s="268">
        <v>2.75</v>
      </c>
      <c r="AQ157" s="268">
        <v>2</v>
      </c>
      <c r="AR157" s="268">
        <v>1.25</v>
      </c>
      <c r="AS157" s="234">
        <f t="shared" ref="AS157:AS171" si="116">SUBTOTAL(9,AP157:AR157)*37.42</f>
        <v>224.52</v>
      </c>
      <c r="AT157" s="267">
        <v>26.02</v>
      </c>
      <c r="AU157" s="234">
        <f t="shared" ref="AU157:AU171" si="117">SUBTOTAL(9,AM157)*AT157</f>
        <v>158.46</v>
      </c>
      <c r="AV157" s="268">
        <v>2.75</v>
      </c>
      <c r="AW157" s="268">
        <v>2</v>
      </c>
      <c r="AX157" s="268">
        <v>1.25</v>
      </c>
      <c r="AY157" s="234">
        <f t="shared" ref="AY157:AY171" si="118">SUBTOTAL(9,AV157:AX157)*37.42</f>
        <v>224.52</v>
      </c>
      <c r="AZ157" s="272">
        <v>23.1</v>
      </c>
      <c r="BA157" s="266">
        <f t="shared" ref="BA157:BA171" si="119">SUBTOTAL(9,AM157)*AZ157</f>
        <v>140.679</v>
      </c>
      <c r="BB157" s="273">
        <v>1.75</v>
      </c>
      <c r="BC157" s="273">
        <v>1</v>
      </c>
      <c r="BD157" s="273">
        <v>0.75</v>
      </c>
      <c r="BE157" s="234">
        <f t="shared" ref="BE157:BE171" si="120">SUBTOTAL(9,BB157:BD157)*37.42</f>
        <v>130.97</v>
      </c>
      <c r="BF157" s="272">
        <v>23.1</v>
      </c>
      <c r="BG157" s="234">
        <f t="shared" ref="BG157:BG171" si="121">SUBTOTAL(9,AM157)*BF157</f>
        <v>140.68</v>
      </c>
      <c r="BH157" s="273">
        <v>1.75</v>
      </c>
      <c r="BI157" s="273">
        <v>1</v>
      </c>
      <c r="BJ157" s="273">
        <v>0.75</v>
      </c>
      <c r="BK157" s="234">
        <f t="shared" ref="BK157:BK171" si="122">SUBTOTAL(9,BH157:BJ157)*37.42</f>
        <v>130.97</v>
      </c>
      <c r="BL157" s="234">
        <f t="shared" ref="BL157:BL171" si="123">SUM(AO157+AS157)</f>
        <v>382.98</v>
      </c>
      <c r="BM157" s="234">
        <f t="shared" ref="BM157:BM171" si="124">SUM(AU157+AY157)</f>
        <v>382.98</v>
      </c>
      <c r="BN157" s="234">
        <f t="shared" ref="BN157:BN171" si="125">SUM(BA157+BE157)</f>
        <v>271.64999999999998</v>
      </c>
      <c r="BO157" s="234">
        <f t="shared" ref="BO157:BO171" si="126">SUM(BG157+BK157)</f>
        <v>271.64999999999998</v>
      </c>
      <c r="BP157" s="235" t="s">
        <v>1599</v>
      </c>
    </row>
    <row r="158" spans="1:68" s="233" customFormat="1" x14ac:dyDescent="0.2">
      <c r="A158" s="246" t="s">
        <v>315</v>
      </c>
      <c r="B158" s="247" t="s">
        <v>348</v>
      </c>
      <c r="C158" s="247" t="s">
        <v>1147</v>
      </c>
      <c r="D158" s="248" t="s">
        <v>151</v>
      </c>
      <c r="E158" s="247" t="s">
        <v>166</v>
      </c>
      <c r="F158" s="247" t="s">
        <v>1415</v>
      </c>
      <c r="G158" s="247" t="s">
        <v>158</v>
      </c>
      <c r="H158" s="247" t="s">
        <v>1416</v>
      </c>
      <c r="I158" s="247" t="s">
        <v>1417</v>
      </c>
      <c r="J158" s="247" t="s">
        <v>1231</v>
      </c>
      <c r="K158" s="271">
        <v>2.2999999999999998</v>
      </c>
      <c r="L158" s="271">
        <v>0.98</v>
      </c>
      <c r="M158" s="247"/>
      <c r="N158" s="247"/>
      <c r="O158" s="298" t="s">
        <v>108</v>
      </c>
      <c r="P158" s="247">
        <v>54</v>
      </c>
      <c r="Q158" s="248"/>
      <c r="R158" s="247" t="s">
        <v>136</v>
      </c>
      <c r="S158" s="247" t="s">
        <v>1238</v>
      </c>
      <c r="T158" s="249" t="s">
        <v>1587</v>
      </c>
      <c r="U158" s="249" t="s">
        <v>1427</v>
      </c>
      <c r="V158" s="247" t="s">
        <v>167</v>
      </c>
      <c r="W158" s="247" t="s">
        <v>65</v>
      </c>
      <c r="X158" s="247" t="s">
        <v>65</v>
      </c>
      <c r="Y158" s="247" t="s">
        <v>112</v>
      </c>
      <c r="Z158" s="247" t="s">
        <v>1426</v>
      </c>
      <c r="AA158" s="247" t="s">
        <v>113</v>
      </c>
      <c r="AB158" s="247" t="s">
        <v>113</v>
      </c>
      <c r="AC158" s="247"/>
      <c r="AD158" s="247" t="s">
        <v>113</v>
      </c>
      <c r="AE158" s="247" t="s">
        <v>6</v>
      </c>
      <c r="AF158" s="247" t="s">
        <v>108</v>
      </c>
      <c r="AG158" s="247"/>
      <c r="AH158" s="247" t="s">
        <v>1422</v>
      </c>
      <c r="AI158" s="250"/>
      <c r="AJ158" s="251" t="s">
        <v>1560</v>
      </c>
      <c r="AK158" s="252" t="s">
        <v>1208</v>
      </c>
      <c r="AL158" s="253" t="s">
        <v>1290</v>
      </c>
      <c r="AM158" s="266">
        <f t="shared" si="114"/>
        <v>5.98</v>
      </c>
      <c r="AN158" s="234">
        <v>134.4</v>
      </c>
      <c r="AO158" s="234">
        <f t="shared" si="115"/>
        <v>803.71</v>
      </c>
      <c r="AP158" s="115">
        <v>2.75</v>
      </c>
      <c r="AQ158" s="115">
        <v>2</v>
      </c>
      <c r="AR158" s="115">
        <v>4</v>
      </c>
      <c r="AS158" s="234">
        <f t="shared" si="116"/>
        <v>327.43</v>
      </c>
      <c r="AT158" s="234">
        <v>134.4</v>
      </c>
      <c r="AU158" s="234">
        <f t="shared" si="117"/>
        <v>803.71</v>
      </c>
      <c r="AV158" s="115">
        <v>2.75</v>
      </c>
      <c r="AW158" s="115">
        <v>2</v>
      </c>
      <c r="AX158" s="115">
        <v>4</v>
      </c>
      <c r="AY158" s="234">
        <f t="shared" si="118"/>
        <v>327.43</v>
      </c>
      <c r="AZ158" s="234">
        <v>134.4</v>
      </c>
      <c r="BA158" s="266">
        <f t="shared" si="119"/>
        <v>803.71199999999999</v>
      </c>
      <c r="BB158" s="115">
        <v>2.75</v>
      </c>
      <c r="BC158" s="115">
        <v>2</v>
      </c>
      <c r="BD158" s="115">
        <v>4</v>
      </c>
      <c r="BE158" s="234">
        <f t="shared" si="120"/>
        <v>327.43</v>
      </c>
      <c r="BF158" s="234">
        <v>134.4</v>
      </c>
      <c r="BG158" s="234">
        <f t="shared" si="121"/>
        <v>803.71</v>
      </c>
      <c r="BH158" s="115">
        <v>2.75</v>
      </c>
      <c r="BI158" s="115">
        <v>2</v>
      </c>
      <c r="BJ158" s="115">
        <v>4</v>
      </c>
      <c r="BK158" s="234">
        <f t="shared" si="122"/>
        <v>327.43</v>
      </c>
      <c r="BL158" s="234">
        <f t="shared" si="123"/>
        <v>1131.1400000000001</v>
      </c>
      <c r="BM158" s="234">
        <f t="shared" si="124"/>
        <v>1131.1400000000001</v>
      </c>
      <c r="BN158" s="234">
        <f t="shared" si="125"/>
        <v>1131.1400000000001</v>
      </c>
      <c r="BO158" s="234">
        <f t="shared" si="126"/>
        <v>1131.1400000000001</v>
      </c>
      <c r="BP158" s="235" t="s">
        <v>1633</v>
      </c>
    </row>
    <row r="159" spans="1:68" s="233" customFormat="1" x14ac:dyDescent="0.2">
      <c r="A159" s="246" t="s">
        <v>315</v>
      </c>
      <c r="B159" s="247" t="s">
        <v>1149</v>
      </c>
      <c r="C159" s="247" t="s">
        <v>1148</v>
      </c>
      <c r="D159" s="248" t="s">
        <v>288</v>
      </c>
      <c r="E159" s="247" t="s">
        <v>166</v>
      </c>
      <c r="F159" s="247" t="s">
        <v>1437</v>
      </c>
      <c r="G159" s="247" t="s">
        <v>158</v>
      </c>
      <c r="H159" s="249" t="s">
        <v>1643</v>
      </c>
      <c r="I159" s="247" t="s">
        <v>1438</v>
      </c>
      <c r="J159" s="249" t="s">
        <v>1438</v>
      </c>
      <c r="K159" s="265">
        <v>2.1549999999999998</v>
      </c>
      <c r="L159" s="271">
        <v>0.875</v>
      </c>
      <c r="M159" s="247"/>
      <c r="N159" s="247"/>
      <c r="O159" s="247" t="s">
        <v>65</v>
      </c>
      <c r="P159" s="247">
        <v>54</v>
      </c>
      <c r="Q159" s="248"/>
      <c r="R159" s="247" t="s">
        <v>136</v>
      </c>
      <c r="S159" s="247" t="s">
        <v>1431</v>
      </c>
      <c r="T159" s="249" t="s">
        <v>1625</v>
      </c>
      <c r="U159" s="247" t="s">
        <v>159</v>
      </c>
      <c r="V159" s="247" t="s">
        <v>167</v>
      </c>
      <c r="W159" s="247" t="s">
        <v>65</v>
      </c>
      <c r="X159" s="247" t="s">
        <v>108</v>
      </c>
      <c r="Y159" s="247" t="s">
        <v>112</v>
      </c>
      <c r="Z159" s="249" t="s">
        <v>383</v>
      </c>
      <c r="AA159" s="247" t="s">
        <v>113</v>
      </c>
      <c r="AB159" s="247" t="s">
        <v>113</v>
      </c>
      <c r="AC159" s="247"/>
      <c r="AD159" s="247" t="s">
        <v>113</v>
      </c>
      <c r="AE159" s="249" t="s">
        <v>113</v>
      </c>
      <c r="AF159" s="247" t="s">
        <v>65</v>
      </c>
      <c r="AG159" s="247"/>
      <c r="AH159" s="249" t="s">
        <v>1412</v>
      </c>
      <c r="AI159" s="254"/>
      <c r="AJ159" s="251" t="s">
        <v>1596</v>
      </c>
      <c r="AK159" s="252" t="s">
        <v>1208</v>
      </c>
      <c r="AL159" s="253" t="s">
        <v>1290</v>
      </c>
      <c r="AM159" s="266">
        <f t="shared" si="114"/>
        <v>5.585</v>
      </c>
      <c r="AN159" s="234"/>
      <c r="AO159" s="267">
        <v>137.03</v>
      </c>
      <c r="AP159" s="268">
        <v>2.25</v>
      </c>
      <c r="AQ159" s="268">
        <v>1.25</v>
      </c>
      <c r="AR159" s="268">
        <v>0.75</v>
      </c>
      <c r="AS159" s="234">
        <f t="shared" si="116"/>
        <v>159.04</v>
      </c>
      <c r="AT159" s="234"/>
      <c r="AU159" s="269">
        <v>62</v>
      </c>
      <c r="AV159" s="270">
        <v>2.25</v>
      </c>
      <c r="AW159" s="270">
        <v>1.25</v>
      </c>
      <c r="AX159" s="270">
        <v>0.75</v>
      </c>
      <c r="AY159" s="234">
        <f t="shared" si="118"/>
        <v>159.04</v>
      </c>
      <c r="AZ159" s="266"/>
      <c r="BA159" s="267">
        <v>137.03</v>
      </c>
      <c r="BB159" s="268">
        <v>2.25</v>
      </c>
      <c r="BC159" s="268">
        <v>1.25</v>
      </c>
      <c r="BD159" s="268">
        <v>0.75</v>
      </c>
      <c r="BE159" s="234">
        <f t="shared" si="120"/>
        <v>159.04</v>
      </c>
      <c r="BF159" s="234"/>
      <c r="BG159" s="269">
        <v>62</v>
      </c>
      <c r="BH159" s="270">
        <v>2.25</v>
      </c>
      <c r="BI159" s="270">
        <v>1.25</v>
      </c>
      <c r="BJ159" s="270">
        <v>0.75</v>
      </c>
      <c r="BK159" s="234">
        <f t="shared" si="122"/>
        <v>159.04</v>
      </c>
      <c r="BL159" s="234">
        <f t="shared" si="123"/>
        <v>296.07</v>
      </c>
      <c r="BM159" s="234">
        <f t="shared" si="124"/>
        <v>221.04</v>
      </c>
      <c r="BN159" s="234">
        <f t="shared" si="125"/>
        <v>296.07</v>
      </c>
      <c r="BO159" s="234">
        <f t="shared" si="126"/>
        <v>221.04</v>
      </c>
      <c r="BP159" s="235" t="s">
        <v>1597</v>
      </c>
    </row>
    <row r="160" spans="1:68" s="233" customFormat="1" x14ac:dyDescent="0.2">
      <c r="A160" s="246" t="s">
        <v>315</v>
      </c>
      <c r="B160" s="247" t="s">
        <v>397</v>
      </c>
      <c r="C160" s="247" t="s">
        <v>396</v>
      </c>
      <c r="D160" s="248" t="s">
        <v>151</v>
      </c>
      <c r="E160" s="247" t="s">
        <v>166</v>
      </c>
      <c r="F160" s="247" t="s">
        <v>157</v>
      </c>
      <c r="G160" s="247" t="s">
        <v>158</v>
      </c>
      <c r="H160" s="249" t="s">
        <v>1398</v>
      </c>
      <c r="I160" s="247" t="s">
        <v>1429</v>
      </c>
      <c r="J160" s="247" t="s">
        <v>1231</v>
      </c>
      <c r="K160" s="265">
        <v>2.16</v>
      </c>
      <c r="L160" s="271">
        <v>0.83</v>
      </c>
      <c r="M160" s="247"/>
      <c r="N160" s="247"/>
      <c r="O160" s="247" t="s">
        <v>65</v>
      </c>
      <c r="P160" s="247">
        <v>44</v>
      </c>
      <c r="Q160" s="248"/>
      <c r="R160" s="247" t="s">
        <v>136</v>
      </c>
      <c r="S160" s="247" t="s">
        <v>1431</v>
      </c>
      <c r="T160" s="249" t="s">
        <v>1625</v>
      </c>
      <c r="U160" s="249" t="s">
        <v>1607</v>
      </c>
      <c r="V160" s="247" t="s">
        <v>167</v>
      </c>
      <c r="W160" s="247" t="s">
        <v>65</v>
      </c>
      <c r="X160" s="247" t="s">
        <v>108</v>
      </c>
      <c r="Y160" s="247" t="s">
        <v>112</v>
      </c>
      <c r="Z160" s="247" t="s">
        <v>1337</v>
      </c>
      <c r="AA160" s="247" t="s">
        <v>113</v>
      </c>
      <c r="AB160" s="247" t="s">
        <v>113</v>
      </c>
      <c r="AC160" s="247"/>
      <c r="AD160" s="247" t="s">
        <v>113</v>
      </c>
      <c r="AE160" s="249" t="s">
        <v>5</v>
      </c>
      <c r="AF160" s="247" t="s">
        <v>65</v>
      </c>
      <c r="AG160" s="247"/>
      <c r="AH160" s="247" t="s">
        <v>1400</v>
      </c>
      <c r="AI160" s="254"/>
      <c r="AJ160" s="251" t="s">
        <v>1566</v>
      </c>
      <c r="AK160" s="252" t="s">
        <v>1208</v>
      </c>
      <c r="AL160" s="253" t="s">
        <v>1290</v>
      </c>
      <c r="AM160" s="266">
        <f t="shared" si="114"/>
        <v>5.55</v>
      </c>
      <c r="AN160" s="267">
        <v>24.96</v>
      </c>
      <c r="AO160" s="234">
        <f t="shared" si="115"/>
        <v>138.53</v>
      </c>
      <c r="AP160" s="268">
        <v>2.5</v>
      </c>
      <c r="AQ160" s="268">
        <v>2</v>
      </c>
      <c r="AR160" s="268">
        <v>1.25</v>
      </c>
      <c r="AS160" s="234">
        <f t="shared" si="116"/>
        <v>215.17</v>
      </c>
      <c r="AT160" s="269">
        <v>11.61</v>
      </c>
      <c r="AU160" s="234">
        <f t="shared" si="117"/>
        <v>64.44</v>
      </c>
      <c r="AV160" s="270">
        <v>2.5</v>
      </c>
      <c r="AW160" s="270">
        <v>2</v>
      </c>
      <c r="AX160" s="270">
        <v>1.25</v>
      </c>
      <c r="AY160" s="234">
        <f t="shared" si="118"/>
        <v>215.17</v>
      </c>
      <c r="AZ160" s="272">
        <v>16.79</v>
      </c>
      <c r="BA160" s="266">
        <f t="shared" si="119"/>
        <v>93.185000000000002</v>
      </c>
      <c r="BB160" s="273">
        <v>1.5</v>
      </c>
      <c r="BC160" s="273">
        <v>1</v>
      </c>
      <c r="BD160" s="273">
        <v>0.75</v>
      </c>
      <c r="BE160" s="234">
        <f t="shared" si="120"/>
        <v>121.62</v>
      </c>
      <c r="BF160" s="294">
        <v>9.86</v>
      </c>
      <c r="BG160" s="234">
        <f t="shared" si="121"/>
        <v>54.72</v>
      </c>
      <c r="BH160" s="295">
        <v>1.25</v>
      </c>
      <c r="BI160" s="295">
        <v>1</v>
      </c>
      <c r="BJ160" s="295">
        <v>0.75</v>
      </c>
      <c r="BK160" s="234">
        <f t="shared" si="122"/>
        <v>112.26</v>
      </c>
      <c r="BL160" s="234">
        <f t="shared" si="123"/>
        <v>353.7</v>
      </c>
      <c r="BM160" s="234">
        <f t="shared" si="124"/>
        <v>279.61</v>
      </c>
      <c r="BN160" s="234">
        <f t="shared" si="125"/>
        <v>214.81</v>
      </c>
      <c r="BO160" s="234">
        <f t="shared" si="126"/>
        <v>166.98</v>
      </c>
    </row>
    <row r="161" spans="1:68" s="233" customFormat="1" x14ac:dyDescent="0.2">
      <c r="A161" s="246" t="s">
        <v>315</v>
      </c>
      <c r="B161" s="247" t="s">
        <v>1150</v>
      </c>
      <c r="C161" s="247" t="s">
        <v>346</v>
      </c>
      <c r="D161" s="248" t="s">
        <v>347</v>
      </c>
      <c r="E161" s="247" t="s">
        <v>166</v>
      </c>
      <c r="F161" s="247" t="s">
        <v>157</v>
      </c>
      <c r="G161" s="247" t="s">
        <v>158</v>
      </c>
      <c r="H161" s="247" t="s">
        <v>1428</v>
      </c>
      <c r="I161" s="247" t="s">
        <v>1382</v>
      </c>
      <c r="J161" s="247" t="s">
        <v>1231</v>
      </c>
      <c r="K161" s="271">
        <v>2.36</v>
      </c>
      <c r="L161" s="271">
        <v>1.04</v>
      </c>
      <c r="M161" s="247"/>
      <c r="N161" s="247"/>
      <c r="O161" s="247" t="s">
        <v>65</v>
      </c>
      <c r="P161" s="247">
        <v>54</v>
      </c>
      <c r="Q161" s="248"/>
      <c r="R161" s="247" t="s">
        <v>136</v>
      </c>
      <c r="S161" s="247" t="s">
        <v>1335</v>
      </c>
      <c r="T161" s="249" t="s">
        <v>1625</v>
      </c>
      <c r="U161" s="249" t="s">
        <v>1607</v>
      </c>
      <c r="V161" s="247" t="s">
        <v>199</v>
      </c>
      <c r="W161" s="247" t="s">
        <v>65</v>
      </c>
      <c r="X161" s="247" t="s">
        <v>108</v>
      </c>
      <c r="Y161" s="247" t="s">
        <v>112</v>
      </c>
      <c r="Z161" s="247" t="s">
        <v>1304</v>
      </c>
      <c r="AA161" s="247" t="s">
        <v>113</v>
      </c>
      <c r="AB161" s="247" t="s">
        <v>113</v>
      </c>
      <c r="AC161" s="247"/>
      <c r="AD161" s="247" t="s">
        <v>113</v>
      </c>
      <c r="AE161" s="247" t="s">
        <v>6</v>
      </c>
      <c r="AF161" s="247" t="s">
        <v>108</v>
      </c>
      <c r="AG161" s="247"/>
      <c r="AH161" s="247" t="s">
        <v>1413</v>
      </c>
      <c r="AI161" s="254"/>
      <c r="AJ161" s="251" t="s">
        <v>1560</v>
      </c>
      <c r="AK161" s="252" t="s">
        <v>1208</v>
      </c>
      <c r="AL161" s="253" t="s">
        <v>1290</v>
      </c>
      <c r="AM161" s="266">
        <f t="shared" si="114"/>
        <v>6.16</v>
      </c>
      <c r="AN161" s="267">
        <v>28.77</v>
      </c>
      <c r="AO161" s="234">
        <f t="shared" si="115"/>
        <v>177.22</v>
      </c>
      <c r="AP161" s="268">
        <v>2.75</v>
      </c>
      <c r="AQ161" s="268">
        <v>2</v>
      </c>
      <c r="AR161" s="268">
        <v>1.25</v>
      </c>
      <c r="AS161" s="234">
        <f t="shared" si="116"/>
        <v>224.52</v>
      </c>
      <c r="AT161" s="267">
        <v>28.77</v>
      </c>
      <c r="AU161" s="234">
        <f t="shared" si="117"/>
        <v>177.22</v>
      </c>
      <c r="AV161" s="268">
        <v>2.75</v>
      </c>
      <c r="AW161" s="268">
        <v>2</v>
      </c>
      <c r="AX161" s="268">
        <v>1.25</v>
      </c>
      <c r="AY161" s="234">
        <f t="shared" si="118"/>
        <v>224.52</v>
      </c>
      <c r="AZ161" s="272">
        <v>23.15</v>
      </c>
      <c r="BA161" s="266">
        <f t="shared" si="119"/>
        <v>142.60400000000001</v>
      </c>
      <c r="BB161" s="273">
        <v>1.75</v>
      </c>
      <c r="BC161" s="273">
        <v>1</v>
      </c>
      <c r="BD161" s="273">
        <v>0.75</v>
      </c>
      <c r="BE161" s="234">
        <f t="shared" si="120"/>
        <v>130.97</v>
      </c>
      <c r="BF161" s="272">
        <v>23.15</v>
      </c>
      <c r="BG161" s="234">
        <f t="shared" si="121"/>
        <v>142.6</v>
      </c>
      <c r="BH161" s="273">
        <v>1.75</v>
      </c>
      <c r="BI161" s="273">
        <v>1</v>
      </c>
      <c r="BJ161" s="273">
        <v>0.75</v>
      </c>
      <c r="BK161" s="234">
        <f t="shared" si="122"/>
        <v>130.97</v>
      </c>
      <c r="BL161" s="234">
        <f t="shared" si="123"/>
        <v>401.74</v>
      </c>
      <c r="BM161" s="234">
        <f t="shared" si="124"/>
        <v>401.74</v>
      </c>
      <c r="BN161" s="234">
        <f t="shared" si="125"/>
        <v>273.57</v>
      </c>
      <c r="BO161" s="234">
        <f t="shared" si="126"/>
        <v>273.57</v>
      </c>
      <c r="BP161" s="235" t="s">
        <v>1599</v>
      </c>
    </row>
    <row r="162" spans="1:68" s="233" customFormat="1" x14ac:dyDescent="0.2">
      <c r="A162" s="246" t="s">
        <v>315</v>
      </c>
      <c r="B162" s="247" t="s">
        <v>1152</v>
      </c>
      <c r="C162" s="247" t="s">
        <v>1151</v>
      </c>
      <c r="D162" s="248" t="s">
        <v>454</v>
      </c>
      <c r="E162" s="247" t="s">
        <v>166</v>
      </c>
      <c r="F162" s="247" t="s">
        <v>157</v>
      </c>
      <c r="G162" s="247" t="s">
        <v>158</v>
      </c>
      <c r="H162" s="247" t="s">
        <v>1428</v>
      </c>
      <c r="I162" s="247" t="s">
        <v>1382</v>
      </c>
      <c r="J162" s="247" t="s">
        <v>1231</v>
      </c>
      <c r="K162" s="271">
        <v>2.36</v>
      </c>
      <c r="L162" s="271">
        <v>1.04</v>
      </c>
      <c r="M162" s="247"/>
      <c r="N162" s="247"/>
      <c r="O162" s="247" t="s">
        <v>65</v>
      </c>
      <c r="P162" s="247">
        <v>54</v>
      </c>
      <c r="Q162" s="248"/>
      <c r="R162" s="247" t="s">
        <v>136</v>
      </c>
      <c r="S162" s="247" t="s">
        <v>1439</v>
      </c>
      <c r="T162" s="249">
        <v>124</v>
      </c>
      <c r="U162" s="249" t="s">
        <v>1607</v>
      </c>
      <c r="V162" s="247" t="s">
        <v>199</v>
      </c>
      <c r="W162" s="247" t="s">
        <v>65</v>
      </c>
      <c r="X162" s="247" t="s">
        <v>108</v>
      </c>
      <c r="Y162" s="247" t="s">
        <v>112</v>
      </c>
      <c r="Z162" s="247" t="s">
        <v>1304</v>
      </c>
      <c r="AA162" s="247" t="s">
        <v>113</v>
      </c>
      <c r="AB162" s="247" t="s">
        <v>113</v>
      </c>
      <c r="AC162" s="247"/>
      <c r="AD162" s="247" t="s">
        <v>113</v>
      </c>
      <c r="AE162" s="247" t="s">
        <v>6</v>
      </c>
      <c r="AF162" s="247" t="s">
        <v>108</v>
      </c>
      <c r="AG162" s="247"/>
      <c r="AH162" s="247" t="s">
        <v>1440</v>
      </c>
      <c r="AI162" s="254"/>
      <c r="AJ162" s="251" t="s">
        <v>1560</v>
      </c>
      <c r="AK162" s="252" t="s">
        <v>1208</v>
      </c>
      <c r="AL162" s="253" t="s">
        <v>1290</v>
      </c>
      <c r="AM162" s="266">
        <f t="shared" si="114"/>
        <v>6.16</v>
      </c>
      <c r="AN162" s="267">
        <v>26.02</v>
      </c>
      <c r="AO162" s="234">
        <f t="shared" si="115"/>
        <v>160.28</v>
      </c>
      <c r="AP162" s="268">
        <v>2.75</v>
      </c>
      <c r="AQ162" s="268">
        <v>2</v>
      </c>
      <c r="AR162" s="268">
        <v>1.25</v>
      </c>
      <c r="AS162" s="234">
        <f t="shared" si="116"/>
        <v>224.52</v>
      </c>
      <c r="AT162" s="267">
        <v>26.02</v>
      </c>
      <c r="AU162" s="234">
        <f t="shared" si="117"/>
        <v>160.28</v>
      </c>
      <c r="AV162" s="268">
        <v>2.75</v>
      </c>
      <c r="AW162" s="268">
        <v>2</v>
      </c>
      <c r="AX162" s="268">
        <v>1.25</v>
      </c>
      <c r="AY162" s="234">
        <f t="shared" si="118"/>
        <v>224.52</v>
      </c>
      <c r="AZ162" s="272">
        <v>23.1</v>
      </c>
      <c r="BA162" s="266">
        <f t="shared" si="119"/>
        <v>142.29599999999999</v>
      </c>
      <c r="BB162" s="273">
        <v>1.75</v>
      </c>
      <c r="BC162" s="273">
        <v>1</v>
      </c>
      <c r="BD162" s="273">
        <v>0.75</v>
      </c>
      <c r="BE162" s="234">
        <f t="shared" si="120"/>
        <v>130.97</v>
      </c>
      <c r="BF162" s="272">
        <v>23.1</v>
      </c>
      <c r="BG162" s="234">
        <f t="shared" si="121"/>
        <v>142.30000000000001</v>
      </c>
      <c r="BH162" s="273">
        <v>1.75</v>
      </c>
      <c r="BI162" s="273">
        <v>1</v>
      </c>
      <c r="BJ162" s="273">
        <v>0.75</v>
      </c>
      <c r="BK162" s="234">
        <f t="shared" si="122"/>
        <v>130.97</v>
      </c>
      <c r="BL162" s="234">
        <f t="shared" si="123"/>
        <v>384.8</v>
      </c>
      <c r="BM162" s="234">
        <f t="shared" si="124"/>
        <v>384.8</v>
      </c>
      <c r="BN162" s="234">
        <f t="shared" si="125"/>
        <v>273.27</v>
      </c>
      <c r="BO162" s="234">
        <f t="shared" si="126"/>
        <v>273.27</v>
      </c>
      <c r="BP162" s="235" t="s">
        <v>1599</v>
      </c>
    </row>
    <row r="163" spans="1:68" s="233" customFormat="1" x14ac:dyDescent="0.2">
      <c r="A163" s="246" t="s">
        <v>315</v>
      </c>
      <c r="B163" s="247" t="s">
        <v>350</v>
      </c>
      <c r="C163" s="247" t="s">
        <v>349</v>
      </c>
      <c r="D163" s="248" t="s">
        <v>1430</v>
      </c>
      <c r="E163" s="247" t="s">
        <v>124</v>
      </c>
      <c r="F163" s="247" t="s">
        <v>157</v>
      </c>
      <c r="G163" s="247" t="s">
        <v>158</v>
      </c>
      <c r="H163" s="247" t="s">
        <v>1330</v>
      </c>
      <c r="I163" s="247" t="s">
        <v>1386</v>
      </c>
      <c r="J163" s="247" t="s">
        <v>1202</v>
      </c>
      <c r="K163" s="271">
        <v>2.06</v>
      </c>
      <c r="L163" s="271">
        <v>1.29</v>
      </c>
      <c r="M163" s="247" t="s">
        <v>1308</v>
      </c>
      <c r="N163" s="247" t="s">
        <v>1388</v>
      </c>
      <c r="O163" s="247" t="s">
        <v>65</v>
      </c>
      <c r="P163" s="247">
        <v>54</v>
      </c>
      <c r="Q163" s="248"/>
      <c r="R163" s="247" t="s">
        <v>136</v>
      </c>
      <c r="S163" s="247" t="s">
        <v>1217</v>
      </c>
      <c r="T163" s="249" t="s">
        <v>1625</v>
      </c>
      <c r="U163" s="249" t="s">
        <v>1607</v>
      </c>
      <c r="V163" s="247" t="s">
        <v>132</v>
      </c>
      <c r="W163" s="247" t="s">
        <v>108</v>
      </c>
      <c r="X163" s="247" t="s">
        <v>108</v>
      </c>
      <c r="Y163" s="247" t="s">
        <v>112</v>
      </c>
      <c r="Z163" s="247" t="s">
        <v>1337</v>
      </c>
      <c r="AA163" s="247" t="s">
        <v>108</v>
      </c>
      <c r="AB163" s="247" t="s">
        <v>108</v>
      </c>
      <c r="AC163" s="247"/>
      <c r="AD163" s="247" t="s">
        <v>108</v>
      </c>
      <c r="AE163" s="247" t="s">
        <v>6</v>
      </c>
      <c r="AF163" s="247" t="s">
        <v>108</v>
      </c>
      <c r="AG163" s="247" t="s">
        <v>1275</v>
      </c>
      <c r="AH163" s="247" t="s">
        <v>1338</v>
      </c>
      <c r="AI163" s="254"/>
      <c r="AJ163" s="251" t="s">
        <v>1560</v>
      </c>
      <c r="AK163" s="252" t="s">
        <v>1208</v>
      </c>
      <c r="AL163" s="253" t="s">
        <v>1290</v>
      </c>
      <c r="AM163" s="266">
        <f t="shared" si="114"/>
        <v>5.81</v>
      </c>
      <c r="AN163" s="267">
        <v>28.77</v>
      </c>
      <c r="AO163" s="234">
        <f t="shared" si="115"/>
        <v>167.15</v>
      </c>
      <c r="AP163" s="268">
        <v>2.75</v>
      </c>
      <c r="AQ163" s="268">
        <v>2</v>
      </c>
      <c r="AR163" s="268">
        <v>1.25</v>
      </c>
      <c r="AS163" s="234">
        <f t="shared" si="116"/>
        <v>224.52</v>
      </c>
      <c r="AT163" s="267">
        <v>28.77</v>
      </c>
      <c r="AU163" s="234">
        <f t="shared" si="117"/>
        <v>167.15</v>
      </c>
      <c r="AV163" s="268">
        <v>2.75</v>
      </c>
      <c r="AW163" s="268">
        <v>2</v>
      </c>
      <c r="AX163" s="268">
        <v>1.25</v>
      </c>
      <c r="AY163" s="234">
        <f t="shared" si="118"/>
        <v>224.52</v>
      </c>
      <c r="AZ163" s="272">
        <v>23.15</v>
      </c>
      <c r="BA163" s="266">
        <f t="shared" si="119"/>
        <v>134.50200000000001</v>
      </c>
      <c r="BB163" s="273">
        <v>1.75</v>
      </c>
      <c r="BC163" s="273">
        <v>1</v>
      </c>
      <c r="BD163" s="273">
        <v>0.75</v>
      </c>
      <c r="BE163" s="234">
        <f t="shared" si="120"/>
        <v>130.97</v>
      </c>
      <c r="BF163" s="272">
        <v>23.15</v>
      </c>
      <c r="BG163" s="234">
        <f t="shared" si="121"/>
        <v>134.5</v>
      </c>
      <c r="BH163" s="273">
        <v>1.75</v>
      </c>
      <c r="BI163" s="273">
        <v>1</v>
      </c>
      <c r="BJ163" s="273">
        <v>0.75</v>
      </c>
      <c r="BK163" s="234">
        <f t="shared" si="122"/>
        <v>130.97</v>
      </c>
      <c r="BL163" s="234">
        <f t="shared" si="123"/>
        <v>391.67</v>
      </c>
      <c r="BM163" s="234">
        <f t="shared" si="124"/>
        <v>391.67</v>
      </c>
      <c r="BN163" s="234">
        <f t="shared" si="125"/>
        <v>265.47000000000003</v>
      </c>
      <c r="BO163" s="234">
        <f t="shared" si="126"/>
        <v>265.47000000000003</v>
      </c>
      <c r="BP163" s="235" t="s">
        <v>1599</v>
      </c>
    </row>
    <row r="164" spans="1:68" s="233" customFormat="1" x14ac:dyDescent="0.2">
      <c r="A164" s="246" t="s">
        <v>315</v>
      </c>
      <c r="B164" s="247" t="s">
        <v>352</v>
      </c>
      <c r="C164" s="247" t="s">
        <v>351</v>
      </c>
      <c r="D164" s="248" t="s">
        <v>189</v>
      </c>
      <c r="E164" s="247" t="s">
        <v>124</v>
      </c>
      <c r="F164" s="247" t="s">
        <v>157</v>
      </c>
      <c r="G164" s="247" t="s">
        <v>158</v>
      </c>
      <c r="H164" s="247" t="s">
        <v>1330</v>
      </c>
      <c r="I164" s="247" t="s">
        <v>1386</v>
      </c>
      <c r="J164" s="247" t="s">
        <v>1202</v>
      </c>
      <c r="K164" s="271">
        <v>2.06</v>
      </c>
      <c r="L164" s="271">
        <v>1.29</v>
      </c>
      <c r="M164" s="247" t="s">
        <v>1308</v>
      </c>
      <c r="N164" s="247" t="s">
        <v>1388</v>
      </c>
      <c r="O164" s="247" t="s">
        <v>65</v>
      </c>
      <c r="P164" s="247">
        <v>54</v>
      </c>
      <c r="Q164" s="248"/>
      <c r="R164" s="247" t="s">
        <v>136</v>
      </c>
      <c r="S164" s="247" t="s">
        <v>1441</v>
      </c>
      <c r="T164" s="249" t="s">
        <v>1625</v>
      </c>
      <c r="U164" s="249" t="s">
        <v>1607</v>
      </c>
      <c r="V164" s="247" t="s">
        <v>125</v>
      </c>
      <c r="W164" s="247" t="s">
        <v>108</v>
      </c>
      <c r="X164" s="247" t="s">
        <v>108</v>
      </c>
      <c r="Y164" s="247" t="s">
        <v>112</v>
      </c>
      <c r="Z164" s="247" t="s">
        <v>1337</v>
      </c>
      <c r="AA164" s="247" t="s">
        <v>108</v>
      </c>
      <c r="AB164" s="247" t="s">
        <v>113</v>
      </c>
      <c r="AC164" s="247"/>
      <c r="AD164" s="249" t="s">
        <v>113</v>
      </c>
      <c r="AE164" s="247" t="s">
        <v>6</v>
      </c>
      <c r="AF164" s="247" t="s">
        <v>108</v>
      </c>
      <c r="AG164" s="247"/>
      <c r="AH164" s="247" t="s">
        <v>1347</v>
      </c>
      <c r="AI164" s="254"/>
      <c r="AJ164" s="251" t="s">
        <v>1560</v>
      </c>
      <c r="AK164" s="252" t="s">
        <v>1208</v>
      </c>
      <c r="AL164" s="253" t="s">
        <v>1290</v>
      </c>
      <c r="AM164" s="266">
        <f t="shared" si="114"/>
        <v>5.81</v>
      </c>
      <c r="AN164" s="267">
        <v>28.77</v>
      </c>
      <c r="AO164" s="234">
        <f t="shared" si="115"/>
        <v>167.15</v>
      </c>
      <c r="AP164" s="268">
        <v>2.75</v>
      </c>
      <c r="AQ164" s="268">
        <v>2</v>
      </c>
      <c r="AR164" s="268">
        <v>1.25</v>
      </c>
      <c r="AS164" s="234">
        <f t="shared" si="116"/>
        <v>224.52</v>
      </c>
      <c r="AT164" s="267">
        <v>28.77</v>
      </c>
      <c r="AU164" s="234">
        <f t="shared" si="117"/>
        <v>167.15</v>
      </c>
      <c r="AV164" s="268">
        <v>2.75</v>
      </c>
      <c r="AW164" s="268">
        <v>2</v>
      </c>
      <c r="AX164" s="268">
        <v>1.25</v>
      </c>
      <c r="AY164" s="234">
        <f t="shared" si="118"/>
        <v>224.52</v>
      </c>
      <c r="AZ164" s="272">
        <v>23.15</v>
      </c>
      <c r="BA164" s="266">
        <f t="shared" si="119"/>
        <v>134.50200000000001</v>
      </c>
      <c r="BB164" s="273">
        <v>1.75</v>
      </c>
      <c r="BC164" s="273">
        <v>1</v>
      </c>
      <c r="BD164" s="273">
        <v>0.75</v>
      </c>
      <c r="BE164" s="234">
        <f t="shared" si="120"/>
        <v>130.97</v>
      </c>
      <c r="BF164" s="272">
        <v>23.15</v>
      </c>
      <c r="BG164" s="234">
        <f t="shared" si="121"/>
        <v>134.5</v>
      </c>
      <c r="BH164" s="273">
        <v>1.75</v>
      </c>
      <c r="BI164" s="273">
        <v>1</v>
      </c>
      <c r="BJ164" s="273">
        <v>0.75</v>
      </c>
      <c r="BK164" s="234">
        <f t="shared" si="122"/>
        <v>130.97</v>
      </c>
      <c r="BL164" s="234">
        <f t="shared" si="123"/>
        <v>391.67</v>
      </c>
      <c r="BM164" s="234">
        <f t="shared" si="124"/>
        <v>391.67</v>
      </c>
      <c r="BN164" s="234">
        <f t="shared" si="125"/>
        <v>265.47000000000003</v>
      </c>
      <c r="BO164" s="234">
        <f t="shared" si="126"/>
        <v>265.47000000000003</v>
      </c>
      <c r="BP164" s="235" t="s">
        <v>1599</v>
      </c>
    </row>
    <row r="165" spans="1:68" s="233" customFormat="1" x14ac:dyDescent="0.2">
      <c r="A165" s="246" t="s">
        <v>315</v>
      </c>
      <c r="B165" s="247" t="s">
        <v>354</v>
      </c>
      <c r="C165" s="247" t="s">
        <v>353</v>
      </c>
      <c r="D165" s="248" t="s">
        <v>177</v>
      </c>
      <c r="E165" s="247" t="s">
        <v>166</v>
      </c>
      <c r="F165" s="247" t="s">
        <v>157</v>
      </c>
      <c r="G165" s="247" t="s">
        <v>158</v>
      </c>
      <c r="H165" s="247" t="s">
        <v>1330</v>
      </c>
      <c r="I165" s="247" t="s">
        <v>1231</v>
      </c>
      <c r="J165" s="247" t="s">
        <v>1231</v>
      </c>
      <c r="K165" s="271">
        <v>2.06</v>
      </c>
      <c r="L165" s="271">
        <v>0.97</v>
      </c>
      <c r="M165" s="247"/>
      <c r="N165" s="247"/>
      <c r="O165" s="247" t="s">
        <v>65</v>
      </c>
      <c r="P165" s="247">
        <v>54</v>
      </c>
      <c r="Q165" s="248"/>
      <c r="R165" s="247" t="s">
        <v>136</v>
      </c>
      <c r="S165" s="247" t="s">
        <v>1406</v>
      </c>
      <c r="T165" s="249" t="s">
        <v>1625</v>
      </c>
      <c r="U165" s="249" t="s">
        <v>1607</v>
      </c>
      <c r="V165" s="247" t="s">
        <v>167</v>
      </c>
      <c r="W165" s="247" t="s">
        <v>108</v>
      </c>
      <c r="X165" s="247" t="s">
        <v>108</v>
      </c>
      <c r="Y165" s="247" t="s">
        <v>112</v>
      </c>
      <c r="Z165" s="247" t="s">
        <v>1304</v>
      </c>
      <c r="AA165" s="247" t="s">
        <v>113</v>
      </c>
      <c r="AB165" s="247" t="s">
        <v>113</v>
      </c>
      <c r="AC165" s="247"/>
      <c r="AD165" s="247" t="s">
        <v>113</v>
      </c>
      <c r="AE165" s="247" t="s">
        <v>6</v>
      </c>
      <c r="AF165" s="247" t="s">
        <v>108</v>
      </c>
      <c r="AG165" s="247"/>
      <c r="AH165" s="247" t="s">
        <v>1354</v>
      </c>
      <c r="AI165" s="254"/>
      <c r="AJ165" s="251" t="s">
        <v>1560</v>
      </c>
      <c r="AK165" s="252" t="s">
        <v>1208</v>
      </c>
      <c r="AL165" s="253" t="s">
        <v>1290</v>
      </c>
      <c r="AM165" s="266">
        <f t="shared" si="114"/>
        <v>5.49</v>
      </c>
      <c r="AN165" s="267">
        <v>28.77</v>
      </c>
      <c r="AO165" s="234">
        <f t="shared" si="115"/>
        <v>157.94999999999999</v>
      </c>
      <c r="AP165" s="268">
        <v>2.75</v>
      </c>
      <c r="AQ165" s="268">
        <v>2</v>
      </c>
      <c r="AR165" s="268">
        <v>1.25</v>
      </c>
      <c r="AS165" s="234">
        <f t="shared" si="116"/>
        <v>224.52</v>
      </c>
      <c r="AT165" s="267">
        <v>28.77</v>
      </c>
      <c r="AU165" s="234">
        <f t="shared" si="117"/>
        <v>157.94999999999999</v>
      </c>
      <c r="AV165" s="268">
        <v>2.75</v>
      </c>
      <c r="AW165" s="268">
        <v>2</v>
      </c>
      <c r="AX165" s="268">
        <v>1.25</v>
      </c>
      <c r="AY165" s="234">
        <f t="shared" si="118"/>
        <v>224.52</v>
      </c>
      <c r="AZ165" s="272">
        <v>23.15</v>
      </c>
      <c r="BA165" s="266">
        <f t="shared" si="119"/>
        <v>127.09399999999999</v>
      </c>
      <c r="BB165" s="273">
        <v>1.75</v>
      </c>
      <c r="BC165" s="273">
        <v>1</v>
      </c>
      <c r="BD165" s="273">
        <v>0.75</v>
      </c>
      <c r="BE165" s="234">
        <f t="shared" si="120"/>
        <v>130.97</v>
      </c>
      <c r="BF165" s="272">
        <v>23.15</v>
      </c>
      <c r="BG165" s="234">
        <f t="shared" si="121"/>
        <v>127.09</v>
      </c>
      <c r="BH165" s="273">
        <v>1.75</v>
      </c>
      <c r="BI165" s="273">
        <v>1</v>
      </c>
      <c r="BJ165" s="273">
        <v>0.75</v>
      </c>
      <c r="BK165" s="234">
        <f t="shared" si="122"/>
        <v>130.97</v>
      </c>
      <c r="BL165" s="234">
        <f t="shared" si="123"/>
        <v>382.47</v>
      </c>
      <c r="BM165" s="234">
        <f t="shared" si="124"/>
        <v>382.47</v>
      </c>
      <c r="BN165" s="234">
        <f t="shared" si="125"/>
        <v>258.06</v>
      </c>
      <c r="BO165" s="234">
        <f t="shared" si="126"/>
        <v>258.06</v>
      </c>
      <c r="BP165" s="235" t="s">
        <v>1599</v>
      </c>
    </row>
    <row r="166" spans="1:68" s="233" customFormat="1" x14ac:dyDescent="0.2">
      <c r="A166" s="246" t="s">
        <v>315</v>
      </c>
      <c r="B166" s="247" t="s">
        <v>356</v>
      </c>
      <c r="C166" s="247" t="s">
        <v>355</v>
      </c>
      <c r="D166" s="248" t="s">
        <v>177</v>
      </c>
      <c r="E166" s="247" t="s">
        <v>166</v>
      </c>
      <c r="F166" s="247" t="s">
        <v>157</v>
      </c>
      <c r="G166" s="247" t="s">
        <v>158</v>
      </c>
      <c r="H166" s="249" t="s">
        <v>1443</v>
      </c>
      <c r="I166" s="247" t="s">
        <v>1442</v>
      </c>
      <c r="J166" s="247" t="s">
        <v>1231</v>
      </c>
      <c r="K166" s="265">
        <v>2.06</v>
      </c>
      <c r="L166" s="271">
        <v>1.01</v>
      </c>
      <c r="M166" s="247"/>
      <c r="N166" s="247"/>
      <c r="O166" s="247" t="s">
        <v>65</v>
      </c>
      <c r="P166" s="247">
        <v>44</v>
      </c>
      <c r="Q166" s="248"/>
      <c r="R166" s="247" t="s">
        <v>136</v>
      </c>
      <c r="S166" s="247" t="s">
        <v>1238</v>
      </c>
      <c r="T166" s="249" t="s">
        <v>1625</v>
      </c>
      <c r="U166" s="249" t="s">
        <v>1607</v>
      </c>
      <c r="V166" s="247" t="s">
        <v>167</v>
      </c>
      <c r="W166" s="247" t="s">
        <v>65</v>
      </c>
      <c r="X166" s="247" t="s">
        <v>108</v>
      </c>
      <c r="Y166" s="247" t="s">
        <v>112</v>
      </c>
      <c r="Z166" s="247" t="s">
        <v>1304</v>
      </c>
      <c r="AA166" s="247" t="s">
        <v>113</v>
      </c>
      <c r="AB166" s="247" t="s">
        <v>113</v>
      </c>
      <c r="AC166" s="247"/>
      <c r="AD166" s="247" t="s">
        <v>113</v>
      </c>
      <c r="AE166" s="249" t="s">
        <v>113</v>
      </c>
      <c r="AF166" s="247" t="s">
        <v>65</v>
      </c>
      <c r="AG166" s="247"/>
      <c r="AH166" s="247" t="s">
        <v>1432</v>
      </c>
      <c r="AI166" s="254"/>
      <c r="AJ166" s="251" t="s">
        <v>1596</v>
      </c>
      <c r="AK166" s="252" t="s">
        <v>1208</v>
      </c>
      <c r="AL166" s="253" t="s">
        <v>1290</v>
      </c>
      <c r="AM166" s="266">
        <f t="shared" si="114"/>
        <v>5.53</v>
      </c>
      <c r="AN166" s="267">
        <v>25.61</v>
      </c>
      <c r="AO166" s="234">
        <f t="shared" si="115"/>
        <v>141.62</v>
      </c>
      <c r="AP166" s="268">
        <v>2.5</v>
      </c>
      <c r="AQ166" s="268">
        <v>2</v>
      </c>
      <c r="AR166" s="268">
        <v>1.25</v>
      </c>
      <c r="AS166" s="234">
        <f t="shared" si="116"/>
        <v>215.17</v>
      </c>
      <c r="AT166" s="269">
        <v>12.16</v>
      </c>
      <c r="AU166" s="234">
        <f t="shared" si="117"/>
        <v>67.239999999999995</v>
      </c>
      <c r="AV166" s="270">
        <v>2.5</v>
      </c>
      <c r="AW166" s="270">
        <v>2</v>
      </c>
      <c r="AX166" s="270">
        <v>1.25</v>
      </c>
      <c r="AY166" s="234">
        <f t="shared" si="118"/>
        <v>215.17</v>
      </c>
      <c r="AZ166" s="272">
        <v>17.440000000000001</v>
      </c>
      <c r="BA166" s="266">
        <f t="shared" si="119"/>
        <v>96.442999999999998</v>
      </c>
      <c r="BB166" s="273">
        <v>1.5</v>
      </c>
      <c r="BC166" s="273">
        <v>1</v>
      </c>
      <c r="BD166" s="273">
        <v>0.75</v>
      </c>
      <c r="BE166" s="234">
        <f t="shared" si="120"/>
        <v>121.62</v>
      </c>
      <c r="BF166" s="294">
        <v>10.199999999999999</v>
      </c>
      <c r="BG166" s="234">
        <f t="shared" si="121"/>
        <v>56.41</v>
      </c>
      <c r="BH166" s="295">
        <v>1.25</v>
      </c>
      <c r="BI166" s="295">
        <v>1</v>
      </c>
      <c r="BJ166" s="295">
        <v>0.75</v>
      </c>
      <c r="BK166" s="234">
        <f t="shared" si="122"/>
        <v>112.26</v>
      </c>
      <c r="BL166" s="234">
        <f t="shared" si="123"/>
        <v>356.79</v>
      </c>
      <c r="BM166" s="234">
        <f t="shared" si="124"/>
        <v>282.41000000000003</v>
      </c>
      <c r="BN166" s="234">
        <f t="shared" si="125"/>
        <v>218.06</v>
      </c>
      <c r="BO166" s="234">
        <f t="shared" si="126"/>
        <v>168.67</v>
      </c>
    </row>
    <row r="167" spans="1:68" s="233" customFormat="1" x14ac:dyDescent="0.2">
      <c r="A167" s="246" t="s">
        <v>315</v>
      </c>
      <c r="B167" s="247" t="s">
        <v>359</v>
      </c>
      <c r="C167" s="247" t="s">
        <v>357</v>
      </c>
      <c r="D167" s="248" t="s">
        <v>358</v>
      </c>
      <c r="E167" s="247" t="s">
        <v>166</v>
      </c>
      <c r="F167" s="247" t="s">
        <v>157</v>
      </c>
      <c r="G167" s="247" t="s">
        <v>158</v>
      </c>
      <c r="H167" s="247" t="s">
        <v>1443</v>
      </c>
      <c r="I167" s="247" t="s">
        <v>1429</v>
      </c>
      <c r="J167" s="249" t="s">
        <v>1637</v>
      </c>
      <c r="K167" s="271">
        <v>2.06</v>
      </c>
      <c r="L167" s="271">
        <v>0.83</v>
      </c>
      <c r="M167" s="247"/>
      <c r="N167" s="247"/>
      <c r="O167" s="247" t="s">
        <v>65</v>
      </c>
      <c r="P167" s="247">
        <v>44</v>
      </c>
      <c r="Q167" s="248"/>
      <c r="R167" s="247" t="s">
        <v>136</v>
      </c>
      <c r="S167" s="247" t="s">
        <v>1444</v>
      </c>
      <c r="T167" s="249" t="s">
        <v>1634</v>
      </c>
      <c r="U167" s="249" t="s">
        <v>1607</v>
      </c>
      <c r="V167" s="247" t="s">
        <v>199</v>
      </c>
      <c r="W167" s="247" t="s">
        <v>65</v>
      </c>
      <c r="X167" s="247" t="s">
        <v>108</v>
      </c>
      <c r="Y167" s="247" t="s">
        <v>112</v>
      </c>
      <c r="Z167" s="247" t="s">
        <v>1304</v>
      </c>
      <c r="AA167" s="247" t="s">
        <v>113</v>
      </c>
      <c r="AB167" s="247" t="s">
        <v>113</v>
      </c>
      <c r="AC167" s="247"/>
      <c r="AD167" s="247" t="s">
        <v>113</v>
      </c>
      <c r="AE167" s="249" t="s">
        <v>5</v>
      </c>
      <c r="AF167" s="249" t="s">
        <v>108</v>
      </c>
      <c r="AG167" s="247"/>
      <c r="AH167" s="247" t="s">
        <v>1413</v>
      </c>
      <c r="AI167" s="254"/>
      <c r="AJ167" s="251" t="s">
        <v>1566</v>
      </c>
      <c r="AK167" s="252" t="s">
        <v>1208</v>
      </c>
      <c r="AL167" s="253" t="s">
        <v>1290</v>
      </c>
      <c r="AM167" s="266">
        <f t="shared" si="114"/>
        <v>5.35</v>
      </c>
      <c r="AN167" s="267">
        <v>21.56</v>
      </c>
      <c r="AO167" s="234">
        <f t="shared" si="115"/>
        <v>115.35</v>
      </c>
      <c r="AP167" s="268">
        <v>2.5</v>
      </c>
      <c r="AQ167" s="268">
        <v>2</v>
      </c>
      <c r="AR167" s="268">
        <v>1.25</v>
      </c>
      <c r="AS167" s="234">
        <f t="shared" si="116"/>
        <v>215.17</v>
      </c>
      <c r="AT167" s="269">
        <v>10.37</v>
      </c>
      <c r="AU167" s="234">
        <f t="shared" si="117"/>
        <v>55.48</v>
      </c>
      <c r="AV167" s="270">
        <v>2.5</v>
      </c>
      <c r="AW167" s="270">
        <v>2</v>
      </c>
      <c r="AX167" s="270">
        <v>1.25</v>
      </c>
      <c r="AY167" s="234">
        <f t="shared" si="118"/>
        <v>215.17</v>
      </c>
      <c r="AZ167" s="272">
        <v>15.82</v>
      </c>
      <c r="BA167" s="266">
        <f t="shared" si="119"/>
        <v>84.637</v>
      </c>
      <c r="BB167" s="273">
        <v>1.5</v>
      </c>
      <c r="BC167" s="273">
        <v>1</v>
      </c>
      <c r="BD167" s="273">
        <v>0.75</v>
      </c>
      <c r="BE167" s="234">
        <f t="shared" si="120"/>
        <v>121.62</v>
      </c>
      <c r="BF167" s="294">
        <v>9.2899999999999991</v>
      </c>
      <c r="BG167" s="234">
        <f t="shared" si="121"/>
        <v>49.7</v>
      </c>
      <c r="BH167" s="295">
        <v>1.25</v>
      </c>
      <c r="BI167" s="295">
        <v>1</v>
      </c>
      <c r="BJ167" s="295">
        <v>0.75</v>
      </c>
      <c r="BK167" s="234">
        <f t="shared" si="122"/>
        <v>112.26</v>
      </c>
      <c r="BL167" s="234">
        <f t="shared" si="123"/>
        <v>330.52</v>
      </c>
      <c r="BM167" s="234">
        <f t="shared" si="124"/>
        <v>270.64999999999998</v>
      </c>
      <c r="BN167" s="234">
        <f t="shared" si="125"/>
        <v>206.26</v>
      </c>
      <c r="BO167" s="234">
        <f t="shared" si="126"/>
        <v>161.96</v>
      </c>
    </row>
    <row r="168" spans="1:68" s="233" customFormat="1" x14ac:dyDescent="0.2">
      <c r="A168" s="246" t="s">
        <v>315</v>
      </c>
      <c r="B168" s="247" t="s">
        <v>362</v>
      </c>
      <c r="C168" s="247" t="s">
        <v>360</v>
      </c>
      <c r="D168" s="248" t="s">
        <v>361</v>
      </c>
      <c r="E168" s="247" t="s">
        <v>166</v>
      </c>
      <c r="F168" s="247" t="s">
        <v>1437</v>
      </c>
      <c r="G168" s="247" t="s">
        <v>158</v>
      </c>
      <c r="H168" s="249" t="s">
        <v>1644</v>
      </c>
      <c r="I168" s="247" t="s">
        <v>1438</v>
      </c>
      <c r="J168" s="247" t="s">
        <v>1231</v>
      </c>
      <c r="K168" s="265">
        <v>2.0550000000000002</v>
      </c>
      <c r="L168" s="271">
        <v>0.875</v>
      </c>
      <c r="M168" s="247"/>
      <c r="N168" s="247"/>
      <c r="O168" s="247" t="s">
        <v>65</v>
      </c>
      <c r="P168" s="247">
        <v>54</v>
      </c>
      <c r="Q168" s="248"/>
      <c r="R168" s="247" t="s">
        <v>136</v>
      </c>
      <c r="S168" s="247" t="s">
        <v>1238</v>
      </c>
      <c r="T168" s="249" t="s">
        <v>1634</v>
      </c>
      <c r="U168" s="247" t="s">
        <v>159</v>
      </c>
      <c r="V168" s="247" t="s">
        <v>167</v>
      </c>
      <c r="W168" s="247" t="s">
        <v>65</v>
      </c>
      <c r="X168" s="247" t="s">
        <v>108</v>
      </c>
      <c r="Y168" s="247" t="s">
        <v>112</v>
      </c>
      <c r="Z168" s="249" t="s">
        <v>383</v>
      </c>
      <c r="AA168" s="247" t="s">
        <v>113</v>
      </c>
      <c r="AB168" s="247" t="s">
        <v>113</v>
      </c>
      <c r="AC168" s="247"/>
      <c r="AD168" s="247" t="s">
        <v>113</v>
      </c>
      <c r="AE168" s="249" t="s">
        <v>113</v>
      </c>
      <c r="AF168" s="247" t="s">
        <v>65</v>
      </c>
      <c r="AG168" s="247"/>
      <c r="AH168" s="249" t="s">
        <v>1412</v>
      </c>
      <c r="AI168" s="254"/>
      <c r="AJ168" s="251" t="s">
        <v>1596</v>
      </c>
      <c r="AK168" s="252" t="s">
        <v>1208</v>
      </c>
      <c r="AL168" s="253" t="s">
        <v>1290</v>
      </c>
      <c r="AM168" s="266">
        <f t="shared" si="114"/>
        <v>5.3849999999999998</v>
      </c>
      <c r="AN168" s="234"/>
      <c r="AO168" s="267">
        <v>121.28</v>
      </c>
      <c r="AP168" s="268">
        <v>2.25</v>
      </c>
      <c r="AQ168" s="268">
        <v>1.25</v>
      </c>
      <c r="AR168" s="268">
        <v>0.75</v>
      </c>
      <c r="AS168" s="234">
        <f t="shared" si="116"/>
        <v>159.04</v>
      </c>
      <c r="AT168" s="234"/>
      <c r="AU168" s="269">
        <v>55.81</v>
      </c>
      <c r="AV168" s="270">
        <v>2.25</v>
      </c>
      <c r="AW168" s="270">
        <v>1.25</v>
      </c>
      <c r="AX168" s="270">
        <v>0.75</v>
      </c>
      <c r="AY168" s="234">
        <f t="shared" si="118"/>
        <v>159.04</v>
      </c>
      <c r="AZ168" s="266"/>
      <c r="BA168" s="267">
        <v>121.28</v>
      </c>
      <c r="BB168" s="268">
        <v>2.25</v>
      </c>
      <c r="BC168" s="268">
        <v>1.25</v>
      </c>
      <c r="BD168" s="268">
        <v>0.75</v>
      </c>
      <c r="BE168" s="234">
        <f t="shared" si="120"/>
        <v>159.04</v>
      </c>
      <c r="BF168" s="234"/>
      <c r="BG168" s="269">
        <v>55.81</v>
      </c>
      <c r="BH168" s="270">
        <v>2.25</v>
      </c>
      <c r="BI168" s="270">
        <v>1.25</v>
      </c>
      <c r="BJ168" s="270">
        <v>0.75</v>
      </c>
      <c r="BK168" s="234">
        <f t="shared" si="122"/>
        <v>159.04</v>
      </c>
      <c r="BL168" s="234">
        <f t="shared" si="123"/>
        <v>280.32</v>
      </c>
      <c r="BM168" s="234">
        <f t="shared" si="124"/>
        <v>214.85</v>
      </c>
      <c r="BN168" s="234">
        <f t="shared" si="125"/>
        <v>280.32</v>
      </c>
      <c r="BO168" s="234">
        <f t="shared" si="126"/>
        <v>214.85</v>
      </c>
      <c r="BP168" s="235" t="s">
        <v>1597</v>
      </c>
    </row>
    <row r="169" spans="1:68" s="233" customFormat="1" x14ac:dyDescent="0.2">
      <c r="A169" s="246" t="s">
        <v>315</v>
      </c>
      <c r="B169" s="247" t="s">
        <v>364</v>
      </c>
      <c r="C169" s="247" t="s">
        <v>363</v>
      </c>
      <c r="D169" s="248" t="s">
        <v>361</v>
      </c>
      <c r="E169" s="247" t="s">
        <v>166</v>
      </c>
      <c r="F169" s="247" t="s">
        <v>1437</v>
      </c>
      <c r="G169" s="247" t="s">
        <v>158</v>
      </c>
      <c r="H169" s="249" t="s">
        <v>1644</v>
      </c>
      <c r="I169" s="247" t="s">
        <v>1438</v>
      </c>
      <c r="J169" s="247" t="s">
        <v>1231</v>
      </c>
      <c r="K169" s="265">
        <v>2.0550000000000002</v>
      </c>
      <c r="L169" s="271">
        <v>0.875</v>
      </c>
      <c r="M169" s="247"/>
      <c r="N169" s="247"/>
      <c r="O169" s="247" t="s">
        <v>65</v>
      </c>
      <c r="P169" s="247">
        <v>54</v>
      </c>
      <c r="Q169" s="248"/>
      <c r="R169" s="247" t="s">
        <v>136</v>
      </c>
      <c r="S169" s="247" t="s">
        <v>1238</v>
      </c>
      <c r="T169" s="249" t="s">
        <v>1634</v>
      </c>
      <c r="U169" s="247" t="s">
        <v>159</v>
      </c>
      <c r="V169" s="247" t="s">
        <v>199</v>
      </c>
      <c r="W169" s="247" t="s">
        <v>65</v>
      </c>
      <c r="X169" s="247" t="s">
        <v>108</v>
      </c>
      <c r="Y169" s="247" t="s">
        <v>112</v>
      </c>
      <c r="Z169" s="249" t="s">
        <v>383</v>
      </c>
      <c r="AA169" s="247" t="s">
        <v>113</v>
      </c>
      <c r="AB169" s="247" t="s">
        <v>113</v>
      </c>
      <c r="AC169" s="247"/>
      <c r="AD169" s="247" t="s">
        <v>113</v>
      </c>
      <c r="AE169" s="249" t="s">
        <v>113</v>
      </c>
      <c r="AF169" s="247" t="s">
        <v>65</v>
      </c>
      <c r="AG169" s="247"/>
      <c r="AH169" s="249" t="s">
        <v>1412</v>
      </c>
      <c r="AI169" s="254"/>
      <c r="AJ169" s="251" t="s">
        <v>1596</v>
      </c>
      <c r="AK169" s="252" t="s">
        <v>1208</v>
      </c>
      <c r="AL169" s="253" t="s">
        <v>1290</v>
      </c>
      <c r="AM169" s="266">
        <f t="shared" si="114"/>
        <v>5.3849999999999998</v>
      </c>
      <c r="AN169" s="234"/>
      <c r="AO169" s="267">
        <v>121.28</v>
      </c>
      <c r="AP169" s="268">
        <v>2.25</v>
      </c>
      <c r="AQ169" s="268">
        <v>1.25</v>
      </c>
      <c r="AR169" s="268">
        <v>0.75</v>
      </c>
      <c r="AS169" s="234">
        <f t="shared" si="116"/>
        <v>159.04</v>
      </c>
      <c r="AT169" s="234"/>
      <c r="AU169" s="269">
        <v>55.81</v>
      </c>
      <c r="AV169" s="270">
        <v>2.25</v>
      </c>
      <c r="AW169" s="270">
        <v>1.25</v>
      </c>
      <c r="AX169" s="270">
        <v>0.75</v>
      </c>
      <c r="AY169" s="234">
        <f t="shared" si="118"/>
        <v>159.04</v>
      </c>
      <c r="AZ169" s="266"/>
      <c r="BA169" s="267">
        <v>121.28</v>
      </c>
      <c r="BB169" s="268">
        <v>2.25</v>
      </c>
      <c r="BC169" s="268">
        <v>1.25</v>
      </c>
      <c r="BD169" s="268">
        <v>0.75</v>
      </c>
      <c r="BE169" s="234">
        <f t="shared" si="120"/>
        <v>159.04</v>
      </c>
      <c r="BF169" s="234"/>
      <c r="BG169" s="269">
        <v>55.81</v>
      </c>
      <c r="BH169" s="270">
        <v>2.25</v>
      </c>
      <c r="BI169" s="270">
        <v>1.25</v>
      </c>
      <c r="BJ169" s="270">
        <v>0.75</v>
      </c>
      <c r="BK169" s="234">
        <f t="shared" si="122"/>
        <v>159.04</v>
      </c>
      <c r="BL169" s="234">
        <f t="shared" si="123"/>
        <v>280.32</v>
      </c>
      <c r="BM169" s="234">
        <f t="shared" si="124"/>
        <v>214.85</v>
      </c>
      <c r="BN169" s="234">
        <f t="shared" si="125"/>
        <v>280.32</v>
      </c>
      <c r="BO169" s="234">
        <f t="shared" si="126"/>
        <v>214.85</v>
      </c>
      <c r="BP169" s="235" t="s">
        <v>1597</v>
      </c>
    </row>
    <row r="170" spans="1:68" s="233" customFormat="1" x14ac:dyDescent="0.2">
      <c r="A170" s="246" t="s">
        <v>315</v>
      </c>
      <c r="B170" s="247" t="s">
        <v>366</v>
      </c>
      <c r="C170" s="247" t="s">
        <v>365</v>
      </c>
      <c r="D170" s="248" t="s">
        <v>177</v>
      </c>
      <c r="E170" s="247" t="s">
        <v>124</v>
      </c>
      <c r="F170" s="247" t="s">
        <v>157</v>
      </c>
      <c r="G170" s="247" t="s">
        <v>158</v>
      </c>
      <c r="H170" s="247" t="s">
        <v>1330</v>
      </c>
      <c r="I170" s="247" t="s">
        <v>1386</v>
      </c>
      <c r="J170" s="247" t="s">
        <v>1202</v>
      </c>
      <c r="K170" s="271">
        <v>2.06</v>
      </c>
      <c r="L170" s="271">
        <v>1.29</v>
      </c>
      <c r="M170" s="247" t="s">
        <v>1308</v>
      </c>
      <c r="N170" s="247" t="s">
        <v>1388</v>
      </c>
      <c r="O170" s="247" t="s">
        <v>65</v>
      </c>
      <c r="P170" s="247">
        <v>54</v>
      </c>
      <c r="Q170" s="248"/>
      <c r="R170" s="247" t="s">
        <v>136</v>
      </c>
      <c r="S170" s="247" t="s">
        <v>1217</v>
      </c>
      <c r="T170" s="249" t="s">
        <v>1625</v>
      </c>
      <c r="U170" s="249" t="s">
        <v>1607</v>
      </c>
      <c r="V170" s="247" t="s">
        <v>132</v>
      </c>
      <c r="W170" s="247" t="s">
        <v>108</v>
      </c>
      <c r="X170" s="247" t="s">
        <v>108</v>
      </c>
      <c r="Y170" s="247" t="s">
        <v>112</v>
      </c>
      <c r="Z170" s="247" t="s">
        <v>1337</v>
      </c>
      <c r="AA170" s="247" t="s">
        <v>108</v>
      </c>
      <c r="AB170" s="247" t="s">
        <v>113</v>
      </c>
      <c r="AC170" s="247"/>
      <c r="AD170" s="249" t="s">
        <v>113</v>
      </c>
      <c r="AE170" s="247" t="s">
        <v>6</v>
      </c>
      <c r="AF170" s="247" t="s">
        <v>108</v>
      </c>
      <c r="AG170" s="247"/>
      <c r="AH170" s="247" t="s">
        <v>1276</v>
      </c>
      <c r="AI170" s="254"/>
      <c r="AJ170" s="251" t="s">
        <v>1560</v>
      </c>
      <c r="AK170" s="252" t="s">
        <v>1208</v>
      </c>
      <c r="AL170" s="253" t="s">
        <v>1290</v>
      </c>
      <c r="AM170" s="266">
        <f t="shared" si="114"/>
        <v>5.81</v>
      </c>
      <c r="AN170" s="267">
        <v>28.77</v>
      </c>
      <c r="AO170" s="234">
        <f t="shared" si="115"/>
        <v>167.15</v>
      </c>
      <c r="AP170" s="268">
        <v>2.75</v>
      </c>
      <c r="AQ170" s="268">
        <v>2</v>
      </c>
      <c r="AR170" s="268">
        <v>1.25</v>
      </c>
      <c r="AS170" s="234">
        <f t="shared" si="116"/>
        <v>224.52</v>
      </c>
      <c r="AT170" s="267">
        <v>28.77</v>
      </c>
      <c r="AU170" s="234">
        <f t="shared" si="117"/>
        <v>167.15</v>
      </c>
      <c r="AV170" s="268">
        <v>2.75</v>
      </c>
      <c r="AW170" s="268">
        <v>2</v>
      </c>
      <c r="AX170" s="268">
        <v>1.25</v>
      </c>
      <c r="AY170" s="234">
        <f t="shared" si="118"/>
        <v>224.52</v>
      </c>
      <c r="AZ170" s="272">
        <v>23.15</v>
      </c>
      <c r="BA170" s="266">
        <f t="shared" si="119"/>
        <v>134.50200000000001</v>
      </c>
      <c r="BB170" s="273">
        <v>1.75</v>
      </c>
      <c r="BC170" s="273">
        <v>1</v>
      </c>
      <c r="BD170" s="273">
        <v>0.75</v>
      </c>
      <c r="BE170" s="234">
        <f t="shared" si="120"/>
        <v>130.97</v>
      </c>
      <c r="BF170" s="272">
        <v>23.15</v>
      </c>
      <c r="BG170" s="234">
        <f t="shared" si="121"/>
        <v>134.5</v>
      </c>
      <c r="BH170" s="273">
        <v>1.75</v>
      </c>
      <c r="BI170" s="273">
        <v>1</v>
      </c>
      <c r="BJ170" s="273">
        <v>0.75</v>
      </c>
      <c r="BK170" s="234">
        <f t="shared" si="122"/>
        <v>130.97</v>
      </c>
      <c r="BL170" s="234">
        <f t="shared" si="123"/>
        <v>391.67</v>
      </c>
      <c r="BM170" s="234">
        <f t="shared" si="124"/>
        <v>391.67</v>
      </c>
      <c r="BN170" s="234">
        <f t="shared" si="125"/>
        <v>265.47000000000003</v>
      </c>
      <c r="BO170" s="234">
        <f t="shared" si="126"/>
        <v>265.47000000000003</v>
      </c>
      <c r="BP170" s="235" t="s">
        <v>1599</v>
      </c>
    </row>
    <row r="171" spans="1:68" s="233" customFormat="1" x14ac:dyDescent="0.2">
      <c r="A171" s="246" t="s">
        <v>315</v>
      </c>
      <c r="B171" s="247" t="s">
        <v>367</v>
      </c>
      <c r="C171" s="247" t="s">
        <v>365</v>
      </c>
      <c r="D171" s="248" t="s">
        <v>177</v>
      </c>
      <c r="E171" s="247" t="s">
        <v>124</v>
      </c>
      <c r="F171" s="247" t="s">
        <v>157</v>
      </c>
      <c r="G171" s="247" t="s">
        <v>158</v>
      </c>
      <c r="H171" s="247" t="s">
        <v>1330</v>
      </c>
      <c r="I171" s="247" t="s">
        <v>1386</v>
      </c>
      <c r="J171" s="247" t="s">
        <v>1202</v>
      </c>
      <c r="K171" s="271">
        <v>2.06</v>
      </c>
      <c r="L171" s="271">
        <v>1.29</v>
      </c>
      <c r="M171" s="247" t="s">
        <v>1308</v>
      </c>
      <c r="N171" s="247" t="s">
        <v>1388</v>
      </c>
      <c r="O171" s="247" t="s">
        <v>65</v>
      </c>
      <c r="P171" s="247">
        <v>54</v>
      </c>
      <c r="Q171" s="248"/>
      <c r="R171" s="247" t="s">
        <v>136</v>
      </c>
      <c r="S171" s="247" t="s">
        <v>1217</v>
      </c>
      <c r="T171" s="249" t="s">
        <v>1625</v>
      </c>
      <c r="U171" s="249" t="s">
        <v>1607</v>
      </c>
      <c r="V171" s="247" t="s">
        <v>125</v>
      </c>
      <c r="W171" s="247" t="s">
        <v>108</v>
      </c>
      <c r="X171" s="247" t="s">
        <v>108</v>
      </c>
      <c r="Y171" s="247" t="s">
        <v>112</v>
      </c>
      <c r="Z171" s="247" t="s">
        <v>1337</v>
      </c>
      <c r="AA171" s="247" t="s">
        <v>113</v>
      </c>
      <c r="AB171" s="247" t="s">
        <v>113</v>
      </c>
      <c r="AC171" s="247"/>
      <c r="AD171" s="247" t="s">
        <v>113</v>
      </c>
      <c r="AE171" s="247" t="s">
        <v>6</v>
      </c>
      <c r="AF171" s="247" t="s">
        <v>108</v>
      </c>
      <c r="AG171" s="247"/>
      <c r="AH171" s="247" t="s">
        <v>1347</v>
      </c>
      <c r="AI171" s="254"/>
      <c r="AJ171" s="251" t="s">
        <v>1560</v>
      </c>
      <c r="AK171" s="252" t="s">
        <v>1208</v>
      </c>
      <c r="AL171" s="253" t="s">
        <v>1290</v>
      </c>
      <c r="AM171" s="266">
        <f t="shared" si="114"/>
        <v>5.81</v>
      </c>
      <c r="AN171" s="267">
        <v>28.77</v>
      </c>
      <c r="AO171" s="234">
        <f t="shared" si="115"/>
        <v>167.15</v>
      </c>
      <c r="AP171" s="268">
        <v>2.75</v>
      </c>
      <c r="AQ171" s="268">
        <v>2</v>
      </c>
      <c r="AR171" s="268">
        <v>1.25</v>
      </c>
      <c r="AS171" s="234">
        <f t="shared" si="116"/>
        <v>224.52</v>
      </c>
      <c r="AT171" s="267">
        <v>28.77</v>
      </c>
      <c r="AU171" s="234">
        <f t="shared" si="117"/>
        <v>167.15</v>
      </c>
      <c r="AV171" s="268">
        <v>2.75</v>
      </c>
      <c r="AW171" s="268">
        <v>2</v>
      </c>
      <c r="AX171" s="268">
        <v>1.25</v>
      </c>
      <c r="AY171" s="234">
        <f t="shared" si="118"/>
        <v>224.52</v>
      </c>
      <c r="AZ171" s="272">
        <v>23.15</v>
      </c>
      <c r="BA171" s="266">
        <f t="shared" si="119"/>
        <v>134.50200000000001</v>
      </c>
      <c r="BB171" s="273">
        <v>1.75</v>
      </c>
      <c r="BC171" s="273">
        <v>1</v>
      </c>
      <c r="BD171" s="273">
        <v>0.75</v>
      </c>
      <c r="BE171" s="234">
        <f t="shared" si="120"/>
        <v>130.97</v>
      </c>
      <c r="BF171" s="272">
        <v>23.15</v>
      </c>
      <c r="BG171" s="234">
        <f t="shared" si="121"/>
        <v>134.5</v>
      </c>
      <c r="BH171" s="273">
        <v>1.75</v>
      </c>
      <c r="BI171" s="273">
        <v>1</v>
      </c>
      <c r="BJ171" s="273">
        <v>0.75</v>
      </c>
      <c r="BK171" s="234">
        <f t="shared" si="122"/>
        <v>130.97</v>
      </c>
      <c r="BL171" s="234">
        <f t="shared" si="123"/>
        <v>391.67</v>
      </c>
      <c r="BM171" s="234">
        <f t="shared" si="124"/>
        <v>391.67</v>
      </c>
      <c r="BN171" s="234">
        <f t="shared" si="125"/>
        <v>265.47000000000003</v>
      </c>
      <c r="BO171" s="234">
        <f t="shared" si="126"/>
        <v>265.47000000000003</v>
      </c>
      <c r="BP171" s="235" t="s">
        <v>1599</v>
      </c>
    </row>
    <row r="172" spans="1:68" s="233" customFormat="1" x14ac:dyDescent="0.2">
      <c r="A172" s="246" t="s">
        <v>315</v>
      </c>
      <c r="B172" s="247" t="s">
        <v>369</v>
      </c>
      <c r="C172" s="247" t="s">
        <v>368</v>
      </c>
      <c r="D172" s="248" t="s">
        <v>177</v>
      </c>
      <c r="E172" s="247" t="s">
        <v>124</v>
      </c>
      <c r="F172" s="247" t="s">
        <v>175</v>
      </c>
      <c r="G172" s="248" t="s">
        <v>107</v>
      </c>
      <c r="H172" s="248" t="s">
        <v>1423</v>
      </c>
      <c r="I172" s="248" t="s">
        <v>1445</v>
      </c>
      <c r="J172" s="249" t="s">
        <v>1231</v>
      </c>
      <c r="K172" s="247" t="s">
        <v>1410</v>
      </c>
      <c r="L172" s="247" t="s">
        <v>1446</v>
      </c>
      <c r="M172" s="247" t="s">
        <v>1447</v>
      </c>
      <c r="N172" s="247" t="s">
        <v>1309</v>
      </c>
      <c r="O172" s="247" t="s">
        <v>65</v>
      </c>
      <c r="P172" s="247">
        <v>58</v>
      </c>
      <c r="Q172" s="256" t="s">
        <v>1245</v>
      </c>
      <c r="R172" s="247" t="s">
        <v>136</v>
      </c>
      <c r="S172" s="247" t="s">
        <v>1419</v>
      </c>
      <c r="T172" s="249">
        <v>0</v>
      </c>
      <c r="U172" s="247" t="s">
        <v>110</v>
      </c>
      <c r="V172" s="247" t="s">
        <v>125</v>
      </c>
      <c r="W172" s="247" t="s">
        <v>108</v>
      </c>
      <c r="X172" s="247" t="s">
        <v>108</v>
      </c>
      <c r="Y172" s="247" t="s">
        <v>1239</v>
      </c>
      <c r="Z172" s="247" t="s">
        <v>1139</v>
      </c>
      <c r="AA172" s="247" t="s">
        <v>108</v>
      </c>
      <c r="AB172" s="247" t="s">
        <v>108</v>
      </c>
      <c r="AC172" s="247" t="s">
        <v>176</v>
      </c>
      <c r="AD172" s="249" t="s">
        <v>113</v>
      </c>
      <c r="AE172" s="247" t="s">
        <v>6</v>
      </c>
      <c r="AF172" s="247" t="s">
        <v>108</v>
      </c>
      <c r="AG172" s="247" t="s">
        <v>1448</v>
      </c>
      <c r="AH172" s="247" t="s">
        <v>1378</v>
      </c>
      <c r="AI172" s="254" t="s">
        <v>114</v>
      </c>
      <c r="AJ172" s="251" t="s">
        <v>1560</v>
      </c>
      <c r="AK172" s="252" t="s">
        <v>1208</v>
      </c>
      <c r="AL172" s="253" t="s">
        <v>1199</v>
      </c>
      <c r="BL172" s="234">
        <v>0</v>
      </c>
      <c r="BM172" s="234">
        <v>0</v>
      </c>
      <c r="BN172" s="234">
        <v>0</v>
      </c>
      <c r="BO172" s="234">
        <v>0</v>
      </c>
      <c r="BP172" s="235" t="s">
        <v>1137</v>
      </c>
    </row>
    <row r="173" spans="1:68" s="233" customFormat="1" x14ac:dyDescent="0.2">
      <c r="A173" s="246" t="s">
        <v>315</v>
      </c>
      <c r="B173" s="247" t="s">
        <v>370</v>
      </c>
      <c r="C173" s="247" t="s">
        <v>368</v>
      </c>
      <c r="D173" s="248" t="s">
        <v>177</v>
      </c>
      <c r="E173" s="247" t="s">
        <v>124</v>
      </c>
      <c r="F173" s="247" t="s">
        <v>175</v>
      </c>
      <c r="G173" s="248" t="s">
        <v>107</v>
      </c>
      <c r="H173" s="248" t="s">
        <v>1423</v>
      </c>
      <c r="I173" s="248" t="s">
        <v>1445</v>
      </c>
      <c r="J173" s="249" t="s">
        <v>1231</v>
      </c>
      <c r="K173" s="247" t="s">
        <v>1410</v>
      </c>
      <c r="L173" s="247" t="s">
        <v>1446</v>
      </c>
      <c r="M173" s="247" t="s">
        <v>1447</v>
      </c>
      <c r="N173" s="247" t="s">
        <v>1309</v>
      </c>
      <c r="O173" s="247" t="s">
        <v>65</v>
      </c>
      <c r="P173" s="247">
        <v>58</v>
      </c>
      <c r="Q173" s="256" t="s">
        <v>1245</v>
      </c>
      <c r="R173" s="247" t="s">
        <v>136</v>
      </c>
      <c r="S173" s="247" t="s">
        <v>1419</v>
      </c>
      <c r="T173" s="249">
        <v>0</v>
      </c>
      <c r="U173" s="247" t="s">
        <v>110</v>
      </c>
      <c r="V173" s="247" t="s">
        <v>132</v>
      </c>
      <c r="W173" s="247" t="s">
        <v>108</v>
      </c>
      <c r="X173" s="247" t="s">
        <v>108</v>
      </c>
      <c r="Y173" s="247" t="s">
        <v>1239</v>
      </c>
      <c r="Z173" s="247" t="s">
        <v>1139</v>
      </c>
      <c r="AA173" s="247" t="s">
        <v>108</v>
      </c>
      <c r="AB173" s="247" t="s">
        <v>108</v>
      </c>
      <c r="AC173" s="247" t="s">
        <v>176</v>
      </c>
      <c r="AD173" s="249" t="s">
        <v>113</v>
      </c>
      <c r="AE173" s="247" t="s">
        <v>6</v>
      </c>
      <c r="AF173" s="247" t="s">
        <v>108</v>
      </c>
      <c r="AG173" s="247" t="s">
        <v>1282</v>
      </c>
      <c r="AH173" s="247" t="s">
        <v>1378</v>
      </c>
      <c r="AI173" s="254" t="s">
        <v>114</v>
      </c>
      <c r="AJ173" s="251" t="s">
        <v>1560</v>
      </c>
      <c r="AK173" s="252" t="s">
        <v>1208</v>
      </c>
      <c r="AL173" s="253" t="s">
        <v>1199</v>
      </c>
      <c r="BL173" s="234">
        <v>0</v>
      </c>
      <c r="BM173" s="234">
        <v>0</v>
      </c>
      <c r="BN173" s="234">
        <v>0</v>
      </c>
      <c r="BO173" s="234">
        <v>0</v>
      </c>
      <c r="BP173" s="235" t="s">
        <v>1137</v>
      </c>
    </row>
    <row r="174" spans="1:68" s="233" customFormat="1" x14ac:dyDescent="0.2">
      <c r="A174" s="246" t="s">
        <v>315</v>
      </c>
      <c r="B174" s="247" t="s">
        <v>372</v>
      </c>
      <c r="C174" s="247"/>
      <c r="D174" s="248"/>
      <c r="E174" s="247" t="s">
        <v>166</v>
      </c>
      <c r="F174" s="247" t="s">
        <v>157</v>
      </c>
      <c r="G174" s="247" t="s">
        <v>158</v>
      </c>
      <c r="H174" s="247" t="s">
        <v>1428</v>
      </c>
      <c r="I174" s="249" t="s">
        <v>1402</v>
      </c>
      <c r="J174" s="249" t="s">
        <v>1402</v>
      </c>
      <c r="K174" s="271">
        <v>2.36</v>
      </c>
      <c r="L174" s="265">
        <v>1.02</v>
      </c>
      <c r="M174" s="247"/>
      <c r="N174" s="247"/>
      <c r="O174" s="247" t="s">
        <v>65</v>
      </c>
      <c r="P174" s="247">
        <v>54</v>
      </c>
      <c r="Q174" s="248"/>
      <c r="R174" s="247" t="s">
        <v>136</v>
      </c>
      <c r="S174" s="247" t="s">
        <v>231</v>
      </c>
      <c r="T174" s="249" t="s">
        <v>1625</v>
      </c>
      <c r="U174" s="249" t="s">
        <v>1607</v>
      </c>
      <c r="V174" s="247" t="s">
        <v>199</v>
      </c>
      <c r="W174" s="247" t="s">
        <v>108</v>
      </c>
      <c r="X174" s="247" t="s">
        <v>108</v>
      </c>
      <c r="Y174" s="247" t="s">
        <v>112</v>
      </c>
      <c r="Z174" s="247" t="s">
        <v>1304</v>
      </c>
      <c r="AA174" s="247" t="s">
        <v>113</v>
      </c>
      <c r="AB174" s="247" t="s">
        <v>113</v>
      </c>
      <c r="AC174" s="247"/>
      <c r="AD174" s="247" t="s">
        <v>113</v>
      </c>
      <c r="AE174" s="247" t="s">
        <v>6</v>
      </c>
      <c r="AF174" s="247" t="s">
        <v>108</v>
      </c>
      <c r="AG174" s="247"/>
      <c r="AH174" s="247" t="s">
        <v>1351</v>
      </c>
      <c r="AI174" s="254"/>
      <c r="AJ174" s="251" t="s">
        <v>1560</v>
      </c>
      <c r="AK174" s="252" t="s">
        <v>1208</v>
      </c>
      <c r="AL174" s="253" t="s">
        <v>1290</v>
      </c>
      <c r="AM174" s="266">
        <f t="shared" ref="AM174:AM178" si="127">SUM(K174+K174+L174+0.4)</f>
        <v>6.14</v>
      </c>
      <c r="AN174" s="267">
        <v>28.77</v>
      </c>
      <c r="AO174" s="234">
        <f t="shared" ref="AO174:AO178" si="128">SUBTOTAL(9,AM174)*AN174</f>
        <v>176.65</v>
      </c>
      <c r="AP174" s="268">
        <v>2.75</v>
      </c>
      <c r="AQ174" s="268">
        <v>2</v>
      </c>
      <c r="AR174" s="268">
        <v>1.25</v>
      </c>
      <c r="AS174" s="234">
        <f t="shared" ref="AS174:AS178" si="129">SUBTOTAL(9,AP174:AR174)*37.42</f>
        <v>224.52</v>
      </c>
      <c r="AT174" s="267">
        <v>28.77</v>
      </c>
      <c r="AU174" s="234">
        <f t="shared" ref="AU174:AU178" si="130">SUBTOTAL(9,AM174)*AT174</f>
        <v>176.65</v>
      </c>
      <c r="AV174" s="268">
        <v>2.75</v>
      </c>
      <c r="AW174" s="268">
        <v>2</v>
      </c>
      <c r="AX174" s="268">
        <v>1.25</v>
      </c>
      <c r="AY174" s="234">
        <f t="shared" ref="AY174:AY178" si="131">SUBTOTAL(9,AV174:AX174)*37.42</f>
        <v>224.52</v>
      </c>
      <c r="AZ174" s="272">
        <v>23.15</v>
      </c>
      <c r="BA174" s="266">
        <f t="shared" ref="BA174:BA178" si="132">SUBTOTAL(9,AM174)*AZ174</f>
        <v>142.14099999999999</v>
      </c>
      <c r="BB174" s="273">
        <v>1.75</v>
      </c>
      <c r="BC174" s="273">
        <v>1</v>
      </c>
      <c r="BD174" s="273">
        <v>0.75</v>
      </c>
      <c r="BE174" s="234">
        <f t="shared" ref="BE174:BE178" si="133">SUBTOTAL(9,BB174:BD174)*37.42</f>
        <v>130.97</v>
      </c>
      <c r="BF174" s="272">
        <v>23.15</v>
      </c>
      <c r="BG174" s="234">
        <f t="shared" ref="BG174:BG178" si="134">SUBTOTAL(9,AM174)*BF174</f>
        <v>142.13999999999999</v>
      </c>
      <c r="BH174" s="273">
        <v>1.75</v>
      </c>
      <c r="BI174" s="273">
        <v>1</v>
      </c>
      <c r="BJ174" s="273">
        <v>0.75</v>
      </c>
      <c r="BK174" s="234">
        <f t="shared" ref="BK174:BK178" si="135">SUBTOTAL(9,BH174:BJ174)*37.42</f>
        <v>130.97</v>
      </c>
      <c r="BL174" s="234">
        <f>SUM(AO174+AS174)</f>
        <v>401.17</v>
      </c>
      <c r="BM174" s="234">
        <f t="shared" ref="BM174:BM178" si="136">SUM(AU174+AY174)</f>
        <v>401.17</v>
      </c>
      <c r="BN174" s="234">
        <f t="shared" ref="BN174:BN178" si="137">SUM(BA174+BE174)</f>
        <v>273.11</v>
      </c>
      <c r="BO174" s="234">
        <f t="shared" ref="BO174:BO178" si="138">SUM(BG174+BK174)</f>
        <v>273.11</v>
      </c>
      <c r="BP174" s="235" t="s">
        <v>1599</v>
      </c>
    </row>
    <row r="175" spans="1:68" s="233" customFormat="1" x14ac:dyDescent="0.2">
      <c r="A175" s="246" t="s">
        <v>315</v>
      </c>
      <c r="B175" s="247" t="s">
        <v>374</v>
      </c>
      <c r="C175" s="247" t="s">
        <v>373</v>
      </c>
      <c r="D175" s="248" t="s">
        <v>338</v>
      </c>
      <c r="E175" s="247" t="s">
        <v>166</v>
      </c>
      <c r="F175" s="247" t="s">
        <v>157</v>
      </c>
      <c r="G175" s="247" t="s">
        <v>158</v>
      </c>
      <c r="H175" s="247" t="s">
        <v>1408</v>
      </c>
      <c r="I175" s="247" t="s">
        <v>1449</v>
      </c>
      <c r="J175" s="249" t="s">
        <v>1295</v>
      </c>
      <c r="K175" s="271">
        <v>2.36</v>
      </c>
      <c r="L175" s="271">
        <v>0.97</v>
      </c>
      <c r="M175" s="247"/>
      <c r="N175" s="247"/>
      <c r="O175" s="247" t="s">
        <v>65</v>
      </c>
      <c r="P175" s="247">
        <v>44</v>
      </c>
      <c r="Q175" s="248"/>
      <c r="R175" s="247" t="s">
        <v>136</v>
      </c>
      <c r="S175" s="247" t="s">
        <v>1238</v>
      </c>
      <c r="T175" s="249" t="s">
        <v>1625</v>
      </c>
      <c r="U175" s="249" t="s">
        <v>1607</v>
      </c>
      <c r="V175" s="247" t="s">
        <v>167</v>
      </c>
      <c r="W175" s="247" t="s">
        <v>65</v>
      </c>
      <c r="X175" s="247" t="s">
        <v>108</v>
      </c>
      <c r="Y175" s="247" t="s">
        <v>112</v>
      </c>
      <c r="Z175" s="247" t="s">
        <v>1337</v>
      </c>
      <c r="AA175" s="247" t="s">
        <v>113</v>
      </c>
      <c r="AB175" s="247" t="s">
        <v>113</v>
      </c>
      <c r="AC175" s="247"/>
      <c r="AD175" s="247" t="s">
        <v>113</v>
      </c>
      <c r="AE175" s="249" t="s">
        <v>113</v>
      </c>
      <c r="AF175" s="247" t="s">
        <v>65</v>
      </c>
      <c r="AG175" s="247"/>
      <c r="AH175" s="247" t="s">
        <v>1383</v>
      </c>
      <c r="AI175" s="254"/>
      <c r="AJ175" s="251" t="s">
        <v>1596</v>
      </c>
      <c r="AK175" s="252" t="s">
        <v>1208</v>
      </c>
      <c r="AL175" s="253" t="s">
        <v>1290</v>
      </c>
      <c r="AM175" s="266">
        <f t="shared" si="127"/>
        <v>6.09</v>
      </c>
      <c r="AN175" s="267">
        <v>25.61</v>
      </c>
      <c r="AO175" s="234">
        <f t="shared" si="128"/>
        <v>155.96</v>
      </c>
      <c r="AP175" s="268">
        <v>2.5</v>
      </c>
      <c r="AQ175" s="268">
        <v>2</v>
      </c>
      <c r="AR175" s="268">
        <v>1.25</v>
      </c>
      <c r="AS175" s="234">
        <f t="shared" si="129"/>
        <v>215.17</v>
      </c>
      <c r="AT175" s="269">
        <v>12.16</v>
      </c>
      <c r="AU175" s="234">
        <f t="shared" si="130"/>
        <v>74.05</v>
      </c>
      <c r="AV175" s="270">
        <v>2.5</v>
      </c>
      <c r="AW175" s="270">
        <v>2</v>
      </c>
      <c r="AX175" s="270">
        <v>1.25</v>
      </c>
      <c r="AY175" s="234">
        <f t="shared" si="131"/>
        <v>215.17</v>
      </c>
      <c r="AZ175" s="272">
        <v>17.440000000000001</v>
      </c>
      <c r="BA175" s="266">
        <f t="shared" si="132"/>
        <v>106.21</v>
      </c>
      <c r="BB175" s="273">
        <v>1.5</v>
      </c>
      <c r="BC175" s="273">
        <v>1</v>
      </c>
      <c r="BD175" s="273">
        <v>0.75</v>
      </c>
      <c r="BE175" s="234">
        <f t="shared" si="133"/>
        <v>121.62</v>
      </c>
      <c r="BF175" s="294">
        <v>10.199999999999999</v>
      </c>
      <c r="BG175" s="234">
        <f t="shared" si="134"/>
        <v>62.12</v>
      </c>
      <c r="BH175" s="295">
        <v>1.25</v>
      </c>
      <c r="BI175" s="295">
        <v>1</v>
      </c>
      <c r="BJ175" s="295">
        <v>0.75</v>
      </c>
      <c r="BK175" s="234">
        <f t="shared" si="135"/>
        <v>112.26</v>
      </c>
      <c r="BL175" s="234">
        <f>SUM(AO175+AS175)</f>
        <v>371.13</v>
      </c>
      <c r="BM175" s="234">
        <f t="shared" si="136"/>
        <v>289.22000000000003</v>
      </c>
      <c r="BN175" s="234">
        <f t="shared" si="137"/>
        <v>227.83</v>
      </c>
      <c r="BO175" s="234">
        <f t="shared" si="138"/>
        <v>174.38</v>
      </c>
    </row>
    <row r="176" spans="1:68" s="233" customFormat="1" x14ac:dyDescent="0.2">
      <c r="A176" s="246" t="s">
        <v>315</v>
      </c>
      <c r="B176" s="247" t="s">
        <v>375</v>
      </c>
      <c r="C176" s="247" t="s">
        <v>371</v>
      </c>
      <c r="D176" s="248" t="s">
        <v>177</v>
      </c>
      <c r="E176" s="247" t="s">
        <v>166</v>
      </c>
      <c r="F176" s="247" t="s">
        <v>157</v>
      </c>
      <c r="G176" s="247" t="s">
        <v>158</v>
      </c>
      <c r="H176" s="247" t="s">
        <v>1408</v>
      </c>
      <c r="I176" s="247" t="s">
        <v>1442</v>
      </c>
      <c r="J176" s="247" t="s">
        <v>1231</v>
      </c>
      <c r="K176" s="271">
        <v>2.36</v>
      </c>
      <c r="L176" s="271">
        <v>1.01</v>
      </c>
      <c r="M176" s="247"/>
      <c r="N176" s="247"/>
      <c r="O176" s="247" t="s">
        <v>65</v>
      </c>
      <c r="P176" s="247">
        <v>44</v>
      </c>
      <c r="Q176" s="248"/>
      <c r="R176" s="247" t="s">
        <v>136</v>
      </c>
      <c r="S176" s="247" t="s">
        <v>1238</v>
      </c>
      <c r="T176" s="249" t="s">
        <v>1625</v>
      </c>
      <c r="U176" s="249" t="s">
        <v>1607</v>
      </c>
      <c r="V176" s="247" t="s">
        <v>199</v>
      </c>
      <c r="W176" s="247" t="s">
        <v>65</v>
      </c>
      <c r="X176" s="247" t="s">
        <v>108</v>
      </c>
      <c r="Y176" s="247" t="s">
        <v>112</v>
      </c>
      <c r="Z176" s="247" t="s">
        <v>1337</v>
      </c>
      <c r="AA176" s="247" t="s">
        <v>113</v>
      </c>
      <c r="AB176" s="247" t="s">
        <v>113</v>
      </c>
      <c r="AC176" s="247"/>
      <c r="AD176" s="247" t="s">
        <v>113</v>
      </c>
      <c r="AE176" s="249" t="s">
        <v>113</v>
      </c>
      <c r="AF176" s="247" t="s">
        <v>65</v>
      </c>
      <c r="AG176" s="247"/>
      <c r="AH176" s="247" t="s">
        <v>1432</v>
      </c>
      <c r="AI176" s="254"/>
      <c r="AJ176" s="251" t="s">
        <v>1596</v>
      </c>
      <c r="AK176" s="252" t="s">
        <v>1208</v>
      </c>
      <c r="AL176" s="253" t="s">
        <v>1290</v>
      </c>
      <c r="AM176" s="266">
        <f t="shared" si="127"/>
        <v>6.13</v>
      </c>
      <c r="AN176" s="267">
        <v>25.61</v>
      </c>
      <c r="AO176" s="234">
        <f t="shared" si="128"/>
        <v>156.99</v>
      </c>
      <c r="AP176" s="268">
        <v>2.5</v>
      </c>
      <c r="AQ176" s="268">
        <v>2</v>
      </c>
      <c r="AR176" s="268">
        <v>1.25</v>
      </c>
      <c r="AS176" s="234">
        <f t="shared" si="129"/>
        <v>215.17</v>
      </c>
      <c r="AT176" s="269">
        <v>12.16</v>
      </c>
      <c r="AU176" s="234">
        <f t="shared" si="130"/>
        <v>74.540000000000006</v>
      </c>
      <c r="AV176" s="270">
        <v>2.5</v>
      </c>
      <c r="AW176" s="270">
        <v>2</v>
      </c>
      <c r="AX176" s="270">
        <v>1.25</v>
      </c>
      <c r="AY176" s="234">
        <f t="shared" si="131"/>
        <v>215.17</v>
      </c>
      <c r="AZ176" s="272">
        <v>17.440000000000001</v>
      </c>
      <c r="BA176" s="266">
        <f t="shared" si="132"/>
        <v>106.907</v>
      </c>
      <c r="BB176" s="273">
        <v>1.5</v>
      </c>
      <c r="BC176" s="273">
        <v>1</v>
      </c>
      <c r="BD176" s="273">
        <v>0.75</v>
      </c>
      <c r="BE176" s="234">
        <f t="shared" si="133"/>
        <v>121.62</v>
      </c>
      <c r="BF176" s="294">
        <v>10.199999999999999</v>
      </c>
      <c r="BG176" s="234">
        <f t="shared" si="134"/>
        <v>62.53</v>
      </c>
      <c r="BH176" s="295">
        <v>1.25</v>
      </c>
      <c r="BI176" s="295">
        <v>1</v>
      </c>
      <c r="BJ176" s="295">
        <v>0.75</v>
      </c>
      <c r="BK176" s="234">
        <f t="shared" si="135"/>
        <v>112.26</v>
      </c>
      <c r="BL176" s="234">
        <f>SUM(AO176+AS176)</f>
        <v>372.16</v>
      </c>
      <c r="BM176" s="234">
        <f t="shared" si="136"/>
        <v>289.70999999999998</v>
      </c>
      <c r="BN176" s="234">
        <f t="shared" si="137"/>
        <v>228.53</v>
      </c>
      <c r="BO176" s="234">
        <f t="shared" si="138"/>
        <v>174.79</v>
      </c>
    </row>
    <row r="177" spans="1:68" s="233" customFormat="1" x14ac:dyDescent="0.2">
      <c r="A177" s="246" t="s">
        <v>315</v>
      </c>
      <c r="B177" s="247" t="s">
        <v>377</v>
      </c>
      <c r="C177" s="247" t="s">
        <v>376</v>
      </c>
      <c r="D177" s="248" t="s">
        <v>335</v>
      </c>
      <c r="E177" s="247" t="s">
        <v>166</v>
      </c>
      <c r="F177" s="247" t="s">
        <v>157</v>
      </c>
      <c r="G177" s="247" t="s">
        <v>158</v>
      </c>
      <c r="H177" s="247" t="s">
        <v>1408</v>
      </c>
      <c r="I177" s="247" t="s">
        <v>1449</v>
      </c>
      <c r="J177" s="249" t="s">
        <v>1295</v>
      </c>
      <c r="K177" s="271">
        <v>2.36</v>
      </c>
      <c r="L177" s="271">
        <v>0.97</v>
      </c>
      <c r="M177" s="247"/>
      <c r="N177" s="247"/>
      <c r="O177" s="247" t="s">
        <v>65</v>
      </c>
      <c r="P177" s="247">
        <v>44</v>
      </c>
      <c r="Q177" s="248"/>
      <c r="R177" s="247" t="s">
        <v>136</v>
      </c>
      <c r="S177" s="247" t="s">
        <v>1238</v>
      </c>
      <c r="T177" s="249" t="s">
        <v>1625</v>
      </c>
      <c r="U177" s="249" t="s">
        <v>1607</v>
      </c>
      <c r="V177" s="247" t="s">
        <v>199</v>
      </c>
      <c r="W177" s="247" t="s">
        <v>65</v>
      </c>
      <c r="X177" s="247" t="s">
        <v>108</v>
      </c>
      <c r="Y177" s="247" t="s">
        <v>112</v>
      </c>
      <c r="Z177" s="247" t="s">
        <v>1337</v>
      </c>
      <c r="AA177" s="247" t="s">
        <v>113</v>
      </c>
      <c r="AB177" s="247" t="s">
        <v>113</v>
      </c>
      <c r="AC177" s="247"/>
      <c r="AD177" s="247" t="s">
        <v>113</v>
      </c>
      <c r="AE177" s="249" t="s">
        <v>113</v>
      </c>
      <c r="AF177" s="247" t="s">
        <v>65</v>
      </c>
      <c r="AG177" s="247"/>
      <c r="AH177" s="247" t="s">
        <v>1383</v>
      </c>
      <c r="AI177" s="254"/>
      <c r="AJ177" s="251" t="s">
        <v>1596</v>
      </c>
      <c r="AK177" s="252" t="s">
        <v>1208</v>
      </c>
      <c r="AL177" s="253" t="s">
        <v>1290</v>
      </c>
      <c r="AM177" s="266">
        <f t="shared" si="127"/>
        <v>6.09</v>
      </c>
      <c r="AN177" s="267">
        <v>25.61</v>
      </c>
      <c r="AO177" s="234">
        <f t="shared" si="128"/>
        <v>155.96</v>
      </c>
      <c r="AP177" s="268">
        <v>2.5</v>
      </c>
      <c r="AQ177" s="268">
        <v>2</v>
      </c>
      <c r="AR177" s="268">
        <v>1.25</v>
      </c>
      <c r="AS177" s="234">
        <f t="shared" si="129"/>
        <v>215.17</v>
      </c>
      <c r="AT177" s="269">
        <v>12.16</v>
      </c>
      <c r="AU177" s="234">
        <f t="shared" si="130"/>
        <v>74.05</v>
      </c>
      <c r="AV177" s="270">
        <v>2.5</v>
      </c>
      <c r="AW177" s="270">
        <v>2</v>
      </c>
      <c r="AX177" s="270">
        <v>1.25</v>
      </c>
      <c r="AY177" s="234">
        <f t="shared" si="131"/>
        <v>215.17</v>
      </c>
      <c r="AZ177" s="272">
        <v>17.440000000000001</v>
      </c>
      <c r="BA177" s="266">
        <f t="shared" si="132"/>
        <v>106.21</v>
      </c>
      <c r="BB177" s="273">
        <v>1.5</v>
      </c>
      <c r="BC177" s="273">
        <v>1</v>
      </c>
      <c r="BD177" s="273">
        <v>0.75</v>
      </c>
      <c r="BE177" s="234">
        <f t="shared" si="133"/>
        <v>121.62</v>
      </c>
      <c r="BF177" s="294">
        <v>10.199999999999999</v>
      </c>
      <c r="BG177" s="234">
        <f t="shared" si="134"/>
        <v>62.12</v>
      </c>
      <c r="BH177" s="295">
        <v>1.25</v>
      </c>
      <c r="BI177" s="295">
        <v>1</v>
      </c>
      <c r="BJ177" s="295">
        <v>0.75</v>
      </c>
      <c r="BK177" s="234">
        <f t="shared" si="135"/>
        <v>112.26</v>
      </c>
      <c r="BL177" s="234">
        <f>SUM(AO177+AS177)</f>
        <v>371.13</v>
      </c>
      <c r="BM177" s="234">
        <f t="shared" si="136"/>
        <v>289.22000000000003</v>
      </c>
      <c r="BN177" s="234">
        <f t="shared" si="137"/>
        <v>227.83</v>
      </c>
      <c r="BO177" s="234">
        <f t="shared" si="138"/>
        <v>174.38</v>
      </c>
    </row>
    <row r="178" spans="1:68" s="233" customFormat="1" ht="14.95" thickBot="1" x14ac:dyDescent="0.25">
      <c r="A178" s="277" t="s">
        <v>315</v>
      </c>
      <c r="B178" s="278" t="s">
        <v>1450</v>
      </c>
      <c r="C178" s="278" t="s">
        <v>1451</v>
      </c>
      <c r="D178" s="279" t="s">
        <v>294</v>
      </c>
      <c r="E178" s="278" t="s">
        <v>124</v>
      </c>
      <c r="F178" s="278" t="s">
        <v>157</v>
      </c>
      <c r="G178" s="278" t="s">
        <v>158</v>
      </c>
      <c r="H178" s="278" t="s">
        <v>1428</v>
      </c>
      <c r="I178" s="278" t="s">
        <v>1386</v>
      </c>
      <c r="J178" s="249" t="s">
        <v>1202</v>
      </c>
      <c r="K178" s="271">
        <v>2.36</v>
      </c>
      <c r="L178" s="271">
        <v>1.29</v>
      </c>
      <c r="M178" s="278" t="s">
        <v>1308</v>
      </c>
      <c r="N178" s="278" t="s">
        <v>1388</v>
      </c>
      <c r="O178" s="278" t="s">
        <v>65</v>
      </c>
      <c r="P178" s="278">
        <v>54</v>
      </c>
      <c r="Q178" s="279"/>
      <c r="R178" s="278" t="s">
        <v>136</v>
      </c>
      <c r="S178" s="278" t="s">
        <v>231</v>
      </c>
      <c r="T178" s="249">
        <v>0</v>
      </c>
      <c r="U178" s="249" t="s">
        <v>1607</v>
      </c>
      <c r="V178" s="278" t="s">
        <v>125</v>
      </c>
      <c r="W178" s="278" t="s">
        <v>108</v>
      </c>
      <c r="X178" s="278" t="s">
        <v>108</v>
      </c>
      <c r="Y178" s="278" t="s">
        <v>112</v>
      </c>
      <c r="Z178" s="278" t="s">
        <v>1337</v>
      </c>
      <c r="AA178" s="278"/>
      <c r="AB178" s="249" t="s">
        <v>113</v>
      </c>
      <c r="AC178" s="278"/>
      <c r="AD178" s="249" t="s">
        <v>113</v>
      </c>
      <c r="AE178" s="278" t="s">
        <v>6</v>
      </c>
      <c r="AF178" s="278" t="s">
        <v>108</v>
      </c>
      <c r="AG178" s="278"/>
      <c r="AH178" s="278" t="s">
        <v>1347</v>
      </c>
      <c r="AI178" s="281"/>
      <c r="AJ178" s="282" t="s">
        <v>1560</v>
      </c>
      <c r="AK178" s="252" t="s">
        <v>1208</v>
      </c>
      <c r="AL178" s="253" t="s">
        <v>1290</v>
      </c>
      <c r="AM178" s="266">
        <f t="shared" si="127"/>
        <v>6.41</v>
      </c>
      <c r="AN178" s="234"/>
      <c r="AO178" s="234">
        <f t="shared" si="128"/>
        <v>0</v>
      </c>
      <c r="AP178" s="234"/>
      <c r="AQ178" s="234"/>
      <c r="AR178" s="234"/>
      <c r="AS178" s="234">
        <f t="shared" si="129"/>
        <v>0</v>
      </c>
      <c r="AT178" s="234"/>
      <c r="AU178" s="234">
        <f t="shared" si="130"/>
        <v>0</v>
      </c>
      <c r="AV178" s="234"/>
      <c r="AW178" s="234"/>
      <c r="AX178" s="234"/>
      <c r="AY178" s="234">
        <f t="shared" si="131"/>
        <v>0</v>
      </c>
      <c r="AZ178" s="266"/>
      <c r="BA178" s="266">
        <f t="shared" si="132"/>
        <v>0</v>
      </c>
      <c r="BB178" s="266"/>
      <c r="BC178" s="266"/>
      <c r="BD178" s="266"/>
      <c r="BE178" s="234">
        <f t="shared" si="133"/>
        <v>0</v>
      </c>
      <c r="BF178" s="234"/>
      <c r="BG178" s="234">
        <f t="shared" si="134"/>
        <v>0</v>
      </c>
      <c r="BH178" s="234"/>
      <c r="BI178" s="234"/>
      <c r="BJ178" s="234"/>
      <c r="BK178" s="234">
        <f t="shared" si="135"/>
        <v>0</v>
      </c>
      <c r="BL178" s="234">
        <f>SUM(AO178+AS178)</f>
        <v>0</v>
      </c>
      <c r="BM178" s="234">
        <f t="shared" si="136"/>
        <v>0</v>
      </c>
      <c r="BN178" s="234">
        <f t="shared" si="137"/>
        <v>0</v>
      </c>
      <c r="BO178" s="234">
        <f t="shared" si="138"/>
        <v>0</v>
      </c>
      <c r="BP178" s="235" t="s">
        <v>1626</v>
      </c>
    </row>
    <row r="179" spans="1:68" s="233" customFormat="1" ht="14.95" thickBot="1" x14ac:dyDescent="0.25">
      <c r="A179" s="284" t="s">
        <v>378</v>
      </c>
      <c r="B179" s="285"/>
      <c r="C179" s="285"/>
      <c r="D179" s="286"/>
      <c r="E179" s="285"/>
      <c r="F179" s="285"/>
      <c r="G179" s="286"/>
      <c r="H179" s="286"/>
      <c r="I179" s="286"/>
      <c r="J179" s="285"/>
      <c r="K179" s="287"/>
      <c r="L179" s="287"/>
      <c r="M179" s="285"/>
      <c r="N179" s="285"/>
      <c r="O179" s="285"/>
      <c r="P179" s="285"/>
      <c r="Q179" s="286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6"/>
      <c r="AJ179" s="286"/>
      <c r="AK179" s="285"/>
      <c r="AL179" s="288"/>
      <c r="AM179" s="266"/>
      <c r="AN179" s="234"/>
      <c r="AO179" s="234"/>
      <c r="AP179" s="234"/>
      <c r="AQ179" s="234"/>
      <c r="AR179" s="234"/>
      <c r="AS179" s="234"/>
      <c r="AT179" s="266"/>
      <c r="AU179" s="266"/>
      <c r="AV179" s="266"/>
      <c r="AW179" s="266"/>
      <c r="AX179" s="266"/>
      <c r="AY179" s="266"/>
      <c r="AZ179" s="266"/>
      <c r="BA179" s="266"/>
      <c r="BB179" s="266"/>
      <c r="BC179" s="266"/>
      <c r="BD179" s="266"/>
      <c r="BE179" s="266"/>
      <c r="BF179" s="266"/>
      <c r="BG179" s="266"/>
      <c r="BH179" s="266"/>
      <c r="BI179" s="266"/>
      <c r="BJ179" s="266"/>
      <c r="BK179" s="266"/>
      <c r="BL179" s="234"/>
      <c r="BM179" s="234"/>
      <c r="BN179" s="234"/>
      <c r="BO179" s="234"/>
    </row>
    <row r="180" spans="1:68" s="233" customFormat="1" x14ac:dyDescent="0.2">
      <c r="A180" s="299" t="s">
        <v>378</v>
      </c>
      <c r="B180" s="300" t="s">
        <v>379</v>
      </c>
      <c r="C180" s="300" t="s">
        <v>1153</v>
      </c>
      <c r="D180" s="301" t="s">
        <v>431</v>
      </c>
      <c r="E180" s="300" t="s">
        <v>328</v>
      </c>
      <c r="F180" s="300" t="s">
        <v>380</v>
      </c>
      <c r="G180" s="301"/>
      <c r="H180" s="301"/>
      <c r="I180" s="301"/>
      <c r="J180" s="300"/>
      <c r="K180" s="300"/>
      <c r="L180" s="300"/>
      <c r="M180" s="300"/>
      <c r="N180" s="300"/>
      <c r="O180" s="300" t="s">
        <v>65</v>
      </c>
      <c r="P180" s="300"/>
      <c r="Q180" s="301"/>
      <c r="R180" s="300" t="s">
        <v>381</v>
      </c>
      <c r="S180" s="300" t="s">
        <v>1452</v>
      </c>
      <c r="T180" s="300"/>
      <c r="U180" s="300" t="s">
        <v>382</v>
      </c>
      <c r="V180" s="300" t="s">
        <v>199</v>
      </c>
      <c r="W180" s="300" t="s">
        <v>65</v>
      </c>
      <c r="X180" s="300" t="s">
        <v>65</v>
      </c>
      <c r="Y180" s="300" t="s">
        <v>112</v>
      </c>
      <c r="Z180" s="300" t="s">
        <v>1139</v>
      </c>
      <c r="AA180" s="300" t="s">
        <v>113</v>
      </c>
      <c r="AB180" s="300" t="s">
        <v>113</v>
      </c>
      <c r="AC180" s="300"/>
      <c r="AD180" s="300" t="s">
        <v>113</v>
      </c>
      <c r="AE180" s="300" t="s">
        <v>383</v>
      </c>
      <c r="AF180" s="300"/>
      <c r="AG180" s="300"/>
      <c r="AH180" s="300"/>
      <c r="AI180" s="302"/>
      <c r="AJ180" s="302"/>
      <c r="AK180" s="261" t="s">
        <v>1198</v>
      </c>
      <c r="AL180" s="262" t="s">
        <v>1453</v>
      </c>
      <c r="BL180" s="234">
        <v>0</v>
      </c>
      <c r="BM180" s="234">
        <v>0</v>
      </c>
      <c r="BN180" s="234">
        <v>0</v>
      </c>
      <c r="BO180" s="234">
        <v>0</v>
      </c>
      <c r="BP180" s="235" t="s">
        <v>1143</v>
      </c>
    </row>
    <row r="181" spans="1:68" s="233" customFormat="1" x14ac:dyDescent="0.2">
      <c r="A181" s="257" t="s">
        <v>378</v>
      </c>
      <c r="B181" s="258" t="s">
        <v>384</v>
      </c>
      <c r="C181" s="258" t="s">
        <v>1153</v>
      </c>
      <c r="D181" s="259" t="s">
        <v>431</v>
      </c>
      <c r="E181" s="258" t="s">
        <v>328</v>
      </c>
      <c r="F181" s="258" t="s">
        <v>380</v>
      </c>
      <c r="G181" s="259"/>
      <c r="H181" s="259"/>
      <c r="I181" s="259"/>
      <c r="J181" s="258"/>
      <c r="K181" s="258"/>
      <c r="L181" s="258"/>
      <c r="M181" s="258"/>
      <c r="N181" s="258"/>
      <c r="O181" s="258" t="s">
        <v>65</v>
      </c>
      <c r="P181" s="258"/>
      <c r="Q181" s="259"/>
      <c r="R181" s="258" t="s">
        <v>381</v>
      </c>
      <c r="S181" s="258" t="s">
        <v>1452</v>
      </c>
      <c r="T181" s="258"/>
      <c r="U181" s="258" t="s">
        <v>382</v>
      </c>
      <c r="V181" s="258" t="s">
        <v>167</v>
      </c>
      <c r="W181" s="258" t="s">
        <v>65</v>
      </c>
      <c r="X181" s="258" t="s">
        <v>65</v>
      </c>
      <c r="Y181" s="258" t="s">
        <v>112</v>
      </c>
      <c r="Z181" s="258" t="s">
        <v>1139</v>
      </c>
      <c r="AA181" s="258" t="s">
        <v>113</v>
      </c>
      <c r="AB181" s="258" t="s">
        <v>113</v>
      </c>
      <c r="AC181" s="258"/>
      <c r="AD181" s="258" t="s">
        <v>113</v>
      </c>
      <c r="AE181" s="258" t="s">
        <v>383</v>
      </c>
      <c r="AF181" s="258" t="s">
        <v>108</v>
      </c>
      <c r="AG181" s="258"/>
      <c r="AH181" s="258"/>
      <c r="AI181" s="260"/>
      <c r="AJ181" s="260"/>
      <c r="AK181" s="261" t="s">
        <v>1198</v>
      </c>
      <c r="AL181" s="262" t="s">
        <v>1453</v>
      </c>
      <c r="BL181" s="234">
        <v>0</v>
      </c>
      <c r="BM181" s="234">
        <v>0</v>
      </c>
      <c r="BN181" s="234">
        <v>0</v>
      </c>
      <c r="BO181" s="234">
        <v>0</v>
      </c>
      <c r="BP181" s="235" t="s">
        <v>1143</v>
      </c>
    </row>
    <row r="182" spans="1:68" s="233" customFormat="1" x14ac:dyDescent="0.2">
      <c r="A182" s="246" t="s">
        <v>378</v>
      </c>
      <c r="B182" s="247" t="s">
        <v>385</v>
      </c>
      <c r="C182" s="247" t="s">
        <v>388</v>
      </c>
      <c r="D182" s="248" t="s">
        <v>1430</v>
      </c>
      <c r="E182" s="247" t="s">
        <v>250</v>
      </c>
      <c r="F182" s="247" t="s">
        <v>251</v>
      </c>
      <c r="G182" s="247" t="s">
        <v>158</v>
      </c>
      <c r="H182" s="247" t="s">
        <v>1454</v>
      </c>
      <c r="I182" s="247" t="s">
        <v>1231</v>
      </c>
      <c r="J182" s="247" t="s">
        <v>1231</v>
      </c>
      <c r="K182" s="271">
        <v>2.0950000000000002</v>
      </c>
      <c r="L182" s="271">
        <v>1.903</v>
      </c>
      <c r="M182" s="247"/>
      <c r="N182" s="247"/>
      <c r="O182" s="247" t="s">
        <v>65</v>
      </c>
      <c r="P182" s="247">
        <v>44</v>
      </c>
      <c r="Q182" s="248"/>
      <c r="R182" s="247" t="s">
        <v>136</v>
      </c>
      <c r="S182" s="247" t="s">
        <v>1441</v>
      </c>
      <c r="T182" s="249" t="s">
        <v>1625</v>
      </c>
      <c r="U182" s="247" t="s">
        <v>159</v>
      </c>
      <c r="V182" s="247" t="s">
        <v>113</v>
      </c>
      <c r="W182" s="247" t="s">
        <v>65</v>
      </c>
      <c r="X182" s="247" t="s">
        <v>65</v>
      </c>
      <c r="Y182" s="247" t="s">
        <v>112</v>
      </c>
      <c r="Z182" s="247" t="s">
        <v>1337</v>
      </c>
      <c r="AA182" s="247" t="s">
        <v>113</v>
      </c>
      <c r="AB182" s="247" t="s">
        <v>113</v>
      </c>
      <c r="AC182" s="247"/>
      <c r="AD182" s="247" t="s">
        <v>113</v>
      </c>
      <c r="AE182" s="249" t="s">
        <v>113</v>
      </c>
      <c r="AF182" s="249" t="s">
        <v>65</v>
      </c>
      <c r="AG182" s="247"/>
      <c r="AH182" s="247" t="s">
        <v>1395</v>
      </c>
      <c r="AI182" s="254"/>
      <c r="AJ182" s="251" t="s">
        <v>1596</v>
      </c>
      <c r="AK182" s="252" t="s">
        <v>1208</v>
      </c>
      <c r="AL182" s="253" t="s">
        <v>1290</v>
      </c>
      <c r="AM182" s="266">
        <f t="shared" ref="AM182:AM184" si="139">SUM(K182+K182+L182+0.4)</f>
        <v>6.4930000000000003</v>
      </c>
      <c r="AN182" s="234"/>
      <c r="AO182" s="267">
        <v>86.72</v>
      </c>
      <c r="AP182" s="268">
        <v>3</v>
      </c>
      <c r="AQ182" s="268">
        <v>2.25</v>
      </c>
      <c r="AR182" s="268">
        <v>1.25</v>
      </c>
      <c r="AS182" s="234">
        <f t="shared" ref="AS182:AS184" si="140">SUBTOTAL(9,AP182:AR182)*37.42</f>
        <v>243.23</v>
      </c>
      <c r="AT182" s="234"/>
      <c r="AU182" s="269">
        <v>54.01</v>
      </c>
      <c r="AV182" s="270">
        <v>3</v>
      </c>
      <c r="AW182" s="270">
        <v>2.25</v>
      </c>
      <c r="AX182" s="270">
        <v>1.25</v>
      </c>
      <c r="AY182" s="234">
        <f t="shared" ref="AY182:AY184" si="141">SUBTOTAL(9,AV182:AX182)*37.42</f>
        <v>243.23</v>
      </c>
      <c r="AZ182" s="266"/>
      <c r="BA182" s="267">
        <v>86.72</v>
      </c>
      <c r="BB182" s="268">
        <v>3</v>
      </c>
      <c r="BC182" s="268">
        <v>2.25</v>
      </c>
      <c r="BD182" s="268">
        <v>1.25</v>
      </c>
      <c r="BE182" s="234">
        <f t="shared" ref="BE182:BE184" si="142">SUBTOTAL(9,BB182:BD182)*37.42</f>
        <v>243.23</v>
      </c>
      <c r="BF182" s="234"/>
      <c r="BG182" s="269">
        <v>54.01</v>
      </c>
      <c r="BH182" s="270">
        <v>3</v>
      </c>
      <c r="BI182" s="270">
        <v>2.25</v>
      </c>
      <c r="BJ182" s="270">
        <v>1.25</v>
      </c>
      <c r="BK182" s="234">
        <f t="shared" ref="BK182:BK184" si="143">SUBTOTAL(9,BH182:BJ182)*37.42</f>
        <v>243.23</v>
      </c>
      <c r="BL182" s="234">
        <f t="shared" ref="BL182:BL184" si="144">SUM(AO182+AS182)</f>
        <v>329.95</v>
      </c>
      <c r="BM182" s="234">
        <f t="shared" ref="BM182:BM184" si="145">SUM(AU182+AY182)</f>
        <v>297.24</v>
      </c>
      <c r="BN182" s="234">
        <f t="shared" ref="BN182:BN184" si="146">SUM(BA182+BE182)</f>
        <v>329.95</v>
      </c>
      <c r="BO182" s="234">
        <f t="shared" ref="BO182:BO184" si="147">SUM(BG182+BK182)</f>
        <v>297.24</v>
      </c>
      <c r="BP182" s="235" t="s">
        <v>1597</v>
      </c>
    </row>
    <row r="183" spans="1:68" s="233" customFormat="1" x14ac:dyDescent="0.2">
      <c r="A183" s="246" t="s">
        <v>378</v>
      </c>
      <c r="B183" s="247" t="s">
        <v>387</v>
      </c>
      <c r="C183" s="247" t="s">
        <v>386</v>
      </c>
      <c r="D183" s="248" t="s">
        <v>288</v>
      </c>
      <c r="E183" s="247" t="s">
        <v>166</v>
      </c>
      <c r="F183" s="247" t="s">
        <v>1437</v>
      </c>
      <c r="G183" s="247" t="s">
        <v>158</v>
      </c>
      <c r="H183" s="249" t="s">
        <v>1644</v>
      </c>
      <c r="I183" s="247" t="s">
        <v>1438</v>
      </c>
      <c r="J183" s="247" t="s">
        <v>1231</v>
      </c>
      <c r="K183" s="265">
        <v>2.0550000000000002</v>
      </c>
      <c r="L183" s="271">
        <v>0.875</v>
      </c>
      <c r="M183" s="247"/>
      <c r="N183" s="247"/>
      <c r="O183" s="247" t="s">
        <v>65</v>
      </c>
      <c r="P183" s="247">
        <v>54</v>
      </c>
      <c r="Q183" s="248"/>
      <c r="R183" s="247" t="s">
        <v>136</v>
      </c>
      <c r="S183" s="247" t="s">
        <v>1441</v>
      </c>
      <c r="T183" s="249" t="s">
        <v>1625</v>
      </c>
      <c r="U183" s="247" t="s">
        <v>159</v>
      </c>
      <c r="V183" s="247" t="s">
        <v>167</v>
      </c>
      <c r="W183" s="247" t="s">
        <v>65</v>
      </c>
      <c r="X183" s="247" t="s">
        <v>108</v>
      </c>
      <c r="Y183" s="247" t="s">
        <v>112</v>
      </c>
      <c r="Z183" s="249" t="s">
        <v>383</v>
      </c>
      <c r="AA183" s="247" t="s">
        <v>113</v>
      </c>
      <c r="AB183" s="247" t="s">
        <v>113</v>
      </c>
      <c r="AC183" s="247"/>
      <c r="AD183" s="247" t="s">
        <v>113</v>
      </c>
      <c r="AE183" s="249" t="s">
        <v>113</v>
      </c>
      <c r="AF183" s="249" t="s">
        <v>65</v>
      </c>
      <c r="AG183" s="247"/>
      <c r="AH183" s="247" t="s">
        <v>1412</v>
      </c>
      <c r="AI183" s="254"/>
      <c r="AJ183" s="251" t="s">
        <v>1596</v>
      </c>
      <c r="AK183" s="252" t="s">
        <v>1208</v>
      </c>
      <c r="AL183" s="253" t="s">
        <v>1290</v>
      </c>
      <c r="AM183" s="266">
        <f t="shared" si="139"/>
        <v>5.3849999999999998</v>
      </c>
      <c r="AN183" s="234"/>
      <c r="AO183" s="267">
        <v>137.03</v>
      </c>
      <c r="AP183" s="268">
        <v>2.25</v>
      </c>
      <c r="AQ183" s="268">
        <v>1.25</v>
      </c>
      <c r="AR183" s="268">
        <v>0.75</v>
      </c>
      <c r="AS183" s="234">
        <f t="shared" si="140"/>
        <v>159.04</v>
      </c>
      <c r="AT183" s="234"/>
      <c r="AU183" s="269">
        <v>62</v>
      </c>
      <c r="AV183" s="270">
        <v>2.25</v>
      </c>
      <c r="AW183" s="270">
        <v>1.25</v>
      </c>
      <c r="AX183" s="270">
        <v>0.75</v>
      </c>
      <c r="AY183" s="234">
        <f t="shared" si="141"/>
        <v>159.04</v>
      </c>
      <c r="AZ183" s="266"/>
      <c r="BA183" s="267">
        <v>137.03</v>
      </c>
      <c r="BB183" s="268">
        <v>2.25</v>
      </c>
      <c r="BC183" s="268">
        <v>1.25</v>
      </c>
      <c r="BD183" s="268">
        <v>0.75</v>
      </c>
      <c r="BE183" s="234">
        <f t="shared" si="142"/>
        <v>159.04</v>
      </c>
      <c r="BF183" s="234"/>
      <c r="BG183" s="269">
        <v>62</v>
      </c>
      <c r="BH183" s="270">
        <v>2.25</v>
      </c>
      <c r="BI183" s="270">
        <v>1.25</v>
      </c>
      <c r="BJ183" s="270">
        <v>0.75</v>
      </c>
      <c r="BK183" s="234">
        <f t="shared" si="143"/>
        <v>159.04</v>
      </c>
      <c r="BL183" s="234">
        <f t="shared" si="144"/>
        <v>296.07</v>
      </c>
      <c r="BM183" s="234">
        <f t="shared" si="145"/>
        <v>221.04</v>
      </c>
      <c r="BN183" s="234">
        <f t="shared" si="146"/>
        <v>296.07</v>
      </c>
      <c r="BO183" s="234">
        <f t="shared" si="147"/>
        <v>221.04</v>
      </c>
      <c r="BP183" s="235" t="s">
        <v>1597</v>
      </c>
    </row>
    <row r="184" spans="1:68" s="233" customFormat="1" x14ac:dyDescent="0.2">
      <c r="A184" s="246" t="s">
        <v>378</v>
      </c>
      <c r="B184" s="247" t="s">
        <v>389</v>
      </c>
      <c r="C184" s="247" t="s">
        <v>388</v>
      </c>
      <c r="D184" s="248" t="s">
        <v>1430</v>
      </c>
      <c r="E184" s="247" t="s">
        <v>124</v>
      </c>
      <c r="F184" s="247" t="s">
        <v>157</v>
      </c>
      <c r="G184" s="247" t="s">
        <v>158</v>
      </c>
      <c r="H184" s="247" t="s">
        <v>1330</v>
      </c>
      <c r="I184" s="247" t="s">
        <v>1386</v>
      </c>
      <c r="J184" s="247" t="s">
        <v>1202</v>
      </c>
      <c r="K184" s="271">
        <v>2.06</v>
      </c>
      <c r="L184" s="271">
        <v>1.29</v>
      </c>
      <c r="M184" s="247" t="s">
        <v>1308</v>
      </c>
      <c r="N184" s="247" t="s">
        <v>1388</v>
      </c>
      <c r="O184" s="247" t="s">
        <v>65</v>
      </c>
      <c r="P184" s="247">
        <v>54</v>
      </c>
      <c r="Q184" s="248"/>
      <c r="R184" s="247" t="s">
        <v>136</v>
      </c>
      <c r="S184" s="247" t="s">
        <v>1441</v>
      </c>
      <c r="T184" s="249" t="s">
        <v>1625</v>
      </c>
      <c r="U184" s="249" t="s">
        <v>1607</v>
      </c>
      <c r="V184" s="247" t="s">
        <v>125</v>
      </c>
      <c r="W184" s="249" t="s">
        <v>108</v>
      </c>
      <c r="X184" s="247" t="s">
        <v>65</v>
      </c>
      <c r="Y184" s="247" t="s">
        <v>112</v>
      </c>
      <c r="Z184" s="247" t="s">
        <v>1337</v>
      </c>
      <c r="AA184" s="247" t="s">
        <v>108</v>
      </c>
      <c r="AB184" s="249" t="s">
        <v>113</v>
      </c>
      <c r="AC184" s="247"/>
      <c r="AD184" s="249" t="s">
        <v>113</v>
      </c>
      <c r="AE184" s="247" t="s">
        <v>6</v>
      </c>
      <c r="AF184" s="247" t="s">
        <v>108</v>
      </c>
      <c r="AG184" s="247"/>
      <c r="AH184" s="247" t="s">
        <v>1347</v>
      </c>
      <c r="AI184" s="254"/>
      <c r="AJ184" s="251" t="s">
        <v>1560</v>
      </c>
      <c r="AK184" s="252" t="s">
        <v>1208</v>
      </c>
      <c r="AL184" s="253" t="s">
        <v>1290</v>
      </c>
      <c r="AM184" s="266">
        <f t="shared" si="139"/>
        <v>5.81</v>
      </c>
      <c r="AN184" s="267">
        <v>28.77</v>
      </c>
      <c r="AO184" s="234">
        <f t="shared" ref="AO184" si="148">SUBTOTAL(9,AM184)*AN184</f>
        <v>167.15</v>
      </c>
      <c r="AP184" s="268">
        <v>2.75</v>
      </c>
      <c r="AQ184" s="268">
        <v>2</v>
      </c>
      <c r="AR184" s="268">
        <v>1.25</v>
      </c>
      <c r="AS184" s="234">
        <f t="shared" si="140"/>
        <v>224.52</v>
      </c>
      <c r="AT184" s="267">
        <v>28.77</v>
      </c>
      <c r="AU184" s="234">
        <f t="shared" ref="AU184" si="149">SUBTOTAL(9,AM184)*AT184</f>
        <v>167.15</v>
      </c>
      <c r="AV184" s="268">
        <v>2.75</v>
      </c>
      <c r="AW184" s="268">
        <v>2</v>
      </c>
      <c r="AX184" s="268">
        <v>1.25</v>
      </c>
      <c r="AY184" s="234">
        <f t="shared" si="141"/>
        <v>224.52</v>
      </c>
      <c r="AZ184" s="272">
        <v>23.15</v>
      </c>
      <c r="BA184" s="266">
        <f t="shared" ref="BA184" si="150">SUBTOTAL(9,AM184)*AZ184</f>
        <v>134.50200000000001</v>
      </c>
      <c r="BB184" s="273">
        <v>1.75</v>
      </c>
      <c r="BC184" s="273">
        <v>1</v>
      </c>
      <c r="BD184" s="273">
        <v>0.75</v>
      </c>
      <c r="BE184" s="234">
        <f t="shared" si="142"/>
        <v>130.97</v>
      </c>
      <c r="BF184" s="272">
        <v>23.15</v>
      </c>
      <c r="BG184" s="234">
        <f t="shared" ref="BG184" si="151">SUBTOTAL(9,AM184)*BF184</f>
        <v>134.5</v>
      </c>
      <c r="BH184" s="273">
        <v>1.75</v>
      </c>
      <c r="BI184" s="273">
        <v>1</v>
      </c>
      <c r="BJ184" s="273">
        <v>0.75</v>
      </c>
      <c r="BK184" s="234">
        <f t="shared" si="143"/>
        <v>130.97</v>
      </c>
      <c r="BL184" s="234">
        <f t="shared" si="144"/>
        <v>391.67</v>
      </c>
      <c r="BM184" s="234">
        <f t="shared" si="145"/>
        <v>391.67</v>
      </c>
      <c r="BN184" s="234">
        <f t="shared" si="146"/>
        <v>265.47000000000003</v>
      </c>
      <c r="BO184" s="234">
        <f t="shared" si="147"/>
        <v>265.47000000000003</v>
      </c>
      <c r="BP184" s="235" t="s">
        <v>1599</v>
      </c>
    </row>
    <row r="185" spans="1:68" s="233" customFormat="1" x14ac:dyDescent="0.2">
      <c r="A185" s="257" t="s">
        <v>378</v>
      </c>
      <c r="B185" s="258" t="s">
        <v>1455</v>
      </c>
      <c r="C185" s="258" t="s">
        <v>1456</v>
      </c>
      <c r="D185" s="259" t="s">
        <v>294</v>
      </c>
      <c r="E185" s="258" t="s">
        <v>124</v>
      </c>
      <c r="F185" s="258" t="s">
        <v>157</v>
      </c>
      <c r="G185" s="259" t="s">
        <v>158</v>
      </c>
      <c r="H185" s="259" t="s">
        <v>1330</v>
      </c>
      <c r="I185" s="259" t="s">
        <v>1386</v>
      </c>
      <c r="J185" s="258" t="s">
        <v>1231</v>
      </c>
      <c r="K185" s="258" t="s">
        <v>1332</v>
      </c>
      <c r="L185" s="258" t="s">
        <v>1387</v>
      </c>
      <c r="M185" s="258" t="s">
        <v>1308</v>
      </c>
      <c r="N185" s="258" t="s">
        <v>1388</v>
      </c>
      <c r="O185" s="258" t="s">
        <v>65</v>
      </c>
      <c r="P185" s="258">
        <v>54</v>
      </c>
      <c r="Q185" s="259"/>
      <c r="R185" s="258" t="s">
        <v>136</v>
      </c>
      <c r="S185" s="258" t="s">
        <v>1217</v>
      </c>
      <c r="T185" s="258" t="s">
        <v>1218</v>
      </c>
      <c r="U185" s="258" t="s">
        <v>159</v>
      </c>
      <c r="V185" s="258" t="s">
        <v>125</v>
      </c>
      <c r="W185" s="258" t="s">
        <v>108</v>
      </c>
      <c r="X185" s="258" t="s">
        <v>108</v>
      </c>
      <c r="Y185" s="258" t="s">
        <v>112</v>
      </c>
      <c r="Z185" s="258" t="s">
        <v>1337</v>
      </c>
      <c r="AA185" s="258" t="s">
        <v>113</v>
      </c>
      <c r="AB185" s="258" t="s">
        <v>113</v>
      </c>
      <c r="AC185" s="258"/>
      <c r="AD185" s="258" t="s">
        <v>113</v>
      </c>
      <c r="AE185" s="258" t="s">
        <v>6</v>
      </c>
      <c r="AF185" s="258" t="s">
        <v>108</v>
      </c>
      <c r="AG185" s="258"/>
      <c r="AH185" s="258" t="s">
        <v>1457</v>
      </c>
      <c r="AI185" s="260"/>
      <c r="AJ185" s="260"/>
      <c r="AK185" s="261" t="s">
        <v>1198</v>
      </c>
      <c r="AL185" s="262" t="s">
        <v>1290</v>
      </c>
      <c r="BL185" s="234">
        <v>0</v>
      </c>
      <c r="BM185" s="234">
        <v>0</v>
      </c>
      <c r="BN185" s="234">
        <v>0</v>
      </c>
      <c r="BO185" s="234">
        <v>0</v>
      </c>
      <c r="BP185" s="235" t="s">
        <v>1143</v>
      </c>
    </row>
    <row r="186" spans="1:68" s="233" customFormat="1" x14ac:dyDescent="0.2">
      <c r="A186" s="246" t="s">
        <v>378</v>
      </c>
      <c r="B186" s="247" t="s">
        <v>391</v>
      </c>
      <c r="C186" s="247" t="s">
        <v>390</v>
      </c>
      <c r="D186" s="248" t="s">
        <v>189</v>
      </c>
      <c r="E186" s="247" t="s">
        <v>166</v>
      </c>
      <c r="F186" s="247" t="s">
        <v>175</v>
      </c>
      <c r="G186" s="248" t="s">
        <v>107</v>
      </c>
      <c r="H186" s="256" t="s">
        <v>1638</v>
      </c>
      <c r="I186" s="248" t="s">
        <v>1402</v>
      </c>
      <c r="J186" s="247" t="s">
        <v>1402</v>
      </c>
      <c r="K186" s="249" t="s">
        <v>1232</v>
      </c>
      <c r="L186" s="247" t="s">
        <v>1424</v>
      </c>
      <c r="M186" s="247"/>
      <c r="N186" s="247"/>
      <c r="O186" s="247" t="s">
        <v>65</v>
      </c>
      <c r="P186" s="247">
        <v>54</v>
      </c>
      <c r="Q186" s="256" t="s">
        <v>1260</v>
      </c>
      <c r="R186" s="247" t="s">
        <v>136</v>
      </c>
      <c r="S186" s="247" t="s">
        <v>1419</v>
      </c>
      <c r="T186" s="249" t="s">
        <v>1625</v>
      </c>
      <c r="U186" s="247" t="s">
        <v>110</v>
      </c>
      <c r="V186" s="247" t="s">
        <v>125</v>
      </c>
      <c r="W186" s="247" t="s">
        <v>108</v>
      </c>
      <c r="X186" s="247" t="s">
        <v>108</v>
      </c>
      <c r="Y186" s="247" t="s">
        <v>1239</v>
      </c>
      <c r="Z186" s="247" t="s">
        <v>1139</v>
      </c>
      <c r="AA186" s="247" t="s">
        <v>108</v>
      </c>
      <c r="AB186" s="247" t="s">
        <v>108</v>
      </c>
      <c r="AC186" s="247" t="s">
        <v>176</v>
      </c>
      <c r="AD186" s="249" t="s">
        <v>113</v>
      </c>
      <c r="AE186" s="247" t="s">
        <v>6</v>
      </c>
      <c r="AF186" s="247" t="s">
        <v>108</v>
      </c>
      <c r="AG186" s="247" t="s">
        <v>1349</v>
      </c>
      <c r="AH186" s="247" t="s">
        <v>1421</v>
      </c>
      <c r="AI186" s="254" t="s">
        <v>1458</v>
      </c>
      <c r="AJ186" s="251" t="s">
        <v>1560</v>
      </c>
      <c r="AK186" s="252" t="s">
        <v>1208</v>
      </c>
      <c r="AL186" s="253" t="s">
        <v>1199</v>
      </c>
      <c r="BL186" s="234">
        <v>0</v>
      </c>
      <c r="BM186" s="234">
        <v>0</v>
      </c>
      <c r="BN186" s="234">
        <v>0</v>
      </c>
      <c r="BO186" s="234">
        <v>0</v>
      </c>
      <c r="BP186" s="235" t="s">
        <v>1137</v>
      </c>
    </row>
    <row r="187" spans="1:68" s="233" customFormat="1" x14ac:dyDescent="0.2">
      <c r="A187" s="241" t="s">
        <v>378</v>
      </c>
      <c r="B187" s="242" t="s">
        <v>1645</v>
      </c>
      <c r="C187" s="242" t="s">
        <v>1456</v>
      </c>
      <c r="D187" s="243" t="s">
        <v>294</v>
      </c>
      <c r="E187" s="242" t="s">
        <v>124</v>
      </c>
      <c r="F187" s="242" t="s">
        <v>157</v>
      </c>
      <c r="G187" s="242" t="s">
        <v>158</v>
      </c>
      <c r="H187" s="242" t="s">
        <v>1330</v>
      </c>
      <c r="I187" s="242" t="s">
        <v>1386</v>
      </c>
      <c r="J187" s="242" t="s">
        <v>1231</v>
      </c>
      <c r="K187" s="297">
        <v>2.06</v>
      </c>
      <c r="L187" s="297">
        <v>1.29</v>
      </c>
      <c r="M187" s="242" t="s">
        <v>1308</v>
      </c>
      <c r="N187" s="242" t="s">
        <v>1388</v>
      </c>
      <c r="O187" s="242"/>
      <c r="P187" s="242">
        <v>54</v>
      </c>
      <c r="Q187" s="243"/>
      <c r="R187" s="242" t="s">
        <v>136</v>
      </c>
      <c r="S187" s="242" t="s">
        <v>1217</v>
      </c>
      <c r="T187" s="242" t="s">
        <v>1625</v>
      </c>
      <c r="U187" s="242" t="s">
        <v>1607</v>
      </c>
      <c r="V187" s="242" t="s">
        <v>125</v>
      </c>
      <c r="W187" s="242" t="s">
        <v>108</v>
      </c>
      <c r="X187" s="242" t="s">
        <v>108</v>
      </c>
      <c r="Y187" s="242" t="s">
        <v>112</v>
      </c>
      <c r="Z187" s="242" t="s">
        <v>1337</v>
      </c>
      <c r="AA187" s="242" t="s">
        <v>113</v>
      </c>
      <c r="AB187" s="242" t="s">
        <v>113</v>
      </c>
      <c r="AC187" s="242"/>
      <c r="AD187" s="242" t="s">
        <v>113</v>
      </c>
      <c r="AE187" s="242" t="s">
        <v>6</v>
      </c>
      <c r="AF187" s="242" t="s">
        <v>108</v>
      </c>
      <c r="AG187" s="242"/>
      <c r="AH187" s="242" t="s">
        <v>1457</v>
      </c>
      <c r="AI187" s="264"/>
      <c r="AJ187" s="264" t="s">
        <v>1560</v>
      </c>
      <c r="AK187" s="244" t="s">
        <v>1208</v>
      </c>
      <c r="AL187" s="245" t="s">
        <v>1290</v>
      </c>
      <c r="AM187" s="266">
        <f t="shared" ref="AM187:AM192" si="152">SUM(K187+K187+L187+0.4)</f>
        <v>5.81</v>
      </c>
      <c r="AN187" s="267">
        <v>28.77</v>
      </c>
      <c r="AO187" s="234">
        <f t="shared" ref="AO187:AO190" si="153">SUBTOTAL(9,AM187)*AN187</f>
        <v>167.15</v>
      </c>
      <c r="AP187" s="268">
        <v>2.75</v>
      </c>
      <c r="AQ187" s="268">
        <v>2</v>
      </c>
      <c r="AR187" s="268">
        <v>1.25</v>
      </c>
      <c r="AS187" s="234">
        <f t="shared" ref="AS187:AS192" si="154">SUBTOTAL(9,AP187:AR187)*37.42</f>
        <v>224.52</v>
      </c>
      <c r="AT187" s="267">
        <v>28.77</v>
      </c>
      <c r="AU187" s="234">
        <f t="shared" ref="AU187:AU190" si="155">SUBTOTAL(9,AM187)*AT187</f>
        <v>167.15</v>
      </c>
      <c r="AV187" s="268">
        <v>2.75</v>
      </c>
      <c r="AW187" s="268">
        <v>2</v>
      </c>
      <c r="AX187" s="268">
        <v>1.25</v>
      </c>
      <c r="AY187" s="234">
        <f t="shared" ref="AY187:AY192" si="156">SUBTOTAL(9,AV187:AX187)*37.42</f>
        <v>224.52</v>
      </c>
      <c r="AZ187" s="272">
        <v>23.15</v>
      </c>
      <c r="BA187" s="266">
        <f t="shared" ref="BA187:BA190" si="157">SUBTOTAL(9,AM187)*AZ187</f>
        <v>134.50200000000001</v>
      </c>
      <c r="BB187" s="273">
        <v>1.75</v>
      </c>
      <c r="BC187" s="273">
        <v>1</v>
      </c>
      <c r="BD187" s="273">
        <v>0.75</v>
      </c>
      <c r="BE187" s="234">
        <f t="shared" ref="BE187:BE192" si="158">SUBTOTAL(9,BB187:BD187)*37.42</f>
        <v>130.97</v>
      </c>
      <c r="BF187" s="272">
        <v>23.15</v>
      </c>
      <c r="BG187" s="234">
        <f t="shared" ref="BG187:BG190" si="159">SUBTOTAL(9,AM187)*BF187</f>
        <v>134.5</v>
      </c>
      <c r="BH187" s="273">
        <v>1.75</v>
      </c>
      <c r="BI187" s="273">
        <v>1</v>
      </c>
      <c r="BJ187" s="273">
        <v>0.75</v>
      </c>
      <c r="BK187" s="234">
        <f t="shared" ref="BK187:BK192" si="160">SUBTOTAL(9,BH187:BJ187)*37.42</f>
        <v>130.97</v>
      </c>
      <c r="BL187" s="234">
        <f t="shared" ref="BL187:BL192" si="161">SUM(AO187+AS187)</f>
        <v>391.67</v>
      </c>
      <c r="BM187" s="234">
        <f t="shared" ref="BM187:BM192" si="162">SUM(AU187+AY187)</f>
        <v>391.67</v>
      </c>
      <c r="BN187" s="234">
        <f t="shared" ref="BN187:BN192" si="163">SUM(BA187+BE187)</f>
        <v>265.47000000000003</v>
      </c>
      <c r="BO187" s="234">
        <f t="shared" ref="BO187:BO192" si="164">SUM(BG187+BK187)</f>
        <v>265.47000000000003</v>
      </c>
      <c r="BP187" s="235" t="s">
        <v>1599</v>
      </c>
    </row>
    <row r="188" spans="1:68" s="233" customFormat="1" x14ac:dyDescent="0.2">
      <c r="A188" s="246" t="s">
        <v>378</v>
      </c>
      <c r="B188" s="247" t="s">
        <v>393</v>
      </c>
      <c r="C188" s="247" t="s">
        <v>392</v>
      </c>
      <c r="D188" s="248" t="s">
        <v>177</v>
      </c>
      <c r="E188" s="247" t="s">
        <v>105</v>
      </c>
      <c r="F188" s="247" t="s">
        <v>157</v>
      </c>
      <c r="G188" s="247" t="s">
        <v>158</v>
      </c>
      <c r="H188" s="247" t="s">
        <v>1362</v>
      </c>
      <c r="I188" s="247" t="s">
        <v>1459</v>
      </c>
      <c r="J188" s="249" t="s">
        <v>1231</v>
      </c>
      <c r="K188" s="271">
        <v>2.36</v>
      </c>
      <c r="L188" s="271">
        <v>1.8149999999999999</v>
      </c>
      <c r="M188" s="247"/>
      <c r="N188" s="247"/>
      <c r="O188" s="247" t="s">
        <v>65</v>
      </c>
      <c r="P188" s="247">
        <v>54</v>
      </c>
      <c r="Q188" s="248"/>
      <c r="R188" s="247" t="s">
        <v>136</v>
      </c>
      <c r="S188" s="247" t="s">
        <v>1431</v>
      </c>
      <c r="T188" s="249" t="s">
        <v>1634</v>
      </c>
      <c r="U188" s="249" t="s">
        <v>1607</v>
      </c>
      <c r="V188" s="247" t="s">
        <v>111</v>
      </c>
      <c r="W188" s="247" t="s">
        <v>65</v>
      </c>
      <c r="X188" s="247" t="s">
        <v>108</v>
      </c>
      <c r="Y188" s="247" t="s">
        <v>112</v>
      </c>
      <c r="Z188" s="247" t="s">
        <v>1337</v>
      </c>
      <c r="AA188" s="247" t="s">
        <v>108</v>
      </c>
      <c r="AB188" s="247" t="s">
        <v>108</v>
      </c>
      <c r="AC188" s="247"/>
      <c r="AD188" s="249" t="s">
        <v>108</v>
      </c>
      <c r="AE188" s="247" t="s">
        <v>6</v>
      </c>
      <c r="AF188" s="247" t="s">
        <v>108</v>
      </c>
      <c r="AG188" s="247" t="s">
        <v>1460</v>
      </c>
      <c r="AH188" s="247" t="s">
        <v>1461</v>
      </c>
      <c r="AI188" s="250" t="s">
        <v>1636</v>
      </c>
      <c r="AJ188" s="251" t="s">
        <v>1560</v>
      </c>
      <c r="AK188" s="252" t="s">
        <v>1208</v>
      </c>
      <c r="AL188" s="253" t="s">
        <v>1290</v>
      </c>
      <c r="AM188" s="266">
        <f t="shared" si="152"/>
        <v>6.9349999999999996</v>
      </c>
      <c r="AN188" s="267">
        <v>26.02</v>
      </c>
      <c r="AO188" s="234">
        <f t="shared" si="153"/>
        <v>180.45</v>
      </c>
      <c r="AP188" s="268">
        <v>2.75</v>
      </c>
      <c r="AQ188" s="268">
        <v>2</v>
      </c>
      <c r="AR188" s="268">
        <v>1.25</v>
      </c>
      <c r="AS188" s="234">
        <f t="shared" si="154"/>
        <v>224.52</v>
      </c>
      <c r="AT188" s="267">
        <v>26.02</v>
      </c>
      <c r="AU188" s="234">
        <f t="shared" si="155"/>
        <v>180.45</v>
      </c>
      <c r="AV188" s="268">
        <v>2.75</v>
      </c>
      <c r="AW188" s="268">
        <v>2</v>
      </c>
      <c r="AX188" s="268">
        <v>1.25</v>
      </c>
      <c r="AY188" s="234">
        <f t="shared" si="156"/>
        <v>224.52</v>
      </c>
      <c r="AZ188" s="272">
        <v>23.1</v>
      </c>
      <c r="BA188" s="266">
        <f t="shared" si="157"/>
        <v>160.19900000000001</v>
      </c>
      <c r="BB188" s="273">
        <v>1.75</v>
      </c>
      <c r="BC188" s="273">
        <v>1</v>
      </c>
      <c r="BD188" s="273">
        <v>0.75</v>
      </c>
      <c r="BE188" s="234">
        <f t="shared" si="158"/>
        <v>130.97</v>
      </c>
      <c r="BF188" s="272">
        <v>23.1</v>
      </c>
      <c r="BG188" s="234">
        <f t="shared" si="159"/>
        <v>160.19999999999999</v>
      </c>
      <c r="BH188" s="273">
        <v>1.75</v>
      </c>
      <c r="BI188" s="273">
        <v>1</v>
      </c>
      <c r="BJ188" s="273">
        <v>0.75</v>
      </c>
      <c r="BK188" s="234">
        <f t="shared" si="160"/>
        <v>130.97</v>
      </c>
      <c r="BL188" s="234">
        <f t="shared" si="161"/>
        <v>404.97</v>
      </c>
      <c r="BM188" s="234">
        <f t="shared" si="162"/>
        <v>404.97</v>
      </c>
      <c r="BN188" s="234">
        <f t="shared" si="163"/>
        <v>291.17</v>
      </c>
      <c r="BO188" s="234">
        <f t="shared" si="164"/>
        <v>291.17</v>
      </c>
      <c r="BP188" s="235" t="s">
        <v>1599</v>
      </c>
    </row>
    <row r="189" spans="1:68" s="233" customFormat="1" x14ac:dyDescent="0.2">
      <c r="A189" s="246" t="s">
        <v>378</v>
      </c>
      <c r="B189" s="247" t="s">
        <v>394</v>
      </c>
      <c r="C189" s="249" t="s">
        <v>1646</v>
      </c>
      <c r="D189" s="256" t="s">
        <v>177</v>
      </c>
      <c r="E189" s="247" t="s">
        <v>166</v>
      </c>
      <c r="F189" s="247" t="s">
        <v>157</v>
      </c>
      <c r="G189" s="247" t="s">
        <v>158</v>
      </c>
      <c r="H189" s="247" t="s">
        <v>1428</v>
      </c>
      <c r="I189" s="247" t="s">
        <v>1231</v>
      </c>
      <c r="J189" s="247" t="s">
        <v>1202</v>
      </c>
      <c r="K189" s="271">
        <v>2.36</v>
      </c>
      <c r="L189" s="271">
        <v>0.97</v>
      </c>
      <c r="M189" s="247"/>
      <c r="N189" s="247"/>
      <c r="O189" s="247" t="s">
        <v>65</v>
      </c>
      <c r="P189" s="247">
        <v>54</v>
      </c>
      <c r="Q189" s="248"/>
      <c r="R189" s="247" t="s">
        <v>136</v>
      </c>
      <c r="S189" s="247" t="s">
        <v>1431</v>
      </c>
      <c r="T189" s="249" t="s">
        <v>1625</v>
      </c>
      <c r="U189" s="249" t="s">
        <v>1607</v>
      </c>
      <c r="V189" s="247" t="s">
        <v>199</v>
      </c>
      <c r="W189" s="247" t="s">
        <v>108</v>
      </c>
      <c r="X189" s="247" t="s">
        <v>65</v>
      </c>
      <c r="Y189" s="247" t="s">
        <v>112</v>
      </c>
      <c r="Z189" s="247" t="s">
        <v>1304</v>
      </c>
      <c r="AA189" s="247" t="s">
        <v>108</v>
      </c>
      <c r="AB189" s="247" t="s">
        <v>108</v>
      </c>
      <c r="AC189" s="247"/>
      <c r="AD189" s="247" t="s">
        <v>108</v>
      </c>
      <c r="AE189" s="247" t="s">
        <v>6</v>
      </c>
      <c r="AF189" s="247" t="s">
        <v>108</v>
      </c>
      <c r="AG189" s="249" t="s">
        <v>1346</v>
      </c>
      <c r="AH189" s="247" t="s">
        <v>1354</v>
      </c>
      <c r="AI189" s="250" t="s">
        <v>1636</v>
      </c>
      <c r="AJ189" s="251" t="s">
        <v>1560</v>
      </c>
      <c r="AK189" s="252" t="s">
        <v>1208</v>
      </c>
      <c r="AL189" s="253" t="s">
        <v>1290</v>
      </c>
      <c r="AM189" s="266">
        <f t="shared" si="152"/>
        <v>6.09</v>
      </c>
      <c r="AN189" s="267">
        <v>28.77</v>
      </c>
      <c r="AO189" s="234">
        <f t="shared" si="153"/>
        <v>175.21</v>
      </c>
      <c r="AP189" s="268">
        <v>2.75</v>
      </c>
      <c r="AQ189" s="268">
        <v>2</v>
      </c>
      <c r="AR189" s="268">
        <v>1.25</v>
      </c>
      <c r="AS189" s="234">
        <f t="shared" si="154"/>
        <v>224.52</v>
      </c>
      <c r="AT189" s="267">
        <v>28.77</v>
      </c>
      <c r="AU189" s="234">
        <f t="shared" si="155"/>
        <v>175.21</v>
      </c>
      <c r="AV189" s="268">
        <v>2.75</v>
      </c>
      <c r="AW189" s="268">
        <v>2</v>
      </c>
      <c r="AX189" s="268">
        <v>1.25</v>
      </c>
      <c r="AY189" s="234">
        <f t="shared" si="156"/>
        <v>224.52</v>
      </c>
      <c r="AZ189" s="272">
        <v>23.15</v>
      </c>
      <c r="BA189" s="266">
        <f t="shared" si="157"/>
        <v>140.98400000000001</v>
      </c>
      <c r="BB189" s="273">
        <v>1.75</v>
      </c>
      <c r="BC189" s="273">
        <v>1</v>
      </c>
      <c r="BD189" s="273">
        <v>0.75</v>
      </c>
      <c r="BE189" s="234">
        <f t="shared" si="158"/>
        <v>130.97</v>
      </c>
      <c r="BF189" s="272">
        <v>23.15</v>
      </c>
      <c r="BG189" s="234">
        <f t="shared" si="159"/>
        <v>140.97999999999999</v>
      </c>
      <c r="BH189" s="273">
        <v>1.75</v>
      </c>
      <c r="BI189" s="273">
        <v>1</v>
      </c>
      <c r="BJ189" s="273">
        <v>0.75</v>
      </c>
      <c r="BK189" s="234">
        <f t="shared" si="160"/>
        <v>130.97</v>
      </c>
      <c r="BL189" s="234">
        <f t="shared" si="161"/>
        <v>399.73</v>
      </c>
      <c r="BM189" s="234">
        <f t="shared" si="162"/>
        <v>399.73</v>
      </c>
      <c r="BN189" s="234">
        <f t="shared" si="163"/>
        <v>271.95</v>
      </c>
      <c r="BO189" s="234">
        <f t="shared" si="164"/>
        <v>271.95</v>
      </c>
      <c r="BP189" s="235" t="s">
        <v>1599</v>
      </c>
    </row>
    <row r="190" spans="1:68" s="233" customFormat="1" x14ac:dyDescent="0.2">
      <c r="A190" s="246" t="s">
        <v>378</v>
      </c>
      <c r="B190" s="247" t="s">
        <v>1462</v>
      </c>
      <c r="C190" s="249" t="s">
        <v>1647</v>
      </c>
      <c r="D190" s="256" t="s">
        <v>189</v>
      </c>
      <c r="E190" s="247" t="s">
        <v>166</v>
      </c>
      <c r="F190" s="247" t="s">
        <v>157</v>
      </c>
      <c r="G190" s="247" t="s">
        <v>158</v>
      </c>
      <c r="H190" s="247" t="s">
        <v>1428</v>
      </c>
      <c r="I190" s="247" t="s">
        <v>1231</v>
      </c>
      <c r="J190" s="247" t="s">
        <v>1231</v>
      </c>
      <c r="K190" s="271">
        <v>2.36</v>
      </c>
      <c r="L190" s="271">
        <v>0.97</v>
      </c>
      <c r="M190" s="247"/>
      <c r="N190" s="247"/>
      <c r="O190" s="247" t="s">
        <v>65</v>
      </c>
      <c r="P190" s="247">
        <v>54</v>
      </c>
      <c r="Q190" s="248"/>
      <c r="R190" s="247" t="s">
        <v>136</v>
      </c>
      <c r="S190" s="247" t="s">
        <v>1335</v>
      </c>
      <c r="T190" s="249">
        <v>0</v>
      </c>
      <c r="U190" s="249" t="s">
        <v>1607</v>
      </c>
      <c r="V190" s="247" t="s">
        <v>167</v>
      </c>
      <c r="W190" s="247" t="s">
        <v>108</v>
      </c>
      <c r="X190" s="247"/>
      <c r="Y190" s="247" t="s">
        <v>112</v>
      </c>
      <c r="Z190" s="247" t="s">
        <v>1304</v>
      </c>
      <c r="AA190" s="247" t="s">
        <v>113</v>
      </c>
      <c r="AB190" s="247" t="s">
        <v>113</v>
      </c>
      <c r="AC190" s="247"/>
      <c r="AD190" s="249" t="s">
        <v>113</v>
      </c>
      <c r="AE190" s="247" t="s">
        <v>6</v>
      </c>
      <c r="AF190" s="247" t="s">
        <v>108</v>
      </c>
      <c r="AG190" s="247"/>
      <c r="AH190" s="247" t="s">
        <v>1354</v>
      </c>
      <c r="AI190" s="254"/>
      <c r="AJ190" s="251" t="s">
        <v>1560</v>
      </c>
      <c r="AK190" s="252" t="s">
        <v>1208</v>
      </c>
      <c r="AL190" s="253" t="s">
        <v>1290</v>
      </c>
      <c r="AM190" s="266">
        <f t="shared" si="152"/>
        <v>6.09</v>
      </c>
      <c r="AN190" s="234"/>
      <c r="AO190" s="234">
        <f t="shared" si="153"/>
        <v>0</v>
      </c>
      <c r="AP190" s="234"/>
      <c r="AQ190" s="234"/>
      <c r="AR190" s="234"/>
      <c r="AS190" s="234">
        <f t="shared" si="154"/>
        <v>0</v>
      </c>
      <c r="AT190" s="234"/>
      <c r="AU190" s="234">
        <f t="shared" si="155"/>
        <v>0</v>
      </c>
      <c r="AV190" s="234"/>
      <c r="AW190" s="234"/>
      <c r="AX190" s="234"/>
      <c r="AY190" s="234">
        <f t="shared" si="156"/>
        <v>0</v>
      </c>
      <c r="AZ190" s="266"/>
      <c r="BA190" s="266">
        <f t="shared" si="157"/>
        <v>0</v>
      </c>
      <c r="BB190" s="266"/>
      <c r="BC190" s="266"/>
      <c r="BD190" s="266"/>
      <c r="BE190" s="234">
        <f t="shared" si="158"/>
        <v>0</v>
      </c>
      <c r="BF190" s="234"/>
      <c r="BG190" s="234">
        <f t="shared" si="159"/>
        <v>0</v>
      </c>
      <c r="BH190" s="234"/>
      <c r="BI190" s="234"/>
      <c r="BJ190" s="234"/>
      <c r="BK190" s="234">
        <f t="shared" si="160"/>
        <v>0</v>
      </c>
      <c r="BL190" s="234">
        <f t="shared" si="161"/>
        <v>0</v>
      </c>
      <c r="BM190" s="234">
        <f t="shared" si="162"/>
        <v>0</v>
      </c>
      <c r="BN190" s="234">
        <f t="shared" si="163"/>
        <v>0</v>
      </c>
      <c r="BO190" s="234">
        <f t="shared" si="164"/>
        <v>0</v>
      </c>
      <c r="BP190" s="235" t="s">
        <v>1626</v>
      </c>
    </row>
    <row r="191" spans="1:68" s="233" customFormat="1" x14ac:dyDescent="0.2">
      <c r="A191" s="246" t="s">
        <v>378</v>
      </c>
      <c r="B191" s="247" t="s">
        <v>1155</v>
      </c>
      <c r="C191" s="247" t="s">
        <v>1154</v>
      </c>
      <c r="D191" s="248" t="s">
        <v>288</v>
      </c>
      <c r="E191" s="247" t="s">
        <v>166</v>
      </c>
      <c r="F191" s="247" t="s">
        <v>1437</v>
      </c>
      <c r="G191" s="247" t="s">
        <v>158</v>
      </c>
      <c r="H191" s="249" t="s">
        <v>1629</v>
      </c>
      <c r="I191" s="247" t="s">
        <v>1438</v>
      </c>
      <c r="J191" s="247" t="s">
        <v>1438</v>
      </c>
      <c r="K191" s="265">
        <v>2.355</v>
      </c>
      <c r="L191" s="271">
        <v>0.875</v>
      </c>
      <c r="M191" s="247"/>
      <c r="N191" s="247"/>
      <c r="O191" s="247" t="s">
        <v>65</v>
      </c>
      <c r="P191" s="247">
        <v>54</v>
      </c>
      <c r="Q191" s="248"/>
      <c r="R191" s="247" t="s">
        <v>136</v>
      </c>
      <c r="S191" s="247" t="s">
        <v>1335</v>
      </c>
      <c r="T191" s="249" t="s">
        <v>1625</v>
      </c>
      <c r="U191" s="247" t="s">
        <v>159</v>
      </c>
      <c r="V191" s="247" t="s">
        <v>199</v>
      </c>
      <c r="W191" s="247" t="s">
        <v>65</v>
      </c>
      <c r="X191" s="247" t="s">
        <v>108</v>
      </c>
      <c r="Y191" s="247" t="s">
        <v>112</v>
      </c>
      <c r="Z191" s="249" t="s">
        <v>383</v>
      </c>
      <c r="AA191" s="247" t="s">
        <v>113</v>
      </c>
      <c r="AB191" s="247" t="s">
        <v>113</v>
      </c>
      <c r="AC191" s="247"/>
      <c r="AD191" s="247" t="s">
        <v>113</v>
      </c>
      <c r="AE191" s="249" t="s">
        <v>113</v>
      </c>
      <c r="AF191" s="249" t="s">
        <v>65</v>
      </c>
      <c r="AG191" s="247"/>
      <c r="AH191" s="249" t="s">
        <v>1412</v>
      </c>
      <c r="AI191" s="254"/>
      <c r="AJ191" s="251" t="s">
        <v>1596</v>
      </c>
      <c r="AK191" s="252" t="s">
        <v>1208</v>
      </c>
      <c r="AL191" s="253" t="s">
        <v>1290</v>
      </c>
      <c r="AM191" s="266">
        <f t="shared" si="152"/>
        <v>5.9850000000000003</v>
      </c>
      <c r="AN191" s="234"/>
      <c r="AO191" s="267">
        <v>137.03</v>
      </c>
      <c r="AP191" s="268">
        <v>2.25</v>
      </c>
      <c r="AQ191" s="268">
        <v>1.25</v>
      </c>
      <c r="AR191" s="268">
        <v>0.75</v>
      </c>
      <c r="AS191" s="234">
        <f t="shared" si="154"/>
        <v>159.04</v>
      </c>
      <c r="AT191" s="234"/>
      <c r="AU191" s="269">
        <v>62</v>
      </c>
      <c r="AV191" s="270">
        <v>2.25</v>
      </c>
      <c r="AW191" s="270">
        <v>1.25</v>
      </c>
      <c r="AX191" s="270">
        <v>0.75</v>
      </c>
      <c r="AY191" s="234">
        <f t="shared" si="156"/>
        <v>159.04</v>
      </c>
      <c r="AZ191" s="266"/>
      <c r="BA191" s="267">
        <v>137.03</v>
      </c>
      <c r="BB191" s="268">
        <v>2.25</v>
      </c>
      <c r="BC191" s="268">
        <v>1.25</v>
      </c>
      <c r="BD191" s="268">
        <v>0.75</v>
      </c>
      <c r="BE191" s="234">
        <f t="shared" si="158"/>
        <v>159.04</v>
      </c>
      <c r="BF191" s="234"/>
      <c r="BG191" s="269">
        <v>62</v>
      </c>
      <c r="BH191" s="270">
        <v>2.25</v>
      </c>
      <c r="BI191" s="270">
        <v>1.25</v>
      </c>
      <c r="BJ191" s="270">
        <v>0.75</v>
      </c>
      <c r="BK191" s="234">
        <f t="shared" si="160"/>
        <v>159.04</v>
      </c>
      <c r="BL191" s="234">
        <f t="shared" si="161"/>
        <v>296.07</v>
      </c>
      <c r="BM191" s="234">
        <f t="shared" si="162"/>
        <v>221.04</v>
      </c>
      <c r="BN191" s="234">
        <f t="shared" si="163"/>
        <v>296.07</v>
      </c>
      <c r="BO191" s="234">
        <f t="shared" si="164"/>
        <v>221.04</v>
      </c>
      <c r="BP191" s="235" t="s">
        <v>1597</v>
      </c>
    </row>
    <row r="192" spans="1:68" s="233" customFormat="1" x14ac:dyDescent="0.2">
      <c r="A192" s="246" t="s">
        <v>378</v>
      </c>
      <c r="B192" s="247" t="s">
        <v>399</v>
      </c>
      <c r="C192" s="247" t="s">
        <v>398</v>
      </c>
      <c r="D192" s="248" t="s">
        <v>288</v>
      </c>
      <c r="E192" s="247" t="s">
        <v>166</v>
      </c>
      <c r="F192" s="247" t="s">
        <v>1437</v>
      </c>
      <c r="G192" s="247" t="s">
        <v>158</v>
      </c>
      <c r="H192" s="249" t="s">
        <v>1629</v>
      </c>
      <c r="I192" s="247" t="s">
        <v>1438</v>
      </c>
      <c r="J192" s="247" t="s">
        <v>1438</v>
      </c>
      <c r="K192" s="265">
        <v>2.355</v>
      </c>
      <c r="L192" s="271">
        <v>0.875</v>
      </c>
      <c r="M192" s="247"/>
      <c r="N192" s="247"/>
      <c r="O192" s="247" t="s">
        <v>65</v>
      </c>
      <c r="P192" s="247">
        <v>54</v>
      </c>
      <c r="Q192" s="248"/>
      <c r="R192" s="247" t="s">
        <v>136</v>
      </c>
      <c r="S192" s="247" t="s">
        <v>1335</v>
      </c>
      <c r="T192" s="249" t="s">
        <v>1625</v>
      </c>
      <c r="U192" s="247" t="s">
        <v>159</v>
      </c>
      <c r="V192" s="247" t="s">
        <v>199</v>
      </c>
      <c r="W192" s="247" t="s">
        <v>65</v>
      </c>
      <c r="X192" s="247" t="s">
        <v>108</v>
      </c>
      <c r="Y192" s="247" t="s">
        <v>112</v>
      </c>
      <c r="Z192" s="249" t="s">
        <v>383</v>
      </c>
      <c r="AA192" s="247" t="s">
        <v>113</v>
      </c>
      <c r="AB192" s="247" t="s">
        <v>113</v>
      </c>
      <c r="AC192" s="247"/>
      <c r="AD192" s="247" t="s">
        <v>113</v>
      </c>
      <c r="AE192" s="249" t="s">
        <v>113</v>
      </c>
      <c r="AF192" s="249" t="s">
        <v>65</v>
      </c>
      <c r="AG192" s="247"/>
      <c r="AH192" s="249" t="s">
        <v>1412</v>
      </c>
      <c r="AI192" s="254"/>
      <c r="AJ192" s="251" t="s">
        <v>1596</v>
      </c>
      <c r="AK192" s="252" t="s">
        <v>1208</v>
      </c>
      <c r="AL192" s="253" t="s">
        <v>1290</v>
      </c>
      <c r="AM192" s="266">
        <f t="shared" si="152"/>
        <v>5.9850000000000003</v>
      </c>
      <c r="AN192" s="234"/>
      <c r="AO192" s="267">
        <v>137.03</v>
      </c>
      <c r="AP192" s="268">
        <v>2.25</v>
      </c>
      <c r="AQ192" s="268">
        <v>1.25</v>
      </c>
      <c r="AR192" s="268">
        <v>0.75</v>
      </c>
      <c r="AS192" s="234">
        <f t="shared" si="154"/>
        <v>159.04</v>
      </c>
      <c r="AT192" s="234"/>
      <c r="AU192" s="269">
        <v>62</v>
      </c>
      <c r="AV192" s="270">
        <v>2.25</v>
      </c>
      <c r="AW192" s="270">
        <v>1.25</v>
      </c>
      <c r="AX192" s="270">
        <v>0.75</v>
      </c>
      <c r="AY192" s="234">
        <f t="shared" si="156"/>
        <v>159.04</v>
      </c>
      <c r="AZ192" s="266"/>
      <c r="BA192" s="267">
        <v>137.03</v>
      </c>
      <c r="BB192" s="268">
        <v>2.25</v>
      </c>
      <c r="BC192" s="268">
        <v>1.25</v>
      </c>
      <c r="BD192" s="268">
        <v>0.75</v>
      </c>
      <c r="BE192" s="234">
        <f t="shared" si="158"/>
        <v>159.04</v>
      </c>
      <c r="BF192" s="234"/>
      <c r="BG192" s="269">
        <v>62</v>
      </c>
      <c r="BH192" s="270">
        <v>2.25</v>
      </c>
      <c r="BI192" s="270">
        <v>1.25</v>
      </c>
      <c r="BJ192" s="270">
        <v>0.75</v>
      </c>
      <c r="BK192" s="234">
        <f t="shared" si="160"/>
        <v>159.04</v>
      </c>
      <c r="BL192" s="234">
        <f t="shared" si="161"/>
        <v>296.07</v>
      </c>
      <c r="BM192" s="234">
        <f t="shared" si="162"/>
        <v>221.04</v>
      </c>
      <c r="BN192" s="234">
        <f t="shared" si="163"/>
        <v>296.07</v>
      </c>
      <c r="BO192" s="234">
        <f t="shared" si="164"/>
        <v>221.04</v>
      </c>
      <c r="BP192" s="235" t="s">
        <v>1597</v>
      </c>
    </row>
    <row r="193" spans="1:68" s="233" customFormat="1" x14ac:dyDescent="0.2">
      <c r="A193" s="246" t="s">
        <v>378</v>
      </c>
      <c r="B193" s="247" t="s">
        <v>401</v>
      </c>
      <c r="C193" s="247" t="s">
        <v>400</v>
      </c>
      <c r="D193" s="248" t="s">
        <v>177</v>
      </c>
      <c r="E193" s="247" t="s">
        <v>124</v>
      </c>
      <c r="F193" s="247" t="s">
        <v>175</v>
      </c>
      <c r="G193" s="248" t="s">
        <v>107</v>
      </c>
      <c r="H193" s="248" t="s">
        <v>1423</v>
      </c>
      <c r="I193" s="248" t="s">
        <v>1445</v>
      </c>
      <c r="J193" s="247" t="s">
        <v>1202</v>
      </c>
      <c r="K193" s="247" t="s">
        <v>1410</v>
      </c>
      <c r="L193" s="247" t="s">
        <v>1446</v>
      </c>
      <c r="M193" s="247" t="s">
        <v>1447</v>
      </c>
      <c r="N193" s="247" t="s">
        <v>1309</v>
      </c>
      <c r="O193" s="247" t="s">
        <v>65</v>
      </c>
      <c r="P193" s="247">
        <v>58</v>
      </c>
      <c r="Q193" s="248"/>
      <c r="R193" s="247" t="s">
        <v>136</v>
      </c>
      <c r="S193" s="247" t="s">
        <v>1431</v>
      </c>
      <c r="T193" s="249" t="s">
        <v>1634</v>
      </c>
      <c r="U193" s="247" t="s">
        <v>110</v>
      </c>
      <c r="V193" s="247" t="s">
        <v>132</v>
      </c>
      <c r="W193" s="249" t="s">
        <v>108</v>
      </c>
      <c r="X193" s="247" t="s">
        <v>65</v>
      </c>
      <c r="Y193" s="247" t="s">
        <v>1239</v>
      </c>
      <c r="Z193" s="247" t="s">
        <v>1139</v>
      </c>
      <c r="AA193" s="247" t="s">
        <v>108</v>
      </c>
      <c r="AB193" s="247" t="s">
        <v>108</v>
      </c>
      <c r="AC193" s="247" t="s">
        <v>176</v>
      </c>
      <c r="AD193" s="249" t="s">
        <v>113</v>
      </c>
      <c r="AE193" s="247" t="s">
        <v>6</v>
      </c>
      <c r="AF193" s="247" t="s">
        <v>108</v>
      </c>
      <c r="AG193" s="247" t="s">
        <v>1246</v>
      </c>
      <c r="AH193" s="247" t="s">
        <v>1463</v>
      </c>
      <c r="AI193" s="254" t="s">
        <v>114</v>
      </c>
      <c r="AJ193" s="251" t="s">
        <v>1560</v>
      </c>
      <c r="AK193" s="252" t="s">
        <v>1208</v>
      </c>
      <c r="AL193" s="253" t="s">
        <v>1199</v>
      </c>
      <c r="BL193" s="234">
        <v>0</v>
      </c>
      <c r="BM193" s="234">
        <v>0</v>
      </c>
      <c r="BN193" s="234">
        <v>0</v>
      </c>
      <c r="BO193" s="234">
        <v>0</v>
      </c>
      <c r="BP193" s="235" t="s">
        <v>1137</v>
      </c>
    </row>
    <row r="194" spans="1:68" s="233" customFormat="1" x14ac:dyDescent="0.2">
      <c r="A194" s="246" t="s">
        <v>378</v>
      </c>
      <c r="B194" s="247" t="s">
        <v>402</v>
      </c>
      <c r="C194" s="247" t="s">
        <v>1464</v>
      </c>
      <c r="D194" s="248" t="s">
        <v>311</v>
      </c>
      <c r="E194" s="247" t="s">
        <v>124</v>
      </c>
      <c r="F194" s="247" t="s">
        <v>157</v>
      </c>
      <c r="G194" s="247" t="s">
        <v>158</v>
      </c>
      <c r="H194" s="247" t="s">
        <v>1428</v>
      </c>
      <c r="I194" s="247" t="s">
        <v>1363</v>
      </c>
      <c r="J194" s="247" t="s">
        <v>1202</v>
      </c>
      <c r="K194" s="271">
        <v>2.36</v>
      </c>
      <c r="L194" s="271">
        <v>1.4259999999999999</v>
      </c>
      <c r="M194" s="247" t="s">
        <v>1308</v>
      </c>
      <c r="N194" s="247" t="s">
        <v>1465</v>
      </c>
      <c r="O194" s="247" t="s">
        <v>65</v>
      </c>
      <c r="P194" s="247">
        <v>54</v>
      </c>
      <c r="Q194" s="248"/>
      <c r="R194" s="247" t="s">
        <v>136</v>
      </c>
      <c r="S194" s="247" t="s">
        <v>1238</v>
      </c>
      <c r="T194" s="249" t="s">
        <v>1625</v>
      </c>
      <c r="U194" s="249" t="s">
        <v>1607</v>
      </c>
      <c r="V194" s="247" t="s">
        <v>111</v>
      </c>
      <c r="W194" s="247" t="s">
        <v>65</v>
      </c>
      <c r="X194" s="247" t="s">
        <v>108</v>
      </c>
      <c r="Y194" s="247" t="s">
        <v>112</v>
      </c>
      <c r="Z194" s="247" t="s">
        <v>1337</v>
      </c>
      <c r="AA194" s="247" t="s">
        <v>108</v>
      </c>
      <c r="AB194" s="247" t="s">
        <v>108</v>
      </c>
      <c r="AC194" s="247"/>
      <c r="AD194" s="249" t="s">
        <v>108</v>
      </c>
      <c r="AE194" s="247" t="s">
        <v>6</v>
      </c>
      <c r="AF194" s="247" t="s">
        <v>108</v>
      </c>
      <c r="AG194" s="247" t="s">
        <v>1460</v>
      </c>
      <c r="AH194" s="247" t="s">
        <v>1433</v>
      </c>
      <c r="AI194" s="254"/>
      <c r="AJ194" s="251" t="s">
        <v>1560</v>
      </c>
      <c r="AK194" s="252" t="s">
        <v>1208</v>
      </c>
      <c r="AL194" s="253" t="s">
        <v>1290</v>
      </c>
      <c r="AM194" s="266">
        <f>SUM(K194+K194+L194+0.4)</f>
        <v>6.5460000000000003</v>
      </c>
      <c r="AN194" s="267">
        <v>28.77</v>
      </c>
      <c r="AO194" s="234">
        <f>SUBTOTAL(9,AM194)*AN194</f>
        <v>188.33</v>
      </c>
      <c r="AP194" s="268">
        <v>2.75</v>
      </c>
      <c r="AQ194" s="268">
        <v>2</v>
      </c>
      <c r="AR194" s="268">
        <v>1.25</v>
      </c>
      <c r="AS194" s="234">
        <f t="shared" ref="AS194" si="165">SUBTOTAL(9,AP194:AR194)*37.42</f>
        <v>224.52</v>
      </c>
      <c r="AT194" s="267">
        <v>28.77</v>
      </c>
      <c r="AU194" s="234">
        <f>SUBTOTAL(9,AM194)*AT194</f>
        <v>188.33</v>
      </c>
      <c r="AV194" s="268">
        <v>2.75</v>
      </c>
      <c r="AW194" s="268">
        <v>2</v>
      </c>
      <c r="AX194" s="268">
        <v>1.25</v>
      </c>
      <c r="AY194" s="234">
        <f>SUBTOTAL(9,AV194:AX194)*37.42</f>
        <v>224.52</v>
      </c>
      <c r="AZ194" s="272">
        <v>23.15</v>
      </c>
      <c r="BA194" s="266">
        <f>SUBTOTAL(9,AM194)*AZ194</f>
        <v>151.54</v>
      </c>
      <c r="BB194" s="273">
        <v>1.75</v>
      </c>
      <c r="BC194" s="273">
        <v>1</v>
      </c>
      <c r="BD194" s="273">
        <v>0.75</v>
      </c>
      <c r="BE194" s="234">
        <f>SUBTOTAL(9,BB194:BD194)*37.42</f>
        <v>130.97</v>
      </c>
      <c r="BF194" s="272">
        <v>23.15</v>
      </c>
      <c r="BG194" s="234">
        <f>SUBTOTAL(9,AM194)*BF194</f>
        <v>151.54</v>
      </c>
      <c r="BH194" s="273">
        <v>1.75</v>
      </c>
      <c r="BI194" s="273">
        <v>1</v>
      </c>
      <c r="BJ194" s="273">
        <v>0.75</v>
      </c>
      <c r="BK194" s="234">
        <f t="shared" ref="BK194" si="166">SUBTOTAL(9,BH194:BJ194)*37.42</f>
        <v>130.97</v>
      </c>
      <c r="BL194" s="234">
        <f>SUM(AO194+AS194)</f>
        <v>412.85</v>
      </c>
      <c r="BM194" s="234">
        <f>SUM(AU194+AY194)</f>
        <v>412.85</v>
      </c>
      <c r="BN194" s="234">
        <f>SUM(BA194+BE194)</f>
        <v>282.51</v>
      </c>
      <c r="BO194" s="234">
        <f>SUM(BG194+BK194)</f>
        <v>282.51</v>
      </c>
      <c r="BP194" s="235" t="s">
        <v>1599</v>
      </c>
    </row>
    <row r="195" spans="1:68" s="233" customFormat="1" x14ac:dyDescent="0.2">
      <c r="A195" s="246" t="s">
        <v>378</v>
      </c>
      <c r="B195" s="247" t="s">
        <v>403</v>
      </c>
      <c r="C195" s="247"/>
      <c r="D195" s="248"/>
      <c r="E195" s="247" t="s">
        <v>166</v>
      </c>
      <c r="F195" s="247" t="s">
        <v>175</v>
      </c>
      <c r="G195" s="248" t="s">
        <v>107</v>
      </c>
      <c r="H195" s="256" t="s">
        <v>1357</v>
      </c>
      <c r="I195" s="248" t="s">
        <v>1466</v>
      </c>
      <c r="J195" s="247" t="s">
        <v>1231</v>
      </c>
      <c r="K195" s="249" t="s">
        <v>1635</v>
      </c>
      <c r="L195" s="247" t="s">
        <v>1424</v>
      </c>
      <c r="M195" s="247"/>
      <c r="N195" s="247"/>
      <c r="O195" s="247" t="s">
        <v>65</v>
      </c>
      <c r="P195" s="247">
        <v>54</v>
      </c>
      <c r="Q195" s="248"/>
      <c r="R195" s="247" t="s">
        <v>136</v>
      </c>
      <c r="S195" s="247" t="s">
        <v>1238</v>
      </c>
      <c r="T195" s="249" t="s">
        <v>1625</v>
      </c>
      <c r="U195" s="247" t="s">
        <v>110</v>
      </c>
      <c r="V195" s="247" t="s">
        <v>167</v>
      </c>
      <c r="W195" s="249" t="s">
        <v>108</v>
      </c>
      <c r="X195" s="247" t="s">
        <v>65</v>
      </c>
      <c r="Y195" s="247" t="s">
        <v>1239</v>
      </c>
      <c r="Z195" s="247" t="s">
        <v>1139</v>
      </c>
      <c r="AA195" s="247" t="s">
        <v>108</v>
      </c>
      <c r="AB195" s="247" t="s">
        <v>108</v>
      </c>
      <c r="AC195" s="247" t="s">
        <v>176</v>
      </c>
      <c r="AD195" s="249" t="s">
        <v>113</v>
      </c>
      <c r="AE195" s="247" t="s">
        <v>6</v>
      </c>
      <c r="AF195" s="247" t="s">
        <v>108</v>
      </c>
      <c r="AG195" s="247" t="s">
        <v>1467</v>
      </c>
      <c r="AH195" s="247" t="s">
        <v>1468</v>
      </c>
      <c r="AI195" s="254" t="s">
        <v>114</v>
      </c>
      <c r="AJ195" s="251" t="s">
        <v>1560</v>
      </c>
      <c r="AK195" s="252" t="s">
        <v>1208</v>
      </c>
      <c r="AL195" s="253" t="s">
        <v>1199</v>
      </c>
      <c r="BL195" s="234">
        <v>0</v>
      </c>
      <c r="BM195" s="234">
        <v>0</v>
      </c>
      <c r="BN195" s="234">
        <v>0</v>
      </c>
      <c r="BO195" s="234">
        <v>0</v>
      </c>
      <c r="BP195" s="235" t="s">
        <v>1137</v>
      </c>
    </row>
    <row r="196" spans="1:68" s="233" customFormat="1" x14ac:dyDescent="0.2">
      <c r="A196" s="246" t="s">
        <v>378</v>
      </c>
      <c r="B196" s="247" t="s">
        <v>405</v>
      </c>
      <c r="C196" s="247" t="s">
        <v>404</v>
      </c>
      <c r="D196" s="248" t="s">
        <v>189</v>
      </c>
      <c r="E196" s="247" t="s">
        <v>166</v>
      </c>
      <c r="F196" s="247" t="s">
        <v>157</v>
      </c>
      <c r="G196" s="247" t="s">
        <v>158</v>
      </c>
      <c r="H196" s="247" t="s">
        <v>1398</v>
      </c>
      <c r="I196" s="249" t="s">
        <v>1402</v>
      </c>
      <c r="J196" s="249" t="s">
        <v>1402</v>
      </c>
      <c r="K196" s="271">
        <v>2.16</v>
      </c>
      <c r="L196" s="265">
        <v>0.99</v>
      </c>
      <c r="M196" s="247"/>
      <c r="N196" s="247"/>
      <c r="O196" s="247" t="s">
        <v>65</v>
      </c>
      <c r="P196" s="249">
        <v>40</v>
      </c>
      <c r="Q196" s="248"/>
      <c r="R196" s="247" t="s">
        <v>136</v>
      </c>
      <c r="S196" s="247" t="s">
        <v>1238</v>
      </c>
      <c r="T196" s="249" t="s">
        <v>1625</v>
      </c>
      <c r="U196" s="249" t="s">
        <v>1607</v>
      </c>
      <c r="V196" s="247" t="s">
        <v>132</v>
      </c>
      <c r="W196" s="247" t="s">
        <v>108</v>
      </c>
      <c r="X196" s="247" t="s">
        <v>108</v>
      </c>
      <c r="Y196" s="247" t="s">
        <v>112</v>
      </c>
      <c r="Z196" s="247" t="s">
        <v>1304</v>
      </c>
      <c r="AA196" s="247" t="s">
        <v>108</v>
      </c>
      <c r="AB196" s="247" t="s">
        <v>108</v>
      </c>
      <c r="AC196" s="247"/>
      <c r="AD196" s="247" t="s">
        <v>108</v>
      </c>
      <c r="AE196" s="247" t="s">
        <v>5</v>
      </c>
      <c r="AF196" s="247" t="s">
        <v>108</v>
      </c>
      <c r="AG196" s="249" t="s">
        <v>1396</v>
      </c>
      <c r="AH196" s="247" t="s">
        <v>1354</v>
      </c>
      <c r="AI196" s="254"/>
      <c r="AJ196" s="251" t="s">
        <v>1560</v>
      </c>
      <c r="AK196" s="252" t="s">
        <v>1208</v>
      </c>
      <c r="AL196" s="253" t="s">
        <v>1290</v>
      </c>
      <c r="AM196" s="266">
        <f>SUM(K196+K196+L196+0.4)</f>
        <v>5.71</v>
      </c>
      <c r="AN196" s="267">
        <v>24.96</v>
      </c>
      <c r="AO196" s="234">
        <f>SUBTOTAL(9,AM196)*AN196</f>
        <v>142.52000000000001</v>
      </c>
      <c r="AP196" s="268">
        <v>2.5</v>
      </c>
      <c r="AQ196" s="268">
        <v>2</v>
      </c>
      <c r="AR196" s="268">
        <v>1.25</v>
      </c>
      <c r="AS196" s="234">
        <f t="shared" ref="AS196" si="167">SUBTOTAL(9,AP196:AR196)*37.42</f>
        <v>215.17</v>
      </c>
      <c r="AT196" s="269">
        <v>11.61</v>
      </c>
      <c r="AU196" s="234">
        <f>SUBTOTAL(9,AM196)*AT196</f>
        <v>66.290000000000006</v>
      </c>
      <c r="AV196" s="270">
        <v>2.5</v>
      </c>
      <c r="AW196" s="270">
        <v>2</v>
      </c>
      <c r="AX196" s="270">
        <v>1.25</v>
      </c>
      <c r="AY196" s="234">
        <f>SUBTOTAL(9,AV196:AX196)*37.42</f>
        <v>215.17</v>
      </c>
      <c r="AZ196" s="272">
        <v>16.79</v>
      </c>
      <c r="BA196" s="266">
        <f>SUBTOTAL(9,AM196)*AZ196</f>
        <v>95.870999999999995</v>
      </c>
      <c r="BB196" s="273">
        <v>1.5</v>
      </c>
      <c r="BC196" s="273">
        <v>1</v>
      </c>
      <c r="BD196" s="273">
        <v>0.75</v>
      </c>
      <c r="BE196" s="234">
        <f>SUBTOTAL(9,BB196:BD196)*37.42</f>
        <v>121.62</v>
      </c>
      <c r="BF196" s="294">
        <v>9.86</v>
      </c>
      <c r="BG196" s="234">
        <f>SUBTOTAL(9,AM196)*BF196</f>
        <v>56.3</v>
      </c>
      <c r="BH196" s="295">
        <v>1.25</v>
      </c>
      <c r="BI196" s="295">
        <v>1</v>
      </c>
      <c r="BJ196" s="295">
        <v>0.75</v>
      </c>
      <c r="BK196" s="234">
        <f t="shared" ref="BK196" si="168">SUBTOTAL(9,BH196:BJ196)*37.42</f>
        <v>112.26</v>
      </c>
      <c r="BL196" s="234">
        <f>SUM(AO196+AS196)</f>
        <v>357.69</v>
      </c>
      <c r="BM196" s="234">
        <f>SUM(AU196+AY196)</f>
        <v>281.45999999999998</v>
      </c>
      <c r="BN196" s="234">
        <f>SUM(BA196+BE196)</f>
        <v>217.49</v>
      </c>
      <c r="BO196" s="234">
        <f>SUM(BG196+BK196)</f>
        <v>168.56</v>
      </c>
    </row>
    <row r="197" spans="1:68" s="233" customFormat="1" x14ac:dyDescent="0.2">
      <c r="A197" s="257" t="s">
        <v>378</v>
      </c>
      <c r="B197" s="258" t="s">
        <v>406</v>
      </c>
      <c r="C197" s="258" t="s">
        <v>310</v>
      </c>
      <c r="D197" s="259" t="s">
        <v>294</v>
      </c>
      <c r="E197" s="258" t="s">
        <v>166</v>
      </c>
      <c r="F197" s="258" t="s">
        <v>157</v>
      </c>
      <c r="G197" s="259" t="s">
        <v>158</v>
      </c>
      <c r="H197" s="259" t="s">
        <v>1306</v>
      </c>
      <c r="I197" s="259" t="s">
        <v>1231</v>
      </c>
      <c r="J197" s="258" t="s">
        <v>1231</v>
      </c>
      <c r="K197" s="258" t="s">
        <v>1234</v>
      </c>
      <c r="L197" s="258" t="s">
        <v>1314</v>
      </c>
      <c r="M197" s="258"/>
      <c r="N197" s="258"/>
      <c r="O197" s="258" t="s">
        <v>65</v>
      </c>
      <c r="P197" s="258">
        <v>54</v>
      </c>
      <c r="Q197" s="259"/>
      <c r="R197" s="258" t="s">
        <v>136</v>
      </c>
      <c r="S197" s="258" t="s">
        <v>1431</v>
      </c>
      <c r="T197" s="258" t="s">
        <v>1336</v>
      </c>
      <c r="U197" s="258" t="s">
        <v>159</v>
      </c>
      <c r="V197" s="258" t="s">
        <v>167</v>
      </c>
      <c r="W197" s="258" t="s">
        <v>108</v>
      </c>
      <c r="X197" s="258" t="s">
        <v>108</v>
      </c>
      <c r="Y197" s="258" t="s">
        <v>112</v>
      </c>
      <c r="Z197" s="258" t="s">
        <v>1337</v>
      </c>
      <c r="AA197" s="258" t="s">
        <v>113</v>
      </c>
      <c r="AB197" s="258" t="s">
        <v>113</v>
      </c>
      <c r="AC197" s="258"/>
      <c r="AD197" s="258" t="s">
        <v>108</v>
      </c>
      <c r="AE197" s="258" t="s">
        <v>6</v>
      </c>
      <c r="AF197" s="258" t="s">
        <v>108</v>
      </c>
      <c r="AG197" s="258" t="s">
        <v>1396</v>
      </c>
      <c r="AH197" s="258" t="s">
        <v>1354</v>
      </c>
      <c r="AI197" s="260"/>
      <c r="AJ197" s="260"/>
      <c r="AK197" s="261" t="s">
        <v>1198</v>
      </c>
      <c r="AL197" s="262" t="s">
        <v>1290</v>
      </c>
      <c r="BL197" s="234">
        <v>0</v>
      </c>
      <c r="BM197" s="234">
        <v>0</v>
      </c>
      <c r="BN197" s="234">
        <v>0</v>
      </c>
      <c r="BO197" s="234">
        <v>0</v>
      </c>
      <c r="BP197" s="235" t="s">
        <v>1143</v>
      </c>
    </row>
    <row r="198" spans="1:68" s="233" customFormat="1" x14ac:dyDescent="0.2">
      <c r="A198" s="246" t="s">
        <v>378</v>
      </c>
      <c r="B198" s="247" t="s">
        <v>408</v>
      </c>
      <c r="C198" s="247" t="s">
        <v>407</v>
      </c>
      <c r="D198" s="248" t="s">
        <v>311</v>
      </c>
      <c r="E198" s="247" t="s">
        <v>124</v>
      </c>
      <c r="F198" s="247" t="s">
        <v>157</v>
      </c>
      <c r="G198" s="247" t="s">
        <v>158</v>
      </c>
      <c r="H198" s="247" t="s">
        <v>1398</v>
      </c>
      <c r="I198" s="249" t="s">
        <v>1424</v>
      </c>
      <c r="J198" s="247" t="s">
        <v>1202</v>
      </c>
      <c r="K198" s="271">
        <v>2.16</v>
      </c>
      <c r="L198" s="265">
        <v>1.3049999999999999</v>
      </c>
      <c r="M198" s="249" t="s">
        <v>1228</v>
      </c>
      <c r="N198" s="249" t="s">
        <v>1216</v>
      </c>
      <c r="O198" s="247" t="s">
        <v>65</v>
      </c>
      <c r="P198" s="247">
        <v>44</v>
      </c>
      <c r="Q198" s="248"/>
      <c r="R198" s="247" t="s">
        <v>136</v>
      </c>
      <c r="S198" s="247" t="s">
        <v>1431</v>
      </c>
      <c r="T198" s="249" t="s">
        <v>1625</v>
      </c>
      <c r="U198" s="249" t="s">
        <v>1607</v>
      </c>
      <c r="V198" s="247" t="s">
        <v>199</v>
      </c>
      <c r="W198" s="247" t="s">
        <v>108</v>
      </c>
      <c r="X198" s="247" t="s">
        <v>108</v>
      </c>
      <c r="Y198" s="247" t="s">
        <v>112</v>
      </c>
      <c r="Z198" s="247" t="s">
        <v>1337</v>
      </c>
      <c r="AA198" s="247" t="s">
        <v>113</v>
      </c>
      <c r="AB198" s="247" t="s">
        <v>113</v>
      </c>
      <c r="AC198" s="247"/>
      <c r="AD198" s="247" t="s">
        <v>113</v>
      </c>
      <c r="AE198" s="247" t="s">
        <v>5</v>
      </c>
      <c r="AF198" s="247" t="s">
        <v>108</v>
      </c>
      <c r="AG198" s="247"/>
      <c r="AH198" s="247" t="s">
        <v>1469</v>
      </c>
      <c r="AI198" s="254"/>
      <c r="AJ198" s="251" t="s">
        <v>1560</v>
      </c>
      <c r="AK198" s="252" t="s">
        <v>1208</v>
      </c>
      <c r="AL198" s="253" t="s">
        <v>1290</v>
      </c>
      <c r="AM198" s="266">
        <f t="shared" ref="AM198:AM223" si="169">SUM(K198+K198+L198+0.4)</f>
        <v>6.0250000000000004</v>
      </c>
      <c r="AN198" s="267">
        <v>24.96</v>
      </c>
      <c r="AO198" s="234">
        <f t="shared" ref="AO198:AO223" si="170">SUBTOTAL(9,AM198)*AN198</f>
        <v>150.38</v>
      </c>
      <c r="AP198" s="268">
        <v>2.5</v>
      </c>
      <c r="AQ198" s="268">
        <v>2</v>
      </c>
      <c r="AR198" s="268">
        <v>1.25</v>
      </c>
      <c r="AS198" s="234">
        <f t="shared" ref="AS198:AS201" si="171">SUBTOTAL(9,AP198:AR198)*37.42</f>
        <v>215.17</v>
      </c>
      <c r="AT198" s="269">
        <v>11.61</v>
      </c>
      <c r="AU198" s="234">
        <f t="shared" ref="AU198:AU201" si="172">SUBTOTAL(9,AM198)*AT198</f>
        <v>69.95</v>
      </c>
      <c r="AV198" s="270">
        <v>2.5</v>
      </c>
      <c r="AW198" s="270">
        <v>2</v>
      </c>
      <c r="AX198" s="270">
        <v>1.25</v>
      </c>
      <c r="AY198" s="234">
        <f t="shared" ref="AY198:AY201" si="173">SUBTOTAL(9,AV198:AX198)*37.42</f>
        <v>215.17</v>
      </c>
      <c r="AZ198" s="272">
        <v>16.79</v>
      </c>
      <c r="BA198" s="266">
        <f t="shared" ref="BA198:BA201" si="174">SUBTOTAL(9,AM198)*AZ198</f>
        <v>101.16</v>
      </c>
      <c r="BB198" s="273">
        <v>1.5</v>
      </c>
      <c r="BC198" s="273">
        <v>1</v>
      </c>
      <c r="BD198" s="273">
        <v>0.75</v>
      </c>
      <c r="BE198" s="234">
        <f t="shared" ref="BE198:BE201" si="175">SUBTOTAL(9,BB198:BD198)*37.42</f>
        <v>121.62</v>
      </c>
      <c r="BF198" s="294">
        <v>9.86</v>
      </c>
      <c r="BG198" s="234">
        <f t="shared" ref="BG198:BG201" si="176">SUBTOTAL(9,AM198)*BF198</f>
        <v>59.41</v>
      </c>
      <c r="BH198" s="295">
        <v>1.25</v>
      </c>
      <c r="BI198" s="295">
        <v>1</v>
      </c>
      <c r="BJ198" s="295">
        <v>0.75</v>
      </c>
      <c r="BK198" s="234">
        <f t="shared" ref="BK198:BK201" si="177">SUBTOTAL(9,BH198:BJ198)*37.42</f>
        <v>112.26</v>
      </c>
      <c r="BL198" s="234">
        <f>SUM(AO198+AS198)</f>
        <v>365.55</v>
      </c>
      <c r="BM198" s="234">
        <f t="shared" ref="BM198:BM201" si="178">SUM(AU198+AY198)</f>
        <v>285.12</v>
      </c>
      <c r="BN198" s="234">
        <f t="shared" ref="BN198:BN201" si="179">SUM(BA198+BE198)</f>
        <v>222.78</v>
      </c>
      <c r="BO198" s="234">
        <f t="shared" ref="BO198:BO201" si="180">SUM(BG198+BK198)</f>
        <v>171.67</v>
      </c>
    </row>
    <row r="199" spans="1:68" s="233" customFormat="1" x14ac:dyDescent="0.2">
      <c r="A199" s="246" t="s">
        <v>378</v>
      </c>
      <c r="B199" s="247" t="s">
        <v>410</v>
      </c>
      <c r="C199" s="247" t="s">
        <v>409</v>
      </c>
      <c r="D199" s="248" t="s">
        <v>189</v>
      </c>
      <c r="E199" s="247" t="s">
        <v>166</v>
      </c>
      <c r="F199" s="247" t="s">
        <v>157</v>
      </c>
      <c r="G199" s="247" t="s">
        <v>158</v>
      </c>
      <c r="H199" s="247" t="s">
        <v>1398</v>
      </c>
      <c r="I199" s="247" t="s">
        <v>1470</v>
      </c>
      <c r="J199" s="247" t="s">
        <v>1402</v>
      </c>
      <c r="K199" s="271">
        <v>2.16</v>
      </c>
      <c r="L199" s="271">
        <v>1</v>
      </c>
      <c r="M199" s="247"/>
      <c r="N199" s="247"/>
      <c r="O199" s="247" t="s">
        <v>65</v>
      </c>
      <c r="P199" s="247">
        <v>40</v>
      </c>
      <c r="Q199" s="248"/>
      <c r="R199" s="247" t="s">
        <v>136</v>
      </c>
      <c r="S199" s="247" t="s">
        <v>1238</v>
      </c>
      <c r="T199" s="249">
        <v>154</v>
      </c>
      <c r="U199" s="249" t="s">
        <v>1607</v>
      </c>
      <c r="V199" s="247" t="s">
        <v>167</v>
      </c>
      <c r="W199" s="247" t="s">
        <v>108</v>
      </c>
      <c r="X199" s="247" t="s">
        <v>108</v>
      </c>
      <c r="Y199" s="247" t="s">
        <v>112</v>
      </c>
      <c r="Z199" s="247" t="s">
        <v>1139</v>
      </c>
      <c r="AA199" s="247" t="s">
        <v>113</v>
      </c>
      <c r="AB199" s="247" t="s">
        <v>113</v>
      </c>
      <c r="AC199" s="247"/>
      <c r="AD199" s="247" t="s">
        <v>113</v>
      </c>
      <c r="AE199" s="247" t="s">
        <v>5</v>
      </c>
      <c r="AF199" s="247" t="s">
        <v>108</v>
      </c>
      <c r="AG199" s="247"/>
      <c r="AH199" s="247" t="s">
        <v>1354</v>
      </c>
      <c r="AI199" s="254"/>
      <c r="AJ199" s="251" t="s">
        <v>1560</v>
      </c>
      <c r="AK199" s="252" t="s">
        <v>1208</v>
      </c>
      <c r="AL199" s="253" t="s">
        <v>1290</v>
      </c>
      <c r="AM199" s="266">
        <f t="shared" si="169"/>
        <v>5.72</v>
      </c>
      <c r="AN199" s="267">
        <v>28.04</v>
      </c>
      <c r="AO199" s="234">
        <f t="shared" si="170"/>
        <v>160.38999999999999</v>
      </c>
      <c r="AP199" s="268">
        <v>2.5</v>
      </c>
      <c r="AQ199" s="268">
        <v>2</v>
      </c>
      <c r="AR199" s="268">
        <v>1.25</v>
      </c>
      <c r="AS199" s="234">
        <f t="shared" si="171"/>
        <v>215.17</v>
      </c>
      <c r="AT199" s="269">
        <v>13.1</v>
      </c>
      <c r="AU199" s="234">
        <f t="shared" si="172"/>
        <v>74.930000000000007</v>
      </c>
      <c r="AV199" s="270">
        <v>2.5</v>
      </c>
      <c r="AW199" s="270">
        <v>2</v>
      </c>
      <c r="AX199" s="270">
        <v>1.25</v>
      </c>
      <c r="AY199" s="234">
        <f t="shared" si="173"/>
        <v>215.17</v>
      </c>
      <c r="AZ199" s="272">
        <v>18.68</v>
      </c>
      <c r="BA199" s="266">
        <f t="shared" si="174"/>
        <v>106.85</v>
      </c>
      <c r="BB199" s="273">
        <v>1.5</v>
      </c>
      <c r="BC199" s="273">
        <v>1</v>
      </c>
      <c r="BD199" s="273">
        <v>0.75</v>
      </c>
      <c r="BE199" s="234">
        <f t="shared" si="175"/>
        <v>121.62</v>
      </c>
      <c r="BF199" s="294">
        <v>10.79</v>
      </c>
      <c r="BG199" s="234">
        <f t="shared" si="176"/>
        <v>61.72</v>
      </c>
      <c r="BH199" s="295">
        <v>1.25</v>
      </c>
      <c r="BI199" s="295">
        <v>1</v>
      </c>
      <c r="BJ199" s="295">
        <v>0.75</v>
      </c>
      <c r="BK199" s="234">
        <f t="shared" si="177"/>
        <v>112.26</v>
      </c>
      <c r="BL199" s="234">
        <f>SUM(AO199+AS199)</f>
        <v>375.56</v>
      </c>
      <c r="BM199" s="234">
        <f t="shared" si="178"/>
        <v>290.10000000000002</v>
      </c>
      <c r="BN199" s="234">
        <f t="shared" si="179"/>
        <v>228.47</v>
      </c>
      <c r="BO199" s="234">
        <f t="shared" si="180"/>
        <v>173.98</v>
      </c>
    </row>
    <row r="200" spans="1:68" s="233" customFormat="1" x14ac:dyDescent="0.2">
      <c r="A200" s="246" t="s">
        <v>378</v>
      </c>
      <c r="B200" s="247" t="s">
        <v>1471</v>
      </c>
      <c r="C200" s="247" t="s">
        <v>1472</v>
      </c>
      <c r="D200" s="248" t="s">
        <v>294</v>
      </c>
      <c r="E200" s="249" t="s">
        <v>124</v>
      </c>
      <c r="F200" s="247" t="s">
        <v>157</v>
      </c>
      <c r="G200" s="247" t="s">
        <v>158</v>
      </c>
      <c r="H200" s="247" t="s">
        <v>1398</v>
      </c>
      <c r="I200" s="249" t="s">
        <v>1424</v>
      </c>
      <c r="J200" s="247" t="s">
        <v>1402</v>
      </c>
      <c r="K200" s="271">
        <v>2.16</v>
      </c>
      <c r="L200" s="265">
        <v>1.3049999999999999</v>
      </c>
      <c r="M200" s="249" t="s">
        <v>1228</v>
      </c>
      <c r="N200" s="249" t="s">
        <v>1216</v>
      </c>
      <c r="O200" s="247" t="s">
        <v>65</v>
      </c>
      <c r="P200" s="249">
        <v>44</v>
      </c>
      <c r="Q200" s="248"/>
      <c r="R200" s="247" t="s">
        <v>136</v>
      </c>
      <c r="S200" s="247" t="s">
        <v>1431</v>
      </c>
      <c r="T200" s="249" t="s">
        <v>1634</v>
      </c>
      <c r="U200" s="249" t="s">
        <v>1607</v>
      </c>
      <c r="V200" s="247" t="s">
        <v>132</v>
      </c>
      <c r="W200" s="247" t="s">
        <v>108</v>
      </c>
      <c r="X200" s="247" t="s">
        <v>108</v>
      </c>
      <c r="Y200" s="247" t="s">
        <v>112</v>
      </c>
      <c r="Z200" s="247" t="s">
        <v>1139</v>
      </c>
      <c r="AA200" s="247" t="s">
        <v>108</v>
      </c>
      <c r="AB200" s="247" t="s">
        <v>108</v>
      </c>
      <c r="AC200" s="247"/>
      <c r="AD200" s="247" t="s">
        <v>108</v>
      </c>
      <c r="AE200" s="247" t="s">
        <v>5</v>
      </c>
      <c r="AF200" s="247" t="s">
        <v>108</v>
      </c>
      <c r="AG200" s="249"/>
      <c r="AH200" s="247" t="s">
        <v>1354</v>
      </c>
      <c r="AI200" s="254"/>
      <c r="AJ200" s="251" t="s">
        <v>1560</v>
      </c>
      <c r="AK200" s="252" t="s">
        <v>1208</v>
      </c>
      <c r="AL200" s="253" t="s">
        <v>1290</v>
      </c>
      <c r="AM200" s="266">
        <f t="shared" si="169"/>
        <v>6.0250000000000004</v>
      </c>
      <c r="AN200" s="267">
        <v>21.56</v>
      </c>
      <c r="AO200" s="234">
        <f t="shared" si="170"/>
        <v>129.9</v>
      </c>
      <c r="AP200" s="268">
        <v>2.5</v>
      </c>
      <c r="AQ200" s="268">
        <v>2</v>
      </c>
      <c r="AR200" s="268">
        <v>1.25</v>
      </c>
      <c r="AS200" s="234">
        <f t="shared" si="171"/>
        <v>215.17</v>
      </c>
      <c r="AT200" s="269">
        <v>10.37</v>
      </c>
      <c r="AU200" s="234">
        <f t="shared" si="172"/>
        <v>62.48</v>
      </c>
      <c r="AV200" s="270">
        <v>2.5</v>
      </c>
      <c r="AW200" s="270">
        <v>2</v>
      </c>
      <c r="AX200" s="270">
        <v>1.25</v>
      </c>
      <c r="AY200" s="234">
        <f t="shared" si="173"/>
        <v>215.17</v>
      </c>
      <c r="AZ200" s="272">
        <v>15.82</v>
      </c>
      <c r="BA200" s="266">
        <f t="shared" si="174"/>
        <v>95.316000000000003</v>
      </c>
      <c r="BB200" s="273">
        <v>1.5</v>
      </c>
      <c r="BC200" s="273">
        <v>1</v>
      </c>
      <c r="BD200" s="273">
        <v>0.75</v>
      </c>
      <c r="BE200" s="234">
        <f t="shared" si="175"/>
        <v>121.62</v>
      </c>
      <c r="BF200" s="294">
        <v>9.2899999999999991</v>
      </c>
      <c r="BG200" s="234">
        <f t="shared" si="176"/>
        <v>55.97</v>
      </c>
      <c r="BH200" s="295">
        <v>1.25</v>
      </c>
      <c r="BI200" s="295">
        <v>1</v>
      </c>
      <c r="BJ200" s="295">
        <v>0.75</v>
      </c>
      <c r="BK200" s="234">
        <f t="shared" si="177"/>
        <v>112.26</v>
      </c>
      <c r="BL200" s="234">
        <f>SUM(AO200+AS200)</f>
        <v>345.07</v>
      </c>
      <c r="BM200" s="234">
        <f t="shared" si="178"/>
        <v>277.64999999999998</v>
      </c>
      <c r="BN200" s="234">
        <f t="shared" si="179"/>
        <v>216.94</v>
      </c>
      <c r="BO200" s="234">
        <f t="shared" si="180"/>
        <v>168.23</v>
      </c>
    </row>
    <row r="201" spans="1:68" s="233" customFormat="1" ht="14.95" thickBot="1" x14ac:dyDescent="0.25">
      <c r="A201" s="277" t="s">
        <v>378</v>
      </c>
      <c r="B201" s="278" t="s">
        <v>1473</v>
      </c>
      <c r="C201" s="278" t="s">
        <v>1472</v>
      </c>
      <c r="D201" s="279" t="s">
        <v>294</v>
      </c>
      <c r="E201" s="278" t="s">
        <v>166</v>
      </c>
      <c r="F201" s="278" t="s">
        <v>157</v>
      </c>
      <c r="G201" s="278" t="s">
        <v>158</v>
      </c>
      <c r="H201" s="278" t="s">
        <v>1398</v>
      </c>
      <c r="I201" s="278" t="s">
        <v>1470</v>
      </c>
      <c r="J201" s="278" t="s">
        <v>1402</v>
      </c>
      <c r="K201" s="271">
        <v>2.16</v>
      </c>
      <c r="L201" s="280">
        <v>1</v>
      </c>
      <c r="M201" s="278"/>
      <c r="N201" s="278"/>
      <c r="O201" s="278" t="s">
        <v>65</v>
      </c>
      <c r="P201" s="278">
        <v>40</v>
      </c>
      <c r="Q201" s="279"/>
      <c r="R201" s="278" t="s">
        <v>136</v>
      </c>
      <c r="S201" s="278" t="s">
        <v>1238</v>
      </c>
      <c r="T201" s="249" t="s">
        <v>1634</v>
      </c>
      <c r="U201" s="249" t="s">
        <v>1607</v>
      </c>
      <c r="V201" s="278" t="s">
        <v>167</v>
      </c>
      <c r="W201" s="278" t="s">
        <v>108</v>
      </c>
      <c r="X201" s="278" t="s">
        <v>108</v>
      </c>
      <c r="Y201" s="278" t="s">
        <v>112</v>
      </c>
      <c r="Z201" s="278" t="s">
        <v>1139</v>
      </c>
      <c r="AA201" s="278" t="s">
        <v>108</v>
      </c>
      <c r="AB201" s="278" t="s">
        <v>108</v>
      </c>
      <c r="AC201" s="278"/>
      <c r="AD201" s="278" t="s">
        <v>108</v>
      </c>
      <c r="AE201" s="278" t="s">
        <v>5</v>
      </c>
      <c r="AF201" s="249" t="s">
        <v>108</v>
      </c>
      <c r="AG201" s="249"/>
      <c r="AH201" s="278" t="s">
        <v>1354</v>
      </c>
      <c r="AI201" s="281"/>
      <c r="AJ201" s="282" t="s">
        <v>1560</v>
      </c>
      <c r="AK201" s="252" t="s">
        <v>1208</v>
      </c>
      <c r="AL201" s="253" t="s">
        <v>1290</v>
      </c>
      <c r="AM201" s="266">
        <f t="shared" si="169"/>
        <v>5.72</v>
      </c>
      <c r="AN201" s="267">
        <v>21.56</v>
      </c>
      <c r="AO201" s="234">
        <f t="shared" si="170"/>
        <v>123.32</v>
      </c>
      <c r="AP201" s="268">
        <v>2.5</v>
      </c>
      <c r="AQ201" s="268">
        <v>2</v>
      </c>
      <c r="AR201" s="268">
        <v>1.25</v>
      </c>
      <c r="AS201" s="234">
        <f t="shared" si="171"/>
        <v>215.17</v>
      </c>
      <c r="AT201" s="269">
        <v>10.37</v>
      </c>
      <c r="AU201" s="234">
        <f t="shared" si="172"/>
        <v>59.32</v>
      </c>
      <c r="AV201" s="270">
        <v>2.5</v>
      </c>
      <c r="AW201" s="270">
        <v>2</v>
      </c>
      <c r="AX201" s="270">
        <v>1.25</v>
      </c>
      <c r="AY201" s="234">
        <f t="shared" si="173"/>
        <v>215.17</v>
      </c>
      <c r="AZ201" s="272">
        <v>15.82</v>
      </c>
      <c r="BA201" s="266">
        <f t="shared" si="174"/>
        <v>90.49</v>
      </c>
      <c r="BB201" s="273">
        <v>1.5</v>
      </c>
      <c r="BC201" s="273">
        <v>1</v>
      </c>
      <c r="BD201" s="273">
        <v>0.75</v>
      </c>
      <c r="BE201" s="234">
        <f t="shared" si="175"/>
        <v>121.62</v>
      </c>
      <c r="BF201" s="294">
        <v>9.2899999999999991</v>
      </c>
      <c r="BG201" s="234">
        <f t="shared" si="176"/>
        <v>53.14</v>
      </c>
      <c r="BH201" s="295">
        <v>1.25</v>
      </c>
      <c r="BI201" s="295">
        <v>1</v>
      </c>
      <c r="BJ201" s="295">
        <v>0.75</v>
      </c>
      <c r="BK201" s="234">
        <f t="shared" si="177"/>
        <v>112.26</v>
      </c>
      <c r="BL201" s="234">
        <f>SUM(AO201+AS201)</f>
        <v>338.49</v>
      </c>
      <c r="BM201" s="234">
        <f t="shared" si="178"/>
        <v>274.49</v>
      </c>
      <c r="BN201" s="234">
        <f t="shared" si="179"/>
        <v>212.11</v>
      </c>
      <c r="BO201" s="234">
        <f t="shared" si="180"/>
        <v>165.4</v>
      </c>
    </row>
    <row r="202" spans="1:68" s="233" customFormat="1" ht="14.95" thickBot="1" x14ac:dyDescent="0.25">
      <c r="A202" s="284" t="s">
        <v>411</v>
      </c>
      <c r="B202" s="285"/>
      <c r="C202" s="285"/>
      <c r="D202" s="286"/>
      <c r="E202" s="285"/>
      <c r="F202" s="285"/>
      <c r="G202" s="286"/>
      <c r="H202" s="286"/>
      <c r="I202" s="286"/>
      <c r="J202" s="285"/>
      <c r="K202" s="287"/>
      <c r="L202" s="287"/>
      <c r="M202" s="285"/>
      <c r="N202" s="285"/>
      <c r="O202" s="285"/>
      <c r="P202" s="285"/>
      <c r="Q202" s="286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6"/>
      <c r="AJ202" s="286"/>
      <c r="AK202" s="285"/>
      <c r="AL202" s="293"/>
      <c r="AM202" s="266"/>
      <c r="AN202" s="234"/>
      <c r="AO202" s="234"/>
      <c r="AP202" s="234"/>
      <c r="AQ202" s="234"/>
      <c r="AR202" s="234"/>
      <c r="AS202" s="234"/>
      <c r="AT202" s="266"/>
      <c r="AU202" s="266"/>
      <c r="AV202" s="266"/>
      <c r="AW202" s="266"/>
      <c r="AX202" s="266"/>
      <c r="AY202" s="266"/>
      <c r="AZ202" s="266"/>
      <c r="BA202" s="266"/>
      <c r="BB202" s="266"/>
      <c r="BC202" s="266"/>
      <c r="BD202" s="266"/>
      <c r="BE202" s="266"/>
      <c r="BF202" s="266"/>
      <c r="BG202" s="266"/>
      <c r="BH202" s="266"/>
      <c r="BI202" s="266"/>
      <c r="BJ202" s="266"/>
      <c r="BK202" s="266"/>
      <c r="BL202" s="234"/>
      <c r="BM202" s="234"/>
      <c r="BN202" s="234"/>
      <c r="BO202" s="234"/>
    </row>
    <row r="203" spans="1:68" s="233" customFormat="1" x14ac:dyDescent="0.2">
      <c r="A203" s="289" t="s">
        <v>411</v>
      </c>
      <c r="B203" s="290" t="s">
        <v>413</v>
      </c>
      <c r="C203" s="290" t="s">
        <v>412</v>
      </c>
      <c r="D203" s="291" t="s">
        <v>189</v>
      </c>
      <c r="E203" s="290" t="s">
        <v>166</v>
      </c>
      <c r="F203" s="290" t="s">
        <v>157</v>
      </c>
      <c r="G203" s="290" t="s">
        <v>158</v>
      </c>
      <c r="H203" s="290" t="s">
        <v>1398</v>
      </c>
      <c r="I203" s="290" t="s">
        <v>1407</v>
      </c>
      <c r="J203" s="290" t="s">
        <v>1231</v>
      </c>
      <c r="K203" s="271">
        <v>2.16</v>
      </c>
      <c r="L203" s="303">
        <v>0.95499999999999996</v>
      </c>
      <c r="M203" s="290"/>
      <c r="N203" s="290"/>
      <c r="O203" s="290" t="s">
        <v>65</v>
      </c>
      <c r="P203" s="290">
        <v>44</v>
      </c>
      <c r="Q203" s="291"/>
      <c r="R203" s="290" t="s">
        <v>136</v>
      </c>
      <c r="S203" s="290" t="s">
        <v>1431</v>
      </c>
      <c r="T203" s="249" t="s">
        <v>1625</v>
      </c>
      <c r="U203" s="249" t="s">
        <v>1607</v>
      </c>
      <c r="V203" s="290" t="s">
        <v>199</v>
      </c>
      <c r="W203" s="290" t="s">
        <v>108</v>
      </c>
      <c r="X203" s="290" t="s">
        <v>108</v>
      </c>
      <c r="Y203" s="290" t="s">
        <v>112</v>
      </c>
      <c r="Z203" s="290" t="s">
        <v>1304</v>
      </c>
      <c r="AA203" s="290" t="s">
        <v>108</v>
      </c>
      <c r="AB203" s="249" t="s">
        <v>108</v>
      </c>
      <c r="AC203" s="290"/>
      <c r="AD203" s="290" t="s">
        <v>108</v>
      </c>
      <c r="AE203" s="290" t="s">
        <v>5</v>
      </c>
      <c r="AF203" s="290" t="s">
        <v>108</v>
      </c>
      <c r="AG203" s="249" t="s">
        <v>1396</v>
      </c>
      <c r="AH203" s="290" t="s">
        <v>1354</v>
      </c>
      <c r="AI203" s="304"/>
      <c r="AJ203" s="292" t="s">
        <v>1560</v>
      </c>
      <c r="AK203" s="252" t="s">
        <v>1208</v>
      </c>
      <c r="AL203" s="253" t="s">
        <v>1290</v>
      </c>
      <c r="AM203" s="266">
        <f t="shared" si="169"/>
        <v>5.6749999999999998</v>
      </c>
      <c r="AN203" s="267">
        <v>24.96</v>
      </c>
      <c r="AO203" s="234">
        <f t="shared" si="170"/>
        <v>141.65</v>
      </c>
      <c r="AP203" s="268">
        <v>2.5</v>
      </c>
      <c r="AQ203" s="268">
        <v>2</v>
      </c>
      <c r="AR203" s="268">
        <v>1.25</v>
      </c>
      <c r="AS203" s="234">
        <f t="shared" ref="AS203:AS205" si="181">SUBTOTAL(9,AP203:AR203)*37.42</f>
        <v>215.17</v>
      </c>
      <c r="AT203" s="269">
        <v>11.61</v>
      </c>
      <c r="AU203" s="234">
        <f t="shared" ref="AU203:AU205" si="182">SUBTOTAL(9,AM203)*AT203</f>
        <v>65.89</v>
      </c>
      <c r="AV203" s="270">
        <v>2.5</v>
      </c>
      <c r="AW203" s="270">
        <v>2</v>
      </c>
      <c r="AX203" s="270">
        <v>1.25</v>
      </c>
      <c r="AY203" s="234">
        <f t="shared" ref="AY203:AY205" si="183">SUBTOTAL(9,AV203:AX203)*37.42</f>
        <v>215.17</v>
      </c>
      <c r="AZ203" s="272">
        <v>16.79</v>
      </c>
      <c r="BA203" s="266">
        <f t="shared" ref="BA203:BA205" si="184">SUBTOTAL(9,AM203)*AZ203</f>
        <v>95.283000000000001</v>
      </c>
      <c r="BB203" s="273">
        <v>1.5</v>
      </c>
      <c r="BC203" s="273">
        <v>1</v>
      </c>
      <c r="BD203" s="273">
        <v>0.75</v>
      </c>
      <c r="BE203" s="234">
        <f t="shared" ref="BE203:BE205" si="185">SUBTOTAL(9,BB203:BD203)*37.42</f>
        <v>121.62</v>
      </c>
      <c r="BF203" s="294">
        <v>9.86</v>
      </c>
      <c r="BG203" s="234">
        <f t="shared" ref="BG203:BG205" si="186">SUBTOTAL(9,AM203)*BF203</f>
        <v>55.96</v>
      </c>
      <c r="BH203" s="295">
        <v>1.25</v>
      </c>
      <c r="BI203" s="295">
        <v>1</v>
      </c>
      <c r="BJ203" s="295">
        <v>0.75</v>
      </c>
      <c r="BK203" s="234">
        <f t="shared" ref="BK203:BK205" si="187">SUBTOTAL(9,BH203:BJ203)*37.42</f>
        <v>112.26</v>
      </c>
      <c r="BL203" s="234">
        <f>SUM(AO203+AS203)</f>
        <v>356.82</v>
      </c>
      <c r="BM203" s="234">
        <f t="shared" ref="BM203:BM205" si="188">SUM(AU203+AY203)</f>
        <v>281.06</v>
      </c>
      <c r="BN203" s="234">
        <f t="shared" ref="BN203:BN205" si="189">SUM(BA203+BE203)</f>
        <v>216.9</v>
      </c>
      <c r="BO203" s="234">
        <f t="shared" ref="BO203:BO205" si="190">SUM(BG203+BK203)</f>
        <v>168.22</v>
      </c>
    </row>
    <row r="204" spans="1:68" s="233" customFormat="1" x14ac:dyDescent="0.2">
      <c r="A204" s="246" t="s">
        <v>411</v>
      </c>
      <c r="B204" s="247" t="s">
        <v>415</v>
      </c>
      <c r="C204" s="247" t="s">
        <v>414</v>
      </c>
      <c r="D204" s="248" t="s">
        <v>311</v>
      </c>
      <c r="E204" s="247" t="s">
        <v>124</v>
      </c>
      <c r="F204" s="247" t="s">
        <v>157</v>
      </c>
      <c r="G204" s="247" t="s">
        <v>158</v>
      </c>
      <c r="H204" s="247" t="s">
        <v>1398</v>
      </c>
      <c r="I204" s="249" t="s">
        <v>1424</v>
      </c>
      <c r="J204" s="247" t="s">
        <v>1202</v>
      </c>
      <c r="K204" s="271">
        <v>2.16</v>
      </c>
      <c r="L204" s="265">
        <v>1.3049999999999999</v>
      </c>
      <c r="M204" s="249" t="s">
        <v>1228</v>
      </c>
      <c r="N204" s="249" t="s">
        <v>1216</v>
      </c>
      <c r="O204" s="247" t="s">
        <v>65</v>
      </c>
      <c r="P204" s="247">
        <v>44</v>
      </c>
      <c r="Q204" s="248"/>
      <c r="R204" s="247" t="s">
        <v>136</v>
      </c>
      <c r="S204" s="247" t="s">
        <v>1238</v>
      </c>
      <c r="T204" s="249">
        <v>124</v>
      </c>
      <c r="U204" s="249" t="s">
        <v>1607</v>
      </c>
      <c r="V204" s="247" t="s">
        <v>132</v>
      </c>
      <c r="W204" s="247" t="s">
        <v>108</v>
      </c>
      <c r="X204" s="247" t="s">
        <v>108</v>
      </c>
      <c r="Y204" s="247" t="s">
        <v>112</v>
      </c>
      <c r="Z204" s="247" t="s">
        <v>1337</v>
      </c>
      <c r="AA204" s="247" t="s">
        <v>108</v>
      </c>
      <c r="AB204" s="247" t="s">
        <v>113</v>
      </c>
      <c r="AC204" s="247"/>
      <c r="AD204" s="249" t="s">
        <v>113</v>
      </c>
      <c r="AE204" s="247" t="s">
        <v>5</v>
      </c>
      <c r="AF204" s="247" t="s">
        <v>108</v>
      </c>
      <c r="AG204" s="247"/>
      <c r="AH204" s="247" t="s">
        <v>1347</v>
      </c>
      <c r="AI204" s="254"/>
      <c r="AJ204" s="251" t="s">
        <v>1560</v>
      </c>
      <c r="AK204" s="252" t="s">
        <v>1208</v>
      </c>
      <c r="AL204" s="253" t="s">
        <v>1290</v>
      </c>
      <c r="AM204" s="266">
        <f t="shared" si="169"/>
        <v>6.0250000000000004</v>
      </c>
      <c r="AN204" s="267">
        <v>21.56</v>
      </c>
      <c r="AO204" s="234">
        <f t="shared" si="170"/>
        <v>129.9</v>
      </c>
      <c r="AP204" s="268">
        <v>2.5</v>
      </c>
      <c r="AQ204" s="268">
        <v>2</v>
      </c>
      <c r="AR204" s="268">
        <v>1.25</v>
      </c>
      <c r="AS204" s="234">
        <f t="shared" si="181"/>
        <v>215.17</v>
      </c>
      <c r="AT204" s="269">
        <v>10.37</v>
      </c>
      <c r="AU204" s="234">
        <f t="shared" si="182"/>
        <v>62.48</v>
      </c>
      <c r="AV204" s="270">
        <v>2.5</v>
      </c>
      <c r="AW204" s="270">
        <v>2</v>
      </c>
      <c r="AX204" s="270">
        <v>1.25</v>
      </c>
      <c r="AY204" s="234">
        <f t="shared" si="183"/>
        <v>215.17</v>
      </c>
      <c r="AZ204" s="272">
        <v>15.82</v>
      </c>
      <c r="BA204" s="266">
        <f t="shared" si="184"/>
        <v>95.316000000000003</v>
      </c>
      <c r="BB204" s="273">
        <v>1.5</v>
      </c>
      <c r="BC204" s="273">
        <v>1</v>
      </c>
      <c r="BD204" s="273">
        <v>0.75</v>
      </c>
      <c r="BE204" s="234">
        <f t="shared" si="185"/>
        <v>121.62</v>
      </c>
      <c r="BF204" s="294">
        <v>9.2899999999999991</v>
      </c>
      <c r="BG204" s="234">
        <f t="shared" si="186"/>
        <v>55.97</v>
      </c>
      <c r="BH204" s="295">
        <v>1.25</v>
      </c>
      <c r="BI204" s="295">
        <v>1</v>
      </c>
      <c r="BJ204" s="295">
        <v>0.75</v>
      </c>
      <c r="BK204" s="234">
        <f t="shared" si="187"/>
        <v>112.26</v>
      </c>
      <c r="BL204" s="234">
        <f>SUM(AO204+AS204)</f>
        <v>345.07</v>
      </c>
      <c r="BM204" s="234">
        <f t="shared" si="188"/>
        <v>277.64999999999998</v>
      </c>
      <c r="BN204" s="234">
        <f t="shared" si="189"/>
        <v>216.94</v>
      </c>
      <c r="BO204" s="234">
        <f t="shared" si="190"/>
        <v>168.23</v>
      </c>
    </row>
    <row r="205" spans="1:68" s="233" customFormat="1" ht="14.95" thickBot="1" x14ac:dyDescent="0.25">
      <c r="A205" s="277" t="s">
        <v>411</v>
      </c>
      <c r="B205" s="278" t="s">
        <v>416</v>
      </c>
      <c r="C205" s="278" t="s">
        <v>1474</v>
      </c>
      <c r="D205" s="279" t="s">
        <v>189</v>
      </c>
      <c r="E205" s="278" t="s">
        <v>166</v>
      </c>
      <c r="F205" s="278" t="s">
        <v>157</v>
      </c>
      <c r="G205" s="278" t="s">
        <v>158</v>
      </c>
      <c r="H205" s="278" t="s">
        <v>1398</v>
      </c>
      <c r="I205" s="278" t="s">
        <v>1407</v>
      </c>
      <c r="J205" s="278" t="s">
        <v>1231</v>
      </c>
      <c r="K205" s="271">
        <v>2.16</v>
      </c>
      <c r="L205" s="303">
        <v>0.95499999999999996</v>
      </c>
      <c r="M205" s="278"/>
      <c r="N205" s="278"/>
      <c r="O205" s="278" t="s">
        <v>65</v>
      </c>
      <c r="P205" s="278">
        <v>44</v>
      </c>
      <c r="Q205" s="279"/>
      <c r="R205" s="278" t="s">
        <v>136</v>
      </c>
      <c r="S205" s="278" t="s">
        <v>1238</v>
      </c>
      <c r="T205" s="249">
        <v>154</v>
      </c>
      <c r="U205" s="249" t="s">
        <v>1607</v>
      </c>
      <c r="V205" s="278" t="s">
        <v>167</v>
      </c>
      <c r="W205" s="278" t="s">
        <v>108</v>
      </c>
      <c r="X205" s="278" t="s">
        <v>108</v>
      </c>
      <c r="Y205" s="278" t="s">
        <v>112</v>
      </c>
      <c r="Z205" s="278" t="s">
        <v>1304</v>
      </c>
      <c r="AA205" s="278" t="s">
        <v>113</v>
      </c>
      <c r="AB205" s="278" t="s">
        <v>113</v>
      </c>
      <c r="AC205" s="278"/>
      <c r="AD205" s="278" t="s">
        <v>113</v>
      </c>
      <c r="AE205" s="278" t="s">
        <v>5</v>
      </c>
      <c r="AF205" s="278" t="s">
        <v>108</v>
      </c>
      <c r="AG205" s="278"/>
      <c r="AH205" s="278" t="s">
        <v>1354</v>
      </c>
      <c r="AI205" s="281"/>
      <c r="AJ205" s="282" t="s">
        <v>1560</v>
      </c>
      <c r="AK205" s="252" t="s">
        <v>1208</v>
      </c>
      <c r="AL205" s="253" t="s">
        <v>1290</v>
      </c>
      <c r="AM205" s="266">
        <f t="shared" si="169"/>
        <v>5.6749999999999998</v>
      </c>
      <c r="AN205" s="267">
        <v>28.04</v>
      </c>
      <c r="AO205" s="234">
        <f t="shared" si="170"/>
        <v>159.13</v>
      </c>
      <c r="AP205" s="268">
        <v>2.5</v>
      </c>
      <c r="AQ205" s="268">
        <v>2</v>
      </c>
      <c r="AR205" s="268">
        <v>1.25</v>
      </c>
      <c r="AS205" s="234">
        <f t="shared" si="181"/>
        <v>215.17</v>
      </c>
      <c r="AT205" s="269">
        <v>13.1</v>
      </c>
      <c r="AU205" s="234">
        <f t="shared" si="182"/>
        <v>74.34</v>
      </c>
      <c r="AV205" s="270">
        <v>2.5</v>
      </c>
      <c r="AW205" s="270">
        <v>2</v>
      </c>
      <c r="AX205" s="270">
        <v>1.25</v>
      </c>
      <c r="AY205" s="234">
        <f t="shared" si="183"/>
        <v>215.17</v>
      </c>
      <c r="AZ205" s="272">
        <v>18.68</v>
      </c>
      <c r="BA205" s="266">
        <f t="shared" si="184"/>
        <v>106.009</v>
      </c>
      <c r="BB205" s="273">
        <v>1.5</v>
      </c>
      <c r="BC205" s="273">
        <v>1</v>
      </c>
      <c r="BD205" s="273">
        <v>0.75</v>
      </c>
      <c r="BE205" s="234">
        <f t="shared" si="185"/>
        <v>121.62</v>
      </c>
      <c r="BF205" s="294">
        <v>10.79</v>
      </c>
      <c r="BG205" s="234">
        <f t="shared" si="186"/>
        <v>61.23</v>
      </c>
      <c r="BH205" s="295">
        <v>1.25</v>
      </c>
      <c r="BI205" s="295">
        <v>1</v>
      </c>
      <c r="BJ205" s="295">
        <v>0.75</v>
      </c>
      <c r="BK205" s="234">
        <f t="shared" si="187"/>
        <v>112.26</v>
      </c>
      <c r="BL205" s="234">
        <f>SUM(AO205+AS205)</f>
        <v>374.3</v>
      </c>
      <c r="BM205" s="234">
        <f t="shared" si="188"/>
        <v>289.51</v>
      </c>
      <c r="BN205" s="234">
        <f t="shared" si="189"/>
        <v>227.63</v>
      </c>
      <c r="BO205" s="234">
        <f t="shared" si="190"/>
        <v>173.49</v>
      </c>
    </row>
    <row r="206" spans="1:68" s="233" customFormat="1" ht="14.95" thickBot="1" x14ac:dyDescent="0.25">
      <c r="A206" s="284" t="s">
        <v>417</v>
      </c>
      <c r="B206" s="285"/>
      <c r="C206" s="285"/>
      <c r="D206" s="286"/>
      <c r="E206" s="285"/>
      <c r="F206" s="285"/>
      <c r="G206" s="286"/>
      <c r="H206" s="286"/>
      <c r="I206" s="286"/>
      <c r="J206" s="285"/>
      <c r="K206" s="287"/>
      <c r="L206" s="287"/>
      <c r="M206" s="285"/>
      <c r="N206" s="285"/>
      <c r="O206" s="285"/>
      <c r="P206" s="285"/>
      <c r="Q206" s="286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6"/>
      <c r="AJ206" s="286"/>
      <c r="AK206" s="285"/>
      <c r="AL206" s="288"/>
      <c r="AM206" s="266"/>
      <c r="AN206" s="234"/>
      <c r="AO206" s="234"/>
      <c r="AP206" s="234"/>
      <c r="AQ206" s="234"/>
      <c r="AR206" s="234"/>
      <c r="AS206" s="234"/>
      <c r="AT206" s="266"/>
      <c r="AU206" s="266"/>
      <c r="AV206" s="266"/>
      <c r="AW206" s="266"/>
      <c r="AX206" s="266"/>
      <c r="AY206" s="266"/>
      <c r="AZ206" s="266"/>
      <c r="BA206" s="266"/>
      <c r="BB206" s="266"/>
      <c r="BC206" s="266"/>
      <c r="BD206" s="266"/>
      <c r="BE206" s="266"/>
      <c r="BF206" s="266"/>
      <c r="BG206" s="266"/>
      <c r="BH206" s="266"/>
      <c r="BI206" s="266"/>
      <c r="BJ206" s="266"/>
      <c r="BK206" s="266"/>
      <c r="BL206" s="234"/>
      <c r="BM206" s="234"/>
      <c r="BN206" s="234"/>
      <c r="BO206" s="234"/>
    </row>
    <row r="207" spans="1:68" s="233" customFormat="1" x14ac:dyDescent="0.2">
      <c r="A207" s="289" t="s">
        <v>417</v>
      </c>
      <c r="B207" s="290" t="s">
        <v>1475</v>
      </c>
      <c r="C207" s="249"/>
      <c r="D207" s="256"/>
      <c r="E207" s="290" t="s">
        <v>124</v>
      </c>
      <c r="F207" s="290" t="s">
        <v>157</v>
      </c>
      <c r="G207" s="290" t="s">
        <v>158</v>
      </c>
      <c r="H207" s="290" t="s">
        <v>1330</v>
      </c>
      <c r="I207" s="290" t="s">
        <v>1386</v>
      </c>
      <c r="J207" s="290" t="s">
        <v>1226</v>
      </c>
      <c r="K207" s="271">
        <v>2.06</v>
      </c>
      <c r="L207" s="271">
        <v>1.29</v>
      </c>
      <c r="M207" s="290" t="s">
        <v>1308</v>
      </c>
      <c r="N207" s="290" t="s">
        <v>1388</v>
      </c>
      <c r="O207" s="290" t="s">
        <v>65</v>
      </c>
      <c r="P207" s="290">
        <v>54</v>
      </c>
      <c r="Q207" s="291"/>
      <c r="R207" s="290" t="s">
        <v>136</v>
      </c>
      <c r="S207" s="290" t="s">
        <v>1217</v>
      </c>
      <c r="T207" s="249" t="s">
        <v>1634</v>
      </c>
      <c r="U207" s="249" t="s">
        <v>1595</v>
      </c>
      <c r="V207" s="290" t="s">
        <v>132</v>
      </c>
      <c r="W207" s="290" t="s">
        <v>108</v>
      </c>
      <c r="X207" s="290" t="s">
        <v>108</v>
      </c>
      <c r="Y207" s="249" t="s">
        <v>112</v>
      </c>
      <c r="Z207" s="290" t="s">
        <v>1337</v>
      </c>
      <c r="AA207" s="290" t="s">
        <v>108</v>
      </c>
      <c r="AB207" s="290" t="s">
        <v>108</v>
      </c>
      <c r="AC207" s="290"/>
      <c r="AD207" s="290" t="s">
        <v>108</v>
      </c>
      <c r="AE207" s="290" t="s">
        <v>6</v>
      </c>
      <c r="AF207" s="290"/>
      <c r="AG207" s="290"/>
      <c r="AH207" s="290" t="s">
        <v>1347</v>
      </c>
      <c r="AI207" s="304"/>
      <c r="AJ207" s="292" t="s">
        <v>1560</v>
      </c>
      <c r="AK207" s="252" t="s">
        <v>1208</v>
      </c>
      <c r="AL207" s="253" t="s">
        <v>1290</v>
      </c>
      <c r="AM207" s="266">
        <f t="shared" si="169"/>
        <v>5.81</v>
      </c>
      <c r="AN207" s="267">
        <v>26.02</v>
      </c>
      <c r="AO207" s="234">
        <f t="shared" si="170"/>
        <v>151.18</v>
      </c>
      <c r="AP207" s="268">
        <v>2.75</v>
      </c>
      <c r="AQ207" s="268">
        <v>2</v>
      </c>
      <c r="AR207" s="268">
        <v>1.25</v>
      </c>
      <c r="AS207" s="234">
        <f t="shared" ref="AS207:AS223" si="191">SUBTOTAL(9,AP207:AR207)*37.42</f>
        <v>224.52</v>
      </c>
      <c r="AT207" s="267">
        <v>26.02</v>
      </c>
      <c r="AU207" s="234">
        <f t="shared" ref="AU207:AU223" si="192">SUBTOTAL(9,AM207)*AT207</f>
        <v>151.18</v>
      </c>
      <c r="AV207" s="268">
        <v>2.75</v>
      </c>
      <c r="AW207" s="268">
        <v>2</v>
      </c>
      <c r="AX207" s="268">
        <v>1.25</v>
      </c>
      <c r="AY207" s="234">
        <f t="shared" ref="AY207:AY223" si="193">SUBTOTAL(9,AV207:AX207)*37.42</f>
        <v>224.52</v>
      </c>
      <c r="AZ207" s="272">
        <v>23.1</v>
      </c>
      <c r="BA207" s="266">
        <f t="shared" ref="BA207:BA223" si="194">SUBTOTAL(9,AM207)*AZ207</f>
        <v>134.21100000000001</v>
      </c>
      <c r="BB207" s="273">
        <v>1.75</v>
      </c>
      <c r="BC207" s="273">
        <v>1</v>
      </c>
      <c r="BD207" s="273">
        <v>0.75</v>
      </c>
      <c r="BE207" s="234">
        <f t="shared" ref="BE207:BE223" si="195">SUBTOTAL(9,BB207:BD207)*37.42</f>
        <v>130.97</v>
      </c>
      <c r="BF207" s="272">
        <v>23.1</v>
      </c>
      <c r="BG207" s="234">
        <f t="shared" ref="BG207:BG223" si="196">SUBTOTAL(9,AM207)*BF207</f>
        <v>134.21</v>
      </c>
      <c r="BH207" s="273">
        <v>1.75</v>
      </c>
      <c r="BI207" s="273">
        <v>1</v>
      </c>
      <c r="BJ207" s="273">
        <v>0.75</v>
      </c>
      <c r="BK207" s="234">
        <f t="shared" ref="BK207:BK223" si="197">SUBTOTAL(9,BH207:BJ207)*37.42</f>
        <v>130.97</v>
      </c>
      <c r="BL207" s="234">
        <f t="shared" ref="BL207:BL223" si="198">SUM(AO207+AS207)</f>
        <v>375.7</v>
      </c>
      <c r="BM207" s="234">
        <f t="shared" ref="BM207:BM223" si="199">SUM(AU207+AY207)</f>
        <v>375.7</v>
      </c>
      <c r="BN207" s="234">
        <f t="shared" ref="BN207:BN223" si="200">SUM(BA207+BE207)</f>
        <v>265.18</v>
      </c>
      <c r="BO207" s="234">
        <f t="shared" ref="BO207:BO223" si="201">SUM(BG207+BK207)</f>
        <v>265.18</v>
      </c>
      <c r="BP207" s="235" t="s">
        <v>1599</v>
      </c>
    </row>
    <row r="208" spans="1:68" s="233" customFormat="1" x14ac:dyDescent="0.2">
      <c r="A208" s="246" t="s">
        <v>417</v>
      </c>
      <c r="B208" s="247" t="s">
        <v>419</v>
      </c>
      <c r="C208" s="247" t="s">
        <v>418</v>
      </c>
      <c r="D208" s="248" t="s">
        <v>177</v>
      </c>
      <c r="E208" s="247" t="s">
        <v>124</v>
      </c>
      <c r="F208" s="247" t="s">
        <v>157</v>
      </c>
      <c r="G208" s="247" t="s">
        <v>158</v>
      </c>
      <c r="H208" s="247" t="s">
        <v>1330</v>
      </c>
      <c r="I208" s="247" t="s">
        <v>1386</v>
      </c>
      <c r="J208" s="247" t="s">
        <v>1226</v>
      </c>
      <c r="K208" s="271">
        <v>2.06</v>
      </c>
      <c r="L208" s="271">
        <v>1.29</v>
      </c>
      <c r="M208" s="247" t="s">
        <v>1308</v>
      </c>
      <c r="N208" s="247" t="s">
        <v>1388</v>
      </c>
      <c r="O208" s="247" t="s">
        <v>65</v>
      </c>
      <c r="P208" s="247">
        <v>54</v>
      </c>
      <c r="Q208" s="248"/>
      <c r="R208" s="247" t="s">
        <v>136</v>
      </c>
      <c r="S208" s="247" t="s">
        <v>1217</v>
      </c>
      <c r="T208" s="249" t="s">
        <v>1625</v>
      </c>
      <c r="U208" s="249" t="s">
        <v>1595</v>
      </c>
      <c r="V208" s="247" t="s">
        <v>132</v>
      </c>
      <c r="W208" s="247" t="s">
        <v>108</v>
      </c>
      <c r="X208" s="247" t="s">
        <v>108</v>
      </c>
      <c r="Y208" s="247" t="s">
        <v>112</v>
      </c>
      <c r="Z208" s="247" t="s">
        <v>1337</v>
      </c>
      <c r="AA208" s="247" t="s">
        <v>108</v>
      </c>
      <c r="AB208" s="247" t="s">
        <v>113</v>
      </c>
      <c r="AC208" s="247"/>
      <c r="AD208" s="247" t="s">
        <v>108</v>
      </c>
      <c r="AE208" s="247" t="s">
        <v>6</v>
      </c>
      <c r="AF208" s="247" t="s">
        <v>108</v>
      </c>
      <c r="AG208" s="247"/>
      <c r="AH208" s="247" t="s">
        <v>1433</v>
      </c>
      <c r="AI208" s="254"/>
      <c r="AJ208" s="251" t="s">
        <v>1560</v>
      </c>
      <c r="AK208" s="252" t="s">
        <v>1208</v>
      </c>
      <c r="AL208" s="253" t="s">
        <v>1290</v>
      </c>
      <c r="AM208" s="266">
        <f t="shared" si="169"/>
        <v>5.81</v>
      </c>
      <c r="AN208" s="267">
        <v>28.77</v>
      </c>
      <c r="AO208" s="234">
        <f t="shared" si="170"/>
        <v>167.15</v>
      </c>
      <c r="AP208" s="268">
        <v>2.75</v>
      </c>
      <c r="AQ208" s="268">
        <v>2</v>
      </c>
      <c r="AR208" s="268">
        <v>1.25</v>
      </c>
      <c r="AS208" s="234">
        <f t="shared" si="191"/>
        <v>224.52</v>
      </c>
      <c r="AT208" s="267">
        <v>28.77</v>
      </c>
      <c r="AU208" s="234">
        <f t="shared" si="192"/>
        <v>167.15</v>
      </c>
      <c r="AV208" s="268">
        <v>2.75</v>
      </c>
      <c r="AW208" s="268">
        <v>2</v>
      </c>
      <c r="AX208" s="268">
        <v>1.25</v>
      </c>
      <c r="AY208" s="234">
        <f t="shared" si="193"/>
        <v>224.52</v>
      </c>
      <c r="AZ208" s="272">
        <v>23.15</v>
      </c>
      <c r="BA208" s="266">
        <f t="shared" si="194"/>
        <v>134.50200000000001</v>
      </c>
      <c r="BB208" s="273">
        <v>1.75</v>
      </c>
      <c r="BC208" s="273">
        <v>1</v>
      </c>
      <c r="BD208" s="273">
        <v>0.75</v>
      </c>
      <c r="BE208" s="234">
        <f t="shared" si="195"/>
        <v>130.97</v>
      </c>
      <c r="BF208" s="272">
        <v>23.15</v>
      </c>
      <c r="BG208" s="234">
        <f t="shared" si="196"/>
        <v>134.5</v>
      </c>
      <c r="BH208" s="273">
        <v>1.75</v>
      </c>
      <c r="BI208" s="273">
        <v>1</v>
      </c>
      <c r="BJ208" s="273">
        <v>0.75</v>
      </c>
      <c r="BK208" s="234">
        <f t="shared" si="197"/>
        <v>130.97</v>
      </c>
      <c r="BL208" s="234">
        <f t="shared" si="198"/>
        <v>391.67</v>
      </c>
      <c r="BM208" s="234">
        <f t="shared" si="199"/>
        <v>391.67</v>
      </c>
      <c r="BN208" s="234">
        <f t="shared" si="200"/>
        <v>265.47000000000003</v>
      </c>
      <c r="BO208" s="234">
        <f t="shared" si="201"/>
        <v>265.47000000000003</v>
      </c>
      <c r="BP208" s="235" t="s">
        <v>1599</v>
      </c>
    </row>
    <row r="209" spans="1:68" s="233" customFormat="1" x14ac:dyDescent="0.2">
      <c r="A209" s="246" t="s">
        <v>417</v>
      </c>
      <c r="B209" s="247" t="s">
        <v>422</v>
      </c>
      <c r="C209" s="247" t="s">
        <v>420</v>
      </c>
      <c r="D209" s="248" t="s">
        <v>421</v>
      </c>
      <c r="E209" s="247" t="s">
        <v>124</v>
      </c>
      <c r="F209" s="247" t="s">
        <v>157</v>
      </c>
      <c r="G209" s="247" t="s">
        <v>158</v>
      </c>
      <c r="H209" s="247" t="s">
        <v>1330</v>
      </c>
      <c r="I209" s="247" t="s">
        <v>1386</v>
      </c>
      <c r="J209" s="247" t="s">
        <v>1226</v>
      </c>
      <c r="K209" s="271">
        <v>2.06</v>
      </c>
      <c r="L209" s="271">
        <v>1.29</v>
      </c>
      <c r="M209" s="247" t="s">
        <v>1308</v>
      </c>
      <c r="N209" s="247" t="s">
        <v>1388</v>
      </c>
      <c r="O209" s="247" t="s">
        <v>65</v>
      </c>
      <c r="P209" s="247">
        <v>54</v>
      </c>
      <c r="Q209" s="248"/>
      <c r="R209" s="247" t="s">
        <v>136</v>
      </c>
      <c r="S209" s="247" t="s">
        <v>1238</v>
      </c>
      <c r="T209" s="249" t="s">
        <v>1625</v>
      </c>
      <c r="U209" s="249" t="s">
        <v>1595</v>
      </c>
      <c r="V209" s="247" t="s">
        <v>132</v>
      </c>
      <c r="W209" s="247" t="s">
        <v>65</v>
      </c>
      <c r="X209" s="247" t="s">
        <v>65</v>
      </c>
      <c r="Y209" s="247" t="s">
        <v>112</v>
      </c>
      <c r="Z209" s="247" t="s">
        <v>1139</v>
      </c>
      <c r="AA209" s="247" t="s">
        <v>108</v>
      </c>
      <c r="AB209" s="247" t="s">
        <v>108</v>
      </c>
      <c r="AC209" s="247"/>
      <c r="AD209" s="247" t="s">
        <v>108</v>
      </c>
      <c r="AE209" s="247" t="s">
        <v>6</v>
      </c>
      <c r="AF209" s="247" t="s">
        <v>108</v>
      </c>
      <c r="AG209" s="247" t="s">
        <v>1346</v>
      </c>
      <c r="AH209" s="247" t="s">
        <v>1433</v>
      </c>
      <c r="AI209" s="254"/>
      <c r="AJ209" s="251" t="s">
        <v>1560</v>
      </c>
      <c r="AK209" s="252" t="s">
        <v>1208</v>
      </c>
      <c r="AL209" s="253" t="s">
        <v>1290</v>
      </c>
      <c r="AM209" s="266">
        <f t="shared" si="169"/>
        <v>5.81</v>
      </c>
      <c r="AN209" s="267">
        <v>28.77</v>
      </c>
      <c r="AO209" s="234">
        <f t="shared" si="170"/>
        <v>167.15</v>
      </c>
      <c r="AP209" s="268">
        <v>2.75</v>
      </c>
      <c r="AQ209" s="268">
        <v>2</v>
      </c>
      <c r="AR209" s="268">
        <v>1.25</v>
      </c>
      <c r="AS209" s="234">
        <f t="shared" si="191"/>
        <v>224.52</v>
      </c>
      <c r="AT209" s="267">
        <v>28.77</v>
      </c>
      <c r="AU209" s="234">
        <f t="shared" si="192"/>
        <v>167.15</v>
      </c>
      <c r="AV209" s="268">
        <v>2.75</v>
      </c>
      <c r="AW209" s="268">
        <v>2</v>
      </c>
      <c r="AX209" s="268">
        <v>1.25</v>
      </c>
      <c r="AY209" s="234">
        <f t="shared" si="193"/>
        <v>224.52</v>
      </c>
      <c r="AZ209" s="272">
        <v>23.15</v>
      </c>
      <c r="BA209" s="266">
        <f t="shared" si="194"/>
        <v>134.50200000000001</v>
      </c>
      <c r="BB209" s="273">
        <v>1.75</v>
      </c>
      <c r="BC209" s="273">
        <v>1</v>
      </c>
      <c r="BD209" s="273">
        <v>0.75</v>
      </c>
      <c r="BE209" s="234">
        <f t="shared" si="195"/>
        <v>130.97</v>
      </c>
      <c r="BF209" s="272">
        <v>23.15</v>
      </c>
      <c r="BG209" s="234">
        <f t="shared" si="196"/>
        <v>134.5</v>
      </c>
      <c r="BH209" s="273">
        <v>1.75</v>
      </c>
      <c r="BI209" s="273">
        <v>1</v>
      </c>
      <c r="BJ209" s="273">
        <v>0.75</v>
      </c>
      <c r="BK209" s="234">
        <f t="shared" si="197"/>
        <v>130.97</v>
      </c>
      <c r="BL209" s="234">
        <f t="shared" si="198"/>
        <v>391.67</v>
      </c>
      <c r="BM209" s="234">
        <f t="shared" si="199"/>
        <v>391.67</v>
      </c>
      <c r="BN209" s="234">
        <f t="shared" si="200"/>
        <v>265.47000000000003</v>
      </c>
      <c r="BO209" s="234">
        <f t="shared" si="201"/>
        <v>265.47000000000003</v>
      </c>
      <c r="BP209" s="235" t="s">
        <v>1599</v>
      </c>
    </row>
    <row r="210" spans="1:68" s="233" customFormat="1" x14ac:dyDescent="0.2">
      <c r="A210" s="246" t="s">
        <v>417</v>
      </c>
      <c r="B210" s="247" t="s">
        <v>423</v>
      </c>
      <c r="C210" s="247" t="s">
        <v>1476</v>
      </c>
      <c r="D210" s="248" t="s">
        <v>177</v>
      </c>
      <c r="E210" s="247" t="s">
        <v>250</v>
      </c>
      <c r="F210" s="247" t="s">
        <v>251</v>
      </c>
      <c r="G210" s="247" t="s">
        <v>158</v>
      </c>
      <c r="H210" s="247" t="s">
        <v>1454</v>
      </c>
      <c r="I210" s="247" t="s">
        <v>1231</v>
      </c>
      <c r="J210" s="249" t="s">
        <v>1231</v>
      </c>
      <c r="K210" s="271">
        <v>2.0950000000000002</v>
      </c>
      <c r="L210" s="271">
        <v>1.903</v>
      </c>
      <c r="M210" s="247"/>
      <c r="N210" s="247"/>
      <c r="O210" s="247" t="s">
        <v>65</v>
      </c>
      <c r="P210" s="247">
        <v>44</v>
      </c>
      <c r="Q210" s="248"/>
      <c r="R210" s="247" t="s">
        <v>136</v>
      </c>
      <c r="S210" s="247" t="s">
        <v>1406</v>
      </c>
      <c r="T210" s="249" t="s">
        <v>1625</v>
      </c>
      <c r="U210" s="247" t="s">
        <v>159</v>
      </c>
      <c r="V210" s="247" t="s">
        <v>113</v>
      </c>
      <c r="W210" s="247" t="s">
        <v>65</v>
      </c>
      <c r="X210" s="247" t="s">
        <v>65</v>
      </c>
      <c r="Y210" s="247" t="s">
        <v>112</v>
      </c>
      <c r="Z210" s="247" t="s">
        <v>1139</v>
      </c>
      <c r="AA210" s="247" t="s">
        <v>113</v>
      </c>
      <c r="AB210" s="247" t="s">
        <v>113</v>
      </c>
      <c r="AC210" s="247"/>
      <c r="AD210" s="247" t="s">
        <v>113</v>
      </c>
      <c r="AE210" s="247">
        <v>0</v>
      </c>
      <c r="AF210" s="249" t="s">
        <v>65</v>
      </c>
      <c r="AG210" s="247"/>
      <c r="AH210" s="247" t="s">
        <v>1395</v>
      </c>
      <c r="AI210" s="254"/>
      <c r="AJ210" s="251" t="s">
        <v>1596</v>
      </c>
      <c r="AK210" s="252" t="s">
        <v>1208</v>
      </c>
      <c r="AL210" s="253" t="s">
        <v>1290</v>
      </c>
      <c r="AM210" s="266">
        <f t="shared" si="169"/>
        <v>6.4930000000000003</v>
      </c>
      <c r="AN210" s="234"/>
      <c r="AO210" s="267">
        <v>86.72</v>
      </c>
      <c r="AP210" s="268">
        <v>3</v>
      </c>
      <c r="AQ210" s="268">
        <v>2.25</v>
      </c>
      <c r="AR210" s="268">
        <v>1.25</v>
      </c>
      <c r="AS210" s="234">
        <f t="shared" si="191"/>
        <v>243.23</v>
      </c>
      <c r="AT210" s="234"/>
      <c r="AU210" s="269">
        <v>54.01</v>
      </c>
      <c r="AV210" s="270">
        <v>3</v>
      </c>
      <c r="AW210" s="270">
        <v>2.25</v>
      </c>
      <c r="AX210" s="270">
        <v>1.25</v>
      </c>
      <c r="AY210" s="234">
        <f t="shared" si="193"/>
        <v>243.23</v>
      </c>
      <c r="AZ210" s="266"/>
      <c r="BA210" s="267">
        <v>86.72</v>
      </c>
      <c r="BB210" s="268">
        <v>3</v>
      </c>
      <c r="BC210" s="268">
        <v>2.25</v>
      </c>
      <c r="BD210" s="268">
        <v>1.25</v>
      </c>
      <c r="BE210" s="234">
        <f t="shared" si="195"/>
        <v>243.23</v>
      </c>
      <c r="BF210" s="234"/>
      <c r="BG210" s="269">
        <v>54.01</v>
      </c>
      <c r="BH210" s="270">
        <v>3</v>
      </c>
      <c r="BI210" s="270">
        <v>2.25</v>
      </c>
      <c r="BJ210" s="270">
        <v>1.25</v>
      </c>
      <c r="BK210" s="234">
        <f t="shared" si="197"/>
        <v>243.23</v>
      </c>
      <c r="BL210" s="234">
        <f t="shared" si="198"/>
        <v>329.95</v>
      </c>
      <c r="BM210" s="234">
        <f t="shared" si="199"/>
        <v>297.24</v>
      </c>
      <c r="BN210" s="234">
        <f t="shared" si="200"/>
        <v>329.95</v>
      </c>
      <c r="BO210" s="234">
        <f t="shared" si="201"/>
        <v>297.24</v>
      </c>
      <c r="BP210" s="235" t="s">
        <v>1597</v>
      </c>
    </row>
    <row r="211" spans="1:68" s="233" customFormat="1" x14ac:dyDescent="0.2">
      <c r="A211" s="246" t="s">
        <v>417</v>
      </c>
      <c r="B211" s="247" t="s">
        <v>426</v>
      </c>
      <c r="C211" s="247" t="s">
        <v>1477</v>
      </c>
      <c r="D211" s="248" t="s">
        <v>177</v>
      </c>
      <c r="E211" s="247" t="s">
        <v>166</v>
      </c>
      <c r="F211" s="247" t="s">
        <v>157</v>
      </c>
      <c r="G211" s="247" t="s">
        <v>158</v>
      </c>
      <c r="H211" s="249" t="s">
        <v>1330</v>
      </c>
      <c r="I211" s="247" t="s">
        <v>1478</v>
      </c>
      <c r="J211" s="249" t="s">
        <v>1231</v>
      </c>
      <c r="K211" s="265">
        <v>2.052</v>
      </c>
      <c r="L211" s="271">
        <v>1.0489999999999999</v>
      </c>
      <c r="M211" s="247"/>
      <c r="N211" s="247"/>
      <c r="O211" s="247" t="s">
        <v>65</v>
      </c>
      <c r="P211" s="247">
        <v>44</v>
      </c>
      <c r="Q211" s="248"/>
      <c r="R211" s="247" t="s">
        <v>136</v>
      </c>
      <c r="S211" s="247" t="s">
        <v>1238</v>
      </c>
      <c r="T211" s="249" t="s">
        <v>1625</v>
      </c>
      <c r="U211" s="249" t="s">
        <v>1595</v>
      </c>
      <c r="V211" s="247" t="s">
        <v>199</v>
      </c>
      <c r="W211" s="247" t="s">
        <v>65</v>
      </c>
      <c r="X211" s="247" t="s">
        <v>65</v>
      </c>
      <c r="Y211" s="247" t="s">
        <v>112</v>
      </c>
      <c r="Z211" s="249" t="s">
        <v>383</v>
      </c>
      <c r="AA211" s="247" t="s">
        <v>113</v>
      </c>
      <c r="AB211" s="247" t="s">
        <v>113</v>
      </c>
      <c r="AC211" s="247"/>
      <c r="AD211" s="247" t="s">
        <v>113</v>
      </c>
      <c r="AE211" s="247">
        <v>0</v>
      </c>
      <c r="AF211" s="247" t="s">
        <v>65</v>
      </c>
      <c r="AG211" s="247"/>
      <c r="AH211" s="249" t="s">
        <v>1432</v>
      </c>
      <c r="AI211" s="254"/>
      <c r="AJ211" s="251" t="s">
        <v>1596</v>
      </c>
      <c r="AK211" s="252" t="s">
        <v>1208</v>
      </c>
      <c r="AL211" s="253" t="s">
        <v>1290</v>
      </c>
      <c r="AM211" s="266">
        <f t="shared" si="169"/>
        <v>5.5529999999999999</v>
      </c>
      <c r="AN211" s="267">
        <v>23.09</v>
      </c>
      <c r="AO211" s="234">
        <f t="shared" si="170"/>
        <v>128.22</v>
      </c>
      <c r="AP211" s="268">
        <v>2.25</v>
      </c>
      <c r="AQ211" s="268">
        <v>2</v>
      </c>
      <c r="AR211" s="268">
        <v>1.25</v>
      </c>
      <c r="AS211" s="234">
        <f t="shared" si="191"/>
        <v>205.81</v>
      </c>
      <c r="AT211" s="269">
        <v>9.6300000000000008</v>
      </c>
      <c r="AU211" s="234">
        <f t="shared" si="192"/>
        <v>53.48</v>
      </c>
      <c r="AV211" s="270">
        <v>2.25</v>
      </c>
      <c r="AW211" s="270">
        <v>2</v>
      </c>
      <c r="AX211" s="270">
        <v>1.25</v>
      </c>
      <c r="AY211" s="234">
        <f t="shared" si="193"/>
        <v>205.81</v>
      </c>
      <c r="AZ211" s="272">
        <v>14.92</v>
      </c>
      <c r="BA211" s="266">
        <f t="shared" si="194"/>
        <v>82.850999999999999</v>
      </c>
      <c r="BB211" s="273">
        <v>1.25</v>
      </c>
      <c r="BC211" s="273">
        <v>1</v>
      </c>
      <c r="BD211" s="273">
        <v>0.75</v>
      </c>
      <c r="BE211" s="234">
        <f t="shared" si="195"/>
        <v>112.26</v>
      </c>
      <c r="BF211" s="294">
        <v>7.67</v>
      </c>
      <c r="BG211" s="234">
        <f t="shared" si="196"/>
        <v>42.59</v>
      </c>
      <c r="BH211" s="295">
        <v>1</v>
      </c>
      <c r="BI211" s="295">
        <v>1</v>
      </c>
      <c r="BJ211" s="295">
        <v>0.75</v>
      </c>
      <c r="BK211" s="234">
        <f t="shared" si="197"/>
        <v>102.91</v>
      </c>
      <c r="BL211" s="234">
        <f t="shared" si="198"/>
        <v>334.03</v>
      </c>
      <c r="BM211" s="234">
        <f t="shared" si="199"/>
        <v>259.29000000000002</v>
      </c>
      <c r="BN211" s="234">
        <f t="shared" si="200"/>
        <v>195.11</v>
      </c>
      <c r="BO211" s="234">
        <f t="shared" si="201"/>
        <v>145.5</v>
      </c>
    </row>
    <row r="212" spans="1:68" s="233" customFormat="1" x14ac:dyDescent="0.2">
      <c r="A212" s="246" t="s">
        <v>417</v>
      </c>
      <c r="B212" s="247" t="s">
        <v>427</v>
      </c>
      <c r="C212" s="247" t="s">
        <v>1479</v>
      </c>
      <c r="D212" s="248" t="s">
        <v>425</v>
      </c>
      <c r="E212" s="249" t="s">
        <v>328</v>
      </c>
      <c r="F212" s="249" t="s">
        <v>1437</v>
      </c>
      <c r="G212" s="247" t="s">
        <v>158</v>
      </c>
      <c r="H212" s="249" t="s">
        <v>1648</v>
      </c>
      <c r="I212" s="249" t="s">
        <v>1438</v>
      </c>
      <c r="J212" s="247" t="s">
        <v>1438</v>
      </c>
      <c r="K212" s="265">
        <v>2.056</v>
      </c>
      <c r="L212" s="265">
        <v>0.875</v>
      </c>
      <c r="M212" s="247"/>
      <c r="N212" s="247"/>
      <c r="O212" s="247" t="s">
        <v>65</v>
      </c>
      <c r="P212" s="249">
        <v>54</v>
      </c>
      <c r="Q212" s="248"/>
      <c r="R212" s="247" t="s">
        <v>136</v>
      </c>
      <c r="S212" s="247" t="s">
        <v>1238</v>
      </c>
      <c r="T212" s="249" t="s">
        <v>1625</v>
      </c>
      <c r="U212" s="249" t="s">
        <v>1595</v>
      </c>
      <c r="V212" s="247" t="s">
        <v>199</v>
      </c>
      <c r="W212" s="247" t="s">
        <v>65</v>
      </c>
      <c r="X212" s="247" t="s">
        <v>65</v>
      </c>
      <c r="Y212" s="247" t="s">
        <v>112</v>
      </c>
      <c r="Z212" s="249" t="s">
        <v>383</v>
      </c>
      <c r="AA212" s="247" t="s">
        <v>113</v>
      </c>
      <c r="AB212" s="247" t="s">
        <v>113</v>
      </c>
      <c r="AC212" s="247"/>
      <c r="AD212" s="247" t="s">
        <v>113</v>
      </c>
      <c r="AE212" s="249" t="s">
        <v>383</v>
      </c>
      <c r="AF212" s="247" t="s">
        <v>65</v>
      </c>
      <c r="AG212" s="247"/>
      <c r="AH212" s="249" t="s">
        <v>1412</v>
      </c>
      <c r="AI212" s="254"/>
      <c r="AJ212" s="251" t="s">
        <v>1596</v>
      </c>
      <c r="AK212" s="252" t="s">
        <v>1208</v>
      </c>
      <c r="AL212" s="253" t="s">
        <v>1290</v>
      </c>
      <c r="AM212" s="266">
        <f t="shared" si="169"/>
        <v>5.3869999999999996</v>
      </c>
      <c r="AN212" s="234"/>
      <c r="AO212" s="267">
        <v>137.03</v>
      </c>
      <c r="AP212" s="268">
        <v>2.25</v>
      </c>
      <c r="AQ212" s="268">
        <v>1.25</v>
      </c>
      <c r="AR212" s="268">
        <v>0.75</v>
      </c>
      <c r="AS212" s="234">
        <f t="shared" si="191"/>
        <v>159.04</v>
      </c>
      <c r="AT212" s="234"/>
      <c r="AU212" s="269">
        <v>62</v>
      </c>
      <c r="AV212" s="270">
        <v>2.25</v>
      </c>
      <c r="AW212" s="270">
        <v>1.25</v>
      </c>
      <c r="AX212" s="270">
        <v>0.75</v>
      </c>
      <c r="AY212" s="234">
        <f t="shared" si="193"/>
        <v>159.04</v>
      </c>
      <c r="AZ212" s="266"/>
      <c r="BA212" s="267">
        <v>137.03</v>
      </c>
      <c r="BB212" s="268">
        <v>2.25</v>
      </c>
      <c r="BC212" s="268">
        <v>1.25</v>
      </c>
      <c r="BD212" s="268">
        <v>0.75</v>
      </c>
      <c r="BE212" s="234">
        <f t="shared" si="195"/>
        <v>159.04</v>
      </c>
      <c r="BF212" s="234"/>
      <c r="BG212" s="269">
        <v>62</v>
      </c>
      <c r="BH212" s="270">
        <v>2.25</v>
      </c>
      <c r="BI212" s="270">
        <v>1.25</v>
      </c>
      <c r="BJ212" s="270">
        <v>0.75</v>
      </c>
      <c r="BK212" s="234">
        <f t="shared" si="197"/>
        <v>159.04</v>
      </c>
      <c r="BL212" s="234">
        <f t="shared" si="198"/>
        <v>296.07</v>
      </c>
      <c r="BM212" s="234">
        <f t="shared" si="199"/>
        <v>221.04</v>
      </c>
      <c r="BN212" s="234">
        <f t="shared" si="200"/>
        <v>296.07</v>
      </c>
      <c r="BO212" s="234">
        <f t="shared" si="201"/>
        <v>221.04</v>
      </c>
      <c r="BP212" s="235" t="s">
        <v>1597</v>
      </c>
    </row>
    <row r="213" spans="1:68" s="233" customFormat="1" x14ac:dyDescent="0.2">
      <c r="A213" s="246" t="s">
        <v>417</v>
      </c>
      <c r="B213" s="247" t="s">
        <v>428</v>
      </c>
      <c r="C213" s="247" t="s">
        <v>1481</v>
      </c>
      <c r="D213" s="248" t="s">
        <v>425</v>
      </c>
      <c r="E213" s="249" t="s">
        <v>328</v>
      </c>
      <c r="F213" s="249" t="s">
        <v>1437</v>
      </c>
      <c r="G213" s="247" t="s">
        <v>158</v>
      </c>
      <c r="H213" s="249" t="s">
        <v>1648</v>
      </c>
      <c r="I213" s="249" t="s">
        <v>1438</v>
      </c>
      <c r="J213" s="247" t="s">
        <v>1438</v>
      </c>
      <c r="K213" s="265">
        <v>2.056</v>
      </c>
      <c r="L213" s="265">
        <v>0.875</v>
      </c>
      <c r="M213" s="247"/>
      <c r="N213" s="247"/>
      <c r="O213" s="247" t="s">
        <v>65</v>
      </c>
      <c r="P213" s="249">
        <v>54</v>
      </c>
      <c r="Q213" s="248"/>
      <c r="R213" s="247" t="s">
        <v>136</v>
      </c>
      <c r="S213" s="247" t="s">
        <v>1238</v>
      </c>
      <c r="T213" s="249" t="s">
        <v>1625</v>
      </c>
      <c r="U213" s="249" t="s">
        <v>1595</v>
      </c>
      <c r="V213" s="247" t="s">
        <v>167</v>
      </c>
      <c r="W213" s="247" t="s">
        <v>65</v>
      </c>
      <c r="X213" s="247" t="s">
        <v>65</v>
      </c>
      <c r="Y213" s="247" t="s">
        <v>112</v>
      </c>
      <c r="Z213" s="249" t="s">
        <v>383</v>
      </c>
      <c r="AA213" s="247" t="s">
        <v>113</v>
      </c>
      <c r="AB213" s="247" t="s">
        <v>113</v>
      </c>
      <c r="AC213" s="247"/>
      <c r="AD213" s="247" t="s">
        <v>113</v>
      </c>
      <c r="AE213" s="249" t="s">
        <v>383</v>
      </c>
      <c r="AF213" s="247" t="s">
        <v>65</v>
      </c>
      <c r="AG213" s="247"/>
      <c r="AH213" s="249" t="s">
        <v>1412</v>
      </c>
      <c r="AI213" s="254"/>
      <c r="AJ213" s="251" t="s">
        <v>1596</v>
      </c>
      <c r="AK213" s="252" t="s">
        <v>1208</v>
      </c>
      <c r="AL213" s="253" t="s">
        <v>1290</v>
      </c>
      <c r="AM213" s="266">
        <f t="shared" si="169"/>
        <v>5.3869999999999996</v>
      </c>
      <c r="AN213" s="234"/>
      <c r="AO213" s="267">
        <v>137.03</v>
      </c>
      <c r="AP213" s="268">
        <v>2.25</v>
      </c>
      <c r="AQ213" s="268">
        <v>1.25</v>
      </c>
      <c r="AR213" s="268">
        <v>0.75</v>
      </c>
      <c r="AS213" s="234">
        <f t="shared" si="191"/>
        <v>159.04</v>
      </c>
      <c r="AT213" s="234"/>
      <c r="AU213" s="269">
        <v>62</v>
      </c>
      <c r="AV213" s="270">
        <v>2.25</v>
      </c>
      <c r="AW213" s="270">
        <v>1.25</v>
      </c>
      <c r="AX213" s="270">
        <v>0.75</v>
      </c>
      <c r="AY213" s="234">
        <f t="shared" si="193"/>
        <v>159.04</v>
      </c>
      <c r="AZ213" s="266"/>
      <c r="BA213" s="267">
        <v>137.03</v>
      </c>
      <c r="BB213" s="268">
        <v>2.25</v>
      </c>
      <c r="BC213" s="268">
        <v>1.25</v>
      </c>
      <c r="BD213" s="268">
        <v>0.75</v>
      </c>
      <c r="BE213" s="234">
        <f t="shared" si="195"/>
        <v>159.04</v>
      </c>
      <c r="BF213" s="234"/>
      <c r="BG213" s="269">
        <v>62</v>
      </c>
      <c r="BH213" s="270">
        <v>2.25</v>
      </c>
      <c r="BI213" s="270">
        <v>1.25</v>
      </c>
      <c r="BJ213" s="270">
        <v>0.75</v>
      </c>
      <c r="BK213" s="234">
        <f t="shared" si="197"/>
        <v>159.04</v>
      </c>
      <c r="BL213" s="234">
        <f t="shared" si="198"/>
        <v>296.07</v>
      </c>
      <c r="BM213" s="234">
        <f t="shared" si="199"/>
        <v>221.04</v>
      </c>
      <c r="BN213" s="234">
        <f t="shared" si="200"/>
        <v>296.07</v>
      </c>
      <c r="BO213" s="234">
        <f t="shared" si="201"/>
        <v>221.04</v>
      </c>
      <c r="BP213" s="235" t="s">
        <v>1597</v>
      </c>
    </row>
    <row r="214" spans="1:68" s="233" customFormat="1" x14ac:dyDescent="0.2">
      <c r="A214" s="246" t="s">
        <v>417</v>
      </c>
      <c r="B214" s="247" t="s">
        <v>429</v>
      </c>
      <c r="C214" s="247" t="s">
        <v>424</v>
      </c>
      <c r="D214" s="248" t="s">
        <v>425</v>
      </c>
      <c r="E214" s="249" t="s">
        <v>328</v>
      </c>
      <c r="F214" s="249" t="s">
        <v>1437</v>
      </c>
      <c r="G214" s="247" t="s">
        <v>158</v>
      </c>
      <c r="H214" s="249" t="s">
        <v>1648</v>
      </c>
      <c r="I214" s="249" t="s">
        <v>1438</v>
      </c>
      <c r="J214" s="247" t="s">
        <v>1438</v>
      </c>
      <c r="K214" s="265">
        <v>2.056</v>
      </c>
      <c r="L214" s="265">
        <v>0.875</v>
      </c>
      <c r="M214" s="247"/>
      <c r="N214" s="247"/>
      <c r="O214" s="247" t="s">
        <v>65</v>
      </c>
      <c r="P214" s="249">
        <v>54</v>
      </c>
      <c r="Q214" s="248"/>
      <c r="R214" s="247" t="s">
        <v>136</v>
      </c>
      <c r="S214" s="247" t="s">
        <v>1238</v>
      </c>
      <c r="T214" s="249" t="s">
        <v>1625</v>
      </c>
      <c r="U214" s="249" t="s">
        <v>1595</v>
      </c>
      <c r="V214" s="247" t="s">
        <v>199</v>
      </c>
      <c r="W214" s="247" t="s">
        <v>65</v>
      </c>
      <c r="X214" s="247" t="s">
        <v>65</v>
      </c>
      <c r="Y214" s="247" t="s">
        <v>112</v>
      </c>
      <c r="Z214" s="249" t="s">
        <v>383</v>
      </c>
      <c r="AA214" s="247" t="s">
        <v>113</v>
      </c>
      <c r="AB214" s="247" t="s">
        <v>113</v>
      </c>
      <c r="AC214" s="247"/>
      <c r="AD214" s="247" t="s">
        <v>113</v>
      </c>
      <c r="AE214" s="249" t="s">
        <v>383</v>
      </c>
      <c r="AF214" s="247" t="s">
        <v>65</v>
      </c>
      <c r="AG214" s="247"/>
      <c r="AH214" s="249" t="s">
        <v>1412</v>
      </c>
      <c r="AI214" s="254"/>
      <c r="AJ214" s="251" t="s">
        <v>1596</v>
      </c>
      <c r="AK214" s="252" t="s">
        <v>1208</v>
      </c>
      <c r="AL214" s="253" t="s">
        <v>1290</v>
      </c>
      <c r="AM214" s="266">
        <f t="shared" si="169"/>
        <v>5.3869999999999996</v>
      </c>
      <c r="AN214" s="234"/>
      <c r="AO214" s="267">
        <v>137.03</v>
      </c>
      <c r="AP214" s="268">
        <v>2.25</v>
      </c>
      <c r="AQ214" s="268">
        <v>1.25</v>
      </c>
      <c r="AR214" s="268">
        <v>0.75</v>
      </c>
      <c r="AS214" s="234">
        <f t="shared" si="191"/>
        <v>159.04</v>
      </c>
      <c r="AT214" s="234"/>
      <c r="AU214" s="269">
        <v>62</v>
      </c>
      <c r="AV214" s="270">
        <v>2.25</v>
      </c>
      <c r="AW214" s="270">
        <v>1.25</v>
      </c>
      <c r="AX214" s="270">
        <v>0.75</v>
      </c>
      <c r="AY214" s="234">
        <f t="shared" si="193"/>
        <v>159.04</v>
      </c>
      <c r="AZ214" s="266"/>
      <c r="BA214" s="267">
        <v>137.03</v>
      </c>
      <c r="BB214" s="268">
        <v>2.25</v>
      </c>
      <c r="BC214" s="268">
        <v>1.25</v>
      </c>
      <c r="BD214" s="268">
        <v>0.75</v>
      </c>
      <c r="BE214" s="234">
        <f t="shared" si="195"/>
        <v>159.04</v>
      </c>
      <c r="BF214" s="234"/>
      <c r="BG214" s="269">
        <v>62</v>
      </c>
      <c r="BH214" s="270">
        <v>2.25</v>
      </c>
      <c r="BI214" s="270">
        <v>1.25</v>
      </c>
      <c r="BJ214" s="270">
        <v>0.75</v>
      </c>
      <c r="BK214" s="234">
        <f t="shared" si="197"/>
        <v>159.04</v>
      </c>
      <c r="BL214" s="234">
        <f t="shared" si="198"/>
        <v>296.07</v>
      </c>
      <c r="BM214" s="234">
        <f t="shared" si="199"/>
        <v>221.04</v>
      </c>
      <c r="BN214" s="234">
        <f t="shared" si="200"/>
        <v>296.07</v>
      </c>
      <c r="BO214" s="234">
        <f t="shared" si="201"/>
        <v>221.04</v>
      </c>
      <c r="BP214" s="235" t="s">
        <v>1597</v>
      </c>
    </row>
    <row r="215" spans="1:68" s="233" customFormat="1" x14ac:dyDescent="0.2">
      <c r="A215" s="246" t="s">
        <v>417</v>
      </c>
      <c r="B215" s="247" t="s">
        <v>432</v>
      </c>
      <c r="C215" s="247" t="s">
        <v>430</v>
      </c>
      <c r="D215" s="248" t="s">
        <v>431</v>
      </c>
      <c r="E215" s="247" t="s">
        <v>124</v>
      </c>
      <c r="F215" s="247" t="s">
        <v>157</v>
      </c>
      <c r="G215" s="247" t="s">
        <v>158</v>
      </c>
      <c r="H215" s="247" t="s">
        <v>1330</v>
      </c>
      <c r="I215" s="247" t="s">
        <v>1386</v>
      </c>
      <c r="J215" s="247" t="s">
        <v>1226</v>
      </c>
      <c r="K215" s="271">
        <v>2.06</v>
      </c>
      <c r="L215" s="271">
        <v>1.29</v>
      </c>
      <c r="M215" s="247" t="s">
        <v>1308</v>
      </c>
      <c r="N215" s="247" t="s">
        <v>1388</v>
      </c>
      <c r="O215" s="247" t="s">
        <v>65</v>
      </c>
      <c r="P215" s="247">
        <v>54</v>
      </c>
      <c r="Q215" s="248"/>
      <c r="R215" s="247" t="s">
        <v>136</v>
      </c>
      <c r="S215" s="247" t="s">
        <v>1238</v>
      </c>
      <c r="T215" s="249" t="s">
        <v>1625</v>
      </c>
      <c r="U215" s="249" t="s">
        <v>1595</v>
      </c>
      <c r="V215" s="247" t="s">
        <v>125</v>
      </c>
      <c r="W215" s="247" t="s">
        <v>65</v>
      </c>
      <c r="X215" s="247" t="s">
        <v>65</v>
      </c>
      <c r="Y215" s="247" t="s">
        <v>112</v>
      </c>
      <c r="Z215" s="247" t="s">
        <v>1337</v>
      </c>
      <c r="AA215" s="249" t="s">
        <v>108</v>
      </c>
      <c r="AB215" s="249" t="s">
        <v>108</v>
      </c>
      <c r="AC215" s="247"/>
      <c r="AD215" s="247" t="s">
        <v>113</v>
      </c>
      <c r="AE215" s="247" t="s">
        <v>6</v>
      </c>
      <c r="AF215" s="247" t="s">
        <v>108</v>
      </c>
      <c r="AG215" s="247" t="s">
        <v>1346</v>
      </c>
      <c r="AH215" s="247" t="s">
        <v>1433</v>
      </c>
      <c r="AI215" s="254"/>
      <c r="AJ215" s="251" t="s">
        <v>1560</v>
      </c>
      <c r="AK215" s="252" t="s">
        <v>1208</v>
      </c>
      <c r="AL215" s="253" t="s">
        <v>1290</v>
      </c>
      <c r="AM215" s="266">
        <f t="shared" si="169"/>
        <v>5.81</v>
      </c>
      <c r="AN215" s="267">
        <v>28.77</v>
      </c>
      <c r="AO215" s="234">
        <f t="shared" si="170"/>
        <v>167.15</v>
      </c>
      <c r="AP215" s="268">
        <v>2.75</v>
      </c>
      <c r="AQ215" s="268">
        <v>2</v>
      </c>
      <c r="AR215" s="268">
        <v>1.25</v>
      </c>
      <c r="AS215" s="234">
        <f t="shared" si="191"/>
        <v>224.52</v>
      </c>
      <c r="AT215" s="267">
        <v>28.77</v>
      </c>
      <c r="AU215" s="234">
        <f t="shared" si="192"/>
        <v>167.15</v>
      </c>
      <c r="AV215" s="268">
        <v>2.75</v>
      </c>
      <c r="AW215" s="268">
        <v>2</v>
      </c>
      <c r="AX215" s="268">
        <v>1.25</v>
      </c>
      <c r="AY215" s="234">
        <f t="shared" si="193"/>
        <v>224.52</v>
      </c>
      <c r="AZ215" s="272">
        <v>23.15</v>
      </c>
      <c r="BA215" s="266">
        <f t="shared" si="194"/>
        <v>134.50200000000001</v>
      </c>
      <c r="BB215" s="273">
        <v>1.75</v>
      </c>
      <c r="BC215" s="273">
        <v>1</v>
      </c>
      <c r="BD215" s="273">
        <v>0.75</v>
      </c>
      <c r="BE215" s="234">
        <f t="shared" si="195"/>
        <v>130.97</v>
      </c>
      <c r="BF215" s="272">
        <v>23.15</v>
      </c>
      <c r="BG215" s="234">
        <f t="shared" si="196"/>
        <v>134.5</v>
      </c>
      <c r="BH215" s="273">
        <v>1.75</v>
      </c>
      <c r="BI215" s="273">
        <v>1</v>
      </c>
      <c r="BJ215" s="273">
        <v>0.75</v>
      </c>
      <c r="BK215" s="234">
        <f t="shared" si="197"/>
        <v>130.97</v>
      </c>
      <c r="BL215" s="234">
        <f t="shared" si="198"/>
        <v>391.67</v>
      </c>
      <c r="BM215" s="234">
        <f t="shared" si="199"/>
        <v>391.67</v>
      </c>
      <c r="BN215" s="234">
        <f t="shared" si="200"/>
        <v>265.47000000000003</v>
      </c>
      <c r="BO215" s="234">
        <f t="shared" si="201"/>
        <v>265.47000000000003</v>
      </c>
      <c r="BP215" s="235" t="s">
        <v>1599</v>
      </c>
    </row>
    <row r="216" spans="1:68" s="233" customFormat="1" x14ac:dyDescent="0.2">
      <c r="A216" s="246" t="s">
        <v>417</v>
      </c>
      <c r="B216" s="249" t="s">
        <v>1649</v>
      </c>
      <c r="C216" s="249" t="s">
        <v>1650</v>
      </c>
      <c r="D216" s="256" t="s">
        <v>1651</v>
      </c>
      <c r="E216" s="247" t="s">
        <v>124</v>
      </c>
      <c r="F216" s="247" t="s">
        <v>157</v>
      </c>
      <c r="G216" s="247" t="s">
        <v>158</v>
      </c>
      <c r="H216" s="247" t="s">
        <v>1330</v>
      </c>
      <c r="I216" s="247" t="s">
        <v>1386</v>
      </c>
      <c r="J216" s="247" t="s">
        <v>1226</v>
      </c>
      <c r="K216" s="271">
        <v>2.06</v>
      </c>
      <c r="L216" s="271">
        <v>1.29</v>
      </c>
      <c r="M216" s="247" t="s">
        <v>1308</v>
      </c>
      <c r="N216" s="247" t="s">
        <v>1388</v>
      </c>
      <c r="O216" s="247" t="s">
        <v>65</v>
      </c>
      <c r="P216" s="247">
        <v>54</v>
      </c>
      <c r="Q216" s="248"/>
      <c r="R216" s="247" t="s">
        <v>136</v>
      </c>
      <c r="S216" s="247" t="s">
        <v>1238</v>
      </c>
      <c r="T216" s="249" t="s">
        <v>1625</v>
      </c>
      <c r="U216" s="249" t="s">
        <v>1595</v>
      </c>
      <c r="V216" s="247" t="s">
        <v>125</v>
      </c>
      <c r="W216" s="247" t="s">
        <v>65</v>
      </c>
      <c r="X216" s="247" t="s">
        <v>108</v>
      </c>
      <c r="Y216" s="247" t="s">
        <v>112</v>
      </c>
      <c r="Z216" s="247" t="s">
        <v>1139</v>
      </c>
      <c r="AA216" s="247" t="s">
        <v>108</v>
      </c>
      <c r="AB216" s="247" t="s">
        <v>108</v>
      </c>
      <c r="AC216" s="247"/>
      <c r="AD216" s="247" t="s">
        <v>108</v>
      </c>
      <c r="AE216" s="247" t="s">
        <v>6</v>
      </c>
      <c r="AF216" s="247" t="s">
        <v>108</v>
      </c>
      <c r="AG216" s="247" t="s">
        <v>1346</v>
      </c>
      <c r="AH216" s="247" t="s">
        <v>1433</v>
      </c>
      <c r="AI216" s="254"/>
      <c r="AJ216" s="251" t="s">
        <v>1560</v>
      </c>
      <c r="AK216" s="252" t="s">
        <v>1208</v>
      </c>
      <c r="AL216" s="253" t="s">
        <v>1290</v>
      </c>
      <c r="AM216" s="266">
        <f t="shared" si="169"/>
        <v>5.81</v>
      </c>
      <c r="AN216" s="267">
        <v>28.77</v>
      </c>
      <c r="AO216" s="234">
        <f t="shared" si="170"/>
        <v>167.15</v>
      </c>
      <c r="AP216" s="268">
        <v>2.75</v>
      </c>
      <c r="AQ216" s="268">
        <v>2</v>
      </c>
      <c r="AR216" s="268">
        <v>1.25</v>
      </c>
      <c r="AS216" s="234">
        <f t="shared" si="191"/>
        <v>224.52</v>
      </c>
      <c r="AT216" s="267">
        <v>28.77</v>
      </c>
      <c r="AU216" s="234">
        <f t="shared" si="192"/>
        <v>167.15</v>
      </c>
      <c r="AV216" s="268">
        <v>2.75</v>
      </c>
      <c r="AW216" s="268">
        <v>2</v>
      </c>
      <c r="AX216" s="268">
        <v>1.25</v>
      </c>
      <c r="AY216" s="234">
        <f t="shared" si="193"/>
        <v>224.52</v>
      </c>
      <c r="AZ216" s="272">
        <v>23.15</v>
      </c>
      <c r="BA216" s="266">
        <f t="shared" si="194"/>
        <v>134.50200000000001</v>
      </c>
      <c r="BB216" s="273">
        <v>1.75</v>
      </c>
      <c r="BC216" s="273">
        <v>1</v>
      </c>
      <c r="BD216" s="273">
        <v>0.75</v>
      </c>
      <c r="BE216" s="234">
        <f t="shared" si="195"/>
        <v>130.97</v>
      </c>
      <c r="BF216" s="272">
        <v>23.15</v>
      </c>
      <c r="BG216" s="234">
        <f t="shared" si="196"/>
        <v>134.5</v>
      </c>
      <c r="BH216" s="273">
        <v>1.75</v>
      </c>
      <c r="BI216" s="273">
        <v>1</v>
      </c>
      <c r="BJ216" s="273">
        <v>0.75</v>
      </c>
      <c r="BK216" s="234">
        <f t="shared" si="197"/>
        <v>130.97</v>
      </c>
      <c r="BL216" s="234">
        <f t="shared" si="198"/>
        <v>391.67</v>
      </c>
      <c r="BM216" s="234">
        <f t="shared" si="199"/>
        <v>391.67</v>
      </c>
      <c r="BN216" s="234">
        <f t="shared" si="200"/>
        <v>265.47000000000003</v>
      </c>
      <c r="BO216" s="234">
        <f t="shared" si="201"/>
        <v>265.47000000000003</v>
      </c>
      <c r="BP216" s="235" t="s">
        <v>1599</v>
      </c>
    </row>
    <row r="217" spans="1:68" s="233" customFormat="1" x14ac:dyDescent="0.2">
      <c r="A217" s="246" t="s">
        <v>417</v>
      </c>
      <c r="B217" s="247" t="s">
        <v>434</v>
      </c>
      <c r="C217" s="247" t="s">
        <v>433</v>
      </c>
      <c r="D217" s="248" t="s">
        <v>177</v>
      </c>
      <c r="E217" s="247" t="s">
        <v>124</v>
      </c>
      <c r="F217" s="247" t="s">
        <v>157</v>
      </c>
      <c r="G217" s="247" t="s">
        <v>158</v>
      </c>
      <c r="H217" s="247" t="s">
        <v>1330</v>
      </c>
      <c r="I217" s="247" t="s">
        <v>1386</v>
      </c>
      <c r="J217" s="247" t="s">
        <v>1226</v>
      </c>
      <c r="K217" s="271">
        <v>2.06</v>
      </c>
      <c r="L217" s="271">
        <v>1.29</v>
      </c>
      <c r="M217" s="247" t="s">
        <v>1308</v>
      </c>
      <c r="N217" s="247" t="s">
        <v>1388</v>
      </c>
      <c r="O217" s="247" t="s">
        <v>65</v>
      </c>
      <c r="P217" s="247">
        <v>54</v>
      </c>
      <c r="Q217" s="248"/>
      <c r="R217" s="247" t="s">
        <v>136</v>
      </c>
      <c r="S217" s="247" t="s">
        <v>1217</v>
      </c>
      <c r="T217" s="249" t="s">
        <v>1625</v>
      </c>
      <c r="U217" s="249" t="s">
        <v>1595</v>
      </c>
      <c r="V217" s="247" t="s">
        <v>132</v>
      </c>
      <c r="W217" s="247" t="s">
        <v>108</v>
      </c>
      <c r="X217" s="247" t="s">
        <v>108</v>
      </c>
      <c r="Y217" s="247" t="s">
        <v>112</v>
      </c>
      <c r="Z217" s="247" t="s">
        <v>1337</v>
      </c>
      <c r="AA217" s="247" t="s">
        <v>108</v>
      </c>
      <c r="AB217" s="247" t="s">
        <v>113</v>
      </c>
      <c r="AC217" s="247"/>
      <c r="AD217" s="247" t="s">
        <v>108</v>
      </c>
      <c r="AE217" s="247" t="s">
        <v>6</v>
      </c>
      <c r="AF217" s="247" t="s">
        <v>108</v>
      </c>
      <c r="AG217" s="247"/>
      <c r="AH217" s="247" t="s">
        <v>1433</v>
      </c>
      <c r="AI217" s="254"/>
      <c r="AJ217" s="251" t="s">
        <v>1560</v>
      </c>
      <c r="AK217" s="252" t="s">
        <v>1208</v>
      </c>
      <c r="AL217" s="253" t="s">
        <v>1290</v>
      </c>
      <c r="AM217" s="266">
        <f t="shared" si="169"/>
        <v>5.81</v>
      </c>
      <c r="AN217" s="267">
        <v>28.77</v>
      </c>
      <c r="AO217" s="234">
        <f t="shared" si="170"/>
        <v>167.15</v>
      </c>
      <c r="AP217" s="268">
        <v>2.75</v>
      </c>
      <c r="AQ217" s="268">
        <v>2</v>
      </c>
      <c r="AR217" s="268">
        <v>1.25</v>
      </c>
      <c r="AS217" s="234">
        <f t="shared" si="191"/>
        <v>224.52</v>
      </c>
      <c r="AT217" s="267">
        <v>28.77</v>
      </c>
      <c r="AU217" s="234">
        <f t="shared" si="192"/>
        <v>167.15</v>
      </c>
      <c r="AV217" s="268">
        <v>2.75</v>
      </c>
      <c r="AW217" s="268">
        <v>2</v>
      </c>
      <c r="AX217" s="268">
        <v>1.25</v>
      </c>
      <c r="AY217" s="234">
        <f t="shared" si="193"/>
        <v>224.52</v>
      </c>
      <c r="AZ217" s="272">
        <v>23.15</v>
      </c>
      <c r="BA217" s="266">
        <f t="shared" si="194"/>
        <v>134.50200000000001</v>
      </c>
      <c r="BB217" s="273">
        <v>1.75</v>
      </c>
      <c r="BC217" s="273">
        <v>1</v>
      </c>
      <c r="BD217" s="273">
        <v>0.75</v>
      </c>
      <c r="BE217" s="234">
        <f t="shared" si="195"/>
        <v>130.97</v>
      </c>
      <c r="BF217" s="272">
        <v>23.15</v>
      </c>
      <c r="BG217" s="234">
        <f t="shared" si="196"/>
        <v>134.5</v>
      </c>
      <c r="BH217" s="273">
        <v>1.75</v>
      </c>
      <c r="BI217" s="273">
        <v>1</v>
      </c>
      <c r="BJ217" s="273">
        <v>0.75</v>
      </c>
      <c r="BK217" s="234">
        <f t="shared" si="197"/>
        <v>130.97</v>
      </c>
      <c r="BL217" s="234">
        <f t="shared" si="198"/>
        <v>391.67</v>
      </c>
      <c r="BM217" s="234">
        <f t="shared" si="199"/>
        <v>391.67</v>
      </c>
      <c r="BN217" s="234">
        <f t="shared" si="200"/>
        <v>265.47000000000003</v>
      </c>
      <c r="BO217" s="234">
        <f t="shared" si="201"/>
        <v>265.47000000000003</v>
      </c>
      <c r="BP217" s="235" t="s">
        <v>1599</v>
      </c>
    </row>
    <row r="218" spans="1:68" s="233" customFormat="1" x14ac:dyDescent="0.2">
      <c r="A218" s="246" t="s">
        <v>417</v>
      </c>
      <c r="B218" s="247" t="s">
        <v>437</v>
      </c>
      <c r="C218" s="247" t="s">
        <v>435</v>
      </c>
      <c r="D218" s="248" t="s">
        <v>436</v>
      </c>
      <c r="E218" s="247" t="s">
        <v>166</v>
      </c>
      <c r="F218" s="247" t="s">
        <v>157</v>
      </c>
      <c r="G218" s="247" t="s">
        <v>158</v>
      </c>
      <c r="H218" s="247" t="s">
        <v>1330</v>
      </c>
      <c r="I218" s="247" t="s">
        <v>1382</v>
      </c>
      <c r="J218" s="247" t="s">
        <v>1226</v>
      </c>
      <c r="K218" s="271">
        <v>2.06</v>
      </c>
      <c r="L218" s="271">
        <v>1.04</v>
      </c>
      <c r="M218" s="247"/>
      <c r="N218" s="247"/>
      <c r="O218" s="247" t="s">
        <v>65</v>
      </c>
      <c r="P218" s="247">
        <v>54</v>
      </c>
      <c r="Q218" s="248"/>
      <c r="R218" s="247" t="s">
        <v>136</v>
      </c>
      <c r="S218" s="247" t="s">
        <v>1238</v>
      </c>
      <c r="T218" s="249" t="s">
        <v>1625</v>
      </c>
      <c r="U218" s="249" t="s">
        <v>1595</v>
      </c>
      <c r="V218" s="247" t="s">
        <v>132</v>
      </c>
      <c r="W218" s="247" t="s">
        <v>65</v>
      </c>
      <c r="X218" s="247" t="s">
        <v>108</v>
      </c>
      <c r="Y218" s="247" t="s">
        <v>112</v>
      </c>
      <c r="Z218" s="247" t="s">
        <v>1337</v>
      </c>
      <c r="AA218" s="247" t="s">
        <v>113</v>
      </c>
      <c r="AB218" s="247" t="s">
        <v>113</v>
      </c>
      <c r="AC218" s="247"/>
      <c r="AD218" s="247" t="s">
        <v>113</v>
      </c>
      <c r="AE218" s="247" t="s">
        <v>6</v>
      </c>
      <c r="AF218" s="247" t="s">
        <v>108</v>
      </c>
      <c r="AG218" s="247"/>
      <c r="AH218" s="247" t="s">
        <v>1413</v>
      </c>
      <c r="AI218" s="254"/>
      <c r="AJ218" s="251" t="s">
        <v>1560</v>
      </c>
      <c r="AK218" s="252" t="s">
        <v>1208</v>
      </c>
      <c r="AL218" s="253" t="s">
        <v>1290</v>
      </c>
      <c r="AM218" s="266">
        <f t="shared" si="169"/>
        <v>5.56</v>
      </c>
      <c r="AN218" s="267">
        <v>28.77</v>
      </c>
      <c r="AO218" s="234">
        <f t="shared" si="170"/>
        <v>159.96</v>
      </c>
      <c r="AP218" s="268">
        <v>2.75</v>
      </c>
      <c r="AQ218" s="268">
        <v>2</v>
      </c>
      <c r="AR218" s="268">
        <v>1.25</v>
      </c>
      <c r="AS218" s="234">
        <f t="shared" si="191"/>
        <v>224.52</v>
      </c>
      <c r="AT218" s="267">
        <v>28.77</v>
      </c>
      <c r="AU218" s="234">
        <f t="shared" si="192"/>
        <v>159.96</v>
      </c>
      <c r="AV218" s="268">
        <v>2.75</v>
      </c>
      <c r="AW218" s="268">
        <v>2</v>
      </c>
      <c r="AX218" s="268">
        <v>1.25</v>
      </c>
      <c r="AY218" s="234">
        <f t="shared" si="193"/>
        <v>224.52</v>
      </c>
      <c r="AZ218" s="272">
        <v>23.15</v>
      </c>
      <c r="BA218" s="266">
        <f t="shared" si="194"/>
        <v>128.714</v>
      </c>
      <c r="BB218" s="273">
        <v>1.75</v>
      </c>
      <c r="BC218" s="273">
        <v>1</v>
      </c>
      <c r="BD218" s="273">
        <v>0.75</v>
      </c>
      <c r="BE218" s="234">
        <f t="shared" si="195"/>
        <v>130.97</v>
      </c>
      <c r="BF218" s="272">
        <v>23.15</v>
      </c>
      <c r="BG218" s="234">
        <f t="shared" si="196"/>
        <v>128.71</v>
      </c>
      <c r="BH218" s="273">
        <v>1.75</v>
      </c>
      <c r="BI218" s="273">
        <v>1</v>
      </c>
      <c r="BJ218" s="273">
        <v>0.75</v>
      </c>
      <c r="BK218" s="234">
        <f t="shared" si="197"/>
        <v>130.97</v>
      </c>
      <c r="BL218" s="234">
        <f t="shared" si="198"/>
        <v>384.48</v>
      </c>
      <c r="BM218" s="234">
        <f t="shared" si="199"/>
        <v>384.48</v>
      </c>
      <c r="BN218" s="234">
        <f t="shared" si="200"/>
        <v>259.68</v>
      </c>
      <c r="BO218" s="234">
        <f t="shared" si="201"/>
        <v>259.68</v>
      </c>
      <c r="BP218" s="235" t="s">
        <v>1599</v>
      </c>
    </row>
    <row r="219" spans="1:68" s="233" customFormat="1" x14ac:dyDescent="0.2">
      <c r="A219" s="246" t="s">
        <v>417</v>
      </c>
      <c r="B219" s="247" t="s">
        <v>440</v>
      </c>
      <c r="C219" s="247" t="s">
        <v>438</v>
      </c>
      <c r="D219" s="248" t="s">
        <v>439</v>
      </c>
      <c r="E219" s="247" t="s">
        <v>166</v>
      </c>
      <c r="F219" s="247" t="s">
        <v>157</v>
      </c>
      <c r="G219" s="247" t="s">
        <v>158</v>
      </c>
      <c r="H219" s="247" t="s">
        <v>1306</v>
      </c>
      <c r="I219" s="247" t="s">
        <v>1409</v>
      </c>
      <c r="J219" s="247" t="s">
        <v>1226</v>
      </c>
      <c r="K219" s="271">
        <v>2.1520000000000001</v>
      </c>
      <c r="L219" s="271">
        <v>1.03</v>
      </c>
      <c r="M219" s="247"/>
      <c r="N219" s="247"/>
      <c r="O219" s="247" t="s">
        <v>65</v>
      </c>
      <c r="P219" s="247">
        <v>44</v>
      </c>
      <c r="Q219" s="248"/>
      <c r="R219" s="247" t="s">
        <v>136</v>
      </c>
      <c r="S219" s="247" t="s">
        <v>1238</v>
      </c>
      <c r="T219" s="249" t="s">
        <v>1594</v>
      </c>
      <c r="U219" s="249" t="s">
        <v>1595</v>
      </c>
      <c r="V219" s="247" t="s">
        <v>167</v>
      </c>
      <c r="W219" s="247" t="s">
        <v>65</v>
      </c>
      <c r="X219" s="247" t="s">
        <v>65</v>
      </c>
      <c r="Y219" s="247" t="s">
        <v>112</v>
      </c>
      <c r="Z219" s="247" t="s">
        <v>1337</v>
      </c>
      <c r="AA219" s="247" t="s">
        <v>113</v>
      </c>
      <c r="AB219" s="247" t="s">
        <v>113</v>
      </c>
      <c r="AC219" s="247"/>
      <c r="AD219" s="247" t="s">
        <v>113</v>
      </c>
      <c r="AE219" s="247">
        <v>0</v>
      </c>
      <c r="AF219" s="247" t="s">
        <v>65</v>
      </c>
      <c r="AG219" s="247"/>
      <c r="AH219" s="247" t="s">
        <v>1413</v>
      </c>
      <c r="AI219" s="254"/>
      <c r="AJ219" s="251" t="s">
        <v>1596</v>
      </c>
      <c r="AK219" s="252" t="s">
        <v>1208</v>
      </c>
      <c r="AL219" s="253" t="s">
        <v>1290</v>
      </c>
      <c r="AM219" s="266">
        <f t="shared" si="169"/>
        <v>5.734</v>
      </c>
      <c r="AN219" s="267">
        <v>23.17</v>
      </c>
      <c r="AO219" s="234">
        <f t="shared" si="170"/>
        <v>132.86000000000001</v>
      </c>
      <c r="AP219" s="268">
        <v>2.5</v>
      </c>
      <c r="AQ219" s="268">
        <v>2</v>
      </c>
      <c r="AR219" s="268">
        <v>1.25</v>
      </c>
      <c r="AS219" s="234">
        <f t="shared" si="191"/>
        <v>215.17</v>
      </c>
      <c r="AT219" s="269">
        <v>11.2</v>
      </c>
      <c r="AU219" s="234">
        <f t="shared" si="192"/>
        <v>64.22</v>
      </c>
      <c r="AV219" s="270">
        <v>2.5</v>
      </c>
      <c r="AW219" s="270">
        <v>2</v>
      </c>
      <c r="AX219" s="270">
        <v>1.25</v>
      </c>
      <c r="AY219" s="234">
        <f t="shared" si="193"/>
        <v>215.17</v>
      </c>
      <c r="AZ219" s="272">
        <v>16.2</v>
      </c>
      <c r="BA219" s="266">
        <f t="shared" si="194"/>
        <v>92.891000000000005</v>
      </c>
      <c r="BB219" s="273">
        <v>1.5</v>
      </c>
      <c r="BC219" s="273">
        <v>1</v>
      </c>
      <c r="BD219" s="273">
        <v>0.75</v>
      </c>
      <c r="BE219" s="234">
        <f t="shared" si="195"/>
        <v>121.62</v>
      </c>
      <c r="BF219" s="294">
        <v>9.59</v>
      </c>
      <c r="BG219" s="234">
        <f t="shared" si="196"/>
        <v>54.99</v>
      </c>
      <c r="BH219" s="295">
        <v>1.25</v>
      </c>
      <c r="BI219" s="295">
        <v>1</v>
      </c>
      <c r="BJ219" s="295">
        <v>0.75</v>
      </c>
      <c r="BK219" s="234">
        <f t="shared" si="197"/>
        <v>112.26</v>
      </c>
      <c r="BL219" s="234">
        <f t="shared" si="198"/>
        <v>348.03</v>
      </c>
      <c r="BM219" s="234">
        <f t="shared" si="199"/>
        <v>279.39</v>
      </c>
      <c r="BN219" s="234">
        <f t="shared" si="200"/>
        <v>214.51</v>
      </c>
      <c r="BO219" s="234">
        <f t="shared" si="201"/>
        <v>167.25</v>
      </c>
    </row>
    <row r="220" spans="1:68" s="233" customFormat="1" x14ac:dyDescent="0.2">
      <c r="A220" s="246" t="s">
        <v>417</v>
      </c>
      <c r="B220" s="247" t="s">
        <v>443</v>
      </c>
      <c r="C220" s="247" t="s">
        <v>441</v>
      </c>
      <c r="D220" s="248" t="s">
        <v>442</v>
      </c>
      <c r="E220" s="247" t="s">
        <v>124</v>
      </c>
      <c r="F220" s="247" t="s">
        <v>157</v>
      </c>
      <c r="G220" s="247" t="s">
        <v>158</v>
      </c>
      <c r="H220" s="247" t="s">
        <v>1330</v>
      </c>
      <c r="I220" s="247" t="s">
        <v>1482</v>
      </c>
      <c r="J220" s="247" t="s">
        <v>1202</v>
      </c>
      <c r="K220" s="271">
        <v>2.06</v>
      </c>
      <c r="L220" s="271">
        <v>1.35</v>
      </c>
      <c r="M220" s="247" t="s">
        <v>1480</v>
      </c>
      <c r="N220" s="247" t="s">
        <v>1483</v>
      </c>
      <c r="O220" s="247" t="s">
        <v>65</v>
      </c>
      <c r="P220" s="247">
        <v>54</v>
      </c>
      <c r="Q220" s="248"/>
      <c r="R220" s="247" t="s">
        <v>136</v>
      </c>
      <c r="S220" s="247" t="s">
        <v>1238</v>
      </c>
      <c r="T220" s="249" t="s">
        <v>1625</v>
      </c>
      <c r="U220" s="249" t="s">
        <v>1595</v>
      </c>
      <c r="V220" s="247" t="s">
        <v>132</v>
      </c>
      <c r="W220" s="247" t="s">
        <v>65</v>
      </c>
      <c r="X220" s="247" t="s">
        <v>108</v>
      </c>
      <c r="Y220" s="247" t="s">
        <v>112</v>
      </c>
      <c r="Z220" s="247" t="s">
        <v>1337</v>
      </c>
      <c r="AA220" s="247" t="s">
        <v>113</v>
      </c>
      <c r="AB220" s="247" t="s">
        <v>113</v>
      </c>
      <c r="AC220" s="247"/>
      <c r="AD220" s="247" t="s">
        <v>113</v>
      </c>
      <c r="AE220" s="247" t="s">
        <v>6</v>
      </c>
      <c r="AF220" s="247" t="s">
        <v>108</v>
      </c>
      <c r="AG220" s="247"/>
      <c r="AH220" s="247" t="s">
        <v>1440</v>
      </c>
      <c r="AI220" s="254"/>
      <c r="AJ220" s="251" t="s">
        <v>1560</v>
      </c>
      <c r="AK220" s="252" t="s">
        <v>1208</v>
      </c>
      <c r="AL220" s="253" t="s">
        <v>1290</v>
      </c>
      <c r="AM220" s="266">
        <f t="shared" si="169"/>
        <v>5.87</v>
      </c>
      <c r="AN220" s="267">
        <v>28.77</v>
      </c>
      <c r="AO220" s="234">
        <f t="shared" si="170"/>
        <v>168.88</v>
      </c>
      <c r="AP220" s="268">
        <v>2.75</v>
      </c>
      <c r="AQ220" s="268">
        <v>2</v>
      </c>
      <c r="AR220" s="268">
        <v>1.25</v>
      </c>
      <c r="AS220" s="234">
        <f t="shared" si="191"/>
        <v>224.52</v>
      </c>
      <c r="AT220" s="267">
        <v>28.77</v>
      </c>
      <c r="AU220" s="234">
        <f t="shared" si="192"/>
        <v>168.88</v>
      </c>
      <c r="AV220" s="268">
        <v>2.75</v>
      </c>
      <c r="AW220" s="268">
        <v>2</v>
      </c>
      <c r="AX220" s="268">
        <v>1.25</v>
      </c>
      <c r="AY220" s="234">
        <f t="shared" si="193"/>
        <v>224.52</v>
      </c>
      <c r="AZ220" s="272">
        <v>23.15</v>
      </c>
      <c r="BA220" s="266">
        <f t="shared" si="194"/>
        <v>135.89099999999999</v>
      </c>
      <c r="BB220" s="273">
        <v>1.75</v>
      </c>
      <c r="BC220" s="273">
        <v>1</v>
      </c>
      <c r="BD220" s="273">
        <v>0.75</v>
      </c>
      <c r="BE220" s="234">
        <f t="shared" si="195"/>
        <v>130.97</v>
      </c>
      <c r="BF220" s="272">
        <v>23.15</v>
      </c>
      <c r="BG220" s="234">
        <f t="shared" si="196"/>
        <v>135.88999999999999</v>
      </c>
      <c r="BH220" s="273">
        <v>1.75</v>
      </c>
      <c r="BI220" s="273">
        <v>1</v>
      </c>
      <c r="BJ220" s="273">
        <v>0.75</v>
      </c>
      <c r="BK220" s="234">
        <f t="shared" si="197"/>
        <v>130.97</v>
      </c>
      <c r="BL220" s="234">
        <f t="shared" si="198"/>
        <v>393.4</v>
      </c>
      <c r="BM220" s="234">
        <f t="shared" si="199"/>
        <v>393.4</v>
      </c>
      <c r="BN220" s="234">
        <f t="shared" si="200"/>
        <v>266.86</v>
      </c>
      <c r="BO220" s="234">
        <f t="shared" si="201"/>
        <v>266.86</v>
      </c>
      <c r="BP220" s="235" t="s">
        <v>1599</v>
      </c>
    </row>
    <row r="221" spans="1:68" s="233" customFormat="1" x14ac:dyDescent="0.2">
      <c r="A221" s="246" t="s">
        <v>417</v>
      </c>
      <c r="B221" s="247" t="s">
        <v>445</v>
      </c>
      <c r="C221" s="247"/>
      <c r="D221" s="248"/>
      <c r="E221" s="247" t="s">
        <v>166</v>
      </c>
      <c r="F221" s="247" t="s">
        <v>157</v>
      </c>
      <c r="G221" s="247" t="s">
        <v>158</v>
      </c>
      <c r="H221" s="247" t="s">
        <v>1330</v>
      </c>
      <c r="I221" s="247" t="s">
        <v>1303</v>
      </c>
      <c r="J221" s="249" t="s">
        <v>1402</v>
      </c>
      <c r="K221" s="271">
        <v>2.06</v>
      </c>
      <c r="L221" s="271">
        <v>1.04</v>
      </c>
      <c r="M221" s="247"/>
      <c r="N221" s="247"/>
      <c r="O221" s="247" t="s">
        <v>65</v>
      </c>
      <c r="P221" s="247">
        <v>54</v>
      </c>
      <c r="Q221" s="248"/>
      <c r="R221" s="247" t="s">
        <v>136</v>
      </c>
      <c r="S221" s="247" t="s">
        <v>1217</v>
      </c>
      <c r="T221" s="249" t="s">
        <v>1625</v>
      </c>
      <c r="U221" s="249" t="s">
        <v>1595</v>
      </c>
      <c r="V221" s="247" t="s">
        <v>167</v>
      </c>
      <c r="W221" s="247" t="s">
        <v>108</v>
      </c>
      <c r="X221" s="247" t="s">
        <v>108</v>
      </c>
      <c r="Y221" s="247" t="s">
        <v>112</v>
      </c>
      <c r="Z221" s="247" t="s">
        <v>1304</v>
      </c>
      <c r="AA221" s="247" t="s">
        <v>113</v>
      </c>
      <c r="AB221" s="247" t="s">
        <v>113</v>
      </c>
      <c r="AC221" s="247"/>
      <c r="AD221" s="247" t="s">
        <v>113</v>
      </c>
      <c r="AE221" s="247" t="s">
        <v>6</v>
      </c>
      <c r="AF221" s="247" t="s">
        <v>108</v>
      </c>
      <c r="AG221" s="247"/>
      <c r="AH221" s="249" t="s">
        <v>1333</v>
      </c>
      <c r="AI221" s="254"/>
      <c r="AJ221" s="251" t="s">
        <v>1560</v>
      </c>
      <c r="AK221" s="252" t="s">
        <v>1208</v>
      </c>
      <c r="AL221" s="253" t="s">
        <v>1290</v>
      </c>
      <c r="AM221" s="266">
        <f t="shared" si="169"/>
        <v>5.56</v>
      </c>
      <c r="AN221" s="267">
        <v>28.77</v>
      </c>
      <c r="AO221" s="234">
        <f t="shared" si="170"/>
        <v>159.96</v>
      </c>
      <c r="AP221" s="268">
        <v>2.75</v>
      </c>
      <c r="AQ221" s="268">
        <v>2</v>
      </c>
      <c r="AR221" s="268">
        <v>1.25</v>
      </c>
      <c r="AS221" s="234">
        <f t="shared" si="191"/>
        <v>224.52</v>
      </c>
      <c r="AT221" s="267">
        <v>28.77</v>
      </c>
      <c r="AU221" s="234">
        <f t="shared" si="192"/>
        <v>159.96</v>
      </c>
      <c r="AV221" s="268">
        <v>2.75</v>
      </c>
      <c r="AW221" s="268">
        <v>2</v>
      </c>
      <c r="AX221" s="268">
        <v>1.25</v>
      </c>
      <c r="AY221" s="234">
        <f t="shared" si="193"/>
        <v>224.52</v>
      </c>
      <c r="AZ221" s="272">
        <v>23.15</v>
      </c>
      <c r="BA221" s="266">
        <f t="shared" si="194"/>
        <v>128.714</v>
      </c>
      <c r="BB221" s="273">
        <v>1.75</v>
      </c>
      <c r="BC221" s="273">
        <v>1</v>
      </c>
      <c r="BD221" s="273">
        <v>0.75</v>
      </c>
      <c r="BE221" s="234">
        <f t="shared" si="195"/>
        <v>130.97</v>
      </c>
      <c r="BF221" s="272">
        <v>23.15</v>
      </c>
      <c r="BG221" s="234">
        <f t="shared" si="196"/>
        <v>128.71</v>
      </c>
      <c r="BH221" s="273">
        <v>1.75</v>
      </c>
      <c r="BI221" s="273">
        <v>1</v>
      </c>
      <c r="BJ221" s="273">
        <v>0.75</v>
      </c>
      <c r="BK221" s="234">
        <f t="shared" si="197"/>
        <v>130.97</v>
      </c>
      <c r="BL221" s="234">
        <f t="shared" si="198"/>
        <v>384.48</v>
      </c>
      <c r="BM221" s="234">
        <f t="shared" si="199"/>
        <v>384.48</v>
      </c>
      <c r="BN221" s="234">
        <f t="shared" si="200"/>
        <v>259.68</v>
      </c>
      <c r="BO221" s="234">
        <f t="shared" si="201"/>
        <v>259.68</v>
      </c>
      <c r="BP221" s="235" t="s">
        <v>1599</v>
      </c>
    </row>
    <row r="222" spans="1:68" s="233" customFormat="1" x14ac:dyDescent="0.2">
      <c r="A222" s="246" t="s">
        <v>417</v>
      </c>
      <c r="B222" s="247" t="s">
        <v>446</v>
      </c>
      <c r="C222" s="247"/>
      <c r="D222" s="248"/>
      <c r="E222" s="247" t="s">
        <v>124</v>
      </c>
      <c r="F222" s="247" t="s">
        <v>157</v>
      </c>
      <c r="G222" s="247" t="s">
        <v>158</v>
      </c>
      <c r="H222" s="249" t="s">
        <v>1306</v>
      </c>
      <c r="I222" s="249" t="s">
        <v>1259</v>
      </c>
      <c r="J222" s="247" t="s">
        <v>1202</v>
      </c>
      <c r="K222" s="265">
        <v>2.16</v>
      </c>
      <c r="L222" s="265">
        <v>1.2909999999999999</v>
      </c>
      <c r="M222" s="249" t="s">
        <v>1652</v>
      </c>
      <c r="N222" s="249" t="s">
        <v>1653</v>
      </c>
      <c r="O222" s="247" t="s">
        <v>65</v>
      </c>
      <c r="P222" s="247">
        <v>54</v>
      </c>
      <c r="Q222" s="248"/>
      <c r="R222" s="247" t="s">
        <v>136</v>
      </c>
      <c r="S222" s="249" t="s">
        <v>313</v>
      </c>
      <c r="T222" s="249" t="s">
        <v>1625</v>
      </c>
      <c r="U222" s="249" t="s">
        <v>1607</v>
      </c>
      <c r="V222" s="247" t="s">
        <v>132</v>
      </c>
      <c r="W222" s="247" t="s">
        <v>65</v>
      </c>
      <c r="X222" s="247" t="s">
        <v>108</v>
      </c>
      <c r="Y222" s="247" t="s">
        <v>112</v>
      </c>
      <c r="Z222" s="247" t="s">
        <v>1337</v>
      </c>
      <c r="AA222" s="247" t="s">
        <v>113</v>
      </c>
      <c r="AB222" s="247" t="s">
        <v>113</v>
      </c>
      <c r="AC222" s="247"/>
      <c r="AD222" s="247" t="s">
        <v>113</v>
      </c>
      <c r="AE222" s="247" t="s">
        <v>6</v>
      </c>
      <c r="AF222" s="247" t="s">
        <v>108</v>
      </c>
      <c r="AG222" s="247"/>
      <c r="AH222" s="247" t="s">
        <v>1440</v>
      </c>
      <c r="AI222" s="254"/>
      <c r="AJ222" s="251" t="s">
        <v>1560</v>
      </c>
      <c r="AK222" s="252" t="s">
        <v>1208</v>
      </c>
      <c r="AL222" s="253" t="s">
        <v>1290</v>
      </c>
      <c r="AM222" s="266">
        <f t="shared" si="169"/>
        <v>6.0110000000000001</v>
      </c>
      <c r="AN222" s="267">
        <v>28.77</v>
      </c>
      <c r="AO222" s="234">
        <f t="shared" si="170"/>
        <v>172.94</v>
      </c>
      <c r="AP222" s="268">
        <v>2.75</v>
      </c>
      <c r="AQ222" s="268">
        <v>2</v>
      </c>
      <c r="AR222" s="268">
        <v>1.25</v>
      </c>
      <c r="AS222" s="234">
        <f t="shared" si="191"/>
        <v>224.52</v>
      </c>
      <c r="AT222" s="267">
        <v>28.77</v>
      </c>
      <c r="AU222" s="234">
        <f t="shared" si="192"/>
        <v>172.94</v>
      </c>
      <c r="AV222" s="268">
        <v>2.75</v>
      </c>
      <c r="AW222" s="268">
        <v>2</v>
      </c>
      <c r="AX222" s="268">
        <v>1.25</v>
      </c>
      <c r="AY222" s="234">
        <f t="shared" si="193"/>
        <v>224.52</v>
      </c>
      <c r="AZ222" s="272">
        <v>23.15</v>
      </c>
      <c r="BA222" s="266">
        <f t="shared" si="194"/>
        <v>139.155</v>
      </c>
      <c r="BB222" s="273">
        <v>1.75</v>
      </c>
      <c r="BC222" s="273">
        <v>1</v>
      </c>
      <c r="BD222" s="273">
        <v>0.75</v>
      </c>
      <c r="BE222" s="234">
        <f t="shared" si="195"/>
        <v>130.97</v>
      </c>
      <c r="BF222" s="272">
        <v>23.15</v>
      </c>
      <c r="BG222" s="234">
        <f t="shared" si="196"/>
        <v>139.15</v>
      </c>
      <c r="BH222" s="273">
        <v>1.75</v>
      </c>
      <c r="BI222" s="273">
        <v>1</v>
      </c>
      <c r="BJ222" s="273">
        <v>0.75</v>
      </c>
      <c r="BK222" s="234">
        <f t="shared" si="197"/>
        <v>130.97</v>
      </c>
      <c r="BL222" s="234">
        <f t="shared" si="198"/>
        <v>397.46</v>
      </c>
      <c r="BM222" s="234">
        <f t="shared" si="199"/>
        <v>397.46</v>
      </c>
      <c r="BN222" s="234">
        <f t="shared" si="200"/>
        <v>270.13</v>
      </c>
      <c r="BO222" s="234">
        <f t="shared" si="201"/>
        <v>270.12</v>
      </c>
      <c r="BP222" s="235" t="s">
        <v>1599</v>
      </c>
    </row>
    <row r="223" spans="1:68" s="233" customFormat="1" x14ac:dyDescent="0.2">
      <c r="A223" s="246" t="s">
        <v>417</v>
      </c>
      <c r="B223" s="247" t="s">
        <v>447</v>
      </c>
      <c r="C223" s="247"/>
      <c r="D223" s="248"/>
      <c r="E223" s="247" t="s">
        <v>124</v>
      </c>
      <c r="F223" s="247" t="s">
        <v>157</v>
      </c>
      <c r="G223" s="247" t="s">
        <v>158</v>
      </c>
      <c r="H223" s="249" t="s">
        <v>1306</v>
      </c>
      <c r="I223" s="249" t="s">
        <v>1259</v>
      </c>
      <c r="J223" s="247" t="s">
        <v>1202</v>
      </c>
      <c r="K223" s="265">
        <v>2.16</v>
      </c>
      <c r="L223" s="265">
        <v>1.2909999999999999</v>
      </c>
      <c r="M223" s="249" t="s">
        <v>1652</v>
      </c>
      <c r="N223" s="249" t="s">
        <v>1653</v>
      </c>
      <c r="O223" s="247" t="s">
        <v>65</v>
      </c>
      <c r="P223" s="247">
        <v>54</v>
      </c>
      <c r="Q223" s="248"/>
      <c r="R223" s="247" t="s">
        <v>136</v>
      </c>
      <c r="S223" s="247" t="s">
        <v>1484</v>
      </c>
      <c r="T223" s="249" t="s">
        <v>1625</v>
      </c>
      <c r="U223" s="249" t="s">
        <v>1607</v>
      </c>
      <c r="V223" s="247" t="s">
        <v>125</v>
      </c>
      <c r="W223" s="247" t="s">
        <v>65</v>
      </c>
      <c r="X223" s="247" t="s">
        <v>108</v>
      </c>
      <c r="Y223" s="247" t="s">
        <v>112</v>
      </c>
      <c r="Z223" s="247" t="s">
        <v>1337</v>
      </c>
      <c r="AA223" s="247" t="s">
        <v>113</v>
      </c>
      <c r="AB223" s="247" t="s">
        <v>113</v>
      </c>
      <c r="AC223" s="247"/>
      <c r="AD223" s="247" t="s">
        <v>113</v>
      </c>
      <c r="AE223" s="247" t="s">
        <v>6</v>
      </c>
      <c r="AF223" s="247" t="s">
        <v>108</v>
      </c>
      <c r="AG223" s="247"/>
      <c r="AH223" s="247" t="s">
        <v>1440</v>
      </c>
      <c r="AI223" s="254"/>
      <c r="AJ223" s="251" t="s">
        <v>1560</v>
      </c>
      <c r="AK223" s="252" t="s">
        <v>1208</v>
      </c>
      <c r="AL223" s="253" t="s">
        <v>1290</v>
      </c>
      <c r="AM223" s="266">
        <f t="shared" si="169"/>
        <v>6.0110000000000001</v>
      </c>
      <c r="AN223" s="267">
        <v>28.77</v>
      </c>
      <c r="AO223" s="234">
        <f t="shared" si="170"/>
        <v>172.94</v>
      </c>
      <c r="AP223" s="268">
        <v>2.75</v>
      </c>
      <c r="AQ223" s="268">
        <v>2</v>
      </c>
      <c r="AR223" s="268">
        <v>1.25</v>
      </c>
      <c r="AS223" s="234">
        <f t="shared" si="191"/>
        <v>224.52</v>
      </c>
      <c r="AT223" s="267">
        <v>28.77</v>
      </c>
      <c r="AU223" s="234">
        <f t="shared" si="192"/>
        <v>172.94</v>
      </c>
      <c r="AV223" s="268">
        <v>2.75</v>
      </c>
      <c r="AW223" s="268">
        <v>2</v>
      </c>
      <c r="AX223" s="268">
        <v>1.25</v>
      </c>
      <c r="AY223" s="234">
        <f t="shared" si="193"/>
        <v>224.52</v>
      </c>
      <c r="AZ223" s="272">
        <v>23.15</v>
      </c>
      <c r="BA223" s="266">
        <f t="shared" si="194"/>
        <v>139.155</v>
      </c>
      <c r="BB223" s="273">
        <v>1.75</v>
      </c>
      <c r="BC223" s="273">
        <v>1</v>
      </c>
      <c r="BD223" s="273">
        <v>0.75</v>
      </c>
      <c r="BE223" s="234">
        <f t="shared" si="195"/>
        <v>130.97</v>
      </c>
      <c r="BF223" s="272">
        <v>23.15</v>
      </c>
      <c r="BG223" s="234">
        <f t="shared" si="196"/>
        <v>139.15</v>
      </c>
      <c r="BH223" s="273">
        <v>1.75</v>
      </c>
      <c r="BI223" s="273">
        <v>1</v>
      </c>
      <c r="BJ223" s="273">
        <v>0.75</v>
      </c>
      <c r="BK223" s="234">
        <f t="shared" si="197"/>
        <v>130.97</v>
      </c>
      <c r="BL223" s="234">
        <f t="shared" si="198"/>
        <v>397.46</v>
      </c>
      <c r="BM223" s="234">
        <f t="shared" si="199"/>
        <v>397.46</v>
      </c>
      <c r="BN223" s="234">
        <f t="shared" si="200"/>
        <v>270.13</v>
      </c>
      <c r="BO223" s="234">
        <f t="shared" si="201"/>
        <v>270.12</v>
      </c>
      <c r="BP223" s="235" t="s">
        <v>1599</v>
      </c>
    </row>
    <row r="224" spans="1:68" s="233" customFormat="1" x14ac:dyDescent="0.2">
      <c r="A224" s="241" t="s">
        <v>417</v>
      </c>
      <c r="B224" s="242" t="s">
        <v>448</v>
      </c>
      <c r="C224" s="242"/>
      <c r="D224" s="243"/>
      <c r="E224" s="242" t="s">
        <v>124</v>
      </c>
      <c r="F224" s="242" t="s">
        <v>106</v>
      </c>
      <c r="G224" s="243" t="s">
        <v>107</v>
      </c>
      <c r="H224" s="243" t="s">
        <v>1486</v>
      </c>
      <c r="I224" s="243" t="s">
        <v>1213</v>
      </c>
      <c r="J224" s="242" t="s">
        <v>1226</v>
      </c>
      <c r="K224" s="242" t="s">
        <v>1487</v>
      </c>
      <c r="L224" s="242" t="s">
        <v>1214</v>
      </c>
      <c r="M224" s="242" t="s">
        <v>1215</v>
      </c>
      <c r="N224" s="242" t="s">
        <v>1216</v>
      </c>
      <c r="O224" s="242"/>
      <c r="P224" s="242">
        <v>44</v>
      </c>
      <c r="Q224" s="243"/>
      <c r="R224" s="242" t="s">
        <v>136</v>
      </c>
      <c r="S224" s="242" t="s">
        <v>313</v>
      </c>
      <c r="T224" s="242" t="s">
        <v>1559</v>
      </c>
      <c r="U224" s="242" t="s">
        <v>110</v>
      </c>
      <c r="V224" s="242" t="s">
        <v>132</v>
      </c>
      <c r="W224" s="242" t="s">
        <v>108</v>
      </c>
      <c r="X224" s="242" t="s">
        <v>108</v>
      </c>
      <c r="Y224" s="242" t="s">
        <v>112</v>
      </c>
      <c r="Z224" s="242" t="s">
        <v>1206</v>
      </c>
      <c r="AA224" s="242" t="s">
        <v>108</v>
      </c>
      <c r="AB224" s="242" t="s">
        <v>113</v>
      </c>
      <c r="AC224" s="242"/>
      <c r="AD224" s="242" t="s">
        <v>108</v>
      </c>
      <c r="AE224" s="242" t="s">
        <v>6</v>
      </c>
      <c r="AF224" s="242" t="s">
        <v>108</v>
      </c>
      <c r="AG224" s="242"/>
      <c r="AH224" s="242" t="s">
        <v>1440</v>
      </c>
      <c r="AI224" s="264"/>
      <c r="AJ224" s="264" t="s">
        <v>1560</v>
      </c>
      <c r="AK224" s="244" t="s">
        <v>1208</v>
      </c>
      <c r="AL224" s="263" t="s">
        <v>1199</v>
      </c>
      <c r="BL224" s="234">
        <v>0</v>
      </c>
      <c r="BM224" s="234">
        <v>0</v>
      </c>
      <c r="BN224" s="234">
        <v>0</v>
      </c>
      <c r="BO224" s="234">
        <v>0</v>
      </c>
      <c r="BP224" s="235" t="s">
        <v>1137</v>
      </c>
    </row>
    <row r="225" spans="1:68" s="233" customFormat="1" x14ac:dyDescent="0.2">
      <c r="A225" s="257" t="s">
        <v>417</v>
      </c>
      <c r="B225" s="258" t="s">
        <v>1485</v>
      </c>
      <c r="C225" s="258"/>
      <c r="D225" s="259"/>
      <c r="E225" s="258" t="s">
        <v>124</v>
      </c>
      <c r="F225" s="258" t="s">
        <v>106</v>
      </c>
      <c r="G225" s="259" t="s">
        <v>107</v>
      </c>
      <c r="H225" s="259" t="s">
        <v>1486</v>
      </c>
      <c r="I225" s="259" t="s">
        <v>1213</v>
      </c>
      <c r="J225" s="258" t="s">
        <v>1226</v>
      </c>
      <c r="K225" s="258" t="s">
        <v>1487</v>
      </c>
      <c r="L225" s="258" t="s">
        <v>1214</v>
      </c>
      <c r="M225" s="258" t="s">
        <v>1215</v>
      </c>
      <c r="N225" s="258" t="s">
        <v>1216</v>
      </c>
      <c r="O225" s="258" t="s">
        <v>65</v>
      </c>
      <c r="P225" s="258">
        <v>44</v>
      </c>
      <c r="Q225" s="259"/>
      <c r="R225" s="258" t="s">
        <v>136</v>
      </c>
      <c r="S225" s="258" t="s">
        <v>1217</v>
      </c>
      <c r="T225" s="258" t="s">
        <v>1218</v>
      </c>
      <c r="U225" s="258" t="s">
        <v>159</v>
      </c>
      <c r="V225" s="258" t="s">
        <v>132</v>
      </c>
      <c r="W225" s="258" t="s">
        <v>108</v>
      </c>
      <c r="X225" s="258" t="s">
        <v>108</v>
      </c>
      <c r="Y225" s="258" t="s">
        <v>112</v>
      </c>
      <c r="Z225" s="258" t="s">
        <v>1206</v>
      </c>
      <c r="AA225" s="258" t="s">
        <v>108</v>
      </c>
      <c r="AB225" s="258" t="s">
        <v>113</v>
      </c>
      <c r="AC225" s="258"/>
      <c r="AD225" s="258" t="s">
        <v>108</v>
      </c>
      <c r="AE225" s="258" t="s">
        <v>6</v>
      </c>
      <c r="AF225" s="258" t="s">
        <v>108</v>
      </c>
      <c r="AG225" s="258"/>
      <c r="AH225" s="258" t="s">
        <v>1440</v>
      </c>
      <c r="AI225" s="260"/>
      <c r="AJ225" s="260"/>
      <c r="AK225" s="261" t="s">
        <v>1198</v>
      </c>
      <c r="AL225" s="262" t="s">
        <v>1199</v>
      </c>
      <c r="BL225" s="234">
        <v>0</v>
      </c>
      <c r="BM225" s="234">
        <v>0</v>
      </c>
      <c r="BN225" s="234">
        <v>0</v>
      </c>
      <c r="BO225" s="234">
        <v>0</v>
      </c>
      <c r="BP225" s="235" t="s">
        <v>1143</v>
      </c>
    </row>
    <row r="226" spans="1:68" s="233" customFormat="1" x14ac:dyDescent="0.2">
      <c r="A226" s="246" t="s">
        <v>417</v>
      </c>
      <c r="B226" s="247" t="s">
        <v>449</v>
      </c>
      <c r="C226" s="247" t="s">
        <v>1488</v>
      </c>
      <c r="D226" s="248" t="s">
        <v>358</v>
      </c>
      <c r="E226" s="247" t="s">
        <v>166</v>
      </c>
      <c r="F226" s="247" t="s">
        <v>157</v>
      </c>
      <c r="G226" s="247" t="s">
        <v>158</v>
      </c>
      <c r="H226" s="249" t="s">
        <v>1428</v>
      </c>
      <c r="I226" s="249" t="s">
        <v>1503</v>
      </c>
      <c r="J226" s="249" t="s">
        <v>1637</v>
      </c>
      <c r="K226" s="271">
        <v>2.36</v>
      </c>
      <c r="L226" s="265">
        <v>0.85</v>
      </c>
      <c r="M226" s="247"/>
      <c r="N226" s="247"/>
      <c r="O226" s="247" t="s">
        <v>65</v>
      </c>
      <c r="P226" s="249">
        <v>54</v>
      </c>
      <c r="Q226" s="248"/>
      <c r="R226" s="247" t="s">
        <v>136</v>
      </c>
      <c r="S226" s="247" t="s">
        <v>1217</v>
      </c>
      <c r="T226" s="249" t="s">
        <v>1625</v>
      </c>
      <c r="U226" s="249" t="s">
        <v>1607</v>
      </c>
      <c r="V226" s="247" t="s">
        <v>167</v>
      </c>
      <c r="W226" s="247" t="s">
        <v>65</v>
      </c>
      <c r="X226" s="247" t="s">
        <v>108</v>
      </c>
      <c r="Y226" s="247" t="s">
        <v>112</v>
      </c>
      <c r="Z226" s="247" t="s">
        <v>1337</v>
      </c>
      <c r="AA226" s="247" t="s">
        <v>113</v>
      </c>
      <c r="AB226" s="247" t="s">
        <v>113</v>
      </c>
      <c r="AC226" s="247"/>
      <c r="AD226" s="247" t="s">
        <v>113</v>
      </c>
      <c r="AE226" s="249" t="s">
        <v>6</v>
      </c>
      <c r="AF226" s="247" t="s">
        <v>108</v>
      </c>
      <c r="AG226" s="247"/>
      <c r="AH226" s="249" t="s">
        <v>1413</v>
      </c>
      <c r="AI226" s="254"/>
      <c r="AJ226" s="251" t="s">
        <v>1566</v>
      </c>
      <c r="AK226" s="252" t="s">
        <v>1208</v>
      </c>
      <c r="AL226" s="253" t="s">
        <v>1290</v>
      </c>
      <c r="AM226" s="266">
        <f t="shared" ref="AM226:AM227" si="202">SUM(K226+K226+L226+0.4)</f>
        <v>5.97</v>
      </c>
      <c r="AN226" s="267">
        <v>28.77</v>
      </c>
      <c r="AO226" s="234">
        <f t="shared" ref="AO226:AO227" si="203">SUBTOTAL(9,AM226)*AN226</f>
        <v>171.76</v>
      </c>
      <c r="AP226" s="268">
        <v>2.75</v>
      </c>
      <c r="AQ226" s="268">
        <v>2</v>
      </c>
      <c r="AR226" s="268">
        <v>1.25</v>
      </c>
      <c r="AS226" s="234">
        <f t="shared" ref="AS226:AS227" si="204">SUBTOTAL(9,AP226:AR226)*37.42</f>
        <v>224.52</v>
      </c>
      <c r="AT226" s="267">
        <v>28.77</v>
      </c>
      <c r="AU226" s="234">
        <f t="shared" ref="AU226:AU227" si="205">SUBTOTAL(9,AM226)*AT226</f>
        <v>171.76</v>
      </c>
      <c r="AV226" s="268">
        <v>2.75</v>
      </c>
      <c r="AW226" s="268">
        <v>2</v>
      </c>
      <c r="AX226" s="268">
        <v>1.25</v>
      </c>
      <c r="AY226" s="234">
        <f t="shared" ref="AY226:AY227" si="206">SUBTOTAL(9,AV226:AX226)*37.42</f>
        <v>224.52</v>
      </c>
      <c r="AZ226" s="272">
        <v>23.15</v>
      </c>
      <c r="BA226" s="266">
        <f t="shared" ref="BA226:BA227" si="207">SUBTOTAL(9,AM226)*AZ226</f>
        <v>138.20599999999999</v>
      </c>
      <c r="BB226" s="273">
        <v>1.75</v>
      </c>
      <c r="BC226" s="273">
        <v>1</v>
      </c>
      <c r="BD226" s="273">
        <v>0.75</v>
      </c>
      <c r="BE226" s="234">
        <f t="shared" ref="BE226:BE227" si="208">SUBTOTAL(9,BB226:BD226)*37.42</f>
        <v>130.97</v>
      </c>
      <c r="BF226" s="272">
        <v>23.15</v>
      </c>
      <c r="BG226" s="234">
        <f t="shared" ref="BG226:BG227" si="209">SUBTOTAL(9,AM226)*BF226</f>
        <v>138.21</v>
      </c>
      <c r="BH226" s="273">
        <v>1.75</v>
      </c>
      <c r="BI226" s="273">
        <v>1</v>
      </c>
      <c r="BJ226" s="273">
        <v>0.75</v>
      </c>
      <c r="BK226" s="234">
        <f t="shared" ref="BK226:BK227" si="210">SUBTOTAL(9,BH226:BJ226)*37.42</f>
        <v>130.97</v>
      </c>
      <c r="BL226" s="234">
        <f t="shared" ref="BL226:BL227" si="211">SUM(AO226+AS226)</f>
        <v>396.28</v>
      </c>
      <c r="BM226" s="234">
        <f t="shared" ref="BM226:BM227" si="212">SUM(AU226+AY226)</f>
        <v>396.28</v>
      </c>
      <c r="BN226" s="234">
        <f t="shared" ref="BN226:BN227" si="213">SUM(BA226+BE226)</f>
        <v>269.18</v>
      </c>
      <c r="BO226" s="234">
        <f t="shared" ref="BO226:BO227" si="214">SUM(BG226+BK226)</f>
        <v>269.18</v>
      </c>
      <c r="BP226" s="235" t="s">
        <v>1599</v>
      </c>
    </row>
    <row r="227" spans="1:68" s="233" customFormat="1" x14ac:dyDescent="0.2">
      <c r="A227" s="246" t="s">
        <v>417</v>
      </c>
      <c r="B227" s="247" t="s">
        <v>450</v>
      </c>
      <c r="C227" s="249"/>
      <c r="D227" s="256"/>
      <c r="E227" s="247" t="s">
        <v>166</v>
      </c>
      <c r="F227" s="247" t="s">
        <v>157</v>
      </c>
      <c r="G227" s="247" t="s">
        <v>158</v>
      </c>
      <c r="H227" s="249" t="s">
        <v>1330</v>
      </c>
      <c r="I227" s="247" t="s">
        <v>1402</v>
      </c>
      <c r="J227" s="247" t="s">
        <v>1402</v>
      </c>
      <c r="K227" s="265">
        <v>2.06</v>
      </c>
      <c r="L227" s="271">
        <v>1.02</v>
      </c>
      <c r="M227" s="247"/>
      <c r="N227" s="247"/>
      <c r="O227" s="247" t="s">
        <v>65</v>
      </c>
      <c r="P227" s="247">
        <v>54</v>
      </c>
      <c r="Q227" s="248"/>
      <c r="R227" s="247" t="s">
        <v>136</v>
      </c>
      <c r="S227" s="247" t="s">
        <v>1441</v>
      </c>
      <c r="T227" s="249" t="s">
        <v>1625</v>
      </c>
      <c r="U227" s="249" t="s">
        <v>1607</v>
      </c>
      <c r="V227" s="247" t="s">
        <v>125</v>
      </c>
      <c r="W227" s="247" t="s">
        <v>108</v>
      </c>
      <c r="X227" s="247" t="s">
        <v>108</v>
      </c>
      <c r="Y227" s="247" t="s">
        <v>112</v>
      </c>
      <c r="Z227" s="247" t="s">
        <v>1304</v>
      </c>
      <c r="AA227" s="249" t="s">
        <v>113</v>
      </c>
      <c r="AB227" s="247" t="s">
        <v>113</v>
      </c>
      <c r="AC227" s="247"/>
      <c r="AD227" s="249" t="s">
        <v>113</v>
      </c>
      <c r="AE227" s="247" t="s">
        <v>6</v>
      </c>
      <c r="AF227" s="247" t="s">
        <v>108</v>
      </c>
      <c r="AG227" s="249"/>
      <c r="AH227" s="247" t="s">
        <v>1354</v>
      </c>
      <c r="AI227" s="254"/>
      <c r="AJ227" s="251" t="s">
        <v>1560</v>
      </c>
      <c r="AK227" s="252" t="s">
        <v>1208</v>
      </c>
      <c r="AL227" s="253" t="s">
        <v>1290</v>
      </c>
      <c r="AM227" s="266">
        <f t="shared" si="202"/>
        <v>5.54</v>
      </c>
      <c r="AN227" s="267">
        <v>28.77</v>
      </c>
      <c r="AO227" s="234">
        <f t="shared" si="203"/>
        <v>159.38999999999999</v>
      </c>
      <c r="AP227" s="268">
        <v>2.75</v>
      </c>
      <c r="AQ227" s="268">
        <v>2</v>
      </c>
      <c r="AR227" s="268">
        <v>1.25</v>
      </c>
      <c r="AS227" s="234">
        <f t="shared" si="204"/>
        <v>224.52</v>
      </c>
      <c r="AT227" s="267">
        <v>28.77</v>
      </c>
      <c r="AU227" s="234">
        <f t="shared" si="205"/>
        <v>159.38999999999999</v>
      </c>
      <c r="AV227" s="268">
        <v>2.75</v>
      </c>
      <c r="AW227" s="268">
        <v>2</v>
      </c>
      <c r="AX227" s="268">
        <v>1.25</v>
      </c>
      <c r="AY227" s="234">
        <f t="shared" si="206"/>
        <v>224.52</v>
      </c>
      <c r="AZ227" s="272">
        <v>23.15</v>
      </c>
      <c r="BA227" s="266">
        <f t="shared" si="207"/>
        <v>128.251</v>
      </c>
      <c r="BB227" s="273">
        <v>1.75</v>
      </c>
      <c r="BC227" s="273">
        <v>1</v>
      </c>
      <c r="BD227" s="273">
        <v>0.75</v>
      </c>
      <c r="BE227" s="234">
        <f t="shared" si="208"/>
        <v>130.97</v>
      </c>
      <c r="BF227" s="272">
        <v>23.15</v>
      </c>
      <c r="BG227" s="234">
        <f t="shared" si="209"/>
        <v>128.25</v>
      </c>
      <c r="BH227" s="273">
        <v>1.75</v>
      </c>
      <c r="BI227" s="273">
        <v>1</v>
      </c>
      <c r="BJ227" s="273">
        <v>0.75</v>
      </c>
      <c r="BK227" s="234">
        <f t="shared" si="210"/>
        <v>130.97</v>
      </c>
      <c r="BL227" s="234">
        <f t="shared" si="211"/>
        <v>383.91</v>
      </c>
      <c r="BM227" s="234">
        <f t="shared" si="212"/>
        <v>383.91</v>
      </c>
      <c r="BN227" s="234">
        <f t="shared" si="213"/>
        <v>259.22000000000003</v>
      </c>
      <c r="BO227" s="234">
        <f t="shared" si="214"/>
        <v>259.22000000000003</v>
      </c>
      <c r="BP227" s="235" t="s">
        <v>1599</v>
      </c>
    </row>
    <row r="228" spans="1:68" s="233" customFormat="1" x14ac:dyDescent="0.2">
      <c r="A228" s="246" t="s">
        <v>417</v>
      </c>
      <c r="B228" s="247" t="s">
        <v>451</v>
      </c>
      <c r="C228" s="247"/>
      <c r="D228" s="248"/>
      <c r="E228" s="247" t="s">
        <v>124</v>
      </c>
      <c r="F228" s="247" t="s">
        <v>106</v>
      </c>
      <c r="G228" s="248" t="s">
        <v>107</v>
      </c>
      <c r="H228" s="248" t="s">
        <v>1486</v>
      </c>
      <c r="I228" s="248" t="s">
        <v>1213</v>
      </c>
      <c r="J228" s="247" t="s">
        <v>1202</v>
      </c>
      <c r="K228" s="247" t="s">
        <v>1487</v>
      </c>
      <c r="L228" s="247" t="s">
        <v>1214</v>
      </c>
      <c r="M228" s="247" t="s">
        <v>1215</v>
      </c>
      <c r="N228" s="247" t="s">
        <v>1216</v>
      </c>
      <c r="O228" s="247" t="s">
        <v>65</v>
      </c>
      <c r="P228" s="247">
        <v>44</v>
      </c>
      <c r="Q228" s="248"/>
      <c r="R228" s="247" t="s">
        <v>136</v>
      </c>
      <c r="S228" s="249" t="s">
        <v>313</v>
      </c>
      <c r="T228" s="249" t="s">
        <v>1625</v>
      </c>
      <c r="U228" s="247" t="s">
        <v>110</v>
      </c>
      <c r="V228" s="247" t="s">
        <v>132</v>
      </c>
      <c r="W228" s="247" t="s">
        <v>108</v>
      </c>
      <c r="X228" s="247" t="s">
        <v>65</v>
      </c>
      <c r="Y228" s="247" t="s">
        <v>112</v>
      </c>
      <c r="Z228" s="247" t="s">
        <v>1206</v>
      </c>
      <c r="AA228" s="247" t="s">
        <v>108</v>
      </c>
      <c r="AB228" s="247" t="s">
        <v>113</v>
      </c>
      <c r="AC228" s="247"/>
      <c r="AD228" s="249" t="s">
        <v>113</v>
      </c>
      <c r="AE228" s="247" t="s">
        <v>6</v>
      </c>
      <c r="AF228" s="247" t="s">
        <v>108</v>
      </c>
      <c r="AG228" s="249"/>
      <c r="AH228" s="249" t="s">
        <v>1347</v>
      </c>
      <c r="AI228" s="254"/>
      <c r="AJ228" s="251" t="s">
        <v>1560</v>
      </c>
      <c r="AK228" s="252" t="s">
        <v>1208</v>
      </c>
      <c r="AL228" s="253" t="s">
        <v>1199</v>
      </c>
      <c r="BL228" s="234">
        <v>0</v>
      </c>
      <c r="BM228" s="234">
        <v>0</v>
      </c>
      <c r="BN228" s="234">
        <v>0</v>
      </c>
      <c r="BO228" s="234">
        <v>0</v>
      </c>
      <c r="BP228" s="235" t="s">
        <v>1137</v>
      </c>
    </row>
    <row r="229" spans="1:68" s="233" customFormat="1" x14ac:dyDescent="0.2">
      <c r="A229" s="246" t="s">
        <v>417</v>
      </c>
      <c r="B229" s="247" t="s">
        <v>452</v>
      </c>
      <c r="C229" s="249" t="s">
        <v>1654</v>
      </c>
      <c r="D229" s="248" t="s">
        <v>189</v>
      </c>
      <c r="E229" s="247" t="s">
        <v>124</v>
      </c>
      <c r="F229" s="247" t="s">
        <v>157</v>
      </c>
      <c r="G229" s="247" t="s">
        <v>158</v>
      </c>
      <c r="H229" s="247" t="s">
        <v>1330</v>
      </c>
      <c r="I229" s="247" t="s">
        <v>1386</v>
      </c>
      <c r="J229" s="247" t="s">
        <v>1402</v>
      </c>
      <c r="K229" s="271">
        <v>2.06</v>
      </c>
      <c r="L229" s="271">
        <v>1.29</v>
      </c>
      <c r="M229" s="247" t="s">
        <v>1308</v>
      </c>
      <c r="N229" s="247" t="s">
        <v>1388</v>
      </c>
      <c r="O229" s="247" t="s">
        <v>65</v>
      </c>
      <c r="P229" s="247">
        <v>54</v>
      </c>
      <c r="Q229" s="248"/>
      <c r="R229" s="247" t="s">
        <v>136</v>
      </c>
      <c r="S229" s="247" t="s">
        <v>1441</v>
      </c>
      <c r="T229" s="249" t="s">
        <v>1625</v>
      </c>
      <c r="U229" s="249" t="s">
        <v>1607</v>
      </c>
      <c r="V229" s="247" t="s">
        <v>125</v>
      </c>
      <c r="W229" s="247" t="s">
        <v>108</v>
      </c>
      <c r="X229" s="247" t="s">
        <v>108</v>
      </c>
      <c r="Y229" s="247" t="s">
        <v>112</v>
      </c>
      <c r="Z229" s="247" t="s">
        <v>1337</v>
      </c>
      <c r="AA229" s="247" t="s">
        <v>108</v>
      </c>
      <c r="AB229" s="247" t="s">
        <v>113</v>
      </c>
      <c r="AC229" s="247"/>
      <c r="AD229" s="249" t="s">
        <v>113</v>
      </c>
      <c r="AE229" s="247" t="s">
        <v>6</v>
      </c>
      <c r="AF229" s="247" t="s">
        <v>108</v>
      </c>
      <c r="AG229" s="249"/>
      <c r="AH229" s="247" t="s">
        <v>1347</v>
      </c>
      <c r="AI229" s="254"/>
      <c r="AJ229" s="251" t="s">
        <v>1560</v>
      </c>
      <c r="AK229" s="252" t="s">
        <v>1208</v>
      </c>
      <c r="AL229" s="253" t="s">
        <v>1290</v>
      </c>
      <c r="AM229" s="266">
        <f t="shared" ref="AM229:AM235" si="215">SUM(K229+K229+L229+0.4)</f>
        <v>5.81</v>
      </c>
      <c r="AN229" s="267">
        <v>28.77</v>
      </c>
      <c r="AO229" s="234">
        <f t="shared" ref="AO229:AO235" si="216">SUBTOTAL(9,AM229)*AN229</f>
        <v>167.15</v>
      </c>
      <c r="AP229" s="268">
        <v>2.75</v>
      </c>
      <c r="AQ229" s="268">
        <v>2</v>
      </c>
      <c r="AR229" s="268">
        <v>1.25</v>
      </c>
      <c r="AS229" s="234">
        <f t="shared" ref="AS229:AS235" si="217">SUBTOTAL(9,AP229:AR229)*37.42</f>
        <v>224.52</v>
      </c>
      <c r="AT229" s="267">
        <v>28.77</v>
      </c>
      <c r="AU229" s="234">
        <f t="shared" ref="AU229:AU235" si="218">SUBTOTAL(9,AM229)*AT229</f>
        <v>167.15</v>
      </c>
      <c r="AV229" s="268">
        <v>2.75</v>
      </c>
      <c r="AW229" s="268">
        <v>2</v>
      </c>
      <c r="AX229" s="268">
        <v>1.25</v>
      </c>
      <c r="AY229" s="234">
        <f t="shared" ref="AY229:AY235" si="219">SUBTOTAL(9,AV229:AX229)*37.42</f>
        <v>224.52</v>
      </c>
      <c r="AZ229" s="272">
        <v>23.15</v>
      </c>
      <c r="BA229" s="266">
        <f t="shared" ref="BA229:BA235" si="220">SUBTOTAL(9,AM229)*AZ229</f>
        <v>134.50200000000001</v>
      </c>
      <c r="BB229" s="273">
        <v>1.75</v>
      </c>
      <c r="BC229" s="273">
        <v>1</v>
      </c>
      <c r="BD229" s="273">
        <v>0.75</v>
      </c>
      <c r="BE229" s="234">
        <f t="shared" ref="BE229:BE235" si="221">SUBTOTAL(9,BB229:BD229)*37.42</f>
        <v>130.97</v>
      </c>
      <c r="BF229" s="272">
        <v>23.15</v>
      </c>
      <c r="BG229" s="234">
        <f t="shared" ref="BG229:BG235" si="222">SUBTOTAL(9,AM229)*BF229</f>
        <v>134.5</v>
      </c>
      <c r="BH229" s="273">
        <v>1.75</v>
      </c>
      <c r="BI229" s="273">
        <v>1</v>
      </c>
      <c r="BJ229" s="273">
        <v>0.75</v>
      </c>
      <c r="BK229" s="234">
        <f t="shared" ref="BK229:BK235" si="223">SUBTOTAL(9,BH229:BJ229)*37.42</f>
        <v>130.97</v>
      </c>
      <c r="BL229" s="234">
        <f t="shared" ref="BL229:BL235" si="224">SUM(AO229+AS229)</f>
        <v>391.67</v>
      </c>
      <c r="BM229" s="234">
        <f t="shared" ref="BM229:BM235" si="225">SUM(AU229+AY229)</f>
        <v>391.67</v>
      </c>
      <c r="BN229" s="234">
        <f t="shared" ref="BN229:BN235" si="226">SUM(BA229+BE229)</f>
        <v>265.47000000000003</v>
      </c>
      <c r="BO229" s="234">
        <f t="shared" ref="BO229:BO235" si="227">SUM(BG229+BK229)</f>
        <v>265.47000000000003</v>
      </c>
      <c r="BP229" s="235" t="s">
        <v>1599</v>
      </c>
    </row>
    <row r="230" spans="1:68" s="233" customFormat="1" x14ac:dyDescent="0.2">
      <c r="A230" s="246" t="s">
        <v>417</v>
      </c>
      <c r="B230" s="247" t="s">
        <v>455</v>
      </c>
      <c r="C230" s="247" t="s">
        <v>453</v>
      </c>
      <c r="D230" s="248" t="s">
        <v>189</v>
      </c>
      <c r="E230" s="247" t="s">
        <v>124</v>
      </c>
      <c r="F230" s="247" t="s">
        <v>157</v>
      </c>
      <c r="G230" s="247" t="s">
        <v>158</v>
      </c>
      <c r="H230" s="247" t="s">
        <v>1330</v>
      </c>
      <c r="I230" s="247" t="s">
        <v>1386</v>
      </c>
      <c r="J230" s="247" t="s">
        <v>1202</v>
      </c>
      <c r="K230" s="271">
        <v>2.06</v>
      </c>
      <c r="L230" s="271">
        <v>1.29</v>
      </c>
      <c r="M230" s="247" t="s">
        <v>1308</v>
      </c>
      <c r="N230" s="247" t="s">
        <v>1388</v>
      </c>
      <c r="O230" s="247" t="s">
        <v>65</v>
      </c>
      <c r="P230" s="247">
        <v>54</v>
      </c>
      <c r="Q230" s="248"/>
      <c r="R230" s="247" t="s">
        <v>136</v>
      </c>
      <c r="S230" s="247" t="s">
        <v>1238</v>
      </c>
      <c r="T230" s="249" t="s">
        <v>1625</v>
      </c>
      <c r="U230" s="249" t="s">
        <v>1607</v>
      </c>
      <c r="V230" s="247" t="s">
        <v>132</v>
      </c>
      <c r="W230" s="247" t="s">
        <v>108</v>
      </c>
      <c r="X230" s="247" t="s">
        <v>108</v>
      </c>
      <c r="Y230" s="247" t="s">
        <v>112</v>
      </c>
      <c r="Z230" s="247" t="s">
        <v>1337</v>
      </c>
      <c r="AA230" s="247" t="s">
        <v>108</v>
      </c>
      <c r="AB230" s="247" t="s">
        <v>108</v>
      </c>
      <c r="AC230" s="247"/>
      <c r="AD230" s="247" t="s">
        <v>108</v>
      </c>
      <c r="AE230" s="247" t="s">
        <v>6</v>
      </c>
      <c r="AF230" s="247" t="s">
        <v>108</v>
      </c>
      <c r="AG230" s="249" t="s">
        <v>1655</v>
      </c>
      <c r="AH230" s="247" t="s">
        <v>1347</v>
      </c>
      <c r="AI230" s="254"/>
      <c r="AJ230" s="251" t="s">
        <v>1560</v>
      </c>
      <c r="AK230" s="252" t="s">
        <v>1208</v>
      </c>
      <c r="AL230" s="253" t="s">
        <v>1290</v>
      </c>
      <c r="AM230" s="266">
        <f t="shared" si="215"/>
        <v>5.81</v>
      </c>
      <c r="AN230" s="267">
        <v>28.77</v>
      </c>
      <c r="AO230" s="234">
        <f t="shared" si="216"/>
        <v>167.15</v>
      </c>
      <c r="AP230" s="268">
        <v>2.75</v>
      </c>
      <c r="AQ230" s="268">
        <v>2</v>
      </c>
      <c r="AR230" s="268">
        <v>1.25</v>
      </c>
      <c r="AS230" s="234">
        <f t="shared" si="217"/>
        <v>224.52</v>
      </c>
      <c r="AT230" s="267">
        <v>28.77</v>
      </c>
      <c r="AU230" s="234">
        <f t="shared" si="218"/>
        <v>167.15</v>
      </c>
      <c r="AV230" s="268">
        <v>2.75</v>
      </c>
      <c r="AW230" s="268">
        <v>2</v>
      </c>
      <c r="AX230" s="268">
        <v>1.25</v>
      </c>
      <c r="AY230" s="234">
        <f t="shared" si="219"/>
        <v>224.52</v>
      </c>
      <c r="AZ230" s="272">
        <v>23.15</v>
      </c>
      <c r="BA230" s="266">
        <f t="shared" si="220"/>
        <v>134.50200000000001</v>
      </c>
      <c r="BB230" s="273">
        <v>1.75</v>
      </c>
      <c r="BC230" s="273">
        <v>1</v>
      </c>
      <c r="BD230" s="273">
        <v>0.75</v>
      </c>
      <c r="BE230" s="234">
        <f t="shared" si="221"/>
        <v>130.97</v>
      </c>
      <c r="BF230" s="272">
        <v>23.15</v>
      </c>
      <c r="BG230" s="234">
        <f t="shared" si="222"/>
        <v>134.5</v>
      </c>
      <c r="BH230" s="273">
        <v>1.75</v>
      </c>
      <c r="BI230" s="273">
        <v>1</v>
      </c>
      <c r="BJ230" s="273">
        <v>0.75</v>
      </c>
      <c r="BK230" s="234">
        <f t="shared" si="223"/>
        <v>130.97</v>
      </c>
      <c r="BL230" s="234">
        <f t="shared" si="224"/>
        <v>391.67</v>
      </c>
      <c r="BM230" s="234">
        <f t="shared" si="225"/>
        <v>391.67</v>
      </c>
      <c r="BN230" s="234">
        <f t="shared" si="226"/>
        <v>265.47000000000003</v>
      </c>
      <c r="BO230" s="234">
        <f t="shared" si="227"/>
        <v>265.47000000000003</v>
      </c>
      <c r="BP230" s="235" t="s">
        <v>1599</v>
      </c>
    </row>
    <row r="231" spans="1:68" s="233" customFormat="1" x14ac:dyDescent="0.2">
      <c r="A231" s="246" t="s">
        <v>417</v>
      </c>
      <c r="B231" s="247" t="s">
        <v>457</v>
      </c>
      <c r="C231" s="247" t="s">
        <v>1489</v>
      </c>
      <c r="D231" s="248" t="s">
        <v>1430</v>
      </c>
      <c r="E231" s="247" t="s">
        <v>124</v>
      </c>
      <c r="F231" s="247" t="s">
        <v>157</v>
      </c>
      <c r="G231" s="247" t="s">
        <v>158</v>
      </c>
      <c r="H231" s="247" t="s">
        <v>1330</v>
      </c>
      <c r="I231" s="247" t="s">
        <v>1386</v>
      </c>
      <c r="J231" s="247" t="s">
        <v>1202</v>
      </c>
      <c r="K231" s="271">
        <v>2.06</v>
      </c>
      <c r="L231" s="271">
        <v>1.29</v>
      </c>
      <c r="M231" s="247" t="s">
        <v>1308</v>
      </c>
      <c r="N231" s="247" t="s">
        <v>1388</v>
      </c>
      <c r="O231" s="247" t="s">
        <v>65</v>
      </c>
      <c r="P231" s="247">
        <v>54</v>
      </c>
      <c r="Q231" s="248"/>
      <c r="R231" s="247" t="s">
        <v>136</v>
      </c>
      <c r="S231" s="247" t="s">
        <v>1217</v>
      </c>
      <c r="T231" s="249" t="s">
        <v>1625</v>
      </c>
      <c r="U231" s="249" t="s">
        <v>1607</v>
      </c>
      <c r="V231" s="247" t="s">
        <v>132</v>
      </c>
      <c r="W231" s="247" t="s">
        <v>108</v>
      </c>
      <c r="X231" s="247" t="s">
        <v>108</v>
      </c>
      <c r="Y231" s="247" t="s">
        <v>112</v>
      </c>
      <c r="Z231" s="247" t="s">
        <v>1337</v>
      </c>
      <c r="AA231" s="247" t="s">
        <v>113</v>
      </c>
      <c r="AB231" s="247" t="s">
        <v>113</v>
      </c>
      <c r="AC231" s="247"/>
      <c r="AD231" s="247" t="s">
        <v>113</v>
      </c>
      <c r="AE231" s="247" t="s">
        <v>6</v>
      </c>
      <c r="AF231" s="247" t="s">
        <v>108</v>
      </c>
      <c r="AG231" s="247"/>
      <c r="AH231" s="247" t="s">
        <v>1338</v>
      </c>
      <c r="AI231" s="254"/>
      <c r="AJ231" s="251" t="s">
        <v>1560</v>
      </c>
      <c r="AK231" s="252" t="s">
        <v>1208</v>
      </c>
      <c r="AL231" s="253" t="s">
        <v>1290</v>
      </c>
      <c r="AM231" s="266">
        <f t="shared" si="215"/>
        <v>5.81</v>
      </c>
      <c r="AN231" s="267">
        <v>28.77</v>
      </c>
      <c r="AO231" s="234">
        <f t="shared" si="216"/>
        <v>167.15</v>
      </c>
      <c r="AP231" s="268">
        <v>2.75</v>
      </c>
      <c r="AQ231" s="268">
        <v>2</v>
      </c>
      <c r="AR231" s="268">
        <v>1.25</v>
      </c>
      <c r="AS231" s="234">
        <f t="shared" si="217"/>
        <v>224.52</v>
      </c>
      <c r="AT231" s="267">
        <v>28.77</v>
      </c>
      <c r="AU231" s="234">
        <f t="shared" si="218"/>
        <v>167.15</v>
      </c>
      <c r="AV231" s="268">
        <v>2.75</v>
      </c>
      <c r="AW231" s="268">
        <v>2</v>
      </c>
      <c r="AX231" s="268">
        <v>1.25</v>
      </c>
      <c r="AY231" s="234">
        <f t="shared" si="219"/>
        <v>224.52</v>
      </c>
      <c r="AZ231" s="272">
        <v>23.15</v>
      </c>
      <c r="BA231" s="266">
        <f t="shared" si="220"/>
        <v>134.50200000000001</v>
      </c>
      <c r="BB231" s="273">
        <v>1.75</v>
      </c>
      <c r="BC231" s="273">
        <v>1</v>
      </c>
      <c r="BD231" s="273">
        <v>0.75</v>
      </c>
      <c r="BE231" s="234">
        <f t="shared" si="221"/>
        <v>130.97</v>
      </c>
      <c r="BF231" s="272">
        <v>23.15</v>
      </c>
      <c r="BG231" s="234">
        <f t="shared" si="222"/>
        <v>134.5</v>
      </c>
      <c r="BH231" s="273">
        <v>1.75</v>
      </c>
      <c r="BI231" s="273">
        <v>1</v>
      </c>
      <c r="BJ231" s="273">
        <v>0.75</v>
      </c>
      <c r="BK231" s="234">
        <f t="shared" si="223"/>
        <v>130.97</v>
      </c>
      <c r="BL231" s="234">
        <f t="shared" si="224"/>
        <v>391.67</v>
      </c>
      <c r="BM231" s="234">
        <f t="shared" si="225"/>
        <v>391.67</v>
      </c>
      <c r="BN231" s="234">
        <f t="shared" si="226"/>
        <v>265.47000000000003</v>
      </c>
      <c r="BO231" s="234">
        <f t="shared" si="227"/>
        <v>265.47000000000003</v>
      </c>
      <c r="BP231" s="235" t="s">
        <v>1599</v>
      </c>
    </row>
    <row r="232" spans="1:68" s="233" customFormat="1" x14ac:dyDescent="0.2">
      <c r="A232" s="246" t="s">
        <v>417</v>
      </c>
      <c r="B232" s="247" t="s">
        <v>459</v>
      </c>
      <c r="C232" s="247" t="s">
        <v>458</v>
      </c>
      <c r="D232" s="248" t="s">
        <v>177</v>
      </c>
      <c r="E232" s="247" t="s">
        <v>124</v>
      </c>
      <c r="F232" s="247" t="s">
        <v>157</v>
      </c>
      <c r="G232" s="247" t="s">
        <v>158</v>
      </c>
      <c r="H232" s="247" t="s">
        <v>1330</v>
      </c>
      <c r="I232" s="249" t="s">
        <v>1656</v>
      </c>
      <c r="J232" s="247" t="s">
        <v>1202</v>
      </c>
      <c r="K232" s="271">
        <v>2.06</v>
      </c>
      <c r="L232" s="271">
        <v>1.29</v>
      </c>
      <c r="M232" s="247" t="s">
        <v>1308</v>
      </c>
      <c r="N232" s="247" t="s">
        <v>1388</v>
      </c>
      <c r="O232" s="247" t="s">
        <v>65</v>
      </c>
      <c r="P232" s="249">
        <v>44</v>
      </c>
      <c r="Q232" s="248"/>
      <c r="R232" s="247" t="s">
        <v>136</v>
      </c>
      <c r="S232" s="247" t="s">
        <v>1441</v>
      </c>
      <c r="T232" s="249" t="s">
        <v>1634</v>
      </c>
      <c r="U232" s="249" t="s">
        <v>1607</v>
      </c>
      <c r="V232" s="247" t="s">
        <v>132</v>
      </c>
      <c r="W232" s="247" t="s">
        <v>65</v>
      </c>
      <c r="X232" s="247" t="s">
        <v>108</v>
      </c>
      <c r="Y232" s="247" t="s">
        <v>112</v>
      </c>
      <c r="Z232" s="247" t="s">
        <v>1337</v>
      </c>
      <c r="AA232" s="247" t="s">
        <v>108</v>
      </c>
      <c r="AB232" s="247" t="s">
        <v>108</v>
      </c>
      <c r="AC232" s="247"/>
      <c r="AD232" s="249" t="s">
        <v>108</v>
      </c>
      <c r="AE232" s="249" t="s">
        <v>113</v>
      </c>
      <c r="AF232" s="249" t="s">
        <v>65</v>
      </c>
      <c r="AG232" s="247" t="s">
        <v>1460</v>
      </c>
      <c r="AH232" s="247" t="s">
        <v>1433</v>
      </c>
      <c r="AI232" s="254"/>
      <c r="AJ232" s="251" t="s">
        <v>1566</v>
      </c>
      <c r="AK232" s="252" t="s">
        <v>1208</v>
      </c>
      <c r="AL232" s="253" t="s">
        <v>1290</v>
      </c>
      <c r="AM232" s="266">
        <f t="shared" si="215"/>
        <v>5.81</v>
      </c>
      <c r="AN232" s="267">
        <v>21.56</v>
      </c>
      <c r="AO232" s="234">
        <f t="shared" si="216"/>
        <v>125.26</v>
      </c>
      <c r="AP232" s="268">
        <v>2.5</v>
      </c>
      <c r="AQ232" s="268">
        <v>2</v>
      </c>
      <c r="AR232" s="268">
        <v>1.25</v>
      </c>
      <c r="AS232" s="234">
        <f t="shared" si="217"/>
        <v>215.17</v>
      </c>
      <c r="AT232" s="269">
        <v>10.37</v>
      </c>
      <c r="AU232" s="234">
        <f t="shared" si="218"/>
        <v>60.25</v>
      </c>
      <c r="AV232" s="270">
        <v>2.5</v>
      </c>
      <c r="AW232" s="270">
        <v>2</v>
      </c>
      <c r="AX232" s="270">
        <v>1.25</v>
      </c>
      <c r="AY232" s="234">
        <f t="shared" si="219"/>
        <v>215.17</v>
      </c>
      <c r="AZ232" s="272">
        <v>15.82</v>
      </c>
      <c r="BA232" s="266">
        <f t="shared" si="220"/>
        <v>91.914000000000001</v>
      </c>
      <c r="BB232" s="273">
        <v>1.5</v>
      </c>
      <c r="BC232" s="273">
        <v>1</v>
      </c>
      <c r="BD232" s="273">
        <v>0.75</v>
      </c>
      <c r="BE232" s="234">
        <f t="shared" si="221"/>
        <v>121.62</v>
      </c>
      <c r="BF232" s="294">
        <v>9.2899999999999991</v>
      </c>
      <c r="BG232" s="234">
        <f t="shared" si="222"/>
        <v>53.97</v>
      </c>
      <c r="BH232" s="295">
        <v>1.25</v>
      </c>
      <c r="BI232" s="295">
        <v>1</v>
      </c>
      <c r="BJ232" s="295">
        <v>0.75</v>
      </c>
      <c r="BK232" s="234">
        <f t="shared" si="223"/>
        <v>112.26</v>
      </c>
      <c r="BL232" s="234">
        <f t="shared" si="224"/>
        <v>340.43</v>
      </c>
      <c r="BM232" s="234">
        <f t="shared" si="225"/>
        <v>275.42</v>
      </c>
      <c r="BN232" s="234">
        <f t="shared" si="226"/>
        <v>213.53</v>
      </c>
      <c r="BO232" s="234">
        <f t="shared" si="227"/>
        <v>166.23</v>
      </c>
    </row>
    <row r="233" spans="1:68" s="233" customFormat="1" x14ac:dyDescent="0.2">
      <c r="A233" s="246" t="s">
        <v>417</v>
      </c>
      <c r="B233" s="247" t="s">
        <v>461</v>
      </c>
      <c r="C233" s="247" t="s">
        <v>460</v>
      </c>
      <c r="D233" s="248" t="s">
        <v>358</v>
      </c>
      <c r="E233" s="247" t="s">
        <v>166</v>
      </c>
      <c r="F233" s="247" t="s">
        <v>157</v>
      </c>
      <c r="G233" s="247" t="s">
        <v>158</v>
      </c>
      <c r="H233" s="249" t="s">
        <v>1330</v>
      </c>
      <c r="I233" s="249" t="s">
        <v>1503</v>
      </c>
      <c r="J233" s="249" t="s">
        <v>1637</v>
      </c>
      <c r="K233" s="271">
        <v>2.06</v>
      </c>
      <c r="L233" s="265">
        <v>0.85</v>
      </c>
      <c r="M233" s="247"/>
      <c r="N233" s="247"/>
      <c r="O233" s="247" t="s">
        <v>65</v>
      </c>
      <c r="P233" s="249">
        <v>54</v>
      </c>
      <c r="Q233" s="248"/>
      <c r="R233" s="247" t="s">
        <v>136</v>
      </c>
      <c r="S233" s="247" t="s">
        <v>1238</v>
      </c>
      <c r="T233" s="249" t="s">
        <v>1625</v>
      </c>
      <c r="U233" s="249" t="s">
        <v>1607</v>
      </c>
      <c r="V233" s="247" t="s">
        <v>113</v>
      </c>
      <c r="W233" s="247" t="s">
        <v>65</v>
      </c>
      <c r="X233" s="247" t="s">
        <v>65</v>
      </c>
      <c r="Y233" s="247" t="s">
        <v>112</v>
      </c>
      <c r="Z233" s="247" t="s">
        <v>1304</v>
      </c>
      <c r="AA233" s="247" t="s">
        <v>113</v>
      </c>
      <c r="AB233" s="247" t="s">
        <v>113</v>
      </c>
      <c r="AC233" s="247"/>
      <c r="AD233" s="247" t="s">
        <v>113</v>
      </c>
      <c r="AE233" s="249" t="s">
        <v>6</v>
      </c>
      <c r="AF233" s="249" t="s">
        <v>108</v>
      </c>
      <c r="AG233" s="247"/>
      <c r="AH233" s="247" t="s">
        <v>1413</v>
      </c>
      <c r="AI233" s="254"/>
      <c r="AJ233" s="251" t="s">
        <v>1566</v>
      </c>
      <c r="AK233" s="252" t="s">
        <v>1208</v>
      </c>
      <c r="AL233" s="253" t="s">
        <v>1290</v>
      </c>
      <c r="AM233" s="266">
        <f t="shared" si="215"/>
        <v>5.37</v>
      </c>
      <c r="AN233" s="267">
        <v>28.77</v>
      </c>
      <c r="AO233" s="234">
        <f t="shared" si="216"/>
        <v>154.49</v>
      </c>
      <c r="AP233" s="268">
        <v>2.75</v>
      </c>
      <c r="AQ233" s="268">
        <v>2</v>
      </c>
      <c r="AR233" s="268">
        <v>1.25</v>
      </c>
      <c r="AS233" s="234">
        <f t="shared" si="217"/>
        <v>224.52</v>
      </c>
      <c r="AT233" s="267">
        <v>28.77</v>
      </c>
      <c r="AU233" s="234">
        <f t="shared" si="218"/>
        <v>154.49</v>
      </c>
      <c r="AV233" s="268">
        <v>2.75</v>
      </c>
      <c r="AW233" s="268">
        <v>2</v>
      </c>
      <c r="AX233" s="268">
        <v>1.25</v>
      </c>
      <c r="AY233" s="234">
        <f t="shared" si="219"/>
        <v>224.52</v>
      </c>
      <c r="AZ233" s="272">
        <v>23.15</v>
      </c>
      <c r="BA233" s="266">
        <f t="shared" si="220"/>
        <v>124.316</v>
      </c>
      <c r="BB233" s="273">
        <v>1.75</v>
      </c>
      <c r="BC233" s="273">
        <v>1</v>
      </c>
      <c r="BD233" s="273">
        <v>0.75</v>
      </c>
      <c r="BE233" s="234">
        <f t="shared" si="221"/>
        <v>130.97</v>
      </c>
      <c r="BF233" s="272">
        <v>23.15</v>
      </c>
      <c r="BG233" s="234">
        <f t="shared" si="222"/>
        <v>124.32</v>
      </c>
      <c r="BH233" s="273">
        <v>1.75</v>
      </c>
      <c r="BI233" s="273">
        <v>1</v>
      </c>
      <c r="BJ233" s="273">
        <v>0.75</v>
      </c>
      <c r="BK233" s="234">
        <f t="shared" si="223"/>
        <v>130.97</v>
      </c>
      <c r="BL233" s="234">
        <f t="shared" si="224"/>
        <v>379.01</v>
      </c>
      <c r="BM233" s="234">
        <f t="shared" si="225"/>
        <v>379.01</v>
      </c>
      <c r="BN233" s="234">
        <f t="shared" si="226"/>
        <v>255.29</v>
      </c>
      <c r="BO233" s="234">
        <f t="shared" si="227"/>
        <v>255.29</v>
      </c>
      <c r="BP233" s="235" t="s">
        <v>1599</v>
      </c>
    </row>
    <row r="234" spans="1:68" s="233" customFormat="1" x14ac:dyDescent="0.2">
      <c r="A234" s="246" t="s">
        <v>417</v>
      </c>
      <c r="B234" s="247" t="s">
        <v>462</v>
      </c>
      <c r="C234" s="247" t="s">
        <v>456</v>
      </c>
      <c r="D234" s="248" t="s">
        <v>177</v>
      </c>
      <c r="E234" s="247" t="s">
        <v>124</v>
      </c>
      <c r="F234" s="247" t="s">
        <v>157</v>
      </c>
      <c r="G234" s="247" t="s">
        <v>158</v>
      </c>
      <c r="H234" s="247" t="s">
        <v>1330</v>
      </c>
      <c r="I234" s="247" t="s">
        <v>1386</v>
      </c>
      <c r="J234" s="247" t="s">
        <v>1202</v>
      </c>
      <c r="K234" s="271">
        <v>2.06</v>
      </c>
      <c r="L234" s="271">
        <v>1.29</v>
      </c>
      <c r="M234" s="247" t="s">
        <v>1308</v>
      </c>
      <c r="N234" s="247" t="s">
        <v>1388</v>
      </c>
      <c r="O234" s="247" t="s">
        <v>65</v>
      </c>
      <c r="P234" s="247">
        <v>54</v>
      </c>
      <c r="Q234" s="248"/>
      <c r="R234" s="247" t="s">
        <v>136</v>
      </c>
      <c r="S234" s="247" t="s">
        <v>1217</v>
      </c>
      <c r="T234" s="249" t="s">
        <v>1625</v>
      </c>
      <c r="U234" s="249" t="s">
        <v>1607</v>
      </c>
      <c r="V234" s="247" t="s">
        <v>125</v>
      </c>
      <c r="W234" s="247" t="s">
        <v>108</v>
      </c>
      <c r="X234" s="247" t="s">
        <v>108</v>
      </c>
      <c r="Y234" s="247" t="s">
        <v>112</v>
      </c>
      <c r="Z234" s="247" t="s">
        <v>1337</v>
      </c>
      <c r="AA234" s="247" t="s">
        <v>113</v>
      </c>
      <c r="AB234" s="247" t="s">
        <v>113</v>
      </c>
      <c r="AC234" s="247"/>
      <c r="AD234" s="247" t="s">
        <v>113</v>
      </c>
      <c r="AE234" s="247" t="s">
        <v>6</v>
      </c>
      <c r="AF234" s="247" t="s">
        <v>108</v>
      </c>
      <c r="AG234" s="247"/>
      <c r="AH234" s="247" t="s">
        <v>1347</v>
      </c>
      <c r="AI234" s="254"/>
      <c r="AJ234" s="251" t="s">
        <v>1560</v>
      </c>
      <c r="AK234" s="252" t="s">
        <v>1208</v>
      </c>
      <c r="AL234" s="253" t="s">
        <v>1290</v>
      </c>
      <c r="AM234" s="266">
        <f t="shared" si="215"/>
        <v>5.81</v>
      </c>
      <c r="AN234" s="267">
        <v>28.77</v>
      </c>
      <c r="AO234" s="234">
        <f t="shared" si="216"/>
        <v>167.15</v>
      </c>
      <c r="AP234" s="268">
        <v>2.75</v>
      </c>
      <c r="AQ234" s="268">
        <v>2</v>
      </c>
      <c r="AR234" s="268">
        <v>1.25</v>
      </c>
      <c r="AS234" s="234">
        <f t="shared" si="217"/>
        <v>224.52</v>
      </c>
      <c r="AT234" s="267">
        <v>28.77</v>
      </c>
      <c r="AU234" s="234">
        <f t="shared" si="218"/>
        <v>167.15</v>
      </c>
      <c r="AV234" s="268">
        <v>2.75</v>
      </c>
      <c r="AW234" s="268">
        <v>2</v>
      </c>
      <c r="AX234" s="268">
        <v>1.25</v>
      </c>
      <c r="AY234" s="234">
        <f t="shared" si="219"/>
        <v>224.52</v>
      </c>
      <c r="AZ234" s="272">
        <v>23.15</v>
      </c>
      <c r="BA234" s="266">
        <f t="shared" si="220"/>
        <v>134.50200000000001</v>
      </c>
      <c r="BB234" s="273">
        <v>1.75</v>
      </c>
      <c r="BC234" s="273">
        <v>1</v>
      </c>
      <c r="BD234" s="273">
        <v>0.75</v>
      </c>
      <c r="BE234" s="234">
        <f t="shared" si="221"/>
        <v>130.97</v>
      </c>
      <c r="BF234" s="272">
        <v>23.15</v>
      </c>
      <c r="BG234" s="234">
        <f t="shared" si="222"/>
        <v>134.5</v>
      </c>
      <c r="BH234" s="273">
        <v>1.75</v>
      </c>
      <c r="BI234" s="273">
        <v>1</v>
      </c>
      <c r="BJ234" s="273">
        <v>0.75</v>
      </c>
      <c r="BK234" s="234">
        <f t="shared" si="223"/>
        <v>130.97</v>
      </c>
      <c r="BL234" s="234">
        <f t="shared" si="224"/>
        <v>391.67</v>
      </c>
      <c r="BM234" s="234">
        <f t="shared" si="225"/>
        <v>391.67</v>
      </c>
      <c r="BN234" s="234">
        <f t="shared" si="226"/>
        <v>265.47000000000003</v>
      </c>
      <c r="BO234" s="234">
        <f t="shared" si="227"/>
        <v>265.47000000000003</v>
      </c>
      <c r="BP234" s="235" t="s">
        <v>1599</v>
      </c>
    </row>
    <row r="235" spans="1:68" s="233" customFormat="1" x14ac:dyDescent="0.2">
      <c r="A235" s="246" t="s">
        <v>417</v>
      </c>
      <c r="B235" s="247" t="s">
        <v>463</v>
      </c>
      <c r="C235" s="247" t="s">
        <v>456</v>
      </c>
      <c r="D235" s="248" t="s">
        <v>177</v>
      </c>
      <c r="E235" s="247" t="s">
        <v>124</v>
      </c>
      <c r="F235" s="247" t="s">
        <v>157</v>
      </c>
      <c r="G235" s="247" t="s">
        <v>158</v>
      </c>
      <c r="H235" s="247" t="s">
        <v>1330</v>
      </c>
      <c r="I235" s="247" t="s">
        <v>1386</v>
      </c>
      <c r="J235" s="247" t="s">
        <v>1202</v>
      </c>
      <c r="K235" s="271">
        <v>2.06</v>
      </c>
      <c r="L235" s="271">
        <v>1.29</v>
      </c>
      <c r="M235" s="247" t="s">
        <v>1308</v>
      </c>
      <c r="N235" s="247" t="s">
        <v>1388</v>
      </c>
      <c r="O235" s="247" t="s">
        <v>65</v>
      </c>
      <c r="P235" s="247">
        <v>54</v>
      </c>
      <c r="Q235" s="248"/>
      <c r="R235" s="247" t="s">
        <v>136</v>
      </c>
      <c r="S235" s="247" t="s">
        <v>1217</v>
      </c>
      <c r="T235" s="249" t="s">
        <v>1625</v>
      </c>
      <c r="U235" s="249" t="s">
        <v>1607</v>
      </c>
      <c r="V235" s="247" t="s">
        <v>125</v>
      </c>
      <c r="W235" s="247" t="s">
        <v>108</v>
      </c>
      <c r="X235" s="247" t="s">
        <v>108</v>
      </c>
      <c r="Y235" s="247" t="s">
        <v>112</v>
      </c>
      <c r="Z235" s="247" t="s">
        <v>1337</v>
      </c>
      <c r="AA235" s="247" t="s">
        <v>113</v>
      </c>
      <c r="AB235" s="247" t="s">
        <v>113</v>
      </c>
      <c r="AC235" s="247"/>
      <c r="AD235" s="247" t="s">
        <v>113</v>
      </c>
      <c r="AE235" s="247" t="s">
        <v>6</v>
      </c>
      <c r="AF235" s="247" t="s">
        <v>108</v>
      </c>
      <c r="AG235" s="247"/>
      <c r="AH235" s="247" t="s">
        <v>1276</v>
      </c>
      <c r="AI235" s="254"/>
      <c r="AJ235" s="251" t="s">
        <v>1560</v>
      </c>
      <c r="AK235" s="252" t="s">
        <v>1208</v>
      </c>
      <c r="AL235" s="253" t="s">
        <v>1290</v>
      </c>
      <c r="AM235" s="266">
        <f t="shared" si="215"/>
        <v>5.81</v>
      </c>
      <c r="AN235" s="267">
        <v>28.77</v>
      </c>
      <c r="AO235" s="234">
        <f t="shared" si="216"/>
        <v>167.15</v>
      </c>
      <c r="AP235" s="268">
        <v>2.75</v>
      </c>
      <c r="AQ235" s="268">
        <v>2</v>
      </c>
      <c r="AR235" s="268">
        <v>1.25</v>
      </c>
      <c r="AS235" s="234">
        <f t="shared" si="217"/>
        <v>224.52</v>
      </c>
      <c r="AT235" s="267">
        <v>28.77</v>
      </c>
      <c r="AU235" s="234">
        <f t="shared" si="218"/>
        <v>167.15</v>
      </c>
      <c r="AV235" s="268">
        <v>2.75</v>
      </c>
      <c r="AW235" s="268">
        <v>2</v>
      </c>
      <c r="AX235" s="268">
        <v>1.25</v>
      </c>
      <c r="AY235" s="234">
        <f t="shared" si="219"/>
        <v>224.52</v>
      </c>
      <c r="AZ235" s="272">
        <v>23.15</v>
      </c>
      <c r="BA235" s="266">
        <f t="shared" si="220"/>
        <v>134.50200000000001</v>
      </c>
      <c r="BB235" s="273">
        <v>1.75</v>
      </c>
      <c r="BC235" s="273">
        <v>1</v>
      </c>
      <c r="BD235" s="273">
        <v>0.75</v>
      </c>
      <c r="BE235" s="234">
        <f t="shared" si="221"/>
        <v>130.97</v>
      </c>
      <c r="BF235" s="272">
        <v>23.15</v>
      </c>
      <c r="BG235" s="234">
        <f t="shared" si="222"/>
        <v>134.5</v>
      </c>
      <c r="BH235" s="273">
        <v>1.75</v>
      </c>
      <c r="BI235" s="273">
        <v>1</v>
      </c>
      <c r="BJ235" s="273">
        <v>0.75</v>
      </c>
      <c r="BK235" s="234">
        <f t="shared" si="223"/>
        <v>130.97</v>
      </c>
      <c r="BL235" s="234">
        <f t="shared" si="224"/>
        <v>391.67</v>
      </c>
      <c r="BM235" s="234">
        <f t="shared" si="225"/>
        <v>391.67</v>
      </c>
      <c r="BN235" s="234">
        <f t="shared" si="226"/>
        <v>265.47000000000003</v>
      </c>
      <c r="BO235" s="234">
        <f t="shared" si="227"/>
        <v>265.47000000000003</v>
      </c>
      <c r="BP235" s="235" t="s">
        <v>1599</v>
      </c>
    </row>
    <row r="236" spans="1:68" s="233" customFormat="1" x14ac:dyDescent="0.2">
      <c r="A236" s="257" t="s">
        <v>417</v>
      </c>
      <c r="B236" s="258" t="s">
        <v>1490</v>
      </c>
      <c r="C236" s="258"/>
      <c r="D236" s="259"/>
      <c r="E236" s="258" t="s">
        <v>124</v>
      </c>
      <c r="F236" s="258" t="s">
        <v>1257</v>
      </c>
      <c r="G236" s="259" t="s">
        <v>107</v>
      </c>
      <c r="H236" s="259" t="s">
        <v>1232</v>
      </c>
      <c r="I236" s="259" t="s">
        <v>1491</v>
      </c>
      <c r="J236" s="258" t="s">
        <v>1226</v>
      </c>
      <c r="K236" s="258" t="s">
        <v>1234</v>
      </c>
      <c r="L236" s="258" t="s">
        <v>1492</v>
      </c>
      <c r="M236" s="258" t="s">
        <v>1447</v>
      </c>
      <c r="N236" s="258" t="s">
        <v>1434</v>
      </c>
      <c r="O236" s="258" t="s">
        <v>65</v>
      </c>
      <c r="P236" s="258">
        <v>58</v>
      </c>
      <c r="Q236" s="259" t="s">
        <v>1245</v>
      </c>
      <c r="R236" s="258" t="s">
        <v>136</v>
      </c>
      <c r="S236" s="258" t="s">
        <v>1493</v>
      </c>
      <c r="T236" s="258" t="s">
        <v>1270</v>
      </c>
      <c r="U236" s="258" t="s">
        <v>110</v>
      </c>
      <c r="V236" s="258" t="s">
        <v>132</v>
      </c>
      <c r="W236" s="258" t="s">
        <v>65</v>
      </c>
      <c r="X236" s="258" t="s">
        <v>108</v>
      </c>
      <c r="Y236" s="258" t="s">
        <v>1239</v>
      </c>
      <c r="Z236" s="258" t="s">
        <v>1145</v>
      </c>
      <c r="AA236" s="258" t="s">
        <v>108</v>
      </c>
      <c r="AB236" s="258" t="s">
        <v>113</v>
      </c>
      <c r="AC236" s="258"/>
      <c r="AD236" s="258" t="s">
        <v>108</v>
      </c>
      <c r="AE236" s="258" t="s">
        <v>6</v>
      </c>
      <c r="AF236" s="258" t="s">
        <v>108</v>
      </c>
      <c r="AG236" s="258" t="s">
        <v>1264</v>
      </c>
      <c r="AH236" s="258" t="s">
        <v>1494</v>
      </c>
      <c r="AI236" s="260" t="s">
        <v>114</v>
      </c>
      <c r="AJ236" s="260"/>
      <c r="AK236" s="261" t="s">
        <v>1198</v>
      </c>
      <c r="AL236" s="262" t="s">
        <v>1199</v>
      </c>
      <c r="BL236" s="234">
        <v>0</v>
      </c>
      <c r="BM236" s="234">
        <v>0</v>
      </c>
      <c r="BN236" s="234">
        <v>0</v>
      </c>
      <c r="BO236" s="234">
        <v>0</v>
      </c>
      <c r="BP236" s="235" t="s">
        <v>1143</v>
      </c>
    </row>
    <row r="237" spans="1:68" s="233" customFormat="1" x14ac:dyDescent="0.2">
      <c r="A237" s="246" t="s">
        <v>417</v>
      </c>
      <c r="B237" s="247" t="s">
        <v>1495</v>
      </c>
      <c r="C237" s="249" t="s">
        <v>1477</v>
      </c>
      <c r="D237" s="248" t="s">
        <v>177</v>
      </c>
      <c r="E237" s="247" t="s">
        <v>124</v>
      </c>
      <c r="F237" s="247" t="s">
        <v>157</v>
      </c>
      <c r="G237" s="247" t="s">
        <v>158</v>
      </c>
      <c r="H237" s="249" t="s">
        <v>1330</v>
      </c>
      <c r="I237" s="247" t="s">
        <v>1386</v>
      </c>
      <c r="J237" s="247" t="s">
        <v>1226</v>
      </c>
      <c r="K237" s="265">
        <v>2.06</v>
      </c>
      <c r="L237" s="271">
        <v>1.29</v>
      </c>
      <c r="M237" s="247" t="s">
        <v>1308</v>
      </c>
      <c r="N237" s="247" t="s">
        <v>1388</v>
      </c>
      <c r="O237" s="247" t="s">
        <v>65</v>
      </c>
      <c r="P237" s="247">
        <v>54</v>
      </c>
      <c r="Q237" s="248"/>
      <c r="R237" s="247" t="s">
        <v>136</v>
      </c>
      <c r="S237" s="247" t="s">
        <v>1238</v>
      </c>
      <c r="T237" s="249" t="s">
        <v>1625</v>
      </c>
      <c r="U237" s="249" t="s">
        <v>1595</v>
      </c>
      <c r="V237" s="247" t="s">
        <v>132</v>
      </c>
      <c r="W237" s="247" t="s">
        <v>108</v>
      </c>
      <c r="X237" s="247" t="s">
        <v>65</v>
      </c>
      <c r="Y237" s="247" t="s">
        <v>112</v>
      </c>
      <c r="Z237" s="247" t="s">
        <v>1337</v>
      </c>
      <c r="AA237" s="247" t="s">
        <v>113</v>
      </c>
      <c r="AB237" s="247" t="s">
        <v>113</v>
      </c>
      <c r="AC237" s="247"/>
      <c r="AD237" s="247" t="s">
        <v>113</v>
      </c>
      <c r="AE237" s="247" t="s">
        <v>6</v>
      </c>
      <c r="AF237" s="247" t="s">
        <v>108</v>
      </c>
      <c r="AG237" s="247"/>
      <c r="AH237" s="247" t="s">
        <v>1496</v>
      </c>
      <c r="AI237" s="254"/>
      <c r="AJ237" s="251" t="s">
        <v>1560</v>
      </c>
      <c r="AK237" s="252" t="s">
        <v>1208</v>
      </c>
      <c r="AL237" s="253" t="s">
        <v>1290</v>
      </c>
      <c r="AM237" s="266">
        <f t="shared" ref="AM237:AM253" si="228">SUM(K237+K237+L237+0.4)</f>
        <v>5.81</v>
      </c>
      <c r="AN237" s="267">
        <v>28.77</v>
      </c>
      <c r="AO237" s="234">
        <f t="shared" ref="AO237:AO253" si="229">SUBTOTAL(9,AM237)*AN237</f>
        <v>167.15</v>
      </c>
      <c r="AP237" s="268">
        <v>2.75</v>
      </c>
      <c r="AQ237" s="268">
        <v>2</v>
      </c>
      <c r="AR237" s="268">
        <v>1.25</v>
      </c>
      <c r="AS237" s="234">
        <f t="shared" ref="AS237:AS238" si="230">SUBTOTAL(9,AP237:AR237)*37.42</f>
        <v>224.52</v>
      </c>
      <c r="AT237" s="267">
        <v>28.77</v>
      </c>
      <c r="AU237" s="234">
        <f t="shared" ref="AU237:AU238" si="231">SUBTOTAL(9,AM237)*AT237</f>
        <v>167.15</v>
      </c>
      <c r="AV237" s="268">
        <v>2.75</v>
      </c>
      <c r="AW237" s="268">
        <v>2</v>
      </c>
      <c r="AX237" s="268">
        <v>1.25</v>
      </c>
      <c r="AY237" s="234">
        <f t="shared" ref="AY237:AY238" si="232">SUBTOTAL(9,AV237:AX237)*37.42</f>
        <v>224.52</v>
      </c>
      <c r="AZ237" s="272">
        <v>23.15</v>
      </c>
      <c r="BA237" s="266">
        <f t="shared" ref="BA237:BA238" si="233">SUBTOTAL(9,AM237)*AZ237</f>
        <v>134.50200000000001</v>
      </c>
      <c r="BB237" s="273">
        <v>1.75</v>
      </c>
      <c r="BC237" s="273">
        <v>1</v>
      </c>
      <c r="BD237" s="273">
        <v>0.75</v>
      </c>
      <c r="BE237" s="234">
        <f t="shared" ref="BE237:BE238" si="234">SUBTOTAL(9,BB237:BD237)*37.42</f>
        <v>130.97</v>
      </c>
      <c r="BF237" s="272">
        <v>23.15</v>
      </c>
      <c r="BG237" s="234">
        <f t="shared" ref="BG237:BG238" si="235">SUBTOTAL(9,AM237)*BF237</f>
        <v>134.5</v>
      </c>
      <c r="BH237" s="273">
        <v>1.75</v>
      </c>
      <c r="BI237" s="273">
        <v>1</v>
      </c>
      <c r="BJ237" s="273">
        <v>0.75</v>
      </c>
      <c r="BK237" s="234">
        <f t="shared" ref="BK237:BK238" si="236">SUBTOTAL(9,BH237:BJ237)*37.42</f>
        <v>130.97</v>
      </c>
      <c r="BL237" s="234">
        <f>SUM(AO237+AS237)</f>
        <v>391.67</v>
      </c>
      <c r="BM237" s="234">
        <f t="shared" ref="BM237:BM238" si="237">SUM(AU237+AY237)</f>
        <v>391.67</v>
      </c>
      <c r="BN237" s="234">
        <f t="shared" ref="BN237:BN238" si="238">SUM(BA237+BE237)</f>
        <v>265.47000000000003</v>
      </c>
      <c r="BO237" s="234">
        <f t="shared" ref="BO237:BO238" si="239">SUM(BG237+BK237)</f>
        <v>265.47000000000003</v>
      </c>
      <c r="BP237" s="235" t="s">
        <v>1599</v>
      </c>
    </row>
    <row r="238" spans="1:68" s="233" customFormat="1" ht="14.95" thickBot="1" x14ac:dyDescent="0.25">
      <c r="A238" s="277" t="s">
        <v>417</v>
      </c>
      <c r="B238" s="278" t="s">
        <v>1497</v>
      </c>
      <c r="C238" s="278" t="s">
        <v>444</v>
      </c>
      <c r="D238" s="279" t="s">
        <v>294</v>
      </c>
      <c r="E238" s="278" t="s">
        <v>166</v>
      </c>
      <c r="F238" s="278" t="s">
        <v>157</v>
      </c>
      <c r="G238" s="278" t="s">
        <v>158</v>
      </c>
      <c r="H238" s="249" t="s">
        <v>1330</v>
      </c>
      <c r="I238" s="278" t="s">
        <v>1382</v>
      </c>
      <c r="J238" s="278" t="s">
        <v>1231</v>
      </c>
      <c r="K238" s="265">
        <v>2.06</v>
      </c>
      <c r="L238" s="271">
        <v>1.04</v>
      </c>
      <c r="M238" s="278"/>
      <c r="N238" s="278"/>
      <c r="O238" s="278" t="s">
        <v>65</v>
      </c>
      <c r="P238" s="278">
        <v>54</v>
      </c>
      <c r="Q238" s="279"/>
      <c r="R238" s="278" t="s">
        <v>136</v>
      </c>
      <c r="S238" s="278" t="s">
        <v>1238</v>
      </c>
      <c r="T238" s="249">
        <v>0</v>
      </c>
      <c r="U238" s="249" t="s">
        <v>1607</v>
      </c>
      <c r="V238" s="278" t="s">
        <v>167</v>
      </c>
      <c r="W238" s="278" t="s">
        <v>65</v>
      </c>
      <c r="X238" s="278" t="s">
        <v>108</v>
      </c>
      <c r="Y238" s="278" t="s">
        <v>112</v>
      </c>
      <c r="Z238" s="278" t="s">
        <v>1304</v>
      </c>
      <c r="AA238" s="278" t="s">
        <v>113</v>
      </c>
      <c r="AB238" s="278" t="s">
        <v>113</v>
      </c>
      <c r="AC238" s="278"/>
      <c r="AD238" s="278" t="s">
        <v>113</v>
      </c>
      <c r="AE238" s="278" t="s">
        <v>6</v>
      </c>
      <c r="AF238" s="278" t="s">
        <v>108</v>
      </c>
      <c r="AG238" s="278"/>
      <c r="AH238" s="278" t="s">
        <v>1432</v>
      </c>
      <c r="AI238" s="281"/>
      <c r="AJ238" s="282" t="s">
        <v>1560</v>
      </c>
      <c r="AK238" s="252" t="s">
        <v>1208</v>
      </c>
      <c r="AL238" s="253" t="s">
        <v>1290</v>
      </c>
      <c r="AM238" s="266">
        <f t="shared" si="228"/>
        <v>5.56</v>
      </c>
      <c r="AN238" s="234"/>
      <c r="AO238" s="234">
        <f t="shared" si="229"/>
        <v>0</v>
      </c>
      <c r="AP238" s="234"/>
      <c r="AQ238" s="234"/>
      <c r="AR238" s="234"/>
      <c r="AS238" s="234">
        <f t="shared" si="230"/>
        <v>0</v>
      </c>
      <c r="AT238" s="234"/>
      <c r="AU238" s="234">
        <f t="shared" si="231"/>
        <v>0</v>
      </c>
      <c r="AV238" s="234"/>
      <c r="AW238" s="234"/>
      <c r="AX238" s="234"/>
      <c r="AY238" s="234">
        <f t="shared" si="232"/>
        <v>0</v>
      </c>
      <c r="AZ238" s="266"/>
      <c r="BA238" s="266">
        <f t="shared" si="233"/>
        <v>0</v>
      </c>
      <c r="BB238" s="266"/>
      <c r="BC238" s="266"/>
      <c r="BD238" s="266"/>
      <c r="BE238" s="234">
        <f t="shared" si="234"/>
        <v>0</v>
      </c>
      <c r="BF238" s="234"/>
      <c r="BG238" s="234">
        <f t="shared" si="235"/>
        <v>0</v>
      </c>
      <c r="BH238" s="234"/>
      <c r="BI238" s="234"/>
      <c r="BJ238" s="234"/>
      <c r="BK238" s="234">
        <f t="shared" si="236"/>
        <v>0</v>
      </c>
      <c r="BL238" s="234">
        <f>SUM(AO238+AS238)</f>
        <v>0</v>
      </c>
      <c r="BM238" s="234">
        <f t="shared" si="237"/>
        <v>0</v>
      </c>
      <c r="BN238" s="234">
        <f t="shared" si="238"/>
        <v>0</v>
      </c>
      <c r="BO238" s="234">
        <f t="shared" si="239"/>
        <v>0</v>
      </c>
      <c r="BP238" s="235" t="s">
        <v>1626</v>
      </c>
    </row>
    <row r="239" spans="1:68" s="233" customFormat="1" ht="14.95" thickBot="1" x14ac:dyDescent="0.25">
      <c r="A239" s="284" t="s">
        <v>464</v>
      </c>
      <c r="B239" s="285"/>
      <c r="C239" s="285"/>
      <c r="D239" s="286"/>
      <c r="E239" s="285"/>
      <c r="F239" s="285"/>
      <c r="G239" s="286"/>
      <c r="H239" s="286"/>
      <c r="I239" s="286"/>
      <c r="J239" s="285"/>
      <c r="K239" s="287"/>
      <c r="L239" s="287"/>
      <c r="M239" s="285"/>
      <c r="N239" s="285"/>
      <c r="O239" s="285"/>
      <c r="P239" s="285"/>
      <c r="Q239" s="286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6"/>
      <c r="AJ239" s="286"/>
      <c r="AK239" s="285"/>
      <c r="AL239" s="288"/>
      <c r="AM239" s="266"/>
      <c r="AN239" s="234"/>
      <c r="AO239" s="234"/>
      <c r="AP239" s="234"/>
      <c r="AQ239" s="234"/>
      <c r="AR239" s="234"/>
      <c r="AS239" s="234"/>
      <c r="AT239" s="266"/>
      <c r="AU239" s="266"/>
      <c r="AV239" s="266"/>
      <c r="AW239" s="266"/>
      <c r="AX239" s="266"/>
      <c r="AY239" s="266"/>
      <c r="AZ239" s="266"/>
      <c r="BA239" s="266"/>
      <c r="BB239" s="266"/>
      <c r="BC239" s="266"/>
      <c r="BD239" s="266"/>
      <c r="BE239" s="266"/>
      <c r="BF239" s="266"/>
      <c r="BG239" s="266"/>
      <c r="BH239" s="266"/>
      <c r="BI239" s="266"/>
      <c r="BJ239" s="266"/>
      <c r="BK239" s="266"/>
      <c r="BL239" s="234"/>
      <c r="BM239" s="234"/>
      <c r="BN239" s="234"/>
      <c r="BO239" s="234"/>
    </row>
    <row r="240" spans="1:68" s="233" customFormat="1" x14ac:dyDescent="0.2">
      <c r="A240" s="289" t="s">
        <v>464</v>
      </c>
      <c r="B240" s="290" t="s">
        <v>468</v>
      </c>
      <c r="C240" s="290" t="s">
        <v>467</v>
      </c>
      <c r="D240" s="291" t="s">
        <v>189</v>
      </c>
      <c r="E240" s="290" t="s">
        <v>166</v>
      </c>
      <c r="F240" s="290" t="s">
        <v>157</v>
      </c>
      <c r="G240" s="290" t="s">
        <v>158</v>
      </c>
      <c r="H240" s="290" t="s">
        <v>1398</v>
      </c>
      <c r="I240" s="290" t="s">
        <v>1407</v>
      </c>
      <c r="J240" s="290" t="s">
        <v>1402</v>
      </c>
      <c r="K240" s="271">
        <v>2.16</v>
      </c>
      <c r="L240" s="303">
        <v>0.95499999999999996</v>
      </c>
      <c r="M240" s="290"/>
      <c r="N240" s="290"/>
      <c r="O240" s="290" t="s">
        <v>65</v>
      </c>
      <c r="P240" s="290">
        <v>44</v>
      </c>
      <c r="Q240" s="291"/>
      <c r="R240" s="290" t="s">
        <v>136</v>
      </c>
      <c r="S240" s="290" t="s">
        <v>1431</v>
      </c>
      <c r="T240" s="249">
        <v>124</v>
      </c>
      <c r="U240" s="249" t="s">
        <v>1607</v>
      </c>
      <c r="V240" s="290" t="s">
        <v>125</v>
      </c>
      <c r="W240" s="290" t="s">
        <v>108</v>
      </c>
      <c r="X240" s="290" t="s">
        <v>108</v>
      </c>
      <c r="Y240" s="290" t="s">
        <v>112</v>
      </c>
      <c r="Z240" s="290" t="s">
        <v>1304</v>
      </c>
      <c r="AA240" s="290" t="s">
        <v>108</v>
      </c>
      <c r="AB240" s="249" t="s">
        <v>108</v>
      </c>
      <c r="AC240" s="290"/>
      <c r="AD240" s="290" t="s">
        <v>108</v>
      </c>
      <c r="AE240" s="290" t="s">
        <v>5</v>
      </c>
      <c r="AF240" s="290" t="s">
        <v>108</v>
      </c>
      <c r="AG240" s="249" t="s">
        <v>1396</v>
      </c>
      <c r="AH240" s="290" t="s">
        <v>1354</v>
      </c>
      <c r="AI240" s="304"/>
      <c r="AJ240" s="292" t="s">
        <v>1560</v>
      </c>
      <c r="AK240" s="252" t="s">
        <v>1208</v>
      </c>
      <c r="AL240" s="253" t="s">
        <v>1290</v>
      </c>
      <c r="AM240" s="266">
        <f t="shared" si="228"/>
        <v>5.6749999999999998</v>
      </c>
      <c r="AN240" s="267">
        <v>21.56</v>
      </c>
      <c r="AO240" s="234">
        <f t="shared" si="229"/>
        <v>122.35</v>
      </c>
      <c r="AP240" s="268">
        <v>2.5</v>
      </c>
      <c r="AQ240" s="268">
        <v>2</v>
      </c>
      <c r="AR240" s="268">
        <v>1.25</v>
      </c>
      <c r="AS240" s="234">
        <f t="shared" ref="AS240:AS243" si="240">SUBTOTAL(9,AP240:AR240)*37.42</f>
        <v>215.17</v>
      </c>
      <c r="AT240" s="269">
        <v>10.37</v>
      </c>
      <c r="AU240" s="234">
        <f t="shared" ref="AU240:AU242" si="241">SUBTOTAL(9,AM240)*AT240</f>
        <v>58.85</v>
      </c>
      <c r="AV240" s="270">
        <v>2.5</v>
      </c>
      <c r="AW240" s="270">
        <v>2</v>
      </c>
      <c r="AX240" s="270">
        <v>1.25</v>
      </c>
      <c r="AY240" s="234">
        <f t="shared" ref="AY240:AY243" si="242">SUBTOTAL(9,AV240:AX240)*37.42</f>
        <v>215.17</v>
      </c>
      <c r="AZ240" s="272">
        <v>15.82</v>
      </c>
      <c r="BA240" s="266">
        <f t="shared" ref="BA240:BA242" si="243">SUBTOTAL(9,AM240)*AZ240</f>
        <v>89.778999999999996</v>
      </c>
      <c r="BB240" s="273">
        <v>1.5</v>
      </c>
      <c r="BC240" s="273">
        <v>1</v>
      </c>
      <c r="BD240" s="273">
        <v>0.75</v>
      </c>
      <c r="BE240" s="234">
        <f t="shared" ref="BE240:BE243" si="244">SUBTOTAL(9,BB240:BD240)*37.42</f>
        <v>121.62</v>
      </c>
      <c r="BF240" s="294">
        <v>9.2899999999999991</v>
      </c>
      <c r="BG240" s="234">
        <f t="shared" ref="BG240:BG242" si="245">SUBTOTAL(9,AM240)*BF240</f>
        <v>52.72</v>
      </c>
      <c r="BH240" s="295">
        <v>1.25</v>
      </c>
      <c r="BI240" s="295">
        <v>1</v>
      </c>
      <c r="BJ240" s="295">
        <v>0.75</v>
      </c>
      <c r="BK240" s="234">
        <f t="shared" ref="BK240:BK243" si="246">SUBTOTAL(9,BH240:BJ240)*37.42</f>
        <v>112.26</v>
      </c>
      <c r="BL240" s="234">
        <f>SUM(AO240+AS240)</f>
        <v>337.52</v>
      </c>
      <c r="BM240" s="234">
        <f t="shared" ref="BM240:BM243" si="247">SUM(AU240+AY240)</f>
        <v>274.02</v>
      </c>
      <c r="BN240" s="234">
        <f t="shared" ref="BN240:BN243" si="248">SUM(BA240+BE240)</f>
        <v>211.4</v>
      </c>
      <c r="BO240" s="234">
        <f t="shared" ref="BO240:BO243" si="249">SUM(BG240+BK240)</f>
        <v>164.98</v>
      </c>
    </row>
    <row r="241" spans="1:68" s="233" customFormat="1" x14ac:dyDescent="0.2">
      <c r="A241" s="246" t="s">
        <v>464</v>
      </c>
      <c r="B241" s="247" t="s">
        <v>470</v>
      </c>
      <c r="C241" s="247" t="s">
        <v>469</v>
      </c>
      <c r="D241" s="248" t="s">
        <v>311</v>
      </c>
      <c r="E241" s="247" t="s">
        <v>124</v>
      </c>
      <c r="F241" s="247" t="s">
        <v>157</v>
      </c>
      <c r="G241" s="247" t="s">
        <v>158</v>
      </c>
      <c r="H241" s="247" t="s">
        <v>1398</v>
      </c>
      <c r="I241" s="249" t="s">
        <v>1424</v>
      </c>
      <c r="J241" s="247" t="s">
        <v>1202</v>
      </c>
      <c r="K241" s="271">
        <v>2.16</v>
      </c>
      <c r="L241" s="265">
        <v>1.3049999999999999</v>
      </c>
      <c r="M241" s="249" t="s">
        <v>1228</v>
      </c>
      <c r="N241" s="249" t="s">
        <v>1216</v>
      </c>
      <c r="O241" s="247" t="s">
        <v>65</v>
      </c>
      <c r="P241" s="247">
        <v>44</v>
      </c>
      <c r="Q241" s="248"/>
      <c r="R241" s="247" t="s">
        <v>136</v>
      </c>
      <c r="S241" s="247" t="s">
        <v>1431</v>
      </c>
      <c r="T241" s="249">
        <v>124</v>
      </c>
      <c r="U241" s="249" t="s">
        <v>1607</v>
      </c>
      <c r="V241" s="247" t="s">
        <v>132</v>
      </c>
      <c r="W241" s="247" t="s">
        <v>108</v>
      </c>
      <c r="X241" s="247" t="s">
        <v>108</v>
      </c>
      <c r="Y241" s="247" t="s">
        <v>112</v>
      </c>
      <c r="Z241" s="247" t="s">
        <v>1337</v>
      </c>
      <c r="AA241" s="247" t="s">
        <v>108</v>
      </c>
      <c r="AB241" s="247" t="s">
        <v>113</v>
      </c>
      <c r="AC241" s="247"/>
      <c r="AD241" s="249" t="s">
        <v>113</v>
      </c>
      <c r="AE241" s="247" t="s">
        <v>5</v>
      </c>
      <c r="AF241" s="247" t="s">
        <v>108</v>
      </c>
      <c r="AG241" s="247"/>
      <c r="AH241" s="247" t="s">
        <v>1347</v>
      </c>
      <c r="AI241" s="254"/>
      <c r="AJ241" s="251" t="s">
        <v>1560</v>
      </c>
      <c r="AK241" s="252" t="s">
        <v>1208</v>
      </c>
      <c r="AL241" s="253" t="s">
        <v>1290</v>
      </c>
      <c r="AM241" s="266">
        <f t="shared" si="228"/>
        <v>6.0250000000000004</v>
      </c>
      <c r="AN241" s="267">
        <v>21.56</v>
      </c>
      <c r="AO241" s="234">
        <f t="shared" si="229"/>
        <v>129.9</v>
      </c>
      <c r="AP241" s="268">
        <v>2.5</v>
      </c>
      <c r="AQ241" s="268">
        <v>2</v>
      </c>
      <c r="AR241" s="268">
        <v>1.25</v>
      </c>
      <c r="AS241" s="234">
        <f t="shared" si="240"/>
        <v>215.17</v>
      </c>
      <c r="AT241" s="269">
        <v>10.37</v>
      </c>
      <c r="AU241" s="234">
        <f t="shared" si="241"/>
        <v>62.48</v>
      </c>
      <c r="AV241" s="270">
        <v>2.5</v>
      </c>
      <c r="AW241" s="270">
        <v>2</v>
      </c>
      <c r="AX241" s="270">
        <v>1.25</v>
      </c>
      <c r="AY241" s="234">
        <f t="shared" si="242"/>
        <v>215.17</v>
      </c>
      <c r="AZ241" s="272">
        <v>15.82</v>
      </c>
      <c r="BA241" s="266">
        <f t="shared" si="243"/>
        <v>95.316000000000003</v>
      </c>
      <c r="BB241" s="273">
        <v>1.5</v>
      </c>
      <c r="BC241" s="273">
        <v>1</v>
      </c>
      <c r="BD241" s="273">
        <v>0.75</v>
      </c>
      <c r="BE241" s="234">
        <f t="shared" si="244"/>
        <v>121.62</v>
      </c>
      <c r="BF241" s="294">
        <v>9.2899999999999991</v>
      </c>
      <c r="BG241" s="234">
        <f t="shared" si="245"/>
        <v>55.97</v>
      </c>
      <c r="BH241" s="295">
        <v>1.25</v>
      </c>
      <c r="BI241" s="295">
        <v>1</v>
      </c>
      <c r="BJ241" s="295">
        <v>0.75</v>
      </c>
      <c r="BK241" s="234">
        <f t="shared" si="246"/>
        <v>112.26</v>
      </c>
      <c r="BL241" s="234">
        <f>SUM(AO241+AS241)</f>
        <v>345.07</v>
      </c>
      <c r="BM241" s="234">
        <f t="shared" si="247"/>
        <v>277.64999999999998</v>
      </c>
      <c r="BN241" s="234">
        <f t="shared" si="248"/>
        <v>216.94</v>
      </c>
      <c r="BO241" s="234">
        <f t="shared" si="249"/>
        <v>168.23</v>
      </c>
    </row>
    <row r="242" spans="1:68" s="233" customFormat="1" x14ac:dyDescent="0.2">
      <c r="A242" s="246" t="s">
        <v>464</v>
      </c>
      <c r="B242" s="247" t="s">
        <v>465</v>
      </c>
      <c r="C242" s="247" t="s">
        <v>1498</v>
      </c>
      <c r="D242" s="248" t="s">
        <v>189</v>
      </c>
      <c r="E242" s="247" t="s">
        <v>166</v>
      </c>
      <c r="F242" s="247" t="s">
        <v>157</v>
      </c>
      <c r="G242" s="247" t="s">
        <v>158</v>
      </c>
      <c r="H242" s="247" t="s">
        <v>1398</v>
      </c>
      <c r="I242" s="247" t="s">
        <v>1407</v>
      </c>
      <c r="J242" s="247" t="s">
        <v>1231</v>
      </c>
      <c r="K242" s="271">
        <v>2.16</v>
      </c>
      <c r="L242" s="303">
        <v>0.95499999999999996</v>
      </c>
      <c r="M242" s="247"/>
      <c r="N242" s="247"/>
      <c r="O242" s="247" t="s">
        <v>65</v>
      </c>
      <c r="P242" s="247">
        <v>44</v>
      </c>
      <c r="Q242" s="248"/>
      <c r="R242" s="247" t="s">
        <v>136</v>
      </c>
      <c r="S242" s="247" t="s">
        <v>1238</v>
      </c>
      <c r="T242" s="249">
        <v>154</v>
      </c>
      <c r="U242" s="249" t="s">
        <v>1607</v>
      </c>
      <c r="V242" s="247" t="s">
        <v>167</v>
      </c>
      <c r="W242" s="247" t="s">
        <v>108</v>
      </c>
      <c r="X242" s="247" t="s">
        <v>108</v>
      </c>
      <c r="Y242" s="247" t="s">
        <v>112</v>
      </c>
      <c r="Z242" s="247" t="s">
        <v>1304</v>
      </c>
      <c r="AA242" s="247" t="s">
        <v>113</v>
      </c>
      <c r="AB242" s="247" t="s">
        <v>113</v>
      </c>
      <c r="AC242" s="247"/>
      <c r="AD242" s="247" t="s">
        <v>113</v>
      </c>
      <c r="AE242" s="247" t="s">
        <v>5</v>
      </c>
      <c r="AF242" s="247" t="s">
        <v>108</v>
      </c>
      <c r="AG242" s="247"/>
      <c r="AH242" s="247" t="s">
        <v>1354</v>
      </c>
      <c r="AI242" s="254"/>
      <c r="AJ242" s="251" t="s">
        <v>1560</v>
      </c>
      <c r="AK242" s="252" t="s">
        <v>1208</v>
      </c>
      <c r="AL242" s="253" t="s">
        <v>1290</v>
      </c>
      <c r="AM242" s="266">
        <f t="shared" si="228"/>
        <v>5.6749999999999998</v>
      </c>
      <c r="AN242" s="267">
        <v>28.04</v>
      </c>
      <c r="AO242" s="234">
        <f t="shared" si="229"/>
        <v>159.13</v>
      </c>
      <c r="AP242" s="268">
        <v>2.5</v>
      </c>
      <c r="AQ242" s="268">
        <v>2</v>
      </c>
      <c r="AR242" s="268">
        <v>1.25</v>
      </c>
      <c r="AS242" s="234">
        <f t="shared" si="240"/>
        <v>215.17</v>
      </c>
      <c r="AT242" s="269">
        <v>13.1</v>
      </c>
      <c r="AU242" s="234">
        <f t="shared" si="241"/>
        <v>74.34</v>
      </c>
      <c r="AV242" s="270">
        <v>2.5</v>
      </c>
      <c r="AW242" s="270">
        <v>2</v>
      </c>
      <c r="AX242" s="270">
        <v>1.25</v>
      </c>
      <c r="AY242" s="234">
        <f t="shared" si="242"/>
        <v>215.17</v>
      </c>
      <c r="AZ242" s="272">
        <v>18.68</v>
      </c>
      <c r="BA242" s="266">
        <f t="shared" si="243"/>
        <v>106.009</v>
      </c>
      <c r="BB242" s="273">
        <v>1.5</v>
      </c>
      <c r="BC242" s="273">
        <v>1</v>
      </c>
      <c r="BD242" s="273">
        <v>0.75</v>
      </c>
      <c r="BE242" s="234">
        <f t="shared" si="244"/>
        <v>121.62</v>
      </c>
      <c r="BF242" s="294">
        <v>10.79</v>
      </c>
      <c r="BG242" s="234">
        <f t="shared" si="245"/>
        <v>61.23</v>
      </c>
      <c r="BH242" s="295">
        <v>1.25</v>
      </c>
      <c r="BI242" s="295">
        <v>1</v>
      </c>
      <c r="BJ242" s="295">
        <v>0.75</v>
      </c>
      <c r="BK242" s="234">
        <f t="shared" si="246"/>
        <v>112.26</v>
      </c>
      <c r="BL242" s="234">
        <f>SUM(AO242+AS242)</f>
        <v>374.3</v>
      </c>
      <c r="BM242" s="234">
        <f t="shared" si="247"/>
        <v>289.51</v>
      </c>
      <c r="BN242" s="234">
        <f t="shared" si="248"/>
        <v>227.63</v>
      </c>
      <c r="BO242" s="234">
        <f t="shared" si="249"/>
        <v>173.49</v>
      </c>
    </row>
    <row r="243" spans="1:68" s="233" customFormat="1" ht="14.95" thickBot="1" x14ac:dyDescent="0.25">
      <c r="A243" s="277" t="s">
        <v>464</v>
      </c>
      <c r="B243" s="278" t="s">
        <v>513</v>
      </c>
      <c r="C243" s="278" t="s">
        <v>516</v>
      </c>
      <c r="D243" s="279" t="s">
        <v>177</v>
      </c>
      <c r="E243" s="278" t="s">
        <v>250</v>
      </c>
      <c r="F243" s="278" t="s">
        <v>251</v>
      </c>
      <c r="G243" s="278" t="s">
        <v>158</v>
      </c>
      <c r="H243" s="278" t="s">
        <v>1357</v>
      </c>
      <c r="I243" s="278" t="s">
        <v>1231</v>
      </c>
      <c r="J243" s="249" t="s">
        <v>1231</v>
      </c>
      <c r="K243" s="280">
        <v>2.395</v>
      </c>
      <c r="L243" s="271">
        <v>1.903</v>
      </c>
      <c r="M243" s="278"/>
      <c r="N243" s="278"/>
      <c r="O243" s="278" t="s">
        <v>65</v>
      </c>
      <c r="P243" s="278">
        <v>44</v>
      </c>
      <c r="Q243" s="279"/>
      <c r="R243" s="278" t="s">
        <v>136</v>
      </c>
      <c r="S243" s="278" t="s">
        <v>1499</v>
      </c>
      <c r="T243" s="249">
        <v>256</v>
      </c>
      <c r="U243" s="278" t="s">
        <v>159</v>
      </c>
      <c r="V243" s="278" t="s">
        <v>113</v>
      </c>
      <c r="W243" s="278" t="s">
        <v>65</v>
      </c>
      <c r="X243" s="278" t="s">
        <v>65</v>
      </c>
      <c r="Y243" s="278" t="s">
        <v>112</v>
      </c>
      <c r="Z243" s="278" t="s">
        <v>1337</v>
      </c>
      <c r="AA243" s="278" t="s">
        <v>113</v>
      </c>
      <c r="AB243" s="278" t="s">
        <v>113</v>
      </c>
      <c r="AC243" s="278"/>
      <c r="AD243" s="278" t="s">
        <v>113</v>
      </c>
      <c r="AE243" s="249" t="s">
        <v>113</v>
      </c>
      <c r="AF243" s="278" t="s">
        <v>65</v>
      </c>
      <c r="AG243" s="278"/>
      <c r="AH243" s="278" t="s">
        <v>1395</v>
      </c>
      <c r="AI243" s="281"/>
      <c r="AJ243" s="282" t="s">
        <v>1596</v>
      </c>
      <c r="AK243" s="252" t="s">
        <v>1208</v>
      </c>
      <c r="AL243" s="253" t="s">
        <v>1290</v>
      </c>
      <c r="AM243" s="266">
        <f t="shared" si="228"/>
        <v>7.093</v>
      </c>
      <c r="AN243" s="234"/>
      <c r="AO243" s="267">
        <v>169.05</v>
      </c>
      <c r="AP243" s="268">
        <v>3.5</v>
      </c>
      <c r="AQ243" s="268">
        <v>2.25</v>
      </c>
      <c r="AR243" s="268">
        <v>1.25</v>
      </c>
      <c r="AS243" s="234">
        <f t="shared" si="240"/>
        <v>261.94</v>
      </c>
      <c r="AT243" s="234"/>
      <c r="AU243" s="269">
        <v>93.1</v>
      </c>
      <c r="AV243" s="270">
        <v>3.5</v>
      </c>
      <c r="AW243" s="270">
        <v>2.25</v>
      </c>
      <c r="AX243" s="270">
        <v>1.25</v>
      </c>
      <c r="AY243" s="234">
        <f t="shared" si="242"/>
        <v>261.94</v>
      </c>
      <c r="AZ243" s="266"/>
      <c r="BA243" s="267">
        <v>169.05</v>
      </c>
      <c r="BB243" s="268">
        <v>3.5</v>
      </c>
      <c r="BC243" s="268">
        <v>2.25</v>
      </c>
      <c r="BD243" s="268">
        <v>1.25</v>
      </c>
      <c r="BE243" s="234">
        <f t="shared" si="244"/>
        <v>261.94</v>
      </c>
      <c r="BF243" s="234"/>
      <c r="BG243" s="269">
        <v>93.1</v>
      </c>
      <c r="BH243" s="270">
        <v>3.5</v>
      </c>
      <c r="BI243" s="270">
        <v>2.25</v>
      </c>
      <c r="BJ243" s="270">
        <v>1.25</v>
      </c>
      <c r="BK243" s="234">
        <f t="shared" si="246"/>
        <v>261.94</v>
      </c>
      <c r="BL243" s="234">
        <f>SUM(AO243+AS243)</f>
        <v>430.99</v>
      </c>
      <c r="BM243" s="234">
        <f t="shared" si="247"/>
        <v>355.04</v>
      </c>
      <c r="BN243" s="234">
        <f t="shared" si="248"/>
        <v>430.99</v>
      </c>
      <c r="BO243" s="234">
        <f t="shared" si="249"/>
        <v>355.04</v>
      </c>
      <c r="BP243" s="235" t="s">
        <v>1597</v>
      </c>
    </row>
    <row r="244" spans="1:68" s="233" customFormat="1" ht="14.95" thickBot="1" x14ac:dyDescent="0.25">
      <c r="A244" s="284" t="s">
        <v>466</v>
      </c>
      <c r="B244" s="285"/>
      <c r="C244" s="285"/>
      <c r="D244" s="286"/>
      <c r="E244" s="285"/>
      <c r="F244" s="285"/>
      <c r="G244" s="286"/>
      <c r="H244" s="286"/>
      <c r="I244" s="286"/>
      <c r="J244" s="285"/>
      <c r="K244" s="287"/>
      <c r="L244" s="287"/>
      <c r="M244" s="285"/>
      <c r="N244" s="285"/>
      <c r="O244" s="285"/>
      <c r="P244" s="285"/>
      <c r="Q244" s="286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6"/>
      <c r="AJ244" s="286"/>
      <c r="AK244" s="285"/>
      <c r="AL244" s="288"/>
      <c r="AM244" s="266"/>
      <c r="AN244" s="234"/>
      <c r="AO244" s="234"/>
      <c r="AP244" s="234"/>
      <c r="AQ244" s="234"/>
      <c r="AR244" s="234"/>
      <c r="AS244" s="234"/>
      <c r="AT244" s="266"/>
      <c r="AU244" s="266"/>
      <c r="AV244" s="266"/>
      <c r="AW244" s="266"/>
      <c r="AX244" s="266"/>
      <c r="AY244" s="266"/>
      <c r="AZ244" s="266"/>
      <c r="BA244" s="266"/>
      <c r="BB244" s="266"/>
      <c r="BC244" s="266"/>
      <c r="BD244" s="266"/>
      <c r="BE244" s="266"/>
      <c r="BF244" s="266"/>
      <c r="BG244" s="266"/>
      <c r="BH244" s="266"/>
      <c r="BI244" s="266"/>
      <c r="BJ244" s="266"/>
      <c r="BK244" s="266"/>
      <c r="BL244" s="234"/>
      <c r="BM244" s="234"/>
      <c r="BN244" s="234"/>
      <c r="BO244" s="234"/>
    </row>
    <row r="245" spans="1:68" s="233" customFormat="1" x14ac:dyDescent="0.2">
      <c r="A245" s="246" t="s">
        <v>466</v>
      </c>
      <c r="B245" s="247" t="s">
        <v>472</v>
      </c>
      <c r="C245" s="247" t="s">
        <v>471</v>
      </c>
      <c r="D245" s="248" t="s">
        <v>335</v>
      </c>
      <c r="E245" s="247" t="s">
        <v>166</v>
      </c>
      <c r="F245" s="247" t="s">
        <v>157</v>
      </c>
      <c r="G245" s="247" t="s">
        <v>158</v>
      </c>
      <c r="H245" s="247" t="s">
        <v>1408</v>
      </c>
      <c r="I245" s="247" t="s">
        <v>1500</v>
      </c>
      <c r="J245" s="247" t="s">
        <v>1231</v>
      </c>
      <c r="K245" s="271">
        <v>2.36</v>
      </c>
      <c r="L245" s="271">
        <v>0.95</v>
      </c>
      <c r="M245" s="247"/>
      <c r="N245" s="247"/>
      <c r="O245" s="247" t="s">
        <v>65</v>
      </c>
      <c r="P245" s="247">
        <v>44</v>
      </c>
      <c r="Q245" s="248"/>
      <c r="R245" s="247" t="s">
        <v>136</v>
      </c>
      <c r="S245" s="247" t="s">
        <v>1238</v>
      </c>
      <c r="T245" s="249">
        <v>154</v>
      </c>
      <c r="U245" s="249" t="s">
        <v>1607</v>
      </c>
      <c r="V245" s="247" t="s">
        <v>199</v>
      </c>
      <c r="W245" s="247" t="s">
        <v>65</v>
      </c>
      <c r="X245" s="247" t="s">
        <v>108</v>
      </c>
      <c r="Y245" s="247" t="s">
        <v>112</v>
      </c>
      <c r="Z245" s="247" t="s">
        <v>1337</v>
      </c>
      <c r="AA245" s="247" t="s">
        <v>113</v>
      </c>
      <c r="AB245" s="247" t="s">
        <v>113</v>
      </c>
      <c r="AC245" s="247"/>
      <c r="AD245" s="247" t="s">
        <v>113</v>
      </c>
      <c r="AE245" s="249" t="s">
        <v>113</v>
      </c>
      <c r="AF245" s="247" t="s">
        <v>65</v>
      </c>
      <c r="AG245" s="247"/>
      <c r="AH245" s="247" t="s">
        <v>1383</v>
      </c>
      <c r="AI245" s="254"/>
      <c r="AJ245" s="251" t="s">
        <v>1596</v>
      </c>
      <c r="AK245" s="252" t="s">
        <v>1208</v>
      </c>
      <c r="AL245" s="253" t="s">
        <v>1290</v>
      </c>
      <c r="AM245" s="266">
        <f t="shared" si="228"/>
        <v>6.07</v>
      </c>
      <c r="AN245" s="267">
        <v>28.03</v>
      </c>
      <c r="AO245" s="234">
        <f t="shared" si="229"/>
        <v>170.14</v>
      </c>
      <c r="AP245" s="268">
        <v>2.5</v>
      </c>
      <c r="AQ245" s="268">
        <v>2</v>
      </c>
      <c r="AR245" s="268">
        <v>1.25</v>
      </c>
      <c r="AS245" s="234">
        <f t="shared" ref="AS245:AS253" si="250">SUBTOTAL(9,AP245:AR245)*37.42</f>
        <v>215.17</v>
      </c>
      <c r="AT245" s="269">
        <v>13.09</v>
      </c>
      <c r="AU245" s="234">
        <f t="shared" ref="AU245:AU253" si="251">SUBTOTAL(9,AM245)*AT245</f>
        <v>79.459999999999994</v>
      </c>
      <c r="AV245" s="270">
        <v>2.5</v>
      </c>
      <c r="AW245" s="270">
        <v>2</v>
      </c>
      <c r="AX245" s="270">
        <v>1.25</v>
      </c>
      <c r="AY245" s="234">
        <f t="shared" ref="AY245:AY253" si="252">SUBTOTAL(9,AV245:AX245)*37.42</f>
        <v>215.17</v>
      </c>
      <c r="AZ245" s="272">
        <v>18.66</v>
      </c>
      <c r="BA245" s="266">
        <f t="shared" ref="BA245:BA253" si="253">SUBTOTAL(9,AM245)*AZ245</f>
        <v>113.26600000000001</v>
      </c>
      <c r="BB245" s="273">
        <v>1.5</v>
      </c>
      <c r="BC245" s="273">
        <v>1</v>
      </c>
      <c r="BD245" s="273">
        <v>0.75</v>
      </c>
      <c r="BE245" s="234">
        <f t="shared" ref="BE245:BE253" si="254">SUBTOTAL(9,BB245:BD245)*37.42</f>
        <v>121.62</v>
      </c>
      <c r="BF245" s="294">
        <v>10.78</v>
      </c>
      <c r="BG245" s="234">
        <f t="shared" ref="BG245:BG253" si="255">SUBTOTAL(9,AM245)*BF245</f>
        <v>65.430000000000007</v>
      </c>
      <c r="BH245" s="295">
        <v>1.25</v>
      </c>
      <c r="BI245" s="295">
        <v>1</v>
      </c>
      <c r="BJ245" s="295">
        <v>0.75</v>
      </c>
      <c r="BK245" s="234">
        <f t="shared" ref="BK245:BK253" si="256">SUBTOTAL(9,BH245:BJ245)*37.42</f>
        <v>112.26</v>
      </c>
      <c r="BL245" s="234">
        <f t="shared" ref="BL245:BL253" si="257">SUM(AO245+AS245)</f>
        <v>385.31</v>
      </c>
      <c r="BM245" s="234">
        <f t="shared" ref="BM245:BM253" si="258">SUM(AU245+AY245)</f>
        <v>294.63</v>
      </c>
      <c r="BN245" s="234">
        <f t="shared" ref="BN245:BN253" si="259">SUM(BA245+BE245)</f>
        <v>234.89</v>
      </c>
      <c r="BO245" s="234">
        <f t="shared" ref="BO245:BO253" si="260">SUM(BG245+BK245)</f>
        <v>177.69</v>
      </c>
    </row>
    <row r="246" spans="1:68" s="233" customFormat="1" x14ac:dyDescent="0.2">
      <c r="A246" s="246" t="s">
        <v>466</v>
      </c>
      <c r="B246" s="247" t="s">
        <v>474</v>
      </c>
      <c r="C246" s="247" t="s">
        <v>473</v>
      </c>
      <c r="D246" s="248" t="s">
        <v>177</v>
      </c>
      <c r="E246" s="247" t="s">
        <v>124</v>
      </c>
      <c r="F246" s="247" t="s">
        <v>157</v>
      </c>
      <c r="G246" s="247" t="s">
        <v>158</v>
      </c>
      <c r="H246" s="247" t="s">
        <v>1428</v>
      </c>
      <c r="I246" s="247" t="s">
        <v>1386</v>
      </c>
      <c r="J246" s="247" t="s">
        <v>1202</v>
      </c>
      <c r="K246" s="271">
        <v>2.36</v>
      </c>
      <c r="L246" s="271">
        <v>1.29</v>
      </c>
      <c r="M246" s="247" t="s">
        <v>1308</v>
      </c>
      <c r="N246" s="247" t="s">
        <v>1388</v>
      </c>
      <c r="O246" s="247" t="s">
        <v>65</v>
      </c>
      <c r="P246" s="247">
        <v>54</v>
      </c>
      <c r="Q246" s="248"/>
      <c r="R246" s="247" t="s">
        <v>136</v>
      </c>
      <c r="S246" s="247" t="s">
        <v>1217</v>
      </c>
      <c r="T246" s="249">
        <v>154</v>
      </c>
      <c r="U246" s="249" t="s">
        <v>1607</v>
      </c>
      <c r="V246" s="247" t="s">
        <v>125</v>
      </c>
      <c r="W246" s="247" t="s">
        <v>108</v>
      </c>
      <c r="X246" s="247" t="s">
        <v>108</v>
      </c>
      <c r="Y246" s="247" t="s">
        <v>112</v>
      </c>
      <c r="Z246" s="247" t="s">
        <v>1337</v>
      </c>
      <c r="AA246" s="247" t="s">
        <v>108</v>
      </c>
      <c r="AB246" s="247" t="s">
        <v>113</v>
      </c>
      <c r="AC246" s="247"/>
      <c r="AD246" s="249" t="s">
        <v>113</v>
      </c>
      <c r="AE246" s="247" t="s">
        <v>6</v>
      </c>
      <c r="AF246" s="247" t="s">
        <v>108</v>
      </c>
      <c r="AG246" s="247"/>
      <c r="AH246" s="247" t="s">
        <v>1433</v>
      </c>
      <c r="AI246" s="254"/>
      <c r="AJ246" s="251" t="s">
        <v>1560</v>
      </c>
      <c r="AK246" s="252" t="s">
        <v>1208</v>
      </c>
      <c r="AL246" s="253" t="s">
        <v>1290</v>
      </c>
      <c r="AM246" s="266">
        <f t="shared" si="228"/>
        <v>6.41</v>
      </c>
      <c r="AN246" s="267">
        <v>33.119999999999997</v>
      </c>
      <c r="AO246" s="234">
        <f t="shared" si="229"/>
        <v>212.3</v>
      </c>
      <c r="AP246" s="268">
        <v>2.75</v>
      </c>
      <c r="AQ246" s="268">
        <v>2</v>
      </c>
      <c r="AR246" s="268">
        <v>1.25</v>
      </c>
      <c r="AS246" s="234">
        <f t="shared" si="250"/>
        <v>224.52</v>
      </c>
      <c r="AT246" s="267">
        <v>33.119999999999997</v>
      </c>
      <c r="AU246" s="234">
        <f t="shared" si="251"/>
        <v>212.3</v>
      </c>
      <c r="AV246" s="268">
        <v>2.75</v>
      </c>
      <c r="AW246" s="268">
        <v>2</v>
      </c>
      <c r="AX246" s="268">
        <v>1.25</v>
      </c>
      <c r="AY246" s="234">
        <f t="shared" si="252"/>
        <v>224.52</v>
      </c>
      <c r="AZ246" s="272">
        <v>26.43</v>
      </c>
      <c r="BA246" s="266">
        <f t="shared" si="253"/>
        <v>169.416</v>
      </c>
      <c r="BB246" s="273">
        <v>1.75</v>
      </c>
      <c r="BC246" s="273">
        <v>1</v>
      </c>
      <c r="BD246" s="273">
        <v>0.75</v>
      </c>
      <c r="BE246" s="234">
        <f t="shared" si="254"/>
        <v>130.97</v>
      </c>
      <c r="BF246" s="272">
        <v>26.43</v>
      </c>
      <c r="BG246" s="234">
        <f t="shared" si="255"/>
        <v>169.42</v>
      </c>
      <c r="BH246" s="273">
        <v>1.75</v>
      </c>
      <c r="BI246" s="273">
        <v>1</v>
      </c>
      <c r="BJ246" s="273">
        <v>0.75</v>
      </c>
      <c r="BK246" s="234">
        <f t="shared" si="256"/>
        <v>130.97</v>
      </c>
      <c r="BL246" s="234">
        <f t="shared" si="257"/>
        <v>436.82</v>
      </c>
      <c r="BM246" s="234">
        <f t="shared" si="258"/>
        <v>436.82</v>
      </c>
      <c r="BN246" s="234">
        <f t="shared" si="259"/>
        <v>300.39</v>
      </c>
      <c r="BO246" s="234">
        <f t="shared" si="260"/>
        <v>300.39</v>
      </c>
      <c r="BP246" s="235" t="s">
        <v>1599</v>
      </c>
    </row>
    <row r="247" spans="1:68" s="233" customFormat="1" x14ac:dyDescent="0.2">
      <c r="A247" s="246" t="s">
        <v>466</v>
      </c>
      <c r="B247" s="247" t="s">
        <v>476</v>
      </c>
      <c r="C247" s="247" t="s">
        <v>475</v>
      </c>
      <c r="D247" s="248" t="s">
        <v>358</v>
      </c>
      <c r="E247" s="247" t="s">
        <v>166</v>
      </c>
      <c r="F247" s="247" t="s">
        <v>157</v>
      </c>
      <c r="G247" s="247" t="s">
        <v>158</v>
      </c>
      <c r="H247" s="249" t="s">
        <v>1398</v>
      </c>
      <c r="I247" s="247" t="s">
        <v>1429</v>
      </c>
      <c r="J247" s="249" t="s">
        <v>1637</v>
      </c>
      <c r="K247" s="265">
        <v>2.16</v>
      </c>
      <c r="L247" s="271">
        <v>0.83</v>
      </c>
      <c r="M247" s="247"/>
      <c r="N247" s="247"/>
      <c r="O247" s="247" t="s">
        <v>65</v>
      </c>
      <c r="P247" s="247">
        <v>44</v>
      </c>
      <c r="Q247" s="248"/>
      <c r="R247" s="247" t="s">
        <v>136</v>
      </c>
      <c r="S247" s="247" t="s">
        <v>1238</v>
      </c>
      <c r="T247" s="249">
        <v>154</v>
      </c>
      <c r="U247" s="249" t="s">
        <v>1607</v>
      </c>
      <c r="V247" s="247" t="s">
        <v>167</v>
      </c>
      <c r="W247" s="247" t="s">
        <v>65</v>
      </c>
      <c r="X247" s="247" t="s">
        <v>108</v>
      </c>
      <c r="Y247" s="247" t="s">
        <v>112</v>
      </c>
      <c r="Z247" s="247" t="s">
        <v>1337</v>
      </c>
      <c r="AA247" s="247" t="s">
        <v>113</v>
      </c>
      <c r="AB247" s="247" t="s">
        <v>113</v>
      </c>
      <c r="AC247" s="247"/>
      <c r="AD247" s="247" t="s">
        <v>113</v>
      </c>
      <c r="AE247" s="249" t="s">
        <v>5</v>
      </c>
      <c r="AF247" s="247" t="s">
        <v>65</v>
      </c>
      <c r="AG247" s="247"/>
      <c r="AH247" s="247" t="s">
        <v>1413</v>
      </c>
      <c r="AI247" s="254"/>
      <c r="AJ247" s="251" t="s">
        <v>1566</v>
      </c>
      <c r="AK247" s="252" t="s">
        <v>1208</v>
      </c>
      <c r="AL247" s="253" t="s">
        <v>1290</v>
      </c>
      <c r="AM247" s="266">
        <f t="shared" si="228"/>
        <v>5.55</v>
      </c>
      <c r="AN247" s="267">
        <v>28.04</v>
      </c>
      <c r="AO247" s="234">
        <f t="shared" si="229"/>
        <v>155.62</v>
      </c>
      <c r="AP247" s="268">
        <v>2.5</v>
      </c>
      <c r="AQ247" s="268">
        <v>2</v>
      </c>
      <c r="AR247" s="268">
        <v>1.25</v>
      </c>
      <c r="AS247" s="234">
        <f t="shared" si="250"/>
        <v>215.17</v>
      </c>
      <c r="AT247" s="269">
        <v>13.1</v>
      </c>
      <c r="AU247" s="234">
        <f t="shared" si="251"/>
        <v>72.709999999999994</v>
      </c>
      <c r="AV247" s="270">
        <v>2.5</v>
      </c>
      <c r="AW247" s="270">
        <v>2</v>
      </c>
      <c r="AX247" s="270">
        <v>1.25</v>
      </c>
      <c r="AY247" s="234">
        <f t="shared" si="252"/>
        <v>215.17</v>
      </c>
      <c r="AZ247" s="272">
        <v>18.68</v>
      </c>
      <c r="BA247" s="266">
        <f t="shared" si="253"/>
        <v>103.67400000000001</v>
      </c>
      <c r="BB247" s="273">
        <v>1.5</v>
      </c>
      <c r="BC247" s="273">
        <v>1</v>
      </c>
      <c r="BD247" s="273">
        <v>0.75</v>
      </c>
      <c r="BE247" s="234">
        <f t="shared" si="254"/>
        <v>121.62</v>
      </c>
      <c r="BF247" s="294">
        <v>10.79</v>
      </c>
      <c r="BG247" s="234">
        <f t="shared" si="255"/>
        <v>59.88</v>
      </c>
      <c r="BH247" s="295">
        <v>1.25</v>
      </c>
      <c r="BI247" s="295">
        <v>1</v>
      </c>
      <c r="BJ247" s="295">
        <v>0.75</v>
      </c>
      <c r="BK247" s="234">
        <f t="shared" si="256"/>
        <v>112.26</v>
      </c>
      <c r="BL247" s="234">
        <f t="shared" si="257"/>
        <v>370.79</v>
      </c>
      <c r="BM247" s="234">
        <f t="shared" si="258"/>
        <v>287.88</v>
      </c>
      <c r="BN247" s="234">
        <f t="shared" si="259"/>
        <v>225.29</v>
      </c>
      <c r="BO247" s="234">
        <f t="shared" si="260"/>
        <v>172.14</v>
      </c>
    </row>
    <row r="248" spans="1:68" s="233" customFormat="1" x14ac:dyDescent="0.2">
      <c r="A248" s="246" t="s">
        <v>466</v>
      </c>
      <c r="B248" s="247" t="s">
        <v>477</v>
      </c>
      <c r="C248" s="247" t="s">
        <v>473</v>
      </c>
      <c r="D248" s="248" t="s">
        <v>177</v>
      </c>
      <c r="E248" s="247" t="s">
        <v>166</v>
      </c>
      <c r="F248" s="247" t="s">
        <v>157</v>
      </c>
      <c r="G248" s="247" t="s">
        <v>158</v>
      </c>
      <c r="H248" s="247" t="s">
        <v>1408</v>
      </c>
      <c r="I248" s="247" t="s">
        <v>1442</v>
      </c>
      <c r="J248" s="247" t="s">
        <v>1231</v>
      </c>
      <c r="K248" s="271">
        <v>2.36</v>
      </c>
      <c r="L248" s="271">
        <v>1.01</v>
      </c>
      <c r="M248" s="247"/>
      <c r="N248" s="247"/>
      <c r="O248" s="247" t="s">
        <v>65</v>
      </c>
      <c r="P248" s="247">
        <v>44</v>
      </c>
      <c r="Q248" s="248"/>
      <c r="R248" s="247" t="s">
        <v>136</v>
      </c>
      <c r="S248" s="247" t="s">
        <v>1238</v>
      </c>
      <c r="T248" s="249">
        <v>154</v>
      </c>
      <c r="U248" s="249" t="s">
        <v>1607</v>
      </c>
      <c r="V248" s="247" t="s">
        <v>167</v>
      </c>
      <c r="W248" s="247" t="s">
        <v>65</v>
      </c>
      <c r="X248" s="247" t="s">
        <v>108</v>
      </c>
      <c r="Y248" s="247" t="s">
        <v>112</v>
      </c>
      <c r="Z248" s="247" t="s">
        <v>1337</v>
      </c>
      <c r="AA248" s="247" t="s">
        <v>113</v>
      </c>
      <c r="AB248" s="247" t="s">
        <v>113</v>
      </c>
      <c r="AC248" s="247"/>
      <c r="AD248" s="247" t="s">
        <v>113</v>
      </c>
      <c r="AE248" s="249" t="s">
        <v>113</v>
      </c>
      <c r="AF248" s="247" t="s">
        <v>65</v>
      </c>
      <c r="AG248" s="247"/>
      <c r="AH248" s="247" t="s">
        <v>1432</v>
      </c>
      <c r="AI248" s="254"/>
      <c r="AJ248" s="251" t="s">
        <v>1596</v>
      </c>
      <c r="AK248" s="252" t="s">
        <v>1208</v>
      </c>
      <c r="AL248" s="253" t="s">
        <v>1290</v>
      </c>
      <c r="AM248" s="266">
        <f t="shared" si="228"/>
        <v>6.13</v>
      </c>
      <c r="AN248" s="267">
        <v>28.03</v>
      </c>
      <c r="AO248" s="234">
        <f t="shared" si="229"/>
        <v>171.82</v>
      </c>
      <c r="AP248" s="268">
        <v>2.5</v>
      </c>
      <c r="AQ248" s="268">
        <v>2</v>
      </c>
      <c r="AR248" s="268">
        <v>1.25</v>
      </c>
      <c r="AS248" s="234">
        <f t="shared" si="250"/>
        <v>215.17</v>
      </c>
      <c r="AT248" s="269">
        <v>13.09</v>
      </c>
      <c r="AU248" s="234">
        <f t="shared" si="251"/>
        <v>80.239999999999995</v>
      </c>
      <c r="AV248" s="270">
        <v>2.5</v>
      </c>
      <c r="AW248" s="270">
        <v>2</v>
      </c>
      <c r="AX248" s="270">
        <v>1.25</v>
      </c>
      <c r="AY248" s="234">
        <f t="shared" si="252"/>
        <v>215.17</v>
      </c>
      <c r="AZ248" s="272">
        <v>18.66</v>
      </c>
      <c r="BA248" s="266">
        <f t="shared" si="253"/>
        <v>114.386</v>
      </c>
      <c r="BB248" s="273">
        <v>1.5</v>
      </c>
      <c r="BC248" s="273">
        <v>1</v>
      </c>
      <c r="BD248" s="273">
        <v>0.75</v>
      </c>
      <c r="BE248" s="234">
        <f t="shared" si="254"/>
        <v>121.62</v>
      </c>
      <c r="BF248" s="294">
        <v>10.78</v>
      </c>
      <c r="BG248" s="234">
        <f t="shared" si="255"/>
        <v>66.08</v>
      </c>
      <c r="BH248" s="295">
        <v>1.25</v>
      </c>
      <c r="BI248" s="295">
        <v>1</v>
      </c>
      <c r="BJ248" s="295">
        <v>0.75</v>
      </c>
      <c r="BK248" s="234">
        <f t="shared" si="256"/>
        <v>112.26</v>
      </c>
      <c r="BL248" s="234">
        <f t="shared" si="257"/>
        <v>386.99</v>
      </c>
      <c r="BM248" s="234">
        <f t="shared" si="258"/>
        <v>295.41000000000003</v>
      </c>
      <c r="BN248" s="234">
        <f t="shared" si="259"/>
        <v>236.01</v>
      </c>
      <c r="BO248" s="234">
        <f t="shared" si="260"/>
        <v>178.34</v>
      </c>
    </row>
    <row r="249" spans="1:68" s="233" customFormat="1" x14ac:dyDescent="0.2">
      <c r="A249" s="246" t="s">
        <v>466</v>
      </c>
      <c r="B249" s="247" t="s">
        <v>479</v>
      </c>
      <c r="C249" s="247" t="s">
        <v>478</v>
      </c>
      <c r="D249" s="248" t="s">
        <v>338</v>
      </c>
      <c r="E249" s="247" t="s">
        <v>166</v>
      </c>
      <c r="F249" s="247" t="s">
        <v>157</v>
      </c>
      <c r="G249" s="247" t="s">
        <v>158</v>
      </c>
      <c r="H249" s="247" t="s">
        <v>1428</v>
      </c>
      <c r="I249" s="247" t="s">
        <v>1231</v>
      </c>
      <c r="J249" s="247" t="s">
        <v>1231</v>
      </c>
      <c r="K249" s="271">
        <v>2.36</v>
      </c>
      <c r="L249" s="271">
        <v>0.97</v>
      </c>
      <c r="M249" s="247"/>
      <c r="N249" s="247"/>
      <c r="O249" s="247" t="s">
        <v>65</v>
      </c>
      <c r="P249" s="247">
        <v>54</v>
      </c>
      <c r="Q249" s="248"/>
      <c r="R249" s="247" t="s">
        <v>136</v>
      </c>
      <c r="S249" s="247" t="s">
        <v>1441</v>
      </c>
      <c r="T249" s="249">
        <v>139</v>
      </c>
      <c r="U249" s="249" t="s">
        <v>1607</v>
      </c>
      <c r="V249" s="247" t="s">
        <v>167</v>
      </c>
      <c r="W249" s="247" t="s">
        <v>65</v>
      </c>
      <c r="X249" s="247" t="s">
        <v>108</v>
      </c>
      <c r="Y249" s="247" t="s">
        <v>112</v>
      </c>
      <c r="Z249" s="247" t="s">
        <v>1304</v>
      </c>
      <c r="AA249" s="247" t="s">
        <v>113</v>
      </c>
      <c r="AB249" s="247" t="s">
        <v>113</v>
      </c>
      <c r="AC249" s="247"/>
      <c r="AD249" s="247" t="s">
        <v>113</v>
      </c>
      <c r="AE249" s="247" t="s">
        <v>6</v>
      </c>
      <c r="AF249" s="247" t="s">
        <v>108</v>
      </c>
      <c r="AG249" s="247"/>
      <c r="AH249" s="247" t="s">
        <v>1383</v>
      </c>
      <c r="AI249" s="254"/>
      <c r="AJ249" s="251" t="s">
        <v>1560</v>
      </c>
      <c r="AK249" s="252" t="s">
        <v>1208</v>
      </c>
      <c r="AL249" s="253" t="s">
        <v>1290</v>
      </c>
      <c r="AM249" s="266">
        <f t="shared" si="228"/>
        <v>6.09</v>
      </c>
      <c r="AN249" s="267">
        <v>28.77</v>
      </c>
      <c r="AO249" s="234">
        <f t="shared" si="229"/>
        <v>175.21</v>
      </c>
      <c r="AP249" s="268">
        <v>2.75</v>
      </c>
      <c r="AQ249" s="268">
        <v>2</v>
      </c>
      <c r="AR249" s="268">
        <v>1.25</v>
      </c>
      <c r="AS249" s="234">
        <f t="shared" si="250"/>
        <v>224.52</v>
      </c>
      <c r="AT249" s="267">
        <v>28.77</v>
      </c>
      <c r="AU249" s="234">
        <f t="shared" si="251"/>
        <v>175.21</v>
      </c>
      <c r="AV249" s="268">
        <v>2.75</v>
      </c>
      <c r="AW249" s="268">
        <v>2</v>
      </c>
      <c r="AX249" s="268">
        <v>1.25</v>
      </c>
      <c r="AY249" s="234">
        <f t="shared" si="252"/>
        <v>224.52</v>
      </c>
      <c r="AZ249" s="272">
        <v>23.15</v>
      </c>
      <c r="BA249" s="266">
        <f t="shared" si="253"/>
        <v>140.98400000000001</v>
      </c>
      <c r="BB249" s="273">
        <v>1.75</v>
      </c>
      <c r="BC249" s="273">
        <v>1</v>
      </c>
      <c r="BD249" s="273">
        <v>0.75</v>
      </c>
      <c r="BE249" s="234">
        <f t="shared" si="254"/>
        <v>130.97</v>
      </c>
      <c r="BF249" s="272">
        <v>23.15</v>
      </c>
      <c r="BG249" s="234">
        <f t="shared" si="255"/>
        <v>140.97999999999999</v>
      </c>
      <c r="BH249" s="273">
        <v>1.75</v>
      </c>
      <c r="BI249" s="273">
        <v>1</v>
      </c>
      <c r="BJ249" s="273">
        <v>0.75</v>
      </c>
      <c r="BK249" s="234">
        <f t="shared" si="256"/>
        <v>130.97</v>
      </c>
      <c r="BL249" s="234">
        <f t="shared" si="257"/>
        <v>399.73</v>
      </c>
      <c r="BM249" s="234">
        <f t="shared" si="258"/>
        <v>399.73</v>
      </c>
      <c r="BN249" s="234">
        <f t="shared" si="259"/>
        <v>271.95</v>
      </c>
      <c r="BO249" s="234">
        <f t="shared" si="260"/>
        <v>271.95</v>
      </c>
      <c r="BP249" s="235" t="s">
        <v>1599</v>
      </c>
    </row>
    <row r="250" spans="1:68" s="233" customFormat="1" x14ac:dyDescent="0.2">
      <c r="A250" s="246" t="s">
        <v>466</v>
      </c>
      <c r="B250" s="247" t="s">
        <v>481</v>
      </c>
      <c r="C250" s="247" t="s">
        <v>480</v>
      </c>
      <c r="D250" s="248" t="s">
        <v>1430</v>
      </c>
      <c r="E250" s="247" t="s">
        <v>124</v>
      </c>
      <c r="F250" s="247" t="s">
        <v>157</v>
      </c>
      <c r="G250" s="247" t="s">
        <v>158</v>
      </c>
      <c r="H250" s="247" t="s">
        <v>1428</v>
      </c>
      <c r="I250" s="247" t="s">
        <v>1386</v>
      </c>
      <c r="J250" s="247" t="s">
        <v>1202</v>
      </c>
      <c r="K250" s="271">
        <v>2.36</v>
      </c>
      <c r="L250" s="271">
        <v>1.29</v>
      </c>
      <c r="M250" s="247" t="s">
        <v>1308</v>
      </c>
      <c r="N250" s="247" t="s">
        <v>1388</v>
      </c>
      <c r="O250" s="247" t="s">
        <v>65</v>
      </c>
      <c r="P250" s="247">
        <v>54</v>
      </c>
      <c r="Q250" s="248"/>
      <c r="R250" s="247" t="s">
        <v>136</v>
      </c>
      <c r="S250" s="247" t="s">
        <v>1441</v>
      </c>
      <c r="T250" s="249">
        <v>154</v>
      </c>
      <c r="U250" s="249" t="s">
        <v>1607</v>
      </c>
      <c r="V250" s="247" t="s">
        <v>125</v>
      </c>
      <c r="W250" s="247" t="s">
        <v>108</v>
      </c>
      <c r="X250" s="247" t="s">
        <v>65</v>
      </c>
      <c r="Y250" s="247" t="s">
        <v>112</v>
      </c>
      <c r="Z250" s="247" t="s">
        <v>1337</v>
      </c>
      <c r="AA250" s="247" t="s">
        <v>108</v>
      </c>
      <c r="AB250" s="247" t="s">
        <v>113</v>
      </c>
      <c r="AC250" s="247"/>
      <c r="AD250" s="249" t="s">
        <v>113</v>
      </c>
      <c r="AE250" s="247" t="s">
        <v>6</v>
      </c>
      <c r="AF250" s="247" t="s">
        <v>108</v>
      </c>
      <c r="AG250" s="247"/>
      <c r="AH250" s="247" t="s">
        <v>1347</v>
      </c>
      <c r="AI250" s="254"/>
      <c r="AJ250" s="251" t="s">
        <v>1560</v>
      </c>
      <c r="AK250" s="252" t="s">
        <v>1208</v>
      </c>
      <c r="AL250" s="253" t="s">
        <v>1290</v>
      </c>
      <c r="AM250" s="266">
        <f t="shared" si="228"/>
        <v>6.41</v>
      </c>
      <c r="AN250" s="267">
        <v>33.119999999999997</v>
      </c>
      <c r="AO250" s="234">
        <f t="shared" si="229"/>
        <v>212.3</v>
      </c>
      <c r="AP250" s="268">
        <v>2.75</v>
      </c>
      <c r="AQ250" s="268">
        <v>2</v>
      </c>
      <c r="AR250" s="268">
        <v>1.25</v>
      </c>
      <c r="AS250" s="234">
        <f t="shared" si="250"/>
        <v>224.52</v>
      </c>
      <c r="AT250" s="267">
        <v>33.119999999999997</v>
      </c>
      <c r="AU250" s="234">
        <f t="shared" si="251"/>
        <v>212.3</v>
      </c>
      <c r="AV250" s="268">
        <v>2.75</v>
      </c>
      <c r="AW250" s="268">
        <v>2</v>
      </c>
      <c r="AX250" s="268">
        <v>1.25</v>
      </c>
      <c r="AY250" s="234">
        <f t="shared" si="252"/>
        <v>224.52</v>
      </c>
      <c r="AZ250" s="272">
        <v>26.43</v>
      </c>
      <c r="BA250" s="266">
        <f t="shared" si="253"/>
        <v>169.416</v>
      </c>
      <c r="BB250" s="273">
        <v>1.75</v>
      </c>
      <c r="BC250" s="273">
        <v>1</v>
      </c>
      <c r="BD250" s="273">
        <v>0.75</v>
      </c>
      <c r="BE250" s="234">
        <f t="shared" si="254"/>
        <v>130.97</v>
      </c>
      <c r="BF250" s="272">
        <v>26.43</v>
      </c>
      <c r="BG250" s="234">
        <f t="shared" si="255"/>
        <v>169.42</v>
      </c>
      <c r="BH250" s="273">
        <v>1.75</v>
      </c>
      <c r="BI250" s="273">
        <v>1</v>
      </c>
      <c r="BJ250" s="273">
        <v>0.75</v>
      </c>
      <c r="BK250" s="234">
        <f t="shared" si="256"/>
        <v>130.97</v>
      </c>
      <c r="BL250" s="234">
        <f t="shared" si="257"/>
        <v>436.82</v>
      </c>
      <c r="BM250" s="234">
        <f t="shared" si="258"/>
        <v>436.82</v>
      </c>
      <c r="BN250" s="234">
        <f t="shared" si="259"/>
        <v>300.39</v>
      </c>
      <c r="BO250" s="234">
        <f t="shared" si="260"/>
        <v>300.39</v>
      </c>
      <c r="BP250" s="235" t="s">
        <v>1599</v>
      </c>
    </row>
    <row r="251" spans="1:68" s="233" customFormat="1" x14ac:dyDescent="0.2">
      <c r="A251" s="246" t="s">
        <v>466</v>
      </c>
      <c r="B251" s="247" t="s">
        <v>483</v>
      </c>
      <c r="C251" s="247" t="s">
        <v>482</v>
      </c>
      <c r="D251" s="248" t="s">
        <v>189</v>
      </c>
      <c r="E251" s="247" t="s">
        <v>166</v>
      </c>
      <c r="F251" s="247" t="s">
        <v>157</v>
      </c>
      <c r="G251" s="247" t="s">
        <v>158</v>
      </c>
      <c r="H251" s="247" t="s">
        <v>1428</v>
      </c>
      <c r="I251" s="249" t="s">
        <v>1470</v>
      </c>
      <c r="J251" s="247" t="s">
        <v>1402</v>
      </c>
      <c r="K251" s="271">
        <v>2.36</v>
      </c>
      <c r="L251" s="271">
        <v>1.02</v>
      </c>
      <c r="M251" s="247"/>
      <c r="N251" s="247"/>
      <c r="O251" s="247" t="s">
        <v>65</v>
      </c>
      <c r="P251" s="249">
        <v>44</v>
      </c>
      <c r="Q251" s="248"/>
      <c r="R251" s="247" t="s">
        <v>136</v>
      </c>
      <c r="S251" s="247" t="s">
        <v>1441</v>
      </c>
      <c r="T251" s="249">
        <v>139</v>
      </c>
      <c r="U251" s="249" t="s">
        <v>1607</v>
      </c>
      <c r="V251" s="247" t="s">
        <v>125</v>
      </c>
      <c r="W251" s="247" t="s">
        <v>108</v>
      </c>
      <c r="X251" s="247" t="s">
        <v>108</v>
      </c>
      <c r="Y251" s="247" t="s">
        <v>112</v>
      </c>
      <c r="Z251" s="247" t="s">
        <v>1304</v>
      </c>
      <c r="AA251" s="247" t="s">
        <v>108</v>
      </c>
      <c r="AB251" s="247" t="s">
        <v>108</v>
      </c>
      <c r="AC251" s="247"/>
      <c r="AD251" s="247" t="s">
        <v>108</v>
      </c>
      <c r="AE251" s="249" t="s">
        <v>5</v>
      </c>
      <c r="AF251" s="247" t="s">
        <v>108</v>
      </c>
      <c r="AG251" s="247" t="s">
        <v>1396</v>
      </c>
      <c r="AH251" s="247" t="s">
        <v>1354</v>
      </c>
      <c r="AI251" s="254"/>
      <c r="AJ251" s="251" t="s">
        <v>1560</v>
      </c>
      <c r="AK251" s="252" t="s">
        <v>1208</v>
      </c>
      <c r="AL251" s="253" t="s">
        <v>1290</v>
      </c>
      <c r="AM251" s="266">
        <f t="shared" si="228"/>
        <v>6.14</v>
      </c>
      <c r="AN251" s="267">
        <v>24.96</v>
      </c>
      <c r="AO251" s="234">
        <f t="shared" si="229"/>
        <v>153.25</v>
      </c>
      <c r="AP251" s="268">
        <v>2.5</v>
      </c>
      <c r="AQ251" s="268">
        <v>2</v>
      </c>
      <c r="AR251" s="268">
        <v>1.25</v>
      </c>
      <c r="AS251" s="234">
        <f t="shared" si="250"/>
        <v>215.17</v>
      </c>
      <c r="AT251" s="269">
        <v>11.61</v>
      </c>
      <c r="AU251" s="234">
        <f t="shared" si="251"/>
        <v>71.290000000000006</v>
      </c>
      <c r="AV251" s="270">
        <v>2.5</v>
      </c>
      <c r="AW251" s="270">
        <v>2</v>
      </c>
      <c r="AX251" s="270">
        <v>1.25</v>
      </c>
      <c r="AY251" s="234">
        <f t="shared" si="252"/>
        <v>215.17</v>
      </c>
      <c r="AZ251" s="272">
        <v>16.79</v>
      </c>
      <c r="BA251" s="266">
        <f t="shared" si="253"/>
        <v>103.09099999999999</v>
      </c>
      <c r="BB251" s="273">
        <v>1.5</v>
      </c>
      <c r="BC251" s="273">
        <v>1</v>
      </c>
      <c r="BD251" s="273">
        <v>0.75</v>
      </c>
      <c r="BE251" s="234">
        <f t="shared" si="254"/>
        <v>121.62</v>
      </c>
      <c r="BF251" s="294">
        <v>9.86</v>
      </c>
      <c r="BG251" s="234">
        <f t="shared" si="255"/>
        <v>60.54</v>
      </c>
      <c r="BH251" s="295">
        <v>1.25</v>
      </c>
      <c r="BI251" s="295">
        <v>1</v>
      </c>
      <c r="BJ251" s="295">
        <v>0.75</v>
      </c>
      <c r="BK251" s="234">
        <f t="shared" si="256"/>
        <v>112.26</v>
      </c>
      <c r="BL251" s="234">
        <f t="shared" si="257"/>
        <v>368.42</v>
      </c>
      <c r="BM251" s="234">
        <f t="shared" si="258"/>
        <v>286.45999999999998</v>
      </c>
      <c r="BN251" s="234">
        <f t="shared" si="259"/>
        <v>224.71</v>
      </c>
      <c r="BO251" s="234">
        <f t="shared" si="260"/>
        <v>172.8</v>
      </c>
    </row>
    <row r="252" spans="1:68" s="233" customFormat="1" x14ac:dyDescent="0.2">
      <c r="A252" s="246" t="s">
        <v>466</v>
      </c>
      <c r="B252" s="247" t="s">
        <v>485</v>
      </c>
      <c r="C252" s="247" t="s">
        <v>484</v>
      </c>
      <c r="D252" s="248" t="s">
        <v>177</v>
      </c>
      <c r="E252" s="247" t="s">
        <v>105</v>
      </c>
      <c r="F252" s="247" t="s">
        <v>157</v>
      </c>
      <c r="G252" s="247" t="s">
        <v>158</v>
      </c>
      <c r="H252" s="247" t="s">
        <v>1362</v>
      </c>
      <c r="I252" s="247" t="s">
        <v>1459</v>
      </c>
      <c r="J252" s="249" t="s">
        <v>1231</v>
      </c>
      <c r="K252" s="271">
        <v>2.36</v>
      </c>
      <c r="L252" s="271">
        <v>1.8149999999999999</v>
      </c>
      <c r="M252" s="247"/>
      <c r="N252" s="247"/>
      <c r="O252" s="247" t="s">
        <v>65</v>
      </c>
      <c r="P252" s="247">
        <v>54</v>
      </c>
      <c r="Q252" s="248"/>
      <c r="R252" s="247" t="s">
        <v>136</v>
      </c>
      <c r="S252" s="247" t="s">
        <v>1431</v>
      </c>
      <c r="T252" s="249">
        <v>124</v>
      </c>
      <c r="U252" s="249" t="s">
        <v>1607</v>
      </c>
      <c r="V252" s="247" t="s">
        <v>111</v>
      </c>
      <c r="W252" s="247" t="s">
        <v>65</v>
      </c>
      <c r="X252" s="247" t="s">
        <v>108</v>
      </c>
      <c r="Y252" s="247" t="s">
        <v>112</v>
      </c>
      <c r="Z252" s="247" t="s">
        <v>1337</v>
      </c>
      <c r="AA252" s="247" t="s">
        <v>108</v>
      </c>
      <c r="AB252" s="247" t="s">
        <v>108</v>
      </c>
      <c r="AC252" s="247"/>
      <c r="AD252" s="249" t="s">
        <v>108</v>
      </c>
      <c r="AE252" s="247" t="s">
        <v>6</v>
      </c>
      <c r="AF252" s="247" t="s">
        <v>108</v>
      </c>
      <c r="AG252" s="247" t="s">
        <v>1460</v>
      </c>
      <c r="AH252" s="247" t="s">
        <v>1461</v>
      </c>
      <c r="AI252" s="250" t="s">
        <v>1636</v>
      </c>
      <c r="AJ252" s="251" t="s">
        <v>1560</v>
      </c>
      <c r="AK252" s="252" t="s">
        <v>1208</v>
      </c>
      <c r="AL252" s="253" t="s">
        <v>1290</v>
      </c>
      <c r="AM252" s="266">
        <f t="shared" si="228"/>
        <v>6.9349999999999996</v>
      </c>
      <c r="AN252" s="267">
        <v>26.02</v>
      </c>
      <c r="AO252" s="234">
        <f t="shared" si="229"/>
        <v>180.45</v>
      </c>
      <c r="AP252" s="268">
        <v>2.75</v>
      </c>
      <c r="AQ252" s="268">
        <v>2</v>
      </c>
      <c r="AR252" s="268">
        <v>1.25</v>
      </c>
      <c r="AS252" s="234">
        <f t="shared" si="250"/>
        <v>224.52</v>
      </c>
      <c r="AT252" s="267">
        <v>26.02</v>
      </c>
      <c r="AU252" s="234">
        <f t="shared" si="251"/>
        <v>180.45</v>
      </c>
      <c r="AV252" s="268">
        <v>2.75</v>
      </c>
      <c r="AW252" s="268">
        <v>2</v>
      </c>
      <c r="AX252" s="268">
        <v>1.25</v>
      </c>
      <c r="AY252" s="234">
        <f t="shared" si="252"/>
        <v>224.52</v>
      </c>
      <c r="AZ252" s="272">
        <v>23.1</v>
      </c>
      <c r="BA252" s="266">
        <f t="shared" si="253"/>
        <v>160.19900000000001</v>
      </c>
      <c r="BB252" s="273">
        <v>1.75</v>
      </c>
      <c r="BC252" s="273">
        <v>1</v>
      </c>
      <c r="BD252" s="273">
        <v>0.75</v>
      </c>
      <c r="BE252" s="234">
        <f t="shared" si="254"/>
        <v>130.97</v>
      </c>
      <c r="BF252" s="272">
        <v>23.1</v>
      </c>
      <c r="BG252" s="234">
        <f t="shared" si="255"/>
        <v>160.19999999999999</v>
      </c>
      <c r="BH252" s="273">
        <v>1.75</v>
      </c>
      <c r="BI252" s="273">
        <v>1</v>
      </c>
      <c r="BJ252" s="273">
        <v>0.75</v>
      </c>
      <c r="BK252" s="234">
        <f t="shared" si="256"/>
        <v>130.97</v>
      </c>
      <c r="BL252" s="234">
        <f t="shared" si="257"/>
        <v>404.97</v>
      </c>
      <c r="BM252" s="234">
        <f t="shared" si="258"/>
        <v>404.97</v>
      </c>
      <c r="BN252" s="234">
        <f t="shared" si="259"/>
        <v>291.17</v>
      </c>
      <c r="BO252" s="234">
        <f t="shared" si="260"/>
        <v>291.17</v>
      </c>
      <c r="BP252" s="235" t="s">
        <v>1599</v>
      </c>
    </row>
    <row r="253" spans="1:68" s="233" customFormat="1" x14ac:dyDescent="0.2">
      <c r="A253" s="246" t="s">
        <v>466</v>
      </c>
      <c r="B253" s="247" t="s">
        <v>487</v>
      </c>
      <c r="C253" s="247" t="s">
        <v>486</v>
      </c>
      <c r="D253" s="248" t="s">
        <v>177</v>
      </c>
      <c r="E253" s="247" t="s">
        <v>124</v>
      </c>
      <c r="F253" s="247" t="s">
        <v>157</v>
      </c>
      <c r="G253" s="247" t="s">
        <v>158</v>
      </c>
      <c r="H253" s="247" t="s">
        <v>1428</v>
      </c>
      <c r="I253" s="247" t="s">
        <v>1386</v>
      </c>
      <c r="J253" s="247" t="s">
        <v>1202</v>
      </c>
      <c r="K253" s="271">
        <v>2.36</v>
      </c>
      <c r="L253" s="271">
        <v>1.29</v>
      </c>
      <c r="M253" s="247" t="s">
        <v>1308</v>
      </c>
      <c r="N253" s="247" t="s">
        <v>1388</v>
      </c>
      <c r="O253" s="247" t="s">
        <v>65</v>
      </c>
      <c r="P253" s="247">
        <v>54</v>
      </c>
      <c r="Q253" s="248"/>
      <c r="R253" s="247" t="s">
        <v>136</v>
      </c>
      <c r="S253" s="247" t="s">
        <v>1431</v>
      </c>
      <c r="T253" s="249">
        <v>124</v>
      </c>
      <c r="U253" s="249" t="s">
        <v>1607</v>
      </c>
      <c r="V253" s="247" t="s">
        <v>125</v>
      </c>
      <c r="W253" s="247" t="s">
        <v>108</v>
      </c>
      <c r="X253" s="247" t="s">
        <v>65</v>
      </c>
      <c r="Y253" s="247" t="s">
        <v>112</v>
      </c>
      <c r="Z253" s="247" t="s">
        <v>1337</v>
      </c>
      <c r="AA253" s="247" t="s">
        <v>108</v>
      </c>
      <c r="AB253" s="247" t="s">
        <v>113</v>
      </c>
      <c r="AC253" s="247"/>
      <c r="AD253" s="249" t="s">
        <v>113</v>
      </c>
      <c r="AE253" s="247" t="s">
        <v>6</v>
      </c>
      <c r="AF253" s="247" t="s">
        <v>108</v>
      </c>
      <c r="AG253" s="247"/>
      <c r="AH253" s="247" t="s">
        <v>1347</v>
      </c>
      <c r="AI253" s="254"/>
      <c r="AJ253" s="251" t="s">
        <v>1560</v>
      </c>
      <c r="AK253" s="252" t="s">
        <v>1208</v>
      </c>
      <c r="AL253" s="253" t="s">
        <v>1290</v>
      </c>
      <c r="AM253" s="266">
        <f t="shared" si="228"/>
        <v>6.41</v>
      </c>
      <c r="AN253" s="267">
        <v>26.02</v>
      </c>
      <c r="AO253" s="234">
        <f t="shared" si="229"/>
        <v>166.79</v>
      </c>
      <c r="AP253" s="268">
        <v>2.75</v>
      </c>
      <c r="AQ253" s="268">
        <v>2</v>
      </c>
      <c r="AR253" s="268">
        <v>1.25</v>
      </c>
      <c r="AS253" s="234">
        <f t="shared" si="250"/>
        <v>224.52</v>
      </c>
      <c r="AT253" s="267">
        <v>26.02</v>
      </c>
      <c r="AU253" s="234">
        <f t="shared" si="251"/>
        <v>166.79</v>
      </c>
      <c r="AV253" s="268">
        <v>2.75</v>
      </c>
      <c r="AW253" s="268">
        <v>2</v>
      </c>
      <c r="AX253" s="268">
        <v>1.25</v>
      </c>
      <c r="AY253" s="234">
        <f t="shared" si="252"/>
        <v>224.52</v>
      </c>
      <c r="AZ253" s="272">
        <v>23.1</v>
      </c>
      <c r="BA253" s="266">
        <f t="shared" si="253"/>
        <v>148.071</v>
      </c>
      <c r="BB253" s="273">
        <v>1.75</v>
      </c>
      <c r="BC253" s="273">
        <v>1</v>
      </c>
      <c r="BD253" s="273">
        <v>0.75</v>
      </c>
      <c r="BE253" s="234">
        <f t="shared" si="254"/>
        <v>130.97</v>
      </c>
      <c r="BF253" s="272">
        <v>23.1</v>
      </c>
      <c r="BG253" s="234">
        <f t="shared" si="255"/>
        <v>148.07</v>
      </c>
      <c r="BH253" s="273">
        <v>1.75</v>
      </c>
      <c r="BI253" s="273">
        <v>1</v>
      </c>
      <c r="BJ253" s="273">
        <v>0.75</v>
      </c>
      <c r="BK253" s="234">
        <f t="shared" si="256"/>
        <v>130.97</v>
      </c>
      <c r="BL253" s="234">
        <f t="shared" si="257"/>
        <v>391.31</v>
      </c>
      <c r="BM253" s="234">
        <f t="shared" si="258"/>
        <v>391.31</v>
      </c>
      <c r="BN253" s="234">
        <f t="shared" si="259"/>
        <v>279.04000000000002</v>
      </c>
      <c r="BO253" s="234">
        <f t="shared" si="260"/>
        <v>279.04000000000002</v>
      </c>
      <c r="BP253" s="235" t="s">
        <v>1599</v>
      </c>
    </row>
    <row r="254" spans="1:68" s="233" customFormat="1" x14ac:dyDescent="0.2">
      <c r="A254" s="246" t="s">
        <v>466</v>
      </c>
      <c r="B254" s="247" t="s">
        <v>488</v>
      </c>
      <c r="C254" s="247" t="s">
        <v>486</v>
      </c>
      <c r="D254" s="248" t="s">
        <v>177</v>
      </c>
      <c r="E254" s="247" t="s">
        <v>166</v>
      </c>
      <c r="F254" s="247" t="s">
        <v>333</v>
      </c>
      <c r="G254" s="248" t="s">
        <v>107</v>
      </c>
      <c r="H254" s="248" t="s">
        <v>1501</v>
      </c>
      <c r="I254" s="248" t="s">
        <v>1502</v>
      </c>
      <c r="J254" s="247" t="s">
        <v>1231</v>
      </c>
      <c r="K254" s="247" t="s">
        <v>1357</v>
      </c>
      <c r="L254" s="247" t="s">
        <v>1447</v>
      </c>
      <c r="M254" s="247"/>
      <c r="N254" s="247"/>
      <c r="O254" s="298" t="s">
        <v>108</v>
      </c>
      <c r="P254" s="247">
        <v>44</v>
      </c>
      <c r="Q254" s="248"/>
      <c r="R254" s="247" t="s">
        <v>136</v>
      </c>
      <c r="S254" s="247" t="s">
        <v>1439</v>
      </c>
      <c r="T254" s="249">
        <v>227</v>
      </c>
      <c r="U254" s="247" t="s">
        <v>110</v>
      </c>
      <c r="V254" s="247" t="s">
        <v>167</v>
      </c>
      <c r="W254" s="247" t="s">
        <v>65</v>
      </c>
      <c r="X254" s="247" t="s">
        <v>65</v>
      </c>
      <c r="Y254" s="247" t="s">
        <v>112</v>
      </c>
      <c r="Z254" s="247" t="s">
        <v>1426</v>
      </c>
      <c r="AA254" s="247" t="s">
        <v>113</v>
      </c>
      <c r="AB254" s="247" t="s">
        <v>113</v>
      </c>
      <c r="AC254" s="247"/>
      <c r="AD254" s="247" t="s">
        <v>113</v>
      </c>
      <c r="AE254" s="247" t="s">
        <v>6</v>
      </c>
      <c r="AF254" s="247" t="s">
        <v>108</v>
      </c>
      <c r="AG254" s="247"/>
      <c r="AH254" s="247" t="s">
        <v>1354</v>
      </c>
      <c r="AI254" s="254"/>
      <c r="AJ254" s="251" t="s">
        <v>1560</v>
      </c>
      <c r="AK254" s="252" t="s">
        <v>1208</v>
      </c>
      <c r="AL254" s="253" t="s">
        <v>1199</v>
      </c>
      <c r="BL254" s="234">
        <v>0</v>
      </c>
      <c r="BM254" s="234">
        <v>0</v>
      </c>
      <c r="BN254" s="234">
        <v>0</v>
      </c>
      <c r="BO254" s="234">
        <v>0</v>
      </c>
      <c r="BP254" s="235" t="s">
        <v>1137</v>
      </c>
    </row>
    <row r="255" spans="1:68" s="233" customFormat="1" x14ac:dyDescent="0.2">
      <c r="A255" s="246" t="s">
        <v>466</v>
      </c>
      <c r="B255" s="247" t="s">
        <v>490</v>
      </c>
      <c r="C255" s="247" t="s">
        <v>489</v>
      </c>
      <c r="D255" s="248" t="s">
        <v>189</v>
      </c>
      <c r="E255" s="247" t="s">
        <v>124</v>
      </c>
      <c r="F255" s="247" t="s">
        <v>157</v>
      </c>
      <c r="G255" s="247" t="s">
        <v>158</v>
      </c>
      <c r="H255" s="247" t="s">
        <v>1428</v>
      </c>
      <c r="I255" s="247" t="s">
        <v>1386</v>
      </c>
      <c r="J255" s="247" t="s">
        <v>1202</v>
      </c>
      <c r="K255" s="271">
        <v>2.36</v>
      </c>
      <c r="L255" s="271">
        <v>1.29</v>
      </c>
      <c r="M255" s="247" t="s">
        <v>1308</v>
      </c>
      <c r="N255" s="247" t="s">
        <v>1388</v>
      </c>
      <c r="O255" s="247" t="s">
        <v>65</v>
      </c>
      <c r="P255" s="247">
        <v>54</v>
      </c>
      <c r="Q255" s="248"/>
      <c r="R255" s="247" t="s">
        <v>136</v>
      </c>
      <c r="S255" s="247" t="s">
        <v>1335</v>
      </c>
      <c r="T255" s="249">
        <v>124</v>
      </c>
      <c r="U255" s="249" t="s">
        <v>1607</v>
      </c>
      <c r="V255" s="247" t="s">
        <v>125</v>
      </c>
      <c r="W255" s="247" t="s">
        <v>108</v>
      </c>
      <c r="X255" s="247" t="s">
        <v>108</v>
      </c>
      <c r="Y255" s="247" t="s">
        <v>112</v>
      </c>
      <c r="Z255" s="247" t="s">
        <v>1337</v>
      </c>
      <c r="AA255" s="247" t="s">
        <v>108</v>
      </c>
      <c r="AB255" s="247" t="s">
        <v>108</v>
      </c>
      <c r="AC255" s="247"/>
      <c r="AD255" s="247" t="s">
        <v>108</v>
      </c>
      <c r="AE255" s="247" t="s">
        <v>6</v>
      </c>
      <c r="AF255" s="247" t="s">
        <v>108</v>
      </c>
      <c r="AG255" s="249" t="s">
        <v>1655</v>
      </c>
      <c r="AH255" s="247" t="s">
        <v>1347</v>
      </c>
      <c r="AI255" s="254"/>
      <c r="AJ255" s="251" t="s">
        <v>1560</v>
      </c>
      <c r="AK255" s="252" t="s">
        <v>1208</v>
      </c>
      <c r="AL255" s="253" t="s">
        <v>1290</v>
      </c>
      <c r="AM255" s="266">
        <f t="shared" ref="AM255:AM256" si="261">SUM(K255+K255+L255+0.4)</f>
        <v>6.41</v>
      </c>
      <c r="AN255" s="267">
        <v>26.02</v>
      </c>
      <c r="AO255" s="234">
        <f t="shared" ref="AO255:AO256" si="262">SUBTOTAL(9,AM255)*AN255</f>
        <v>166.79</v>
      </c>
      <c r="AP255" s="268">
        <v>2.75</v>
      </c>
      <c r="AQ255" s="268">
        <v>2</v>
      </c>
      <c r="AR255" s="268">
        <v>1.25</v>
      </c>
      <c r="AS255" s="234">
        <f t="shared" ref="AS255:AS256" si="263">SUBTOTAL(9,AP255:AR255)*37.42</f>
        <v>224.52</v>
      </c>
      <c r="AT255" s="267">
        <v>26.02</v>
      </c>
      <c r="AU255" s="234">
        <f t="shared" ref="AU255:AU256" si="264">SUBTOTAL(9,AM255)*AT255</f>
        <v>166.79</v>
      </c>
      <c r="AV255" s="268">
        <v>2.75</v>
      </c>
      <c r="AW255" s="268">
        <v>2</v>
      </c>
      <c r="AX255" s="268">
        <v>1.25</v>
      </c>
      <c r="AY255" s="234">
        <f t="shared" ref="AY255:AY256" si="265">SUBTOTAL(9,AV255:AX255)*37.42</f>
        <v>224.52</v>
      </c>
      <c r="AZ255" s="272">
        <v>23.1</v>
      </c>
      <c r="BA255" s="266">
        <f t="shared" ref="BA255:BA256" si="266">SUBTOTAL(9,AM255)*AZ255</f>
        <v>148.071</v>
      </c>
      <c r="BB255" s="273">
        <v>1.75</v>
      </c>
      <c r="BC255" s="273">
        <v>1</v>
      </c>
      <c r="BD255" s="273">
        <v>0.75</v>
      </c>
      <c r="BE255" s="234">
        <f t="shared" ref="BE255:BE256" si="267">SUBTOTAL(9,BB255:BD255)*37.42</f>
        <v>130.97</v>
      </c>
      <c r="BF255" s="272">
        <v>23.1</v>
      </c>
      <c r="BG255" s="234">
        <f t="shared" ref="BG255:BG256" si="268">SUBTOTAL(9,AM255)*BF255</f>
        <v>148.07</v>
      </c>
      <c r="BH255" s="273">
        <v>1.75</v>
      </c>
      <c r="BI255" s="273">
        <v>1</v>
      </c>
      <c r="BJ255" s="273">
        <v>0.75</v>
      </c>
      <c r="BK255" s="234">
        <f t="shared" ref="BK255:BK256" si="269">SUBTOTAL(9,BH255:BJ255)*37.42</f>
        <v>130.97</v>
      </c>
      <c r="BL255" s="234">
        <f t="shared" ref="BL255:BL256" si="270">SUM(AO255+AS255)</f>
        <v>391.31</v>
      </c>
      <c r="BM255" s="234">
        <f t="shared" ref="BM255:BM256" si="271">SUM(AU255+AY255)</f>
        <v>391.31</v>
      </c>
      <c r="BN255" s="234">
        <f t="shared" ref="BN255:BN256" si="272">SUM(BA255+BE255)</f>
        <v>279.04000000000002</v>
      </c>
      <c r="BO255" s="234">
        <f t="shared" ref="BO255:BO256" si="273">SUM(BG255+BK255)</f>
        <v>279.04000000000002</v>
      </c>
      <c r="BP255" s="235" t="s">
        <v>1599</v>
      </c>
    </row>
    <row r="256" spans="1:68" s="233" customFormat="1" x14ac:dyDescent="0.2">
      <c r="A256" s="246" t="s">
        <v>466</v>
      </c>
      <c r="B256" s="247" t="s">
        <v>492</v>
      </c>
      <c r="C256" s="247" t="s">
        <v>491</v>
      </c>
      <c r="D256" s="248" t="s">
        <v>177</v>
      </c>
      <c r="E256" s="247" t="s">
        <v>124</v>
      </c>
      <c r="F256" s="247" t="s">
        <v>157</v>
      </c>
      <c r="G256" s="247" t="s">
        <v>158</v>
      </c>
      <c r="H256" s="247" t="s">
        <v>1428</v>
      </c>
      <c r="I256" s="247" t="s">
        <v>1386</v>
      </c>
      <c r="J256" s="247" t="s">
        <v>1202</v>
      </c>
      <c r="K256" s="271">
        <v>2.36</v>
      </c>
      <c r="L256" s="271">
        <v>1.29</v>
      </c>
      <c r="M256" s="247" t="s">
        <v>1308</v>
      </c>
      <c r="N256" s="247" t="s">
        <v>1388</v>
      </c>
      <c r="O256" s="247" t="s">
        <v>65</v>
      </c>
      <c r="P256" s="247">
        <v>54</v>
      </c>
      <c r="Q256" s="248"/>
      <c r="R256" s="247" t="s">
        <v>136</v>
      </c>
      <c r="S256" s="247" t="s">
        <v>1335</v>
      </c>
      <c r="T256" s="249">
        <v>124</v>
      </c>
      <c r="U256" s="249" t="s">
        <v>1607</v>
      </c>
      <c r="V256" s="247" t="s">
        <v>167</v>
      </c>
      <c r="W256" s="247" t="s">
        <v>108</v>
      </c>
      <c r="X256" s="247" t="s">
        <v>65</v>
      </c>
      <c r="Y256" s="247" t="s">
        <v>112</v>
      </c>
      <c r="Z256" s="247" t="s">
        <v>1337</v>
      </c>
      <c r="AA256" s="247" t="s">
        <v>108</v>
      </c>
      <c r="AB256" s="247" t="s">
        <v>113</v>
      </c>
      <c r="AC256" s="247"/>
      <c r="AD256" s="249" t="s">
        <v>113</v>
      </c>
      <c r="AE256" s="247" t="s">
        <v>6</v>
      </c>
      <c r="AF256" s="247" t="s">
        <v>108</v>
      </c>
      <c r="AG256" s="247"/>
      <c r="AH256" s="247" t="s">
        <v>1347</v>
      </c>
      <c r="AI256" s="254"/>
      <c r="AJ256" s="251" t="s">
        <v>1560</v>
      </c>
      <c r="AK256" s="252" t="s">
        <v>1208</v>
      </c>
      <c r="AL256" s="253" t="s">
        <v>1290</v>
      </c>
      <c r="AM256" s="266">
        <f t="shared" si="261"/>
        <v>6.41</v>
      </c>
      <c r="AN256" s="267">
        <v>26.02</v>
      </c>
      <c r="AO256" s="234">
        <f t="shared" si="262"/>
        <v>166.79</v>
      </c>
      <c r="AP256" s="268">
        <v>2.75</v>
      </c>
      <c r="AQ256" s="268">
        <v>2</v>
      </c>
      <c r="AR256" s="268">
        <v>1.25</v>
      </c>
      <c r="AS256" s="234">
        <f t="shared" si="263"/>
        <v>224.52</v>
      </c>
      <c r="AT256" s="267">
        <v>26.02</v>
      </c>
      <c r="AU256" s="234">
        <f t="shared" si="264"/>
        <v>166.79</v>
      </c>
      <c r="AV256" s="268">
        <v>2.75</v>
      </c>
      <c r="AW256" s="268">
        <v>2</v>
      </c>
      <c r="AX256" s="268">
        <v>1.25</v>
      </c>
      <c r="AY256" s="234">
        <f t="shared" si="265"/>
        <v>224.52</v>
      </c>
      <c r="AZ256" s="272">
        <v>23.1</v>
      </c>
      <c r="BA256" s="266">
        <f t="shared" si="266"/>
        <v>148.071</v>
      </c>
      <c r="BB256" s="273">
        <v>1.75</v>
      </c>
      <c r="BC256" s="273">
        <v>1</v>
      </c>
      <c r="BD256" s="273">
        <v>0.75</v>
      </c>
      <c r="BE256" s="234">
        <f t="shared" si="267"/>
        <v>130.97</v>
      </c>
      <c r="BF256" s="272">
        <v>23.1</v>
      </c>
      <c r="BG256" s="234">
        <f t="shared" si="268"/>
        <v>148.07</v>
      </c>
      <c r="BH256" s="273">
        <v>1.75</v>
      </c>
      <c r="BI256" s="273">
        <v>1</v>
      </c>
      <c r="BJ256" s="273">
        <v>0.75</v>
      </c>
      <c r="BK256" s="234">
        <f t="shared" si="269"/>
        <v>130.97</v>
      </c>
      <c r="BL256" s="234">
        <f t="shared" si="270"/>
        <v>391.31</v>
      </c>
      <c r="BM256" s="234">
        <f t="shared" si="271"/>
        <v>391.31</v>
      </c>
      <c r="BN256" s="234">
        <f t="shared" si="272"/>
        <v>279.04000000000002</v>
      </c>
      <c r="BO256" s="234">
        <f t="shared" si="273"/>
        <v>279.04000000000002</v>
      </c>
      <c r="BP256" s="235" t="s">
        <v>1599</v>
      </c>
    </row>
    <row r="257" spans="1:68" s="233" customFormat="1" x14ac:dyDescent="0.2">
      <c r="A257" s="246" t="s">
        <v>466</v>
      </c>
      <c r="B257" s="247" t="s">
        <v>493</v>
      </c>
      <c r="C257" s="247" t="s">
        <v>491</v>
      </c>
      <c r="D257" s="248" t="s">
        <v>177</v>
      </c>
      <c r="E257" s="247" t="s">
        <v>166</v>
      </c>
      <c r="F257" s="247" t="s">
        <v>333</v>
      </c>
      <c r="G257" s="248" t="s">
        <v>107</v>
      </c>
      <c r="H257" s="248" t="s">
        <v>1501</v>
      </c>
      <c r="I257" s="248" t="s">
        <v>1502</v>
      </c>
      <c r="J257" s="247" t="s">
        <v>1231</v>
      </c>
      <c r="K257" s="247" t="s">
        <v>1357</v>
      </c>
      <c r="L257" s="247" t="s">
        <v>1447</v>
      </c>
      <c r="M257" s="247"/>
      <c r="N257" s="247"/>
      <c r="O257" s="298" t="s">
        <v>108</v>
      </c>
      <c r="P257" s="247">
        <v>44</v>
      </c>
      <c r="Q257" s="248"/>
      <c r="R257" s="247" t="s">
        <v>136</v>
      </c>
      <c r="S257" s="247" t="s">
        <v>1335</v>
      </c>
      <c r="T257" s="249">
        <v>227</v>
      </c>
      <c r="U257" s="247" t="s">
        <v>110</v>
      </c>
      <c r="V257" s="247" t="s">
        <v>167</v>
      </c>
      <c r="W257" s="247" t="s">
        <v>65</v>
      </c>
      <c r="X257" s="247" t="s">
        <v>65</v>
      </c>
      <c r="Y257" s="247" t="s">
        <v>112</v>
      </c>
      <c r="Z257" s="247" t="s">
        <v>1426</v>
      </c>
      <c r="AA257" s="247" t="s">
        <v>113</v>
      </c>
      <c r="AB257" s="247" t="s">
        <v>113</v>
      </c>
      <c r="AC257" s="247"/>
      <c r="AD257" s="247" t="s">
        <v>113</v>
      </c>
      <c r="AE257" s="247" t="s">
        <v>6</v>
      </c>
      <c r="AF257" s="247" t="s">
        <v>108</v>
      </c>
      <c r="AG257" s="247"/>
      <c r="AH257" s="247" t="s">
        <v>1354</v>
      </c>
      <c r="AI257" s="254"/>
      <c r="AJ257" s="251" t="s">
        <v>1560</v>
      </c>
      <c r="AK257" s="252" t="s">
        <v>1208</v>
      </c>
      <c r="AL257" s="253" t="s">
        <v>1199</v>
      </c>
      <c r="BL257" s="234">
        <v>0</v>
      </c>
      <c r="BM257" s="234">
        <v>0</v>
      </c>
      <c r="BN257" s="234">
        <v>0</v>
      </c>
      <c r="BO257" s="234">
        <v>0</v>
      </c>
      <c r="BP257" s="235" t="s">
        <v>1137</v>
      </c>
    </row>
    <row r="258" spans="1:68" s="233" customFormat="1" x14ac:dyDescent="0.2">
      <c r="A258" s="246" t="s">
        <v>466</v>
      </c>
      <c r="B258" s="247" t="s">
        <v>495</v>
      </c>
      <c r="C258" s="247" t="s">
        <v>494</v>
      </c>
      <c r="D258" s="248" t="s">
        <v>335</v>
      </c>
      <c r="E258" s="247" t="s">
        <v>166</v>
      </c>
      <c r="F258" s="247" t="s">
        <v>157</v>
      </c>
      <c r="G258" s="247" t="s">
        <v>158</v>
      </c>
      <c r="H258" s="247" t="s">
        <v>1428</v>
      </c>
      <c r="I258" s="247" t="s">
        <v>1231</v>
      </c>
      <c r="J258" s="247" t="s">
        <v>1231</v>
      </c>
      <c r="K258" s="271">
        <v>2.36</v>
      </c>
      <c r="L258" s="271">
        <v>0.97</v>
      </c>
      <c r="M258" s="247"/>
      <c r="N258" s="247"/>
      <c r="O258" s="247" t="s">
        <v>65</v>
      </c>
      <c r="P258" s="247">
        <v>54</v>
      </c>
      <c r="Q258" s="248"/>
      <c r="R258" s="247" t="s">
        <v>136</v>
      </c>
      <c r="S258" s="247" t="s">
        <v>1335</v>
      </c>
      <c r="T258" s="249">
        <v>124</v>
      </c>
      <c r="U258" s="249" t="s">
        <v>1607</v>
      </c>
      <c r="V258" s="247" t="s">
        <v>167</v>
      </c>
      <c r="W258" s="247" t="s">
        <v>65</v>
      </c>
      <c r="X258" s="247" t="s">
        <v>108</v>
      </c>
      <c r="Y258" s="247" t="s">
        <v>112</v>
      </c>
      <c r="Z258" s="247" t="s">
        <v>1304</v>
      </c>
      <c r="AA258" s="247" t="s">
        <v>113</v>
      </c>
      <c r="AB258" s="247" t="s">
        <v>113</v>
      </c>
      <c r="AC258" s="247"/>
      <c r="AD258" s="247" t="s">
        <v>113</v>
      </c>
      <c r="AE258" s="247" t="s">
        <v>6</v>
      </c>
      <c r="AF258" s="247" t="s">
        <v>108</v>
      </c>
      <c r="AG258" s="247"/>
      <c r="AH258" s="247" t="s">
        <v>1383</v>
      </c>
      <c r="AI258" s="254"/>
      <c r="AJ258" s="251" t="s">
        <v>1560</v>
      </c>
      <c r="AK258" s="252" t="s">
        <v>1208</v>
      </c>
      <c r="AL258" s="253" t="s">
        <v>1290</v>
      </c>
      <c r="AM258" s="266">
        <f t="shared" ref="AM258:AM292" si="274">SUM(K258+K258+L258+0.4)</f>
        <v>6.09</v>
      </c>
      <c r="AN258" s="267">
        <v>26.02</v>
      </c>
      <c r="AO258" s="234">
        <f t="shared" ref="AO258:AO292" si="275">SUBTOTAL(9,AM258)*AN258</f>
        <v>158.46</v>
      </c>
      <c r="AP258" s="268">
        <v>2.75</v>
      </c>
      <c r="AQ258" s="268">
        <v>2</v>
      </c>
      <c r="AR258" s="268">
        <v>1.25</v>
      </c>
      <c r="AS258" s="234">
        <f t="shared" ref="AS258:AS277" si="276">SUBTOTAL(9,AP258:AR258)*37.42</f>
        <v>224.52</v>
      </c>
      <c r="AT258" s="267">
        <v>26.02</v>
      </c>
      <c r="AU258" s="234">
        <f t="shared" ref="AU258:AU277" si="277">SUBTOTAL(9,AM258)*AT258</f>
        <v>158.46</v>
      </c>
      <c r="AV258" s="268">
        <v>2.75</v>
      </c>
      <c r="AW258" s="268">
        <v>2</v>
      </c>
      <c r="AX258" s="268">
        <v>1.25</v>
      </c>
      <c r="AY258" s="234">
        <f t="shared" ref="AY258:AY277" si="278">SUBTOTAL(9,AV258:AX258)*37.42</f>
        <v>224.52</v>
      </c>
      <c r="AZ258" s="272">
        <v>23.1</v>
      </c>
      <c r="BA258" s="266">
        <f t="shared" ref="BA258:BA277" si="279">SUBTOTAL(9,AM258)*AZ258</f>
        <v>140.679</v>
      </c>
      <c r="BB258" s="273">
        <v>1.75</v>
      </c>
      <c r="BC258" s="273">
        <v>1</v>
      </c>
      <c r="BD258" s="273">
        <v>0.75</v>
      </c>
      <c r="BE258" s="234">
        <f t="shared" ref="BE258:BE277" si="280">SUBTOTAL(9,BB258:BD258)*37.42</f>
        <v>130.97</v>
      </c>
      <c r="BF258" s="272">
        <v>23.1</v>
      </c>
      <c r="BG258" s="234">
        <f t="shared" ref="BG258:BG277" si="281">SUBTOTAL(9,AM258)*BF258</f>
        <v>140.68</v>
      </c>
      <c r="BH258" s="273">
        <v>1.75</v>
      </c>
      <c r="BI258" s="273">
        <v>1</v>
      </c>
      <c r="BJ258" s="273">
        <v>0.75</v>
      </c>
      <c r="BK258" s="234">
        <f t="shared" ref="BK258:BK277" si="282">SUBTOTAL(9,BH258:BJ258)*37.42</f>
        <v>130.97</v>
      </c>
      <c r="BL258" s="234">
        <f t="shared" ref="BL258:BL277" si="283">SUM(AO258+AS258)</f>
        <v>382.98</v>
      </c>
      <c r="BM258" s="234">
        <f t="shared" ref="BM258:BM277" si="284">SUM(AU258+AY258)</f>
        <v>382.98</v>
      </c>
      <c r="BN258" s="234">
        <f t="shared" ref="BN258:BN277" si="285">SUM(BA258+BE258)</f>
        <v>271.64999999999998</v>
      </c>
      <c r="BO258" s="234">
        <f t="shared" ref="BO258:BO277" si="286">SUM(BG258+BK258)</f>
        <v>271.64999999999998</v>
      </c>
      <c r="BP258" s="235" t="s">
        <v>1599</v>
      </c>
    </row>
    <row r="259" spans="1:68" s="233" customFormat="1" x14ac:dyDescent="0.2">
      <c r="A259" s="246" t="s">
        <v>466</v>
      </c>
      <c r="B259" s="247" t="s">
        <v>497</v>
      </c>
      <c r="C259" s="247" t="s">
        <v>496</v>
      </c>
      <c r="D259" s="248" t="s">
        <v>338</v>
      </c>
      <c r="E259" s="247" t="s">
        <v>166</v>
      </c>
      <c r="F259" s="247" t="s">
        <v>157</v>
      </c>
      <c r="G259" s="247" t="s">
        <v>158</v>
      </c>
      <c r="H259" s="247" t="s">
        <v>1428</v>
      </c>
      <c r="I259" s="247" t="s">
        <v>1231</v>
      </c>
      <c r="J259" s="247" t="s">
        <v>1231</v>
      </c>
      <c r="K259" s="271">
        <v>2.36</v>
      </c>
      <c r="L259" s="271">
        <v>0.97</v>
      </c>
      <c r="M259" s="247"/>
      <c r="N259" s="247"/>
      <c r="O259" s="247" t="s">
        <v>65</v>
      </c>
      <c r="P259" s="247">
        <v>54</v>
      </c>
      <c r="Q259" s="248"/>
      <c r="R259" s="247" t="s">
        <v>136</v>
      </c>
      <c r="S259" s="247" t="s">
        <v>1406</v>
      </c>
      <c r="T259" s="249">
        <v>139</v>
      </c>
      <c r="U259" s="249" t="s">
        <v>1607</v>
      </c>
      <c r="V259" s="247" t="s">
        <v>167</v>
      </c>
      <c r="W259" s="247" t="s">
        <v>65</v>
      </c>
      <c r="X259" s="247" t="s">
        <v>108</v>
      </c>
      <c r="Y259" s="247" t="s">
        <v>112</v>
      </c>
      <c r="Z259" s="247" t="s">
        <v>1304</v>
      </c>
      <c r="AA259" s="247" t="s">
        <v>113</v>
      </c>
      <c r="AB259" s="247" t="s">
        <v>113</v>
      </c>
      <c r="AC259" s="247"/>
      <c r="AD259" s="247" t="s">
        <v>113</v>
      </c>
      <c r="AE259" s="247" t="s">
        <v>6</v>
      </c>
      <c r="AF259" s="247" t="s">
        <v>108</v>
      </c>
      <c r="AG259" s="247"/>
      <c r="AH259" s="247" t="s">
        <v>1383</v>
      </c>
      <c r="AI259" s="254"/>
      <c r="AJ259" s="251" t="s">
        <v>1560</v>
      </c>
      <c r="AK259" s="252" t="s">
        <v>1208</v>
      </c>
      <c r="AL259" s="253" t="s">
        <v>1290</v>
      </c>
      <c r="AM259" s="266">
        <f t="shared" si="274"/>
        <v>6.09</v>
      </c>
      <c r="AN259" s="267">
        <v>28.77</v>
      </c>
      <c r="AO259" s="234">
        <f t="shared" si="275"/>
        <v>175.21</v>
      </c>
      <c r="AP259" s="268">
        <v>2.75</v>
      </c>
      <c r="AQ259" s="268">
        <v>2</v>
      </c>
      <c r="AR259" s="268">
        <v>1.25</v>
      </c>
      <c r="AS259" s="234">
        <f t="shared" si="276"/>
        <v>224.52</v>
      </c>
      <c r="AT259" s="267">
        <v>28.77</v>
      </c>
      <c r="AU259" s="234">
        <f t="shared" si="277"/>
        <v>175.21</v>
      </c>
      <c r="AV259" s="268">
        <v>2.75</v>
      </c>
      <c r="AW259" s="268">
        <v>2</v>
      </c>
      <c r="AX259" s="268">
        <v>1.25</v>
      </c>
      <c r="AY259" s="234">
        <f t="shared" si="278"/>
        <v>224.52</v>
      </c>
      <c r="AZ259" s="272">
        <v>23.15</v>
      </c>
      <c r="BA259" s="266">
        <f t="shared" si="279"/>
        <v>140.98400000000001</v>
      </c>
      <c r="BB259" s="273">
        <v>1.75</v>
      </c>
      <c r="BC259" s="273">
        <v>1</v>
      </c>
      <c r="BD259" s="273">
        <v>0.75</v>
      </c>
      <c r="BE259" s="234">
        <f t="shared" si="280"/>
        <v>130.97</v>
      </c>
      <c r="BF259" s="272">
        <v>23.15</v>
      </c>
      <c r="BG259" s="234">
        <f t="shared" si="281"/>
        <v>140.97999999999999</v>
      </c>
      <c r="BH259" s="273">
        <v>1.75</v>
      </c>
      <c r="BI259" s="273">
        <v>1</v>
      </c>
      <c r="BJ259" s="273">
        <v>0.75</v>
      </c>
      <c r="BK259" s="234">
        <f t="shared" si="282"/>
        <v>130.97</v>
      </c>
      <c r="BL259" s="234">
        <f t="shared" si="283"/>
        <v>399.73</v>
      </c>
      <c r="BM259" s="234">
        <f t="shared" si="284"/>
        <v>399.73</v>
      </c>
      <c r="BN259" s="234">
        <f t="shared" si="285"/>
        <v>271.95</v>
      </c>
      <c r="BO259" s="234">
        <f t="shared" si="286"/>
        <v>271.95</v>
      </c>
      <c r="BP259" s="235" t="s">
        <v>1599</v>
      </c>
    </row>
    <row r="260" spans="1:68" s="233" customFormat="1" x14ac:dyDescent="0.2">
      <c r="A260" s="246" t="s">
        <v>466</v>
      </c>
      <c r="B260" s="247" t="s">
        <v>499</v>
      </c>
      <c r="C260" s="247" t="s">
        <v>496</v>
      </c>
      <c r="D260" s="248" t="s">
        <v>338</v>
      </c>
      <c r="E260" s="247" t="s">
        <v>166</v>
      </c>
      <c r="F260" s="247" t="s">
        <v>157</v>
      </c>
      <c r="G260" s="247" t="s">
        <v>158</v>
      </c>
      <c r="H260" s="247" t="s">
        <v>1428</v>
      </c>
      <c r="I260" s="247" t="s">
        <v>1503</v>
      </c>
      <c r="J260" s="249" t="s">
        <v>1637</v>
      </c>
      <c r="K260" s="271">
        <v>2.36</v>
      </c>
      <c r="L260" s="271">
        <v>0.85</v>
      </c>
      <c r="M260" s="247"/>
      <c r="N260" s="247"/>
      <c r="O260" s="247" t="s">
        <v>65</v>
      </c>
      <c r="P260" s="247">
        <v>54</v>
      </c>
      <c r="Q260" s="248"/>
      <c r="R260" s="247" t="s">
        <v>136</v>
      </c>
      <c r="S260" s="247" t="s">
        <v>1238</v>
      </c>
      <c r="T260" s="249">
        <v>139</v>
      </c>
      <c r="U260" s="249" t="s">
        <v>1607</v>
      </c>
      <c r="V260" s="247" t="s">
        <v>199</v>
      </c>
      <c r="W260" s="247" t="s">
        <v>65</v>
      </c>
      <c r="X260" s="247" t="s">
        <v>108</v>
      </c>
      <c r="Y260" s="247" t="s">
        <v>112</v>
      </c>
      <c r="Z260" s="247" t="s">
        <v>1337</v>
      </c>
      <c r="AA260" s="247" t="s">
        <v>113</v>
      </c>
      <c r="AB260" s="247" t="s">
        <v>113</v>
      </c>
      <c r="AC260" s="247"/>
      <c r="AD260" s="247" t="s">
        <v>113</v>
      </c>
      <c r="AE260" s="247" t="s">
        <v>6</v>
      </c>
      <c r="AF260" s="249" t="s">
        <v>65</v>
      </c>
      <c r="AG260" s="247"/>
      <c r="AH260" s="247" t="s">
        <v>1400</v>
      </c>
      <c r="AI260" s="254"/>
      <c r="AJ260" s="251" t="s">
        <v>1566</v>
      </c>
      <c r="AK260" s="252" t="s">
        <v>1208</v>
      </c>
      <c r="AL260" s="253" t="s">
        <v>1290</v>
      </c>
      <c r="AM260" s="266">
        <f t="shared" si="274"/>
        <v>5.97</v>
      </c>
      <c r="AN260" s="267">
        <v>28.77</v>
      </c>
      <c r="AO260" s="234">
        <f t="shared" si="275"/>
        <v>171.76</v>
      </c>
      <c r="AP260" s="268">
        <v>2.75</v>
      </c>
      <c r="AQ260" s="268">
        <v>2</v>
      </c>
      <c r="AR260" s="268">
        <v>1.25</v>
      </c>
      <c r="AS260" s="234">
        <f t="shared" si="276"/>
        <v>224.52</v>
      </c>
      <c r="AT260" s="267">
        <v>28.77</v>
      </c>
      <c r="AU260" s="234">
        <f t="shared" si="277"/>
        <v>171.76</v>
      </c>
      <c r="AV260" s="268">
        <v>2.75</v>
      </c>
      <c r="AW260" s="268">
        <v>2</v>
      </c>
      <c r="AX260" s="268">
        <v>1.25</v>
      </c>
      <c r="AY260" s="234">
        <f t="shared" si="278"/>
        <v>224.52</v>
      </c>
      <c r="AZ260" s="272">
        <v>23.15</v>
      </c>
      <c r="BA260" s="266">
        <f t="shared" si="279"/>
        <v>138.20599999999999</v>
      </c>
      <c r="BB260" s="273">
        <v>1.75</v>
      </c>
      <c r="BC260" s="273">
        <v>1</v>
      </c>
      <c r="BD260" s="273">
        <v>0.75</v>
      </c>
      <c r="BE260" s="234">
        <f t="shared" si="280"/>
        <v>130.97</v>
      </c>
      <c r="BF260" s="272">
        <v>23.15</v>
      </c>
      <c r="BG260" s="234">
        <f t="shared" si="281"/>
        <v>138.21</v>
      </c>
      <c r="BH260" s="273">
        <v>1.75</v>
      </c>
      <c r="BI260" s="273">
        <v>1</v>
      </c>
      <c r="BJ260" s="273">
        <v>0.75</v>
      </c>
      <c r="BK260" s="234">
        <f t="shared" si="282"/>
        <v>130.97</v>
      </c>
      <c r="BL260" s="234">
        <f t="shared" si="283"/>
        <v>396.28</v>
      </c>
      <c r="BM260" s="234">
        <f t="shared" si="284"/>
        <v>396.28</v>
      </c>
      <c r="BN260" s="234">
        <f t="shared" si="285"/>
        <v>269.18</v>
      </c>
      <c r="BO260" s="234">
        <f t="shared" si="286"/>
        <v>269.18</v>
      </c>
      <c r="BP260" s="235" t="s">
        <v>1599</v>
      </c>
    </row>
    <row r="261" spans="1:68" s="233" customFormat="1" x14ac:dyDescent="0.2">
      <c r="A261" s="246" t="s">
        <v>466</v>
      </c>
      <c r="B261" s="247" t="s">
        <v>500</v>
      </c>
      <c r="C261" s="247" t="s">
        <v>498</v>
      </c>
      <c r="D261" s="248" t="s">
        <v>177</v>
      </c>
      <c r="E261" s="247" t="s">
        <v>166</v>
      </c>
      <c r="F261" s="247" t="s">
        <v>157</v>
      </c>
      <c r="G261" s="247" t="s">
        <v>158</v>
      </c>
      <c r="H261" s="247" t="s">
        <v>1428</v>
      </c>
      <c r="I261" s="247" t="s">
        <v>1382</v>
      </c>
      <c r="J261" s="247" t="s">
        <v>1231</v>
      </c>
      <c r="K261" s="271">
        <v>2.36</v>
      </c>
      <c r="L261" s="271">
        <v>1.04</v>
      </c>
      <c r="M261" s="247"/>
      <c r="N261" s="247"/>
      <c r="O261" s="247" t="s">
        <v>65</v>
      </c>
      <c r="P261" s="247">
        <v>54</v>
      </c>
      <c r="Q261" s="248"/>
      <c r="R261" s="247" t="s">
        <v>136</v>
      </c>
      <c r="S261" s="247" t="s">
        <v>1217</v>
      </c>
      <c r="T261" s="249">
        <v>154</v>
      </c>
      <c r="U261" s="249" t="s">
        <v>1607</v>
      </c>
      <c r="V261" s="247" t="s">
        <v>167</v>
      </c>
      <c r="W261" s="247" t="s">
        <v>65</v>
      </c>
      <c r="X261" s="247" t="s">
        <v>108</v>
      </c>
      <c r="Y261" s="247" t="s">
        <v>112</v>
      </c>
      <c r="Z261" s="247" t="s">
        <v>1304</v>
      </c>
      <c r="AA261" s="247" t="s">
        <v>113</v>
      </c>
      <c r="AB261" s="247" t="s">
        <v>113</v>
      </c>
      <c r="AC261" s="247"/>
      <c r="AD261" s="247" t="s">
        <v>113</v>
      </c>
      <c r="AE261" s="247" t="s">
        <v>6</v>
      </c>
      <c r="AF261" s="247" t="s">
        <v>108</v>
      </c>
      <c r="AG261" s="247"/>
      <c r="AH261" s="247" t="s">
        <v>1432</v>
      </c>
      <c r="AI261" s="254"/>
      <c r="AJ261" s="251" t="s">
        <v>1560</v>
      </c>
      <c r="AK261" s="252" t="s">
        <v>1208</v>
      </c>
      <c r="AL261" s="253" t="s">
        <v>1290</v>
      </c>
      <c r="AM261" s="266">
        <f t="shared" si="274"/>
        <v>6.16</v>
      </c>
      <c r="AN261" s="267">
        <v>33.119999999999997</v>
      </c>
      <c r="AO261" s="234">
        <f t="shared" si="275"/>
        <v>204.02</v>
      </c>
      <c r="AP261" s="268">
        <v>2.75</v>
      </c>
      <c r="AQ261" s="268">
        <v>2</v>
      </c>
      <c r="AR261" s="268">
        <v>1.25</v>
      </c>
      <c r="AS261" s="234">
        <f t="shared" si="276"/>
        <v>224.52</v>
      </c>
      <c r="AT261" s="267">
        <v>33.119999999999997</v>
      </c>
      <c r="AU261" s="234">
        <f t="shared" si="277"/>
        <v>204.02</v>
      </c>
      <c r="AV261" s="268">
        <v>2.75</v>
      </c>
      <c r="AW261" s="268">
        <v>2</v>
      </c>
      <c r="AX261" s="268">
        <v>1.25</v>
      </c>
      <c r="AY261" s="234">
        <f t="shared" si="278"/>
        <v>224.52</v>
      </c>
      <c r="AZ261" s="272">
        <v>26.43</v>
      </c>
      <c r="BA261" s="266">
        <f t="shared" si="279"/>
        <v>162.809</v>
      </c>
      <c r="BB261" s="273">
        <v>1.75</v>
      </c>
      <c r="BC261" s="273">
        <v>1</v>
      </c>
      <c r="BD261" s="273">
        <v>0.75</v>
      </c>
      <c r="BE261" s="234">
        <f t="shared" si="280"/>
        <v>130.97</v>
      </c>
      <c r="BF261" s="272">
        <v>26.43</v>
      </c>
      <c r="BG261" s="234">
        <f t="shared" si="281"/>
        <v>162.81</v>
      </c>
      <c r="BH261" s="273">
        <v>1.75</v>
      </c>
      <c r="BI261" s="273">
        <v>1</v>
      </c>
      <c r="BJ261" s="273">
        <v>0.75</v>
      </c>
      <c r="BK261" s="234">
        <f t="shared" si="282"/>
        <v>130.97</v>
      </c>
      <c r="BL261" s="234">
        <f t="shared" si="283"/>
        <v>428.54</v>
      </c>
      <c r="BM261" s="234">
        <f t="shared" si="284"/>
        <v>428.54</v>
      </c>
      <c r="BN261" s="234">
        <f t="shared" si="285"/>
        <v>293.77999999999997</v>
      </c>
      <c r="BO261" s="234">
        <f t="shared" si="286"/>
        <v>293.77999999999997</v>
      </c>
      <c r="BP261" s="235" t="s">
        <v>1599</v>
      </c>
    </row>
    <row r="262" spans="1:68" s="233" customFormat="1" x14ac:dyDescent="0.2">
      <c r="A262" s="246" t="s">
        <v>466</v>
      </c>
      <c r="B262" s="247" t="s">
        <v>501</v>
      </c>
      <c r="C262" s="247" t="s">
        <v>498</v>
      </c>
      <c r="D262" s="248" t="s">
        <v>177</v>
      </c>
      <c r="E262" s="247" t="s">
        <v>124</v>
      </c>
      <c r="F262" s="247" t="s">
        <v>157</v>
      </c>
      <c r="G262" s="247" t="s">
        <v>158</v>
      </c>
      <c r="H262" s="247" t="s">
        <v>1428</v>
      </c>
      <c r="I262" s="247" t="s">
        <v>1386</v>
      </c>
      <c r="J262" s="247" t="s">
        <v>1202</v>
      </c>
      <c r="K262" s="271">
        <v>2.36</v>
      </c>
      <c r="L262" s="271">
        <v>1.29</v>
      </c>
      <c r="M262" s="247" t="s">
        <v>1308</v>
      </c>
      <c r="N262" s="247" t="s">
        <v>1388</v>
      </c>
      <c r="O262" s="247" t="s">
        <v>65</v>
      </c>
      <c r="P262" s="247">
        <v>54</v>
      </c>
      <c r="Q262" s="248"/>
      <c r="R262" s="247" t="s">
        <v>136</v>
      </c>
      <c r="S262" s="247" t="s">
        <v>1217</v>
      </c>
      <c r="T262" s="249">
        <v>154</v>
      </c>
      <c r="U262" s="249" t="s">
        <v>1607</v>
      </c>
      <c r="V262" s="247" t="s">
        <v>125</v>
      </c>
      <c r="W262" s="247" t="s">
        <v>108</v>
      </c>
      <c r="X262" s="247" t="s">
        <v>108</v>
      </c>
      <c r="Y262" s="247" t="s">
        <v>112</v>
      </c>
      <c r="Z262" s="247" t="s">
        <v>1337</v>
      </c>
      <c r="AA262" s="247" t="s">
        <v>108</v>
      </c>
      <c r="AB262" s="247" t="s">
        <v>113</v>
      </c>
      <c r="AC262" s="247"/>
      <c r="AD262" s="249" t="s">
        <v>113</v>
      </c>
      <c r="AE262" s="247" t="s">
        <v>6</v>
      </c>
      <c r="AF262" s="247" t="s">
        <v>108</v>
      </c>
      <c r="AG262" s="247"/>
      <c r="AH262" s="247" t="s">
        <v>1347</v>
      </c>
      <c r="AI262" s="254"/>
      <c r="AJ262" s="251" t="s">
        <v>1560</v>
      </c>
      <c r="AK262" s="252" t="s">
        <v>1208</v>
      </c>
      <c r="AL262" s="253" t="s">
        <v>1290</v>
      </c>
      <c r="AM262" s="266">
        <f t="shared" si="274"/>
        <v>6.41</v>
      </c>
      <c r="AN262" s="267">
        <v>33.119999999999997</v>
      </c>
      <c r="AO262" s="234">
        <f t="shared" si="275"/>
        <v>212.3</v>
      </c>
      <c r="AP262" s="268">
        <v>2.75</v>
      </c>
      <c r="AQ262" s="268">
        <v>2</v>
      </c>
      <c r="AR262" s="268">
        <v>1.25</v>
      </c>
      <c r="AS262" s="234">
        <f t="shared" si="276"/>
        <v>224.52</v>
      </c>
      <c r="AT262" s="267">
        <v>33.119999999999997</v>
      </c>
      <c r="AU262" s="234">
        <f t="shared" si="277"/>
        <v>212.3</v>
      </c>
      <c r="AV262" s="268">
        <v>2.75</v>
      </c>
      <c r="AW262" s="268">
        <v>2</v>
      </c>
      <c r="AX262" s="268">
        <v>1.25</v>
      </c>
      <c r="AY262" s="234">
        <f t="shared" si="278"/>
        <v>224.52</v>
      </c>
      <c r="AZ262" s="272">
        <v>26.43</v>
      </c>
      <c r="BA262" s="266">
        <f t="shared" si="279"/>
        <v>169.416</v>
      </c>
      <c r="BB262" s="273">
        <v>1.75</v>
      </c>
      <c r="BC262" s="273">
        <v>1</v>
      </c>
      <c r="BD262" s="273">
        <v>0.75</v>
      </c>
      <c r="BE262" s="234">
        <f t="shared" si="280"/>
        <v>130.97</v>
      </c>
      <c r="BF262" s="272">
        <v>26.43</v>
      </c>
      <c r="BG262" s="234">
        <f t="shared" si="281"/>
        <v>169.42</v>
      </c>
      <c r="BH262" s="273">
        <v>1.75</v>
      </c>
      <c r="BI262" s="273">
        <v>1</v>
      </c>
      <c r="BJ262" s="273">
        <v>0.75</v>
      </c>
      <c r="BK262" s="234">
        <f t="shared" si="282"/>
        <v>130.97</v>
      </c>
      <c r="BL262" s="234">
        <f t="shared" si="283"/>
        <v>436.82</v>
      </c>
      <c r="BM262" s="234">
        <f t="shared" si="284"/>
        <v>436.82</v>
      </c>
      <c r="BN262" s="234">
        <f t="shared" si="285"/>
        <v>300.39</v>
      </c>
      <c r="BO262" s="234">
        <f t="shared" si="286"/>
        <v>300.39</v>
      </c>
      <c r="BP262" s="235" t="s">
        <v>1599</v>
      </c>
    </row>
    <row r="263" spans="1:68" s="233" customFormat="1" x14ac:dyDescent="0.2">
      <c r="A263" s="246" t="s">
        <v>466</v>
      </c>
      <c r="B263" s="247" t="s">
        <v>503</v>
      </c>
      <c r="C263" s="247" t="s">
        <v>502</v>
      </c>
      <c r="D263" s="248" t="s">
        <v>189</v>
      </c>
      <c r="E263" s="247" t="s">
        <v>124</v>
      </c>
      <c r="F263" s="247" t="s">
        <v>157</v>
      </c>
      <c r="G263" s="247" t="s">
        <v>158</v>
      </c>
      <c r="H263" s="247" t="s">
        <v>1428</v>
      </c>
      <c r="I263" s="247" t="s">
        <v>1386</v>
      </c>
      <c r="J263" s="247" t="s">
        <v>1202</v>
      </c>
      <c r="K263" s="271">
        <v>2.36</v>
      </c>
      <c r="L263" s="271">
        <v>1.29</v>
      </c>
      <c r="M263" s="247" t="s">
        <v>1308</v>
      </c>
      <c r="N263" s="247" t="s">
        <v>1388</v>
      </c>
      <c r="O263" s="247" t="s">
        <v>65</v>
      </c>
      <c r="P263" s="247">
        <v>54</v>
      </c>
      <c r="Q263" s="248"/>
      <c r="R263" s="247" t="s">
        <v>136</v>
      </c>
      <c r="S263" s="247" t="s">
        <v>1441</v>
      </c>
      <c r="T263" s="249">
        <v>139</v>
      </c>
      <c r="U263" s="249" t="s">
        <v>1607</v>
      </c>
      <c r="V263" s="247" t="s">
        <v>125</v>
      </c>
      <c r="W263" s="247" t="s">
        <v>108</v>
      </c>
      <c r="X263" s="247" t="s">
        <v>108</v>
      </c>
      <c r="Y263" s="247" t="s">
        <v>112</v>
      </c>
      <c r="Z263" s="247" t="s">
        <v>1337</v>
      </c>
      <c r="AA263" s="247" t="s">
        <v>108</v>
      </c>
      <c r="AB263" s="247" t="s">
        <v>108</v>
      </c>
      <c r="AC263" s="247"/>
      <c r="AD263" s="247" t="s">
        <v>108</v>
      </c>
      <c r="AE263" s="247" t="s">
        <v>6</v>
      </c>
      <c r="AF263" s="247" t="s">
        <v>108</v>
      </c>
      <c r="AG263" s="249" t="s">
        <v>1655</v>
      </c>
      <c r="AH263" s="247" t="s">
        <v>1347</v>
      </c>
      <c r="AI263" s="254"/>
      <c r="AJ263" s="251" t="s">
        <v>1560</v>
      </c>
      <c r="AK263" s="252" t="s">
        <v>1208</v>
      </c>
      <c r="AL263" s="253" t="s">
        <v>1290</v>
      </c>
      <c r="AM263" s="266">
        <f t="shared" si="274"/>
        <v>6.41</v>
      </c>
      <c r="AN263" s="267">
        <v>28.77</v>
      </c>
      <c r="AO263" s="234">
        <f t="shared" si="275"/>
        <v>184.42</v>
      </c>
      <c r="AP263" s="268">
        <v>2.75</v>
      </c>
      <c r="AQ263" s="268">
        <v>2</v>
      </c>
      <c r="AR263" s="268">
        <v>1.25</v>
      </c>
      <c r="AS263" s="234">
        <f t="shared" si="276"/>
        <v>224.52</v>
      </c>
      <c r="AT263" s="267">
        <v>28.77</v>
      </c>
      <c r="AU263" s="234">
        <f t="shared" si="277"/>
        <v>184.42</v>
      </c>
      <c r="AV263" s="268">
        <v>2.75</v>
      </c>
      <c r="AW263" s="268">
        <v>2</v>
      </c>
      <c r="AX263" s="268">
        <v>1.25</v>
      </c>
      <c r="AY263" s="234">
        <f t="shared" si="278"/>
        <v>224.52</v>
      </c>
      <c r="AZ263" s="272">
        <v>23.15</v>
      </c>
      <c r="BA263" s="266">
        <f t="shared" si="279"/>
        <v>148.392</v>
      </c>
      <c r="BB263" s="273">
        <v>1.75</v>
      </c>
      <c r="BC263" s="273">
        <v>1</v>
      </c>
      <c r="BD263" s="273">
        <v>0.75</v>
      </c>
      <c r="BE263" s="234">
        <f t="shared" si="280"/>
        <v>130.97</v>
      </c>
      <c r="BF263" s="272">
        <v>23.15</v>
      </c>
      <c r="BG263" s="234">
        <f t="shared" si="281"/>
        <v>148.38999999999999</v>
      </c>
      <c r="BH263" s="273">
        <v>1.75</v>
      </c>
      <c r="BI263" s="273">
        <v>1</v>
      </c>
      <c r="BJ263" s="273">
        <v>0.75</v>
      </c>
      <c r="BK263" s="234">
        <f t="shared" si="282"/>
        <v>130.97</v>
      </c>
      <c r="BL263" s="234">
        <f t="shared" si="283"/>
        <v>408.94</v>
      </c>
      <c r="BM263" s="234">
        <f t="shared" si="284"/>
        <v>408.94</v>
      </c>
      <c r="BN263" s="234">
        <f t="shared" si="285"/>
        <v>279.36</v>
      </c>
      <c r="BO263" s="234">
        <f t="shared" si="286"/>
        <v>279.36</v>
      </c>
      <c r="BP263" s="235" t="s">
        <v>1599</v>
      </c>
    </row>
    <row r="264" spans="1:68" s="233" customFormat="1" x14ac:dyDescent="0.2">
      <c r="A264" s="246" t="s">
        <v>466</v>
      </c>
      <c r="B264" s="247" t="s">
        <v>505</v>
      </c>
      <c r="C264" s="247" t="s">
        <v>504</v>
      </c>
      <c r="D264" s="248" t="s">
        <v>454</v>
      </c>
      <c r="E264" s="247" t="s">
        <v>166</v>
      </c>
      <c r="F264" s="247" t="s">
        <v>157</v>
      </c>
      <c r="G264" s="247" t="s">
        <v>158</v>
      </c>
      <c r="H264" s="247" t="s">
        <v>1428</v>
      </c>
      <c r="I264" s="247" t="s">
        <v>1503</v>
      </c>
      <c r="J264" s="247" t="s">
        <v>1231</v>
      </c>
      <c r="K264" s="271">
        <v>2.36</v>
      </c>
      <c r="L264" s="271">
        <v>0.85</v>
      </c>
      <c r="M264" s="247"/>
      <c r="N264" s="247"/>
      <c r="O264" s="247" t="s">
        <v>65</v>
      </c>
      <c r="P264" s="247">
        <v>54</v>
      </c>
      <c r="Q264" s="248"/>
      <c r="R264" s="247" t="s">
        <v>136</v>
      </c>
      <c r="S264" s="247" t="s">
        <v>1439</v>
      </c>
      <c r="T264" s="249">
        <v>124</v>
      </c>
      <c r="U264" s="249" t="s">
        <v>1607</v>
      </c>
      <c r="V264" s="247" t="s">
        <v>167</v>
      </c>
      <c r="W264" s="247" t="s">
        <v>65</v>
      </c>
      <c r="X264" s="247" t="s">
        <v>65</v>
      </c>
      <c r="Y264" s="247" t="s">
        <v>112</v>
      </c>
      <c r="Z264" s="247" t="s">
        <v>1337</v>
      </c>
      <c r="AA264" s="247" t="s">
        <v>113</v>
      </c>
      <c r="AB264" s="247" t="s">
        <v>113</v>
      </c>
      <c r="AC264" s="247"/>
      <c r="AD264" s="249" t="s">
        <v>113</v>
      </c>
      <c r="AE264" s="247" t="s">
        <v>6</v>
      </c>
      <c r="AF264" s="247" t="s">
        <v>108</v>
      </c>
      <c r="AG264" s="247"/>
      <c r="AH264" s="247" t="s">
        <v>1413</v>
      </c>
      <c r="AI264" s="254"/>
      <c r="AJ264" s="251" t="s">
        <v>1560</v>
      </c>
      <c r="AK264" s="252" t="s">
        <v>1208</v>
      </c>
      <c r="AL264" s="253" t="s">
        <v>1290</v>
      </c>
      <c r="AM264" s="266">
        <f t="shared" si="274"/>
        <v>5.97</v>
      </c>
      <c r="AN264" s="267">
        <v>26.02</v>
      </c>
      <c r="AO264" s="234">
        <f t="shared" si="275"/>
        <v>155.34</v>
      </c>
      <c r="AP264" s="268">
        <v>2.75</v>
      </c>
      <c r="AQ264" s="268">
        <v>2</v>
      </c>
      <c r="AR264" s="268">
        <v>1.25</v>
      </c>
      <c r="AS264" s="234">
        <f t="shared" si="276"/>
        <v>224.52</v>
      </c>
      <c r="AT264" s="267">
        <v>26.02</v>
      </c>
      <c r="AU264" s="234">
        <f t="shared" si="277"/>
        <v>155.34</v>
      </c>
      <c r="AV264" s="268">
        <v>2.75</v>
      </c>
      <c r="AW264" s="268">
        <v>2</v>
      </c>
      <c r="AX264" s="268">
        <v>1.25</v>
      </c>
      <c r="AY264" s="234">
        <f t="shared" si="278"/>
        <v>224.52</v>
      </c>
      <c r="AZ264" s="272">
        <v>23.1</v>
      </c>
      <c r="BA264" s="266">
        <f t="shared" si="279"/>
        <v>137.90700000000001</v>
      </c>
      <c r="BB264" s="273">
        <v>1.75</v>
      </c>
      <c r="BC264" s="273">
        <v>1</v>
      </c>
      <c r="BD264" s="273">
        <v>0.75</v>
      </c>
      <c r="BE264" s="234">
        <f t="shared" si="280"/>
        <v>130.97</v>
      </c>
      <c r="BF264" s="272">
        <v>23.1</v>
      </c>
      <c r="BG264" s="234">
        <f t="shared" si="281"/>
        <v>137.91</v>
      </c>
      <c r="BH264" s="273">
        <v>1.75</v>
      </c>
      <c r="BI264" s="273">
        <v>1</v>
      </c>
      <c r="BJ264" s="273">
        <v>0.75</v>
      </c>
      <c r="BK264" s="234">
        <f t="shared" si="282"/>
        <v>130.97</v>
      </c>
      <c r="BL264" s="234">
        <f t="shared" si="283"/>
        <v>379.86</v>
      </c>
      <c r="BM264" s="234">
        <f t="shared" si="284"/>
        <v>379.86</v>
      </c>
      <c r="BN264" s="234">
        <f t="shared" si="285"/>
        <v>268.88</v>
      </c>
      <c r="BO264" s="234">
        <f t="shared" si="286"/>
        <v>268.88</v>
      </c>
      <c r="BP264" s="235" t="s">
        <v>1599</v>
      </c>
    </row>
    <row r="265" spans="1:68" s="233" customFormat="1" x14ac:dyDescent="0.2">
      <c r="A265" s="246" t="s">
        <v>466</v>
      </c>
      <c r="B265" s="247" t="s">
        <v>507</v>
      </c>
      <c r="C265" s="247" t="s">
        <v>506</v>
      </c>
      <c r="D265" s="248" t="s">
        <v>177</v>
      </c>
      <c r="E265" s="247" t="s">
        <v>124</v>
      </c>
      <c r="F265" s="247" t="s">
        <v>157</v>
      </c>
      <c r="G265" s="247" t="s">
        <v>158</v>
      </c>
      <c r="H265" s="247" t="s">
        <v>1428</v>
      </c>
      <c r="I265" s="247" t="s">
        <v>1386</v>
      </c>
      <c r="J265" s="247" t="s">
        <v>1202</v>
      </c>
      <c r="K265" s="271">
        <v>2.36</v>
      </c>
      <c r="L265" s="271">
        <v>1.29</v>
      </c>
      <c r="M265" s="247" t="s">
        <v>1308</v>
      </c>
      <c r="N265" s="247" t="s">
        <v>1388</v>
      </c>
      <c r="O265" s="247" t="s">
        <v>65</v>
      </c>
      <c r="P265" s="247">
        <v>54</v>
      </c>
      <c r="Q265" s="248"/>
      <c r="R265" s="247" t="s">
        <v>136</v>
      </c>
      <c r="S265" s="247" t="s">
        <v>1441</v>
      </c>
      <c r="T265" s="249">
        <v>154</v>
      </c>
      <c r="U265" s="249" t="s">
        <v>1607</v>
      </c>
      <c r="V265" s="247" t="s">
        <v>132</v>
      </c>
      <c r="W265" s="247" t="s">
        <v>108</v>
      </c>
      <c r="X265" s="247" t="s">
        <v>65</v>
      </c>
      <c r="Y265" s="247" t="s">
        <v>112</v>
      </c>
      <c r="Z265" s="247" t="s">
        <v>1337</v>
      </c>
      <c r="AA265" s="247" t="s">
        <v>108</v>
      </c>
      <c r="AB265" s="247" t="s">
        <v>113</v>
      </c>
      <c r="AC265" s="247"/>
      <c r="AD265" s="249" t="s">
        <v>113</v>
      </c>
      <c r="AE265" s="247" t="s">
        <v>6</v>
      </c>
      <c r="AF265" s="247" t="s">
        <v>108</v>
      </c>
      <c r="AG265" s="247"/>
      <c r="AH265" s="247" t="s">
        <v>1347</v>
      </c>
      <c r="AI265" s="254"/>
      <c r="AJ265" s="251" t="s">
        <v>1560</v>
      </c>
      <c r="AK265" s="252" t="s">
        <v>1208</v>
      </c>
      <c r="AL265" s="253" t="s">
        <v>1290</v>
      </c>
      <c r="AM265" s="266">
        <f t="shared" si="274"/>
        <v>6.41</v>
      </c>
      <c r="AN265" s="267">
        <v>33.119999999999997</v>
      </c>
      <c r="AO265" s="234">
        <f t="shared" si="275"/>
        <v>212.3</v>
      </c>
      <c r="AP265" s="268">
        <v>2.75</v>
      </c>
      <c r="AQ265" s="268">
        <v>2</v>
      </c>
      <c r="AR265" s="268">
        <v>1.25</v>
      </c>
      <c r="AS265" s="234">
        <f t="shared" si="276"/>
        <v>224.52</v>
      </c>
      <c r="AT265" s="267">
        <v>33.119999999999997</v>
      </c>
      <c r="AU265" s="234">
        <f t="shared" si="277"/>
        <v>212.3</v>
      </c>
      <c r="AV265" s="268">
        <v>2.75</v>
      </c>
      <c r="AW265" s="268">
        <v>2</v>
      </c>
      <c r="AX265" s="268">
        <v>1.25</v>
      </c>
      <c r="AY265" s="234">
        <f t="shared" si="278"/>
        <v>224.52</v>
      </c>
      <c r="AZ265" s="272">
        <v>26.43</v>
      </c>
      <c r="BA265" s="266">
        <f t="shared" si="279"/>
        <v>169.416</v>
      </c>
      <c r="BB265" s="273">
        <v>1.75</v>
      </c>
      <c r="BC265" s="273">
        <v>1</v>
      </c>
      <c r="BD265" s="273">
        <v>0.75</v>
      </c>
      <c r="BE265" s="234">
        <f t="shared" si="280"/>
        <v>130.97</v>
      </c>
      <c r="BF265" s="272">
        <v>26.43</v>
      </c>
      <c r="BG265" s="234">
        <f t="shared" si="281"/>
        <v>169.42</v>
      </c>
      <c r="BH265" s="273">
        <v>1.75</v>
      </c>
      <c r="BI265" s="273">
        <v>1</v>
      </c>
      <c r="BJ265" s="273">
        <v>0.75</v>
      </c>
      <c r="BK265" s="234">
        <f t="shared" si="282"/>
        <v>130.97</v>
      </c>
      <c r="BL265" s="234">
        <f t="shared" si="283"/>
        <v>436.82</v>
      </c>
      <c r="BM265" s="234">
        <f t="shared" si="284"/>
        <v>436.82</v>
      </c>
      <c r="BN265" s="234">
        <f t="shared" si="285"/>
        <v>300.39</v>
      </c>
      <c r="BO265" s="234">
        <f t="shared" si="286"/>
        <v>300.39</v>
      </c>
      <c r="BP265" s="235" t="s">
        <v>1599</v>
      </c>
    </row>
    <row r="266" spans="1:68" s="233" customFormat="1" x14ac:dyDescent="0.2">
      <c r="A266" s="246" t="s">
        <v>466</v>
      </c>
      <c r="B266" s="247" t="s">
        <v>509</v>
      </c>
      <c r="C266" s="247" t="s">
        <v>508</v>
      </c>
      <c r="D266" s="248" t="s">
        <v>189</v>
      </c>
      <c r="E266" s="247" t="s">
        <v>124</v>
      </c>
      <c r="F266" s="247" t="s">
        <v>157</v>
      </c>
      <c r="G266" s="247" t="s">
        <v>158</v>
      </c>
      <c r="H266" s="247" t="s">
        <v>1398</v>
      </c>
      <c r="I266" s="249" t="s">
        <v>1202</v>
      </c>
      <c r="J266" s="247" t="s">
        <v>1202</v>
      </c>
      <c r="K266" s="271">
        <v>2.16</v>
      </c>
      <c r="L266" s="265">
        <v>1.26</v>
      </c>
      <c r="M266" s="247" t="s">
        <v>1308</v>
      </c>
      <c r="N266" s="249" t="s">
        <v>1657</v>
      </c>
      <c r="O266" s="247" t="s">
        <v>65</v>
      </c>
      <c r="P266" s="249">
        <v>54</v>
      </c>
      <c r="Q266" s="248"/>
      <c r="R266" s="247" t="s">
        <v>136</v>
      </c>
      <c r="S266" s="247" t="s">
        <v>1238</v>
      </c>
      <c r="T266" s="249">
        <v>154</v>
      </c>
      <c r="U266" s="249" t="s">
        <v>1607</v>
      </c>
      <c r="V266" s="247" t="s">
        <v>125</v>
      </c>
      <c r="W266" s="247" t="s">
        <v>108</v>
      </c>
      <c r="X266" s="247" t="s">
        <v>108</v>
      </c>
      <c r="Y266" s="247" t="s">
        <v>112</v>
      </c>
      <c r="Z266" s="247" t="s">
        <v>1337</v>
      </c>
      <c r="AA266" s="247" t="s">
        <v>108</v>
      </c>
      <c r="AB266" s="247" t="s">
        <v>108</v>
      </c>
      <c r="AC266" s="247"/>
      <c r="AD266" s="247" t="s">
        <v>108</v>
      </c>
      <c r="AE266" s="249" t="s">
        <v>6</v>
      </c>
      <c r="AF266" s="247" t="s">
        <v>108</v>
      </c>
      <c r="AG266" s="249" t="s">
        <v>1655</v>
      </c>
      <c r="AH266" s="247" t="s">
        <v>1347</v>
      </c>
      <c r="AI266" s="254"/>
      <c r="AJ266" s="251" t="s">
        <v>1560</v>
      </c>
      <c r="AK266" s="252" t="s">
        <v>1208</v>
      </c>
      <c r="AL266" s="253" t="s">
        <v>1290</v>
      </c>
      <c r="AM266" s="266">
        <f t="shared" si="274"/>
        <v>5.98</v>
      </c>
      <c r="AN266" s="267">
        <v>33.119999999999997</v>
      </c>
      <c r="AO266" s="234">
        <f t="shared" si="275"/>
        <v>198.06</v>
      </c>
      <c r="AP266" s="268">
        <v>2.75</v>
      </c>
      <c r="AQ266" s="268">
        <v>2</v>
      </c>
      <c r="AR266" s="268">
        <v>1.25</v>
      </c>
      <c r="AS266" s="234">
        <f t="shared" si="276"/>
        <v>224.52</v>
      </c>
      <c r="AT266" s="267">
        <v>33.119999999999997</v>
      </c>
      <c r="AU266" s="234">
        <f t="shared" si="277"/>
        <v>198.06</v>
      </c>
      <c r="AV266" s="268">
        <v>2.75</v>
      </c>
      <c r="AW266" s="268">
        <v>2</v>
      </c>
      <c r="AX266" s="268">
        <v>1.25</v>
      </c>
      <c r="AY266" s="234">
        <f t="shared" si="278"/>
        <v>224.52</v>
      </c>
      <c r="AZ266" s="272">
        <v>26.43</v>
      </c>
      <c r="BA266" s="266">
        <f t="shared" si="279"/>
        <v>158.05099999999999</v>
      </c>
      <c r="BB266" s="273">
        <v>1.75</v>
      </c>
      <c r="BC266" s="273">
        <v>1</v>
      </c>
      <c r="BD266" s="273">
        <v>0.75</v>
      </c>
      <c r="BE266" s="234">
        <f t="shared" si="280"/>
        <v>130.97</v>
      </c>
      <c r="BF266" s="272">
        <v>26.43</v>
      </c>
      <c r="BG266" s="234">
        <f t="shared" si="281"/>
        <v>158.05000000000001</v>
      </c>
      <c r="BH266" s="273">
        <v>1.75</v>
      </c>
      <c r="BI266" s="273">
        <v>1</v>
      </c>
      <c r="BJ266" s="273">
        <v>0.75</v>
      </c>
      <c r="BK266" s="234">
        <f t="shared" si="282"/>
        <v>130.97</v>
      </c>
      <c r="BL266" s="234">
        <f t="shared" si="283"/>
        <v>422.58</v>
      </c>
      <c r="BM266" s="234">
        <f t="shared" si="284"/>
        <v>422.58</v>
      </c>
      <c r="BN266" s="234">
        <f t="shared" si="285"/>
        <v>289.02</v>
      </c>
      <c r="BO266" s="234">
        <f t="shared" si="286"/>
        <v>289.02</v>
      </c>
      <c r="BP266" s="235" t="s">
        <v>1599</v>
      </c>
    </row>
    <row r="267" spans="1:68" s="233" customFormat="1" x14ac:dyDescent="0.2">
      <c r="A267" s="246" t="s">
        <v>466</v>
      </c>
      <c r="B267" s="247" t="s">
        <v>510</v>
      </c>
      <c r="C267" s="247" t="s">
        <v>506</v>
      </c>
      <c r="D267" s="248" t="s">
        <v>177</v>
      </c>
      <c r="E267" s="247" t="s">
        <v>166</v>
      </c>
      <c r="F267" s="247" t="s">
        <v>157</v>
      </c>
      <c r="G267" s="247" t="s">
        <v>158</v>
      </c>
      <c r="H267" s="247" t="s">
        <v>1428</v>
      </c>
      <c r="I267" s="247" t="s">
        <v>1303</v>
      </c>
      <c r="J267" s="247" t="s">
        <v>1202</v>
      </c>
      <c r="K267" s="271">
        <v>2.36</v>
      </c>
      <c r="L267" s="271">
        <v>1.04</v>
      </c>
      <c r="M267" s="247"/>
      <c r="N267" s="247"/>
      <c r="O267" s="247" t="s">
        <v>65</v>
      </c>
      <c r="P267" s="247">
        <v>54</v>
      </c>
      <c r="Q267" s="248"/>
      <c r="R267" s="247" t="s">
        <v>136</v>
      </c>
      <c r="S267" s="247" t="s">
        <v>1217</v>
      </c>
      <c r="T267" s="249">
        <v>139</v>
      </c>
      <c r="U267" s="249" t="s">
        <v>1607</v>
      </c>
      <c r="V267" s="247" t="s">
        <v>199</v>
      </c>
      <c r="W267" s="247" t="s">
        <v>108</v>
      </c>
      <c r="X267" s="247" t="s">
        <v>108</v>
      </c>
      <c r="Y267" s="247" t="s">
        <v>112</v>
      </c>
      <c r="Z267" s="247" t="s">
        <v>1304</v>
      </c>
      <c r="AA267" s="247" t="s">
        <v>113</v>
      </c>
      <c r="AB267" s="247" t="s">
        <v>113</v>
      </c>
      <c r="AC267" s="247"/>
      <c r="AD267" s="247" t="s">
        <v>113</v>
      </c>
      <c r="AE267" s="247" t="s">
        <v>6</v>
      </c>
      <c r="AF267" s="247" t="s">
        <v>108</v>
      </c>
      <c r="AG267" s="247"/>
      <c r="AH267" s="247" t="s">
        <v>1351</v>
      </c>
      <c r="AI267" s="254"/>
      <c r="AJ267" s="251" t="s">
        <v>1560</v>
      </c>
      <c r="AK267" s="252" t="s">
        <v>1208</v>
      </c>
      <c r="AL267" s="253" t="s">
        <v>1290</v>
      </c>
      <c r="AM267" s="266">
        <f t="shared" si="274"/>
        <v>6.16</v>
      </c>
      <c r="AN267" s="267">
        <v>28.77</v>
      </c>
      <c r="AO267" s="234">
        <f t="shared" si="275"/>
        <v>177.22</v>
      </c>
      <c r="AP267" s="268">
        <v>2.75</v>
      </c>
      <c r="AQ267" s="268">
        <v>2</v>
      </c>
      <c r="AR267" s="268">
        <v>1.25</v>
      </c>
      <c r="AS267" s="234">
        <f t="shared" si="276"/>
        <v>224.52</v>
      </c>
      <c r="AT267" s="267">
        <v>28.77</v>
      </c>
      <c r="AU267" s="234">
        <f t="shared" si="277"/>
        <v>177.22</v>
      </c>
      <c r="AV267" s="268">
        <v>2.75</v>
      </c>
      <c r="AW267" s="268">
        <v>2</v>
      </c>
      <c r="AX267" s="268">
        <v>1.25</v>
      </c>
      <c r="AY267" s="234">
        <f t="shared" si="278"/>
        <v>224.52</v>
      </c>
      <c r="AZ267" s="272">
        <v>23.15</v>
      </c>
      <c r="BA267" s="266">
        <f t="shared" si="279"/>
        <v>142.60400000000001</v>
      </c>
      <c r="BB267" s="273">
        <v>1.75</v>
      </c>
      <c r="BC267" s="273">
        <v>1</v>
      </c>
      <c r="BD267" s="273">
        <v>0.75</v>
      </c>
      <c r="BE267" s="234">
        <f t="shared" si="280"/>
        <v>130.97</v>
      </c>
      <c r="BF267" s="272">
        <v>23.15</v>
      </c>
      <c r="BG267" s="234">
        <f t="shared" si="281"/>
        <v>142.6</v>
      </c>
      <c r="BH267" s="273">
        <v>1.75</v>
      </c>
      <c r="BI267" s="273">
        <v>1</v>
      </c>
      <c r="BJ267" s="273">
        <v>0.75</v>
      </c>
      <c r="BK267" s="234">
        <f t="shared" si="282"/>
        <v>130.97</v>
      </c>
      <c r="BL267" s="234">
        <f t="shared" si="283"/>
        <v>401.74</v>
      </c>
      <c r="BM267" s="234">
        <f t="shared" si="284"/>
        <v>401.74</v>
      </c>
      <c r="BN267" s="234">
        <f t="shared" si="285"/>
        <v>273.57</v>
      </c>
      <c r="BO267" s="234">
        <f t="shared" si="286"/>
        <v>273.57</v>
      </c>
      <c r="BP267" s="235" t="s">
        <v>1599</v>
      </c>
    </row>
    <row r="268" spans="1:68" s="233" customFormat="1" x14ac:dyDescent="0.2">
      <c r="A268" s="246" t="s">
        <v>466</v>
      </c>
      <c r="B268" s="247" t="s">
        <v>512</v>
      </c>
      <c r="C268" s="247" t="s">
        <v>511</v>
      </c>
      <c r="D268" s="248" t="s">
        <v>311</v>
      </c>
      <c r="E268" s="247" t="s">
        <v>124</v>
      </c>
      <c r="F268" s="247" t="s">
        <v>157</v>
      </c>
      <c r="G268" s="247" t="s">
        <v>158</v>
      </c>
      <c r="H268" s="247" t="s">
        <v>1428</v>
      </c>
      <c r="I268" s="247" t="s">
        <v>1504</v>
      </c>
      <c r="J268" s="247" t="s">
        <v>1231</v>
      </c>
      <c r="K268" s="271">
        <v>2.36</v>
      </c>
      <c r="L268" s="271">
        <v>1.64</v>
      </c>
      <c r="M268" s="247" t="s">
        <v>1308</v>
      </c>
      <c r="N268" s="247" t="s">
        <v>1505</v>
      </c>
      <c r="O268" s="247" t="s">
        <v>65</v>
      </c>
      <c r="P268" s="247">
        <v>54</v>
      </c>
      <c r="Q268" s="248"/>
      <c r="R268" s="247" t="s">
        <v>136</v>
      </c>
      <c r="S268" s="247" t="s">
        <v>1406</v>
      </c>
      <c r="T268" s="249">
        <v>139</v>
      </c>
      <c r="U268" s="249" t="s">
        <v>1607</v>
      </c>
      <c r="V268" s="247" t="s">
        <v>111</v>
      </c>
      <c r="W268" s="247" t="s">
        <v>65</v>
      </c>
      <c r="X268" s="247" t="s">
        <v>108</v>
      </c>
      <c r="Y268" s="247" t="s">
        <v>112</v>
      </c>
      <c r="Z268" s="247" t="s">
        <v>1337</v>
      </c>
      <c r="AA268" s="247" t="s">
        <v>108</v>
      </c>
      <c r="AB268" s="247" t="s">
        <v>108</v>
      </c>
      <c r="AC268" s="247"/>
      <c r="AD268" s="249" t="s">
        <v>108</v>
      </c>
      <c r="AE268" s="247" t="s">
        <v>6</v>
      </c>
      <c r="AF268" s="247" t="s">
        <v>108</v>
      </c>
      <c r="AG268" s="247" t="s">
        <v>1460</v>
      </c>
      <c r="AH268" s="247" t="s">
        <v>1433</v>
      </c>
      <c r="AI268" s="254"/>
      <c r="AJ268" s="251" t="s">
        <v>1566</v>
      </c>
      <c r="AK268" s="252" t="s">
        <v>1208</v>
      </c>
      <c r="AL268" s="253" t="s">
        <v>1290</v>
      </c>
      <c r="AM268" s="266">
        <f t="shared" si="274"/>
        <v>6.76</v>
      </c>
      <c r="AN268" s="267">
        <v>28.77</v>
      </c>
      <c r="AO268" s="234">
        <f t="shared" si="275"/>
        <v>194.49</v>
      </c>
      <c r="AP268" s="268">
        <v>2.75</v>
      </c>
      <c r="AQ268" s="268">
        <v>2</v>
      </c>
      <c r="AR268" s="268">
        <v>1.25</v>
      </c>
      <c r="AS268" s="234">
        <f t="shared" si="276"/>
        <v>224.52</v>
      </c>
      <c r="AT268" s="267">
        <v>28.77</v>
      </c>
      <c r="AU268" s="234">
        <f t="shared" si="277"/>
        <v>194.49</v>
      </c>
      <c r="AV268" s="268">
        <v>2.75</v>
      </c>
      <c r="AW268" s="268">
        <v>2</v>
      </c>
      <c r="AX268" s="268">
        <v>1.25</v>
      </c>
      <c r="AY268" s="234">
        <f t="shared" si="278"/>
        <v>224.52</v>
      </c>
      <c r="AZ268" s="272">
        <v>23.15</v>
      </c>
      <c r="BA268" s="266">
        <f t="shared" si="279"/>
        <v>156.494</v>
      </c>
      <c r="BB268" s="273">
        <v>1.75</v>
      </c>
      <c r="BC268" s="273">
        <v>1</v>
      </c>
      <c r="BD268" s="273">
        <v>0.75</v>
      </c>
      <c r="BE268" s="234">
        <f t="shared" si="280"/>
        <v>130.97</v>
      </c>
      <c r="BF268" s="272">
        <v>23.15</v>
      </c>
      <c r="BG268" s="234">
        <f t="shared" si="281"/>
        <v>156.49</v>
      </c>
      <c r="BH268" s="273">
        <v>1.75</v>
      </c>
      <c r="BI268" s="273">
        <v>1</v>
      </c>
      <c r="BJ268" s="273">
        <v>0.75</v>
      </c>
      <c r="BK268" s="234">
        <f t="shared" si="282"/>
        <v>130.97</v>
      </c>
      <c r="BL268" s="234">
        <f t="shared" si="283"/>
        <v>419.01</v>
      </c>
      <c r="BM268" s="234">
        <f t="shared" si="284"/>
        <v>419.01</v>
      </c>
      <c r="BN268" s="234">
        <f t="shared" si="285"/>
        <v>287.45999999999998</v>
      </c>
      <c r="BO268" s="234">
        <f t="shared" si="286"/>
        <v>287.45999999999998</v>
      </c>
      <c r="BP268" s="235" t="s">
        <v>1599</v>
      </c>
    </row>
    <row r="269" spans="1:68" s="233" customFormat="1" x14ac:dyDescent="0.2">
      <c r="A269" s="246" t="s">
        <v>466</v>
      </c>
      <c r="B269" s="247" t="s">
        <v>515</v>
      </c>
      <c r="C269" s="247" t="s">
        <v>518</v>
      </c>
      <c r="D269" s="248" t="s">
        <v>335</v>
      </c>
      <c r="E269" s="247" t="s">
        <v>166</v>
      </c>
      <c r="F269" s="247" t="s">
        <v>157</v>
      </c>
      <c r="G269" s="247" t="s">
        <v>158</v>
      </c>
      <c r="H269" s="247" t="s">
        <v>1408</v>
      </c>
      <c r="I269" s="247" t="s">
        <v>1449</v>
      </c>
      <c r="J269" s="247" t="s">
        <v>1295</v>
      </c>
      <c r="K269" s="271">
        <v>2.36</v>
      </c>
      <c r="L269" s="271">
        <v>0.97</v>
      </c>
      <c r="M269" s="247"/>
      <c r="N269" s="247"/>
      <c r="O269" s="247" t="s">
        <v>65</v>
      </c>
      <c r="P269" s="247">
        <v>44</v>
      </c>
      <c r="Q269" s="248"/>
      <c r="R269" s="247" t="s">
        <v>136</v>
      </c>
      <c r="S269" s="247" t="s">
        <v>1238</v>
      </c>
      <c r="T269" s="249">
        <v>154</v>
      </c>
      <c r="U269" s="249" t="s">
        <v>1607</v>
      </c>
      <c r="V269" s="247" t="s">
        <v>199</v>
      </c>
      <c r="W269" s="247" t="s">
        <v>65</v>
      </c>
      <c r="X269" s="247" t="s">
        <v>108</v>
      </c>
      <c r="Y269" s="247" t="s">
        <v>112</v>
      </c>
      <c r="Z269" s="247" t="s">
        <v>1337</v>
      </c>
      <c r="AA269" s="247" t="s">
        <v>113</v>
      </c>
      <c r="AB269" s="247" t="s">
        <v>113</v>
      </c>
      <c r="AC269" s="247"/>
      <c r="AD269" s="247" t="s">
        <v>113</v>
      </c>
      <c r="AE269" s="249" t="s">
        <v>113</v>
      </c>
      <c r="AF269" s="247" t="s">
        <v>65</v>
      </c>
      <c r="AG269" s="247"/>
      <c r="AH269" s="247" t="s">
        <v>1383</v>
      </c>
      <c r="AI269" s="254"/>
      <c r="AJ269" s="251" t="s">
        <v>1596</v>
      </c>
      <c r="AK269" s="252" t="s">
        <v>1208</v>
      </c>
      <c r="AL269" s="253" t="s">
        <v>1290</v>
      </c>
      <c r="AM269" s="266">
        <f t="shared" si="274"/>
        <v>6.09</v>
      </c>
      <c r="AN269" s="267">
        <v>28.03</v>
      </c>
      <c r="AO269" s="234">
        <f t="shared" si="275"/>
        <v>170.7</v>
      </c>
      <c r="AP269" s="268">
        <v>2.5</v>
      </c>
      <c r="AQ269" s="268">
        <v>2</v>
      </c>
      <c r="AR269" s="268">
        <v>1.25</v>
      </c>
      <c r="AS269" s="234">
        <f t="shared" si="276"/>
        <v>215.17</v>
      </c>
      <c r="AT269" s="269">
        <v>13.09</v>
      </c>
      <c r="AU269" s="234">
        <f t="shared" si="277"/>
        <v>79.72</v>
      </c>
      <c r="AV269" s="270">
        <v>2.5</v>
      </c>
      <c r="AW269" s="270">
        <v>2</v>
      </c>
      <c r="AX269" s="270">
        <v>1.25</v>
      </c>
      <c r="AY269" s="234">
        <f t="shared" si="278"/>
        <v>215.17</v>
      </c>
      <c r="AZ269" s="272">
        <v>18.66</v>
      </c>
      <c r="BA269" s="266">
        <f t="shared" si="279"/>
        <v>113.639</v>
      </c>
      <c r="BB269" s="273">
        <v>1.5</v>
      </c>
      <c r="BC269" s="273">
        <v>1</v>
      </c>
      <c r="BD269" s="273">
        <v>0.75</v>
      </c>
      <c r="BE269" s="234">
        <f t="shared" si="280"/>
        <v>121.62</v>
      </c>
      <c r="BF269" s="294">
        <v>10.78</v>
      </c>
      <c r="BG269" s="234">
        <f t="shared" si="281"/>
        <v>65.650000000000006</v>
      </c>
      <c r="BH269" s="295">
        <v>1.25</v>
      </c>
      <c r="BI269" s="295">
        <v>1</v>
      </c>
      <c r="BJ269" s="295">
        <v>0.75</v>
      </c>
      <c r="BK269" s="234">
        <f t="shared" si="282"/>
        <v>112.26</v>
      </c>
      <c r="BL269" s="234">
        <f t="shared" si="283"/>
        <v>385.87</v>
      </c>
      <c r="BM269" s="234">
        <f t="shared" si="284"/>
        <v>294.89</v>
      </c>
      <c r="BN269" s="234">
        <f t="shared" si="285"/>
        <v>235.26</v>
      </c>
      <c r="BO269" s="234">
        <f t="shared" si="286"/>
        <v>177.91</v>
      </c>
    </row>
    <row r="270" spans="1:68" s="233" customFormat="1" x14ac:dyDescent="0.2">
      <c r="A270" s="246" t="s">
        <v>466</v>
      </c>
      <c r="B270" s="247" t="s">
        <v>517</v>
      </c>
      <c r="C270" s="247" t="s">
        <v>516</v>
      </c>
      <c r="D270" s="248" t="s">
        <v>177</v>
      </c>
      <c r="E270" s="247" t="s">
        <v>166</v>
      </c>
      <c r="F270" s="247" t="s">
        <v>157</v>
      </c>
      <c r="G270" s="247" t="s">
        <v>158</v>
      </c>
      <c r="H270" s="247" t="s">
        <v>1408</v>
      </c>
      <c r="I270" s="247" t="s">
        <v>1429</v>
      </c>
      <c r="J270" s="249" t="s">
        <v>1637</v>
      </c>
      <c r="K270" s="271">
        <v>2.36</v>
      </c>
      <c r="L270" s="271">
        <v>0.83</v>
      </c>
      <c r="M270" s="247"/>
      <c r="N270" s="247"/>
      <c r="O270" s="247" t="s">
        <v>65</v>
      </c>
      <c r="P270" s="247">
        <v>44</v>
      </c>
      <c r="Q270" s="248"/>
      <c r="R270" s="247" t="s">
        <v>136</v>
      </c>
      <c r="S270" s="247" t="s">
        <v>1238</v>
      </c>
      <c r="T270" s="249">
        <v>154</v>
      </c>
      <c r="U270" s="249" t="s">
        <v>1607</v>
      </c>
      <c r="V270" s="247" t="s">
        <v>167</v>
      </c>
      <c r="W270" s="247" t="s">
        <v>65</v>
      </c>
      <c r="X270" s="247" t="s">
        <v>108</v>
      </c>
      <c r="Y270" s="247" t="s">
        <v>112</v>
      </c>
      <c r="Z270" s="247" t="s">
        <v>1337</v>
      </c>
      <c r="AA270" s="247" t="s">
        <v>113</v>
      </c>
      <c r="AB270" s="247" t="s">
        <v>113</v>
      </c>
      <c r="AC270" s="247"/>
      <c r="AD270" s="247" t="s">
        <v>113</v>
      </c>
      <c r="AE270" s="249" t="s">
        <v>5</v>
      </c>
      <c r="AF270" s="249" t="s">
        <v>108</v>
      </c>
      <c r="AG270" s="247"/>
      <c r="AH270" s="247" t="s">
        <v>1400</v>
      </c>
      <c r="AI270" s="254"/>
      <c r="AJ270" s="251" t="s">
        <v>1566</v>
      </c>
      <c r="AK270" s="252" t="s">
        <v>1208</v>
      </c>
      <c r="AL270" s="253" t="s">
        <v>1290</v>
      </c>
      <c r="AM270" s="266">
        <f t="shared" si="274"/>
        <v>5.95</v>
      </c>
      <c r="AN270" s="267">
        <v>28.04</v>
      </c>
      <c r="AO270" s="234">
        <f t="shared" si="275"/>
        <v>166.84</v>
      </c>
      <c r="AP270" s="268">
        <v>2.5</v>
      </c>
      <c r="AQ270" s="268">
        <v>2</v>
      </c>
      <c r="AR270" s="268">
        <v>1.25</v>
      </c>
      <c r="AS270" s="234">
        <f t="shared" si="276"/>
        <v>215.17</v>
      </c>
      <c r="AT270" s="269">
        <v>13.1</v>
      </c>
      <c r="AU270" s="234">
        <f t="shared" si="277"/>
        <v>77.95</v>
      </c>
      <c r="AV270" s="270">
        <v>2.5</v>
      </c>
      <c r="AW270" s="270">
        <v>2</v>
      </c>
      <c r="AX270" s="270">
        <v>1.25</v>
      </c>
      <c r="AY270" s="234">
        <f t="shared" si="278"/>
        <v>215.17</v>
      </c>
      <c r="AZ270" s="272">
        <v>18.68</v>
      </c>
      <c r="BA270" s="266">
        <f t="shared" si="279"/>
        <v>111.146</v>
      </c>
      <c r="BB270" s="273">
        <v>1.5</v>
      </c>
      <c r="BC270" s="273">
        <v>1</v>
      </c>
      <c r="BD270" s="273">
        <v>0.75</v>
      </c>
      <c r="BE270" s="234">
        <f t="shared" si="280"/>
        <v>121.62</v>
      </c>
      <c r="BF270" s="294">
        <v>10.79</v>
      </c>
      <c r="BG270" s="234">
        <f t="shared" si="281"/>
        <v>64.2</v>
      </c>
      <c r="BH270" s="295">
        <v>1.25</v>
      </c>
      <c r="BI270" s="295">
        <v>1</v>
      </c>
      <c r="BJ270" s="295">
        <v>0.75</v>
      </c>
      <c r="BK270" s="234">
        <f t="shared" si="282"/>
        <v>112.26</v>
      </c>
      <c r="BL270" s="234">
        <f t="shared" si="283"/>
        <v>382.01</v>
      </c>
      <c r="BM270" s="234">
        <f t="shared" si="284"/>
        <v>293.12</v>
      </c>
      <c r="BN270" s="234">
        <f t="shared" si="285"/>
        <v>232.77</v>
      </c>
      <c r="BO270" s="234">
        <f t="shared" si="286"/>
        <v>176.46</v>
      </c>
    </row>
    <row r="271" spans="1:68" s="233" customFormat="1" x14ac:dyDescent="0.2">
      <c r="A271" s="246" t="s">
        <v>466</v>
      </c>
      <c r="B271" s="247" t="s">
        <v>519</v>
      </c>
      <c r="C271" s="247" t="s">
        <v>514</v>
      </c>
      <c r="D271" s="248" t="s">
        <v>338</v>
      </c>
      <c r="E271" s="247" t="s">
        <v>166</v>
      </c>
      <c r="F271" s="247" t="s">
        <v>157</v>
      </c>
      <c r="G271" s="247" t="s">
        <v>158</v>
      </c>
      <c r="H271" s="247" t="s">
        <v>1408</v>
      </c>
      <c r="I271" s="247" t="s">
        <v>1449</v>
      </c>
      <c r="J271" s="247" t="s">
        <v>1295</v>
      </c>
      <c r="K271" s="271">
        <v>2.36</v>
      </c>
      <c r="L271" s="271">
        <v>0.97</v>
      </c>
      <c r="M271" s="247"/>
      <c r="N271" s="247"/>
      <c r="O271" s="247" t="s">
        <v>65</v>
      </c>
      <c r="P271" s="247">
        <v>44</v>
      </c>
      <c r="Q271" s="248"/>
      <c r="R271" s="247" t="s">
        <v>136</v>
      </c>
      <c r="S271" s="247" t="s">
        <v>1238</v>
      </c>
      <c r="T271" s="249">
        <v>154</v>
      </c>
      <c r="U271" s="249" t="s">
        <v>1607</v>
      </c>
      <c r="V271" s="247" t="s">
        <v>167</v>
      </c>
      <c r="W271" s="247" t="s">
        <v>65</v>
      </c>
      <c r="X271" s="247" t="s">
        <v>108</v>
      </c>
      <c r="Y271" s="247" t="s">
        <v>112</v>
      </c>
      <c r="Z271" s="247" t="s">
        <v>1337</v>
      </c>
      <c r="AA271" s="247" t="s">
        <v>113</v>
      </c>
      <c r="AB271" s="247" t="s">
        <v>113</v>
      </c>
      <c r="AC271" s="247"/>
      <c r="AD271" s="247" t="s">
        <v>113</v>
      </c>
      <c r="AE271" s="249" t="s">
        <v>113</v>
      </c>
      <c r="AF271" s="247" t="s">
        <v>65</v>
      </c>
      <c r="AG271" s="247"/>
      <c r="AH271" s="247" t="s">
        <v>1383</v>
      </c>
      <c r="AI271" s="254"/>
      <c r="AJ271" s="251" t="s">
        <v>1596</v>
      </c>
      <c r="AK271" s="252" t="s">
        <v>1208</v>
      </c>
      <c r="AL271" s="253" t="s">
        <v>1290</v>
      </c>
      <c r="AM271" s="266">
        <f t="shared" si="274"/>
        <v>6.09</v>
      </c>
      <c r="AN271" s="267">
        <v>28.03</v>
      </c>
      <c r="AO271" s="234">
        <f t="shared" si="275"/>
        <v>170.7</v>
      </c>
      <c r="AP271" s="268">
        <v>2.5</v>
      </c>
      <c r="AQ271" s="268">
        <v>2</v>
      </c>
      <c r="AR271" s="268">
        <v>1.25</v>
      </c>
      <c r="AS271" s="234">
        <f t="shared" si="276"/>
        <v>215.17</v>
      </c>
      <c r="AT271" s="269">
        <v>13.09</v>
      </c>
      <c r="AU271" s="234">
        <f t="shared" si="277"/>
        <v>79.72</v>
      </c>
      <c r="AV271" s="270">
        <v>2.5</v>
      </c>
      <c r="AW271" s="270">
        <v>2</v>
      </c>
      <c r="AX271" s="270">
        <v>1.25</v>
      </c>
      <c r="AY271" s="234">
        <f t="shared" si="278"/>
        <v>215.17</v>
      </c>
      <c r="AZ271" s="272">
        <v>18.66</v>
      </c>
      <c r="BA271" s="266">
        <f t="shared" si="279"/>
        <v>113.639</v>
      </c>
      <c r="BB271" s="273">
        <v>1.5</v>
      </c>
      <c r="BC271" s="273">
        <v>1</v>
      </c>
      <c r="BD271" s="273">
        <v>0.75</v>
      </c>
      <c r="BE271" s="234">
        <f t="shared" si="280"/>
        <v>121.62</v>
      </c>
      <c r="BF271" s="294">
        <v>10.78</v>
      </c>
      <c r="BG271" s="234">
        <f t="shared" si="281"/>
        <v>65.650000000000006</v>
      </c>
      <c r="BH271" s="295">
        <v>1.25</v>
      </c>
      <c r="BI271" s="295">
        <v>1</v>
      </c>
      <c r="BJ271" s="295">
        <v>0.75</v>
      </c>
      <c r="BK271" s="234">
        <f t="shared" si="282"/>
        <v>112.26</v>
      </c>
      <c r="BL271" s="234">
        <f t="shared" si="283"/>
        <v>385.87</v>
      </c>
      <c r="BM271" s="234">
        <f t="shared" si="284"/>
        <v>294.89</v>
      </c>
      <c r="BN271" s="234">
        <f t="shared" si="285"/>
        <v>235.26</v>
      </c>
      <c r="BO271" s="234">
        <f t="shared" si="286"/>
        <v>177.91</v>
      </c>
    </row>
    <row r="272" spans="1:68" s="233" customFormat="1" x14ac:dyDescent="0.2">
      <c r="A272" s="246" t="s">
        <v>466</v>
      </c>
      <c r="B272" s="247" t="s">
        <v>521</v>
      </c>
      <c r="C272" s="247" t="s">
        <v>520</v>
      </c>
      <c r="D272" s="248" t="s">
        <v>177</v>
      </c>
      <c r="E272" s="247" t="s">
        <v>124</v>
      </c>
      <c r="F272" s="247" t="s">
        <v>157</v>
      </c>
      <c r="G272" s="247" t="s">
        <v>158</v>
      </c>
      <c r="H272" s="247" t="s">
        <v>1428</v>
      </c>
      <c r="I272" s="247" t="s">
        <v>1386</v>
      </c>
      <c r="J272" s="247" t="s">
        <v>1202</v>
      </c>
      <c r="K272" s="271">
        <v>2.36</v>
      </c>
      <c r="L272" s="271">
        <v>1.29</v>
      </c>
      <c r="M272" s="247" t="s">
        <v>1308</v>
      </c>
      <c r="N272" s="247" t="s">
        <v>1388</v>
      </c>
      <c r="O272" s="247" t="s">
        <v>65</v>
      </c>
      <c r="P272" s="247">
        <v>54</v>
      </c>
      <c r="Q272" s="248"/>
      <c r="R272" s="247" t="s">
        <v>136</v>
      </c>
      <c r="S272" s="247" t="s">
        <v>1431</v>
      </c>
      <c r="T272" s="249">
        <v>124</v>
      </c>
      <c r="U272" s="249" t="s">
        <v>1607</v>
      </c>
      <c r="V272" s="247" t="s">
        <v>132</v>
      </c>
      <c r="W272" s="247" t="s">
        <v>108</v>
      </c>
      <c r="X272" s="247" t="s">
        <v>65</v>
      </c>
      <c r="Y272" s="247" t="s">
        <v>112</v>
      </c>
      <c r="Z272" s="247" t="s">
        <v>1337</v>
      </c>
      <c r="AA272" s="247" t="s">
        <v>108</v>
      </c>
      <c r="AB272" s="247" t="s">
        <v>113</v>
      </c>
      <c r="AC272" s="247"/>
      <c r="AD272" s="249" t="s">
        <v>113</v>
      </c>
      <c r="AE272" s="247" t="s">
        <v>6</v>
      </c>
      <c r="AF272" s="247" t="s">
        <v>108</v>
      </c>
      <c r="AG272" s="247"/>
      <c r="AH272" s="247" t="s">
        <v>1347</v>
      </c>
      <c r="AI272" s="254"/>
      <c r="AJ272" s="251" t="s">
        <v>1560</v>
      </c>
      <c r="AK272" s="252" t="s">
        <v>1208</v>
      </c>
      <c r="AL272" s="253" t="s">
        <v>1290</v>
      </c>
      <c r="AM272" s="266">
        <f t="shared" si="274"/>
        <v>6.41</v>
      </c>
      <c r="AN272" s="267">
        <v>26.02</v>
      </c>
      <c r="AO272" s="234">
        <f t="shared" si="275"/>
        <v>166.79</v>
      </c>
      <c r="AP272" s="268">
        <v>2.75</v>
      </c>
      <c r="AQ272" s="268">
        <v>2</v>
      </c>
      <c r="AR272" s="268">
        <v>1.25</v>
      </c>
      <c r="AS272" s="234">
        <f t="shared" si="276"/>
        <v>224.52</v>
      </c>
      <c r="AT272" s="267">
        <v>26.02</v>
      </c>
      <c r="AU272" s="234">
        <f t="shared" si="277"/>
        <v>166.79</v>
      </c>
      <c r="AV272" s="268">
        <v>2.75</v>
      </c>
      <c r="AW272" s="268">
        <v>2</v>
      </c>
      <c r="AX272" s="268">
        <v>1.25</v>
      </c>
      <c r="AY272" s="234">
        <f t="shared" si="278"/>
        <v>224.52</v>
      </c>
      <c r="AZ272" s="272">
        <v>23.1</v>
      </c>
      <c r="BA272" s="266">
        <f t="shared" si="279"/>
        <v>148.071</v>
      </c>
      <c r="BB272" s="273">
        <v>1.75</v>
      </c>
      <c r="BC272" s="273">
        <v>1</v>
      </c>
      <c r="BD272" s="273">
        <v>0.75</v>
      </c>
      <c r="BE272" s="234">
        <f t="shared" si="280"/>
        <v>130.97</v>
      </c>
      <c r="BF272" s="272">
        <v>23.1</v>
      </c>
      <c r="BG272" s="234">
        <f t="shared" si="281"/>
        <v>148.07</v>
      </c>
      <c r="BH272" s="273">
        <v>1.75</v>
      </c>
      <c r="BI272" s="273">
        <v>1</v>
      </c>
      <c r="BJ272" s="273">
        <v>0.75</v>
      </c>
      <c r="BK272" s="234">
        <f t="shared" si="282"/>
        <v>130.97</v>
      </c>
      <c r="BL272" s="234">
        <f t="shared" si="283"/>
        <v>391.31</v>
      </c>
      <c r="BM272" s="234">
        <f t="shared" si="284"/>
        <v>391.31</v>
      </c>
      <c r="BN272" s="234">
        <f t="shared" si="285"/>
        <v>279.04000000000002</v>
      </c>
      <c r="BO272" s="234">
        <f t="shared" si="286"/>
        <v>279.04000000000002</v>
      </c>
      <c r="BP272" s="235" t="s">
        <v>1599</v>
      </c>
    </row>
    <row r="273" spans="1:68" s="233" customFormat="1" x14ac:dyDescent="0.2">
      <c r="A273" s="246" t="s">
        <v>466</v>
      </c>
      <c r="B273" s="247" t="s">
        <v>523</v>
      </c>
      <c r="C273" s="247" t="s">
        <v>522</v>
      </c>
      <c r="D273" s="248" t="s">
        <v>311</v>
      </c>
      <c r="E273" s="247" t="s">
        <v>124</v>
      </c>
      <c r="F273" s="247" t="s">
        <v>157</v>
      </c>
      <c r="G273" s="247" t="s">
        <v>158</v>
      </c>
      <c r="H273" s="247" t="s">
        <v>1428</v>
      </c>
      <c r="I273" s="247" t="s">
        <v>1504</v>
      </c>
      <c r="J273" s="247" t="s">
        <v>1295</v>
      </c>
      <c r="K273" s="271">
        <v>2.36</v>
      </c>
      <c r="L273" s="271">
        <v>1.64</v>
      </c>
      <c r="M273" s="247" t="s">
        <v>1308</v>
      </c>
      <c r="N273" s="247" t="s">
        <v>1505</v>
      </c>
      <c r="O273" s="247" t="s">
        <v>65</v>
      </c>
      <c r="P273" s="247">
        <v>54</v>
      </c>
      <c r="Q273" s="248"/>
      <c r="R273" s="247" t="s">
        <v>136</v>
      </c>
      <c r="S273" s="247" t="s">
        <v>1238</v>
      </c>
      <c r="T273" s="249">
        <v>154</v>
      </c>
      <c r="U273" s="249" t="s">
        <v>1607</v>
      </c>
      <c r="V273" s="247" t="s">
        <v>111</v>
      </c>
      <c r="W273" s="247" t="s">
        <v>65</v>
      </c>
      <c r="X273" s="247" t="s">
        <v>108</v>
      </c>
      <c r="Y273" s="247" t="s">
        <v>112</v>
      </c>
      <c r="Z273" s="247" t="s">
        <v>1337</v>
      </c>
      <c r="AA273" s="247" t="s">
        <v>108</v>
      </c>
      <c r="AB273" s="247" t="s">
        <v>108</v>
      </c>
      <c r="AC273" s="247"/>
      <c r="AD273" s="249" t="s">
        <v>108</v>
      </c>
      <c r="AE273" s="247" t="s">
        <v>6</v>
      </c>
      <c r="AF273" s="247" t="s">
        <v>108</v>
      </c>
      <c r="AG273" s="247" t="s">
        <v>1460</v>
      </c>
      <c r="AH273" s="247" t="s">
        <v>1433</v>
      </c>
      <c r="AI273" s="254"/>
      <c r="AJ273" s="251" t="s">
        <v>1560</v>
      </c>
      <c r="AK273" s="252" t="s">
        <v>1208</v>
      </c>
      <c r="AL273" s="253" t="s">
        <v>1290</v>
      </c>
      <c r="AM273" s="266">
        <f t="shared" si="274"/>
        <v>6.76</v>
      </c>
      <c r="AN273" s="267">
        <v>33.119999999999997</v>
      </c>
      <c r="AO273" s="234">
        <f t="shared" si="275"/>
        <v>223.89</v>
      </c>
      <c r="AP273" s="268">
        <v>2.75</v>
      </c>
      <c r="AQ273" s="268">
        <v>2</v>
      </c>
      <c r="AR273" s="268">
        <v>1.25</v>
      </c>
      <c r="AS273" s="234">
        <f t="shared" si="276"/>
        <v>224.52</v>
      </c>
      <c r="AT273" s="267">
        <v>33.119999999999997</v>
      </c>
      <c r="AU273" s="234">
        <f t="shared" si="277"/>
        <v>223.89</v>
      </c>
      <c r="AV273" s="268">
        <v>2.75</v>
      </c>
      <c r="AW273" s="268">
        <v>2</v>
      </c>
      <c r="AX273" s="268">
        <v>1.25</v>
      </c>
      <c r="AY273" s="234">
        <f t="shared" si="278"/>
        <v>224.52</v>
      </c>
      <c r="AZ273" s="272">
        <v>26.43</v>
      </c>
      <c r="BA273" s="266">
        <f t="shared" si="279"/>
        <v>178.667</v>
      </c>
      <c r="BB273" s="273">
        <v>1.75</v>
      </c>
      <c r="BC273" s="273">
        <v>1</v>
      </c>
      <c r="BD273" s="273">
        <v>0.75</v>
      </c>
      <c r="BE273" s="234">
        <f t="shared" si="280"/>
        <v>130.97</v>
      </c>
      <c r="BF273" s="272">
        <v>26.43</v>
      </c>
      <c r="BG273" s="234">
        <f t="shared" si="281"/>
        <v>178.67</v>
      </c>
      <c r="BH273" s="273">
        <v>1.75</v>
      </c>
      <c r="BI273" s="273">
        <v>1</v>
      </c>
      <c r="BJ273" s="273">
        <v>0.75</v>
      </c>
      <c r="BK273" s="234">
        <f t="shared" si="282"/>
        <v>130.97</v>
      </c>
      <c r="BL273" s="234">
        <f t="shared" si="283"/>
        <v>448.41</v>
      </c>
      <c r="BM273" s="234">
        <f t="shared" si="284"/>
        <v>448.41</v>
      </c>
      <c r="BN273" s="234">
        <f t="shared" si="285"/>
        <v>309.64</v>
      </c>
      <c r="BO273" s="234">
        <f t="shared" si="286"/>
        <v>309.64</v>
      </c>
      <c r="BP273" s="235" t="s">
        <v>1599</v>
      </c>
    </row>
    <row r="274" spans="1:68" s="233" customFormat="1" x14ac:dyDescent="0.2">
      <c r="A274" s="246" t="s">
        <v>466</v>
      </c>
      <c r="B274" s="247" t="s">
        <v>525</v>
      </c>
      <c r="C274" s="247" t="s">
        <v>524</v>
      </c>
      <c r="D274" s="248" t="s">
        <v>189</v>
      </c>
      <c r="E274" s="247" t="s">
        <v>124</v>
      </c>
      <c r="F274" s="247" t="s">
        <v>157</v>
      </c>
      <c r="G274" s="247" t="s">
        <v>158</v>
      </c>
      <c r="H274" s="247" t="s">
        <v>1428</v>
      </c>
      <c r="I274" s="247" t="s">
        <v>1386</v>
      </c>
      <c r="J274" s="247" t="s">
        <v>1202</v>
      </c>
      <c r="K274" s="271">
        <v>2.36</v>
      </c>
      <c r="L274" s="271">
        <v>1.29</v>
      </c>
      <c r="M274" s="247" t="s">
        <v>1308</v>
      </c>
      <c r="N274" s="247" t="s">
        <v>1388</v>
      </c>
      <c r="O274" s="247" t="s">
        <v>65</v>
      </c>
      <c r="P274" s="247">
        <v>54</v>
      </c>
      <c r="Q274" s="248"/>
      <c r="R274" s="247" t="s">
        <v>136</v>
      </c>
      <c r="S274" s="247" t="s">
        <v>1431</v>
      </c>
      <c r="T274" s="249">
        <v>124</v>
      </c>
      <c r="U274" s="249" t="s">
        <v>1607</v>
      </c>
      <c r="V274" s="247" t="s">
        <v>132</v>
      </c>
      <c r="W274" s="247" t="s">
        <v>108</v>
      </c>
      <c r="X274" s="247" t="s">
        <v>108</v>
      </c>
      <c r="Y274" s="247" t="s">
        <v>112</v>
      </c>
      <c r="Z274" s="247" t="s">
        <v>1337</v>
      </c>
      <c r="AA274" s="247" t="s">
        <v>108</v>
      </c>
      <c r="AB274" s="247" t="s">
        <v>108</v>
      </c>
      <c r="AC274" s="247"/>
      <c r="AD274" s="247" t="s">
        <v>108</v>
      </c>
      <c r="AE274" s="247" t="s">
        <v>6</v>
      </c>
      <c r="AF274" s="247" t="s">
        <v>108</v>
      </c>
      <c r="AG274" s="249" t="s">
        <v>1655</v>
      </c>
      <c r="AH274" s="247" t="s">
        <v>1347</v>
      </c>
      <c r="AI274" s="254"/>
      <c r="AJ274" s="251" t="s">
        <v>1560</v>
      </c>
      <c r="AK274" s="252" t="s">
        <v>1208</v>
      </c>
      <c r="AL274" s="253" t="s">
        <v>1290</v>
      </c>
      <c r="AM274" s="266">
        <f t="shared" si="274"/>
        <v>6.41</v>
      </c>
      <c r="AN274" s="267">
        <v>26.02</v>
      </c>
      <c r="AO274" s="234">
        <f t="shared" si="275"/>
        <v>166.79</v>
      </c>
      <c r="AP274" s="268">
        <v>2.75</v>
      </c>
      <c r="AQ274" s="268">
        <v>2</v>
      </c>
      <c r="AR274" s="268">
        <v>1.25</v>
      </c>
      <c r="AS274" s="234">
        <f t="shared" si="276"/>
        <v>224.52</v>
      </c>
      <c r="AT274" s="267">
        <v>26.02</v>
      </c>
      <c r="AU274" s="234">
        <f t="shared" si="277"/>
        <v>166.79</v>
      </c>
      <c r="AV274" s="268">
        <v>2.75</v>
      </c>
      <c r="AW274" s="268">
        <v>2</v>
      </c>
      <c r="AX274" s="268">
        <v>1.25</v>
      </c>
      <c r="AY274" s="234">
        <f t="shared" si="278"/>
        <v>224.52</v>
      </c>
      <c r="AZ274" s="272">
        <v>23.1</v>
      </c>
      <c r="BA274" s="266">
        <f t="shared" si="279"/>
        <v>148.071</v>
      </c>
      <c r="BB274" s="273">
        <v>1.75</v>
      </c>
      <c r="BC274" s="273">
        <v>1</v>
      </c>
      <c r="BD274" s="273">
        <v>0.75</v>
      </c>
      <c r="BE274" s="234">
        <f t="shared" si="280"/>
        <v>130.97</v>
      </c>
      <c r="BF274" s="272">
        <v>23.1</v>
      </c>
      <c r="BG274" s="234">
        <f t="shared" si="281"/>
        <v>148.07</v>
      </c>
      <c r="BH274" s="273">
        <v>1.75</v>
      </c>
      <c r="BI274" s="273">
        <v>1</v>
      </c>
      <c r="BJ274" s="273">
        <v>0.75</v>
      </c>
      <c r="BK274" s="234">
        <f t="shared" si="282"/>
        <v>130.97</v>
      </c>
      <c r="BL274" s="234">
        <f t="shared" si="283"/>
        <v>391.31</v>
      </c>
      <c r="BM274" s="234">
        <f t="shared" si="284"/>
        <v>391.31</v>
      </c>
      <c r="BN274" s="234">
        <f t="shared" si="285"/>
        <v>279.04000000000002</v>
      </c>
      <c r="BO274" s="234">
        <f t="shared" si="286"/>
        <v>279.04000000000002</v>
      </c>
      <c r="BP274" s="235" t="s">
        <v>1599</v>
      </c>
    </row>
    <row r="275" spans="1:68" s="233" customFormat="1" x14ac:dyDescent="0.2">
      <c r="A275" s="246" t="s">
        <v>466</v>
      </c>
      <c r="B275" s="247" t="s">
        <v>527</v>
      </c>
      <c r="C275" s="247" t="s">
        <v>526</v>
      </c>
      <c r="D275" s="248" t="s">
        <v>291</v>
      </c>
      <c r="E275" s="247" t="s">
        <v>250</v>
      </c>
      <c r="F275" s="247" t="s">
        <v>251</v>
      </c>
      <c r="G275" s="247" t="s">
        <v>158</v>
      </c>
      <c r="H275" s="247" t="s">
        <v>1357</v>
      </c>
      <c r="I275" s="247" t="s">
        <v>1449</v>
      </c>
      <c r="J275" s="249" t="s">
        <v>1295</v>
      </c>
      <c r="K275" s="280">
        <v>2.395</v>
      </c>
      <c r="L275" s="271">
        <v>1.9550000000000001</v>
      </c>
      <c r="M275" s="247"/>
      <c r="N275" s="247"/>
      <c r="O275" s="247" t="s">
        <v>65</v>
      </c>
      <c r="P275" s="247">
        <v>44</v>
      </c>
      <c r="Q275" s="248"/>
      <c r="R275" s="247" t="s">
        <v>136</v>
      </c>
      <c r="S275" s="247" t="s">
        <v>1499</v>
      </c>
      <c r="T275" s="249">
        <v>241</v>
      </c>
      <c r="U275" s="247" t="s">
        <v>159</v>
      </c>
      <c r="V275" s="247" t="s">
        <v>113</v>
      </c>
      <c r="W275" s="247" t="s">
        <v>65</v>
      </c>
      <c r="X275" s="247" t="s">
        <v>65</v>
      </c>
      <c r="Y275" s="247" t="s">
        <v>112</v>
      </c>
      <c r="Z275" s="247" t="s">
        <v>1337</v>
      </c>
      <c r="AA275" s="247" t="s">
        <v>113</v>
      </c>
      <c r="AB275" s="247" t="s">
        <v>113</v>
      </c>
      <c r="AC275" s="247"/>
      <c r="AD275" s="247" t="s">
        <v>113</v>
      </c>
      <c r="AE275" s="249" t="s">
        <v>113</v>
      </c>
      <c r="AF275" s="247" t="s">
        <v>65</v>
      </c>
      <c r="AG275" s="247"/>
      <c r="AH275" s="247" t="s">
        <v>1395</v>
      </c>
      <c r="AI275" s="254"/>
      <c r="AJ275" s="251" t="s">
        <v>1596</v>
      </c>
      <c r="AK275" s="252" t="s">
        <v>1208</v>
      </c>
      <c r="AL275" s="253" t="s">
        <v>1290</v>
      </c>
      <c r="AM275" s="266">
        <f t="shared" si="274"/>
        <v>7.1449999999999996</v>
      </c>
      <c r="AN275" s="234"/>
      <c r="AO275" s="267">
        <v>152.63999999999999</v>
      </c>
      <c r="AP275" s="268">
        <v>3.5</v>
      </c>
      <c r="AQ275" s="268">
        <v>2.25</v>
      </c>
      <c r="AR275" s="268">
        <v>1.25</v>
      </c>
      <c r="AS275" s="234">
        <f t="shared" si="276"/>
        <v>261.94</v>
      </c>
      <c r="AT275" s="234"/>
      <c r="AU275" s="269">
        <v>85.99</v>
      </c>
      <c r="AV275" s="270">
        <v>3.5</v>
      </c>
      <c r="AW275" s="270">
        <v>2.25</v>
      </c>
      <c r="AX275" s="270">
        <v>1.25</v>
      </c>
      <c r="AY275" s="234">
        <f t="shared" si="278"/>
        <v>261.94</v>
      </c>
      <c r="AZ275" s="266"/>
      <c r="BA275" s="267">
        <v>152.63999999999999</v>
      </c>
      <c r="BB275" s="268">
        <v>3.5</v>
      </c>
      <c r="BC275" s="268">
        <v>2.25</v>
      </c>
      <c r="BD275" s="268">
        <v>1.25</v>
      </c>
      <c r="BE275" s="234">
        <f t="shared" si="280"/>
        <v>261.94</v>
      </c>
      <c r="BF275" s="234"/>
      <c r="BG275" s="269">
        <v>85.99</v>
      </c>
      <c r="BH275" s="270">
        <v>3.5</v>
      </c>
      <c r="BI275" s="270">
        <v>2.25</v>
      </c>
      <c r="BJ275" s="270">
        <v>1.25</v>
      </c>
      <c r="BK275" s="234">
        <f t="shared" si="282"/>
        <v>261.94</v>
      </c>
      <c r="BL275" s="234">
        <f t="shared" si="283"/>
        <v>414.58</v>
      </c>
      <c r="BM275" s="234">
        <f t="shared" si="284"/>
        <v>347.93</v>
      </c>
      <c r="BN275" s="234">
        <f t="shared" si="285"/>
        <v>414.58</v>
      </c>
      <c r="BO275" s="234">
        <f t="shared" si="286"/>
        <v>347.93</v>
      </c>
      <c r="BP275" s="235" t="s">
        <v>1597</v>
      </c>
    </row>
    <row r="276" spans="1:68" s="233" customFormat="1" x14ac:dyDescent="0.2">
      <c r="A276" s="246" t="s">
        <v>466</v>
      </c>
      <c r="B276" s="247" t="s">
        <v>529</v>
      </c>
      <c r="C276" s="247" t="s">
        <v>528</v>
      </c>
      <c r="D276" s="248" t="s">
        <v>338</v>
      </c>
      <c r="E276" s="247" t="s">
        <v>166</v>
      </c>
      <c r="F276" s="247" t="s">
        <v>157</v>
      </c>
      <c r="G276" s="247" t="s">
        <v>158</v>
      </c>
      <c r="H276" s="247" t="s">
        <v>1428</v>
      </c>
      <c r="I276" s="247" t="s">
        <v>1231</v>
      </c>
      <c r="J276" s="247" t="s">
        <v>1231</v>
      </c>
      <c r="K276" s="271">
        <v>2.36</v>
      </c>
      <c r="L276" s="271">
        <v>0.97</v>
      </c>
      <c r="M276" s="247"/>
      <c r="N276" s="247"/>
      <c r="O276" s="247" t="s">
        <v>65</v>
      </c>
      <c r="P276" s="247">
        <v>54</v>
      </c>
      <c r="Q276" s="248"/>
      <c r="R276" s="247" t="s">
        <v>136</v>
      </c>
      <c r="S276" s="247" t="s">
        <v>1238</v>
      </c>
      <c r="T276" s="249">
        <v>154</v>
      </c>
      <c r="U276" s="249" t="s">
        <v>1607</v>
      </c>
      <c r="V276" s="247" t="s">
        <v>167</v>
      </c>
      <c r="W276" s="247" t="s">
        <v>65</v>
      </c>
      <c r="X276" s="247" t="s">
        <v>108</v>
      </c>
      <c r="Y276" s="247" t="s">
        <v>112</v>
      </c>
      <c r="Z276" s="247" t="s">
        <v>1304</v>
      </c>
      <c r="AA276" s="247" t="s">
        <v>113</v>
      </c>
      <c r="AB276" s="247" t="s">
        <v>113</v>
      </c>
      <c r="AC276" s="247"/>
      <c r="AD276" s="247" t="s">
        <v>113</v>
      </c>
      <c r="AE276" s="247" t="s">
        <v>6</v>
      </c>
      <c r="AF276" s="247" t="s">
        <v>108</v>
      </c>
      <c r="AG276" s="247"/>
      <c r="AH276" s="247" t="s">
        <v>1383</v>
      </c>
      <c r="AI276" s="254"/>
      <c r="AJ276" s="251" t="s">
        <v>1560</v>
      </c>
      <c r="AK276" s="252" t="s">
        <v>1208</v>
      </c>
      <c r="AL276" s="253" t="s">
        <v>1290</v>
      </c>
      <c r="AM276" s="266">
        <f t="shared" si="274"/>
        <v>6.09</v>
      </c>
      <c r="AN276" s="267">
        <v>33.119999999999997</v>
      </c>
      <c r="AO276" s="234">
        <f t="shared" si="275"/>
        <v>201.7</v>
      </c>
      <c r="AP276" s="268">
        <v>2.75</v>
      </c>
      <c r="AQ276" s="268">
        <v>2</v>
      </c>
      <c r="AR276" s="268">
        <v>1.25</v>
      </c>
      <c r="AS276" s="234">
        <f t="shared" si="276"/>
        <v>224.52</v>
      </c>
      <c r="AT276" s="267">
        <v>33.119999999999997</v>
      </c>
      <c r="AU276" s="234">
        <f t="shared" si="277"/>
        <v>201.7</v>
      </c>
      <c r="AV276" s="268">
        <v>2.75</v>
      </c>
      <c r="AW276" s="268">
        <v>2</v>
      </c>
      <c r="AX276" s="268">
        <v>1.25</v>
      </c>
      <c r="AY276" s="234">
        <f t="shared" si="278"/>
        <v>224.52</v>
      </c>
      <c r="AZ276" s="272">
        <v>26.43</v>
      </c>
      <c r="BA276" s="266">
        <f t="shared" si="279"/>
        <v>160.959</v>
      </c>
      <c r="BB276" s="273">
        <v>1.75</v>
      </c>
      <c r="BC276" s="273">
        <v>1</v>
      </c>
      <c r="BD276" s="273">
        <v>0.75</v>
      </c>
      <c r="BE276" s="234">
        <f t="shared" si="280"/>
        <v>130.97</v>
      </c>
      <c r="BF276" s="272">
        <v>26.43</v>
      </c>
      <c r="BG276" s="234">
        <f t="shared" si="281"/>
        <v>160.96</v>
      </c>
      <c r="BH276" s="273">
        <v>1.75</v>
      </c>
      <c r="BI276" s="273">
        <v>1</v>
      </c>
      <c r="BJ276" s="273">
        <v>0.75</v>
      </c>
      <c r="BK276" s="234">
        <f t="shared" si="282"/>
        <v>130.97</v>
      </c>
      <c r="BL276" s="234">
        <f t="shared" si="283"/>
        <v>426.22</v>
      </c>
      <c r="BM276" s="234">
        <f t="shared" si="284"/>
        <v>426.22</v>
      </c>
      <c r="BN276" s="234">
        <f t="shared" si="285"/>
        <v>291.93</v>
      </c>
      <c r="BO276" s="234">
        <f t="shared" si="286"/>
        <v>291.93</v>
      </c>
      <c r="BP276" s="235" t="s">
        <v>1599</v>
      </c>
    </row>
    <row r="277" spans="1:68" s="233" customFormat="1" ht="14.95" thickBot="1" x14ac:dyDescent="0.25">
      <c r="A277" s="277" t="s">
        <v>466</v>
      </c>
      <c r="B277" s="278" t="s">
        <v>531</v>
      </c>
      <c r="C277" s="278" t="s">
        <v>530</v>
      </c>
      <c r="D277" s="279" t="s">
        <v>335</v>
      </c>
      <c r="E277" s="278" t="s">
        <v>166</v>
      </c>
      <c r="F277" s="278" t="s">
        <v>157</v>
      </c>
      <c r="G277" s="278" t="s">
        <v>158</v>
      </c>
      <c r="H277" s="278" t="s">
        <v>1428</v>
      </c>
      <c r="I277" s="278" t="s">
        <v>1231</v>
      </c>
      <c r="J277" s="278" t="s">
        <v>1231</v>
      </c>
      <c r="K277" s="271">
        <v>2.36</v>
      </c>
      <c r="L277" s="271">
        <v>0.97</v>
      </c>
      <c r="M277" s="278"/>
      <c r="N277" s="278"/>
      <c r="O277" s="278" t="s">
        <v>65</v>
      </c>
      <c r="P277" s="278">
        <v>54</v>
      </c>
      <c r="Q277" s="279"/>
      <c r="R277" s="278" t="s">
        <v>136</v>
      </c>
      <c r="S277" s="278" t="s">
        <v>1238</v>
      </c>
      <c r="T277" s="249">
        <v>154</v>
      </c>
      <c r="U277" s="249" t="s">
        <v>1607</v>
      </c>
      <c r="V277" s="278" t="s">
        <v>167</v>
      </c>
      <c r="W277" s="278" t="s">
        <v>65</v>
      </c>
      <c r="X277" s="278" t="s">
        <v>108</v>
      </c>
      <c r="Y277" s="278" t="s">
        <v>112</v>
      </c>
      <c r="Z277" s="278" t="s">
        <v>1304</v>
      </c>
      <c r="AA277" s="278" t="s">
        <v>113</v>
      </c>
      <c r="AB277" s="278" t="s">
        <v>113</v>
      </c>
      <c r="AC277" s="278"/>
      <c r="AD277" s="278" t="s">
        <v>113</v>
      </c>
      <c r="AE277" s="278" t="s">
        <v>6</v>
      </c>
      <c r="AF277" s="278" t="s">
        <v>108</v>
      </c>
      <c r="AG277" s="278"/>
      <c r="AH277" s="278" t="s">
        <v>1383</v>
      </c>
      <c r="AI277" s="281"/>
      <c r="AJ277" s="282" t="s">
        <v>1560</v>
      </c>
      <c r="AK277" s="252" t="s">
        <v>1208</v>
      </c>
      <c r="AL277" s="253" t="s">
        <v>1290</v>
      </c>
      <c r="AM277" s="266">
        <f t="shared" si="274"/>
        <v>6.09</v>
      </c>
      <c r="AN277" s="267">
        <v>33.119999999999997</v>
      </c>
      <c r="AO277" s="234">
        <f t="shared" si="275"/>
        <v>201.7</v>
      </c>
      <c r="AP277" s="268">
        <v>2.75</v>
      </c>
      <c r="AQ277" s="268">
        <v>2</v>
      </c>
      <c r="AR277" s="268">
        <v>1.25</v>
      </c>
      <c r="AS277" s="234">
        <f t="shared" si="276"/>
        <v>224.52</v>
      </c>
      <c r="AT277" s="267">
        <v>33.119999999999997</v>
      </c>
      <c r="AU277" s="234">
        <f t="shared" si="277"/>
        <v>201.7</v>
      </c>
      <c r="AV277" s="268">
        <v>2.75</v>
      </c>
      <c r="AW277" s="268">
        <v>2</v>
      </c>
      <c r="AX277" s="268">
        <v>1.25</v>
      </c>
      <c r="AY277" s="234">
        <f t="shared" si="278"/>
        <v>224.52</v>
      </c>
      <c r="AZ277" s="272">
        <v>26.43</v>
      </c>
      <c r="BA277" s="266">
        <f t="shared" si="279"/>
        <v>160.959</v>
      </c>
      <c r="BB277" s="273">
        <v>1.75</v>
      </c>
      <c r="BC277" s="273">
        <v>1</v>
      </c>
      <c r="BD277" s="273">
        <v>0.75</v>
      </c>
      <c r="BE277" s="234">
        <f t="shared" si="280"/>
        <v>130.97</v>
      </c>
      <c r="BF277" s="272">
        <v>26.43</v>
      </c>
      <c r="BG277" s="234">
        <f t="shared" si="281"/>
        <v>160.96</v>
      </c>
      <c r="BH277" s="273">
        <v>1.75</v>
      </c>
      <c r="BI277" s="273">
        <v>1</v>
      </c>
      <c r="BJ277" s="273">
        <v>0.75</v>
      </c>
      <c r="BK277" s="234">
        <f t="shared" si="282"/>
        <v>130.97</v>
      </c>
      <c r="BL277" s="234">
        <f t="shared" si="283"/>
        <v>426.22</v>
      </c>
      <c r="BM277" s="234">
        <f t="shared" si="284"/>
        <v>426.22</v>
      </c>
      <c r="BN277" s="234">
        <f t="shared" si="285"/>
        <v>291.93</v>
      </c>
      <c r="BO277" s="234">
        <f t="shared" si="286"/>
        <v>291.93</v>
      </c>
      <c r="BP277" s="235" t="s">
        <v>1599</v>
      </c>
    </row>
    <row r="278" spans="1:68" s="233" customFormat="1" ht="14.95" thickBot="1" x14ac:dyDescent="0.25">
      <c r="A278" s="284" t="s">
        <v>532</v>
      </c>
      <c r="B278" s="285"/>
      <c r="C278" s="285"/>
      <c r="D278" s="286"/>
      <c r="E278" s="285"/>
      <c r="F278" s="285"/>
      <c r="G278" s="286"/>
      <c r="H278" s="286"/>
      <c r="I278" s="286"/>
      <c r="J278" s="285"/>
      <c r="K278" s="287"/>
      <c r="L278" s="287"/>
      <c r="M278" s="285"/>
      <c r="N278" s="285"/>
      <c r="O278" s="285"/>
      <c r="P278" s="285"/>
      <c r="Q278" s="286"/>
      <c r="R278" s="285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6"/>
      <c r="AJ278" s="286"/>
      <c r="AK278" s="285"/>
      <c r="AL278" s="288"/>
      <c r="AM278" s="266"/>
      <c r="AN278" s="234"/>
      <c r="AO278" s="234"/>
      <c r="AP278" s="234"/>
      <c r="AQ278" s="234"/>
      <c r="AR278" s="234"/>
      <c r="AS278" s="234"/>
      <c r="AT278" s="266"/>
      <c r="AU278" s="266"/>
      <c r="AV278" s="266"/>
      <c r="AW278" s="266"/>
      <c r="AX278" s="266"/>
      <c r="AY278" s="266"/>
      <c r="AZ278" s="266"/>
      <c r="BA278" s="266"/>
      <c r="BB278" s="266"/>
      <c r="BC278" s="266"/>
      <c r="BD278" s="266"/>
      <c r="BE278" s="266"/>
      <c r="BF278" s="266"/>
      <c r="BG278" s="266"/>
      <c r="BH278" s="266">
        <v>3.5</v>
      </c>
      <c r="BI278" s="266">
        <v>2.25</v>
      </c>
      <c r="BJ278" s="266">
        <v>1.25</v>
      </c>
      <c r="BK278" s="266"/>
      <c r="BL278" s="234"/>
      <c r="BM278" s="234"/>
      <c r="BN278" s="234"/>
      <c r="BO278" s="234"/>
    </row>
    <row r="279" spans="1:68" s="233" customFormat="1" x14ac:dyDescent="0.2">
      <c r="A279" s="289" t="s">
        <v>532</v>
      </c>
      <c r="B279" s="290" t="s">
        <v>539</v>
      </c>
      <c r="C279" s="290" t="s">
        <v>538</v>
      </c>
      <c r="D279" s="291" t="s">
        <v>189</v>
      </c>
      <c r="E279" s="249" t="s">
        <v>166</v>
      </c>
      <c r="F279" s="290" t="s">
        <v>157</v>
      </c>
      <c r="G279" s="290" t="s">
        <v>158</v>
      </c>
      <c r="H279" s="249" t="s">
        <v>1398</v>
      </c>
      <c r="I279" s="249" t="s">
        <v>1658</v>
      </c>
      <c r="J279" s="290" t="s">
        <v>1202</v>
      </c>
      <c r="K279" s="265">
        <v>2.16</v>
      </c>
      <c r="L279" s="265">
        <v>0.95499999999999996</v>
      </c>
      <c r="M279" s="249"/>
      <c r="N279" s="249"/>
      <c r="O279" s="290" t="s">
        <v>65</v>
      </c>
      <c r="P279" s="290">
        <v>44</v>
      </c>
      <c r="Q279" s="291"/>
      <c r="R279" s="290" t="s">
        <v>136</v>
      </c>
      <c r="S279" s="290" t="s">
        <v>1406</v>
      </c>
      <c r="T279" s="249" t="s">
        <v>1625</v>
      </c>
      <c r="U279" s="249" t="s">
        <v>1607</v>
      </c>
      <c r="V279" s="290" t="s">
        <v>167</v>
      </c>
      <c r="W279" s="290" t="s">
        <v>108</v>
      </c>
      <c r="X279" s="290" t="s">
        <v>108</v>
      </c>
      <c r="Y279" s="290" t="s">
        <v>112</v>
      </c>
      <c r="Z279" s="290" t="s">
        <v>1337</v>
      </c>
      <c r="AA279" s="290" t="s">
        <v>108</v>
      </c>
      <c r="AB279" s="249" t="s">
        <v>108</v>
      </c>
      <c r="AC279" s="290"/>
      <c r="AD279" s="290" t="s">
        <v>108</v>
      </c>
      <c r="AE279" s="290" t="s">
        <v>5</v>
      </c>
      <c r="AF279" s="290" t="s">
        <v>108</v>
      </c>
      <c r="AG279" s="249" t="s">
        <v>1396</v>
      </c>
      <c r="AH279" s="290" t="s">
        <v>1347</v>
      </c>
      <c r="AI279" s="304"/>
      <c r="AJ279" s="292" t="s">
        <v>1560</v>
      </c>
      <c r="AK279" s="252" t="s">
        <v>1208</v>
      </c>
      <c r="AL279" s="253" t="s">
        <v>1290</v>
      </c>
      <c r="AM279" s="266">
        <f t="shared" si="274"/>
        <v>5.6749999999999998</v>
      </c>
      <c r="AN279" s="267">
        <v>24.96</v>
      </c>
      <c r="AO279" s="234">
        <f t="shared" si="275"/>
        <v>141.65</v>
      </c>
      <c r="AP279" s="268">
        <v>2.5</v>
      </c>
      <c r="AQ279" s="268">
        <v>2</v>
      </c>
      <c r="AR279" s="268">
        <v>1.25</v>
      </c>
      <c r="AS279" s="234">
        <f t="shared" ref="AS279:AS283" si="287">SUBTOTAL(9,AP279:AR279)*37.42</f>
        <v>215.17</v>
      </c>
      <c r="AT279" s="269">
        <v>11.61</v>
      </c>
      <c r="AU279" s="234">
        <f t="shared" ref="AU279:AU283" si="288">SUBTOTAL(9,AM279)*AT279</f>
        <v>65.89</v>
      </c>
      <c r="AV279" s="270">
        <v>2.5</v>
      </c>
      <c r="AW279" s="270">
        <v>2</v>
      </c>
      <c r="AX279" s="270">
        <v>1.25</v>
      </c>
      <c r="AY279" s="234">
        <f t="shared" ref="AY279:AY283" si="289">SUBTOTAL(9,AV279:AX279)*37.42</f>
        <v>215.17</v>
      </c>
      <c r="AZ279" s="272">
        <v>16.79</v>
      </c>
      <c r="BA279" s="266">
        <f t="shared" ref="BA279:BA283" si="290">SUBTOTAL(9,AM279)*AZ279</f>
        <v>95.283000000000001</v>
      </c>
      <c r="BB279" s="273">
        <v>1.5</v>
      </c>
      <c r="BC279" s="273">
        <v>1</v>
      </c>
      <c r="BD279" s="273">
        <v>0.75</v>
      </c>
      <c r="BE279" s="234">
        <f t="shared" ref="BE279:BE283" si="291">SUBTOTAL(9,BB279:BD279)*37.42</f>
        <v>121.62</v>
      </c>
      <c r="BF279" s="294">
        <v>9.86</v>
      </c>
      <c r="BG279" s="234">
        <f t="shared" ref="BG279:BG283" si="292">SUBTOTAL(9,AM279)*BF279</f>
        <v>55.96</v>
      </c>
      <c r="BH279" s="295">
        <v>1.25</v>
      </c>
      <c r="BI279" s="295">
        <v>1</v>
      </c>
      <c r="BJ279" s="295">
        <v>0.75</v>
      </c>
      <c r="BK279" s="234">
        <f t="shared" ref="BK279:BK283" si="293">SUBTOTAL(9,BH279:BJ279)*37.42</f>
        <v>112.26</v>
      </c>
      <c r="BL279" s="234">
        <f>SUM(AO279+AS279)</f>
        <v>356.82</v>
      </c>
      <c r="BM279" s="234">
        <f t="shared" ref="BM279:BM283" si="294">SUM(AU279+AY279)</f>
        <v>281.06</v>
      </c>
      <c r="BN279" s="234">
        <f t="shared" ref="BN279:BN283" si="295">SUM(BA279+BE279)</f>
        <v>216.9</v>
      </c>
      <c r="BO279" s="234">
        <f t="shared" ref="BO279:BO283" si="296">SUM(BG279+BK279)</f>
        <v>168.22</v>
      </c>
    </row>
    <row r="280" spans="1:68" s="233" customFormat="1" x14ac:dyDescent="0.2">
      <c r="A280" s="246" t="s">
        <v>532</v>
      </c>
      <c r="B280" s="247" t="s">
        <v>533</v>
      </c>
      <c r="C280" s="247"/>
      <c r="D280" s="248"/>
      <c r="E280" s="247" t="s">
        <v>124</v>
      </c>
      <c r="F280" s="247" t="s">
        <v>157</v>
      </c>
      <c r="G280" s="247" t="s">
        <v>158</v>
      </c>
      <c r="H280" s="247" t="s">
        <v>1428</v>
      </c>
      <c r="I280" s="247" t="s">
        <v>1404</v>
      </c>
      <c r="J280" s="247" t="s">
        <v>1202</v>
      </c>
      <c r="K280" s="271">
        <v>2.3519999999999999</v>
      </c>
      <c r="L280" s="271">
        <v>1.25</v>
      </c>
      <c r="M280" s="247" t="s">
        <v>1308</v>
      </c>
      <c r="N280" s="247" t="s">
        <v>1405</v>
      </c>
      <c r="O280" s="247" t="s">
        <v>65</v>
      </c>
      <c r="P280" s="247">
        <v>44</v>
      </c>
      <c r="Q280" s="248"/>
      <c r="R280" s="247" t="s">
        <v>136</v>
      </c>
      <c r="S280" s="247" t="s">
        <v>1238</v>
      </c>
      <c r="T280" s="249" t="s">
        <v>1625</v>
      </c>
      <c r="U280" s="249" t="s">
        <v>1607</v>
      </c>
      <c r="V280" s="247" t="s">
        <v>125</v>
      </c>
      <c r="W280" s="247" t="s">
        <v>108</v>
      </c>
      <c r="X280" s="247" t="s">
        <v>108</v>
      </c>
      <c r="Y280" s="247" t="s">
        <v>112</v>
      </c>
      <c r="Z280" s="247" t="s">
        <v>1337</v>
      </c>
      <c r="AA280" s="247" t="s">
        <v>113</v>
      </c>
      <c r="AB280" s="247" t="s">
        <v>113</v>
      </c>
      <c r="AC280" s="247"/>
      <c r="AD280" s="247" t="s">
        <v>113</v>
      </c>
      <c r="AE280" s="247" t="s">
        <v>5</v>
      </c>
      <c r="AF280" s="247" t="s">
        <v>108</v>
      </c>
      <c r="AG280" s="247"/>
      <c r="AH280" s="247" t="s">
        <v>1347</v>
      </c>
      <c r="AI280" s="254"/>
      <c r="AJ280" s="251" t="s">
        <v>1560</v>
      </c>
      <c r="AK280" s="252" t="s">
        <v>1208</v>
      </c>
      <c r="AL280" s="253" t="s">
        <v>1290</v>
      </c>
      <c r="AM280" s="266">
        <f t="shared" si="274"/>
        <v>6.3540000000000001</v>
      </c>
      <c r="AN280" s="267">
        <v>24.96</v>
      </c>
      <c r="AO280" s="234">
        <f t="shared" si="275"/>
        <v>158.6</v>
      </c>
      <c r="AP280" s="268">
        <v>2.5</v>
      </c>
      <c r="AQ280" s="268">
        <v>2</v>
      </c>
      <c r="AR280" s="268">
        <v>1.25</v>
      </c>
      <c r="AS280" s="234">
        <f t="shared" si="287"/>
        <v>215.17</v>
      </c>
      <c r="AT280" s="269">
        <v>11.61</v>
      </c>
      <c r="AU280" s="234">
        <f t="shared" si="288"/>
        <v>73.77</v>
      </c>
      <c r="AV280" s="270">
        <v>2.5</v>
      </c>
      <c r="AW280" s="270">
        <v>2</v>
      </c>
      <c r="AX280" s="270">
        <v>1.25</v>
      </c>
      <c r="AY280" s="234">
        <f t="shared" si="289"/>
        <v>215.17</v>
      </c>
      <c r="AZ280" s="272">
        <v>16.79</v>
      </c>
      <c r="BA280" s="266">
        <f t="shared" si="290"/>
        <v>106.684</v>
      </c>
      <c r="BB280" s="273">
        <v>1.5</v>
      </c>
      <c r="BC280" s="273">
        <v>1</v>
      </c>
      <c r="BD280" s="273">
        <v>0.75</v>
      </c>
      <c r="BE280" s="234">
        <f t="shared" si="291"/>
        <v>121.62</v>
      </c>
      <c r="BF280" s="294">
        <v>9.86</v>
      </c>
      <c r="BG280" s="234">
        <f t="shared" si="292"/>
        <v>62.65</v>
      </c>
      <c r="BH280" s="295">
        <v>1.25</v>
      </c>
      <c r="BI280" s="295">
        <v>1</v>
      </c>
      <c r="BJ280" s="295">
        <v>0.75</v>
      </c>
      <c r="BK280" s="234">
        <f t="shared" si="293"/>
        <v>112.26</v>
      </c>
      <c r="BL280" s="234">
        <f>SUM(AO280+AS280)</f>
        <v>373.77</v>
      </c>
      <c r="BM280" s="234">
        <f t="shared" si="294"/>
        <v>288.94</v>
      </c>
      <c r="BN280" s="234">
        <f t="shared" si="295"/>
        <v>228.3</v>
      </c>
      <c r="BO280" s="234">
        <f t="shared" si="296"/>
        <v>174.91</v>
      </c>
    </row>
    <row r="281" spans="1:68" s="233" customFormat="1" x14ac:dyDescent="0.2">
      <c r="A281" s="241" t="s">
        <v>532</v>
      </c>
      <c r="B281" s="242" t="s">
        <v>1659</v>
      </c>
      <c r="C281" s="242"/>
      <c r="D281" s="243"/>
      <c r="E281" s="242" t="s">
        <v>124</v>
      </c>
      <c r="F281" s="242" t="s">
        <v>157</v>
      </c>
      <c r="G281" s="242" t="s">
        <v>158</v>
      </c>
      <c r="H281" s="242" t="s">
        <v>1660</v>
      </c>
      <c r="I281" s="242" t="s">
        <v>1661</v>
      </c>
      <c r="J281" s="242" t="s">
        <v>1202</v>
      </c>
      <c r="K281" s="297">
        <v>2.0819999999999999</v>
      </c>
      <c r="L281" s="297">
        <v>1.3</v>
      </c>
      <c r="M281" s="242" t="s">
        <v>1308</v>
      </c>
      <c r="N281" s="242" t="s">
        <v>1662</v>
      </c>
      <c r="O281" s="242"/>
      <c r="P281" s="242">
        <v>54</v>
      </c>
      <c r="Q281" s="243"/>
      <c r="R281" s="242" t="s">
        <v>1663</v>
      </c>
      <c r="S281" s="242" t="s">
        <v>1664</v>
      </c>
      <c r="T281" s="242"/>
      <c r="U281" s="242" t="s">
        <v>1607</v>
      </c>
      <c r="V281" s="242">
        <v>0</v>
      </c>
      <c r="W281" s="242" t="s">
        <v>65</v>
      </c>
      <c r="X281" s="242" t="s">
        <v>108</v>
      </c>
      <c r="Y281" s="242" t="s">
        <v>112</v>
      </c>
      <c r="Z281" s="242" t="s">
        <v>1140</v>
      </c>
      <c r="AA281" s="242" t="s">
        <v>113</v>
      </c>
      <c r="AB281" s="242" t="s">
        <v>113</v>
      </c>
      <c r="AC281" s="242"/>
      <c r="AD281" s="242" t="s">
        <v>113</v>
      </c>
      <c r="AE281" s="242" t="s">
        <v>6</v>
      </c>
      <c r="AF281" s="242" t="s">
        <v>108</v>
      </c>
      <c r="AG281" s="242"/>
      <c r="AH281" s="242" t="s">
        <v>1665</v>
      </c>
      <c r="AI281" s="264"/>
      <c r="AJ281" s="264" t="s">
        <v>1566</v>
      </c>
      <c r="AK281" s="244" t="s">
        <v>1208</v>
      </c>
      <c r="AL281" s="245" t="s">
        <v>1290</v>
      </c>
      <c r="AM281" s="266">
        <f t="shared" si="274"/>
        <v>5.8639999999999999</v>
      </c>
      <c r="AN281" s="234"/>
      <c r="AO281" s="234">
        <f t="shared" si="275"/>
        <v>0</v>
      </c>
      <c r="AP281" s="234"/>
      <c r="AQ281" s="234"/>
      <c r="AR281" s="234"/>
      <c r="AS281" s="234">
        <f t="shared" si="287"/>
        <v>0</v>
      </c>
      <c r="AT281" s="234"/>
      <c r="AU281" s="234">
        <f t="shared" si="288"/>
        <v>0</v>
      </c>
      <c r="AV281" s="234"/>
      <c r="AW281" s="234"/>
      <c r="AX281" s="234"/>
      <c r="AY281" s="234">
        <f t="shared" si="289"/>
        <v>0</v>
      </c>
      <c r="AZ281" s="266"/>
      <c r="BA281" s="266">
        <f t="shared" si="290"/>
        <v>0</v>
      </c>
      <c r="BB281" s="266"/>
      <c r="BC281" s="266"/>
      <c r="BD281" s="266"/>
      <c r="BE281" s="234">
        <f t="shared" si="291"/>
        <v>0</v>
      </c>
      <c r="BF281" s="234"/>
      <c r="BG281" s="234">
        <f t="shared" si="292"/>
        <v>0</v>
      </c>
      <c r="BH281" s="234">
        <v>3.5</v>
      </c>
      <c r="BI281" s="234">
        <v>2.25</v>
      </c>
      <c r="BJ281" s="234">
        <v>1.25</v>
      </c>
      <c r="BK281" s="234">
        <f t="shared" si="293"/>
        <v>261.94</v>
      </c>
      <c r="BL281" s="234">
        <f>SUM(AO281+AS281)</f>
        <v>0</v>
      </c>
      <c r="BM281" s="234">
        <f t="shared" si="294"/>
        <v>0</v>
      </c>
      <c r="BN281" s="234">
        <f t="shared" si="295"/>
        <v>0</v>
      </c>
      <c r="BO281" s="234">
        <f t="shared" si="296"/>
        <v>261.94</v>
      </c>
      <c r="BP281" s="235" t="s">
        <v>1626</v>
      </c>
    </row>
    <row r="282" spans="1:68" s="233" customFormat="1" x14ac:dyDescent="0.2">
      <c r="A282" s="246" t="s">
        <v>532</v>
      </c>
      <c r="B282" s="247" t="s">
        <v>534</v>
      </c>
      <c r="C282" s="249" t="s">
        <v>1666</v>
      </c>
      <c r="D282" s="256" t="s">
        <v>311</v>
      </c>
      <c r="E282" s="247" t="s">
        <v>124</v>
      </c>
      <c r="F282" s="247" t="s">
        <v>157</v>
      </c>
      <c r="G282" s="247" t="s">
        <v>158</v>
      </c>
      <c r="H282" s="247" t="s">
        <v>1398</v>
      </c>
      <c r="I282" s="249" t="s">
        <v>1424</v>
      </c>
      <c r="J282" s="247" t="s">
        <v>1202</v>
      </c>
      <c r="K282" s="271">
        <v>2.16</v>
      </c>
      <c r="L282" s="265">
        <v>1.3049999999999999</v>
      </c>
      <c r="M282" s="249" t="s">
        <v>1228</v>
      </c>
      <c r="N282" s="249" t="s">
        <v>1216</v>
      </c>
      <c r="O282" s="247" t="s">
        <v>65</v>
      </c>
      <c r="P282" s="247">
        <v>44</v>
      </c>
      <c r="Q282" s="248"/>
      <c r="R282" s="247" t="s">
        <v>136</v>
      </c>
      <c r="S282" s="247" t="s">
        <v>1406</v>
      </c>
      <c r="T282" s="249" t="s">
        <v>1625</v>
      </c>
      <c r="U282" s="249" t="s">
        <v>1607</v>
      </c>
      <c r="V282" s="247" t="s">
        <v>125</v>
      </c>
      <c r="W282" s="247" t="s">
        <v>108</v>
      </c>
      <c r="X282" s="247" t="s">
        <v>108</v>
      </c>
      <c r="Y282" s="247" t="s">
        <v>112</v>
      </c>
      <c r="Z282" s="247" t="s">
        <v>1337</v>
      </c>
      <c r="AA282" s="247" t="s">
        <v>108</v>
      </c>
      <c r="AB282" s="247" t="s">
        <v>113</v>
      </c>
      <c r="AC282" s="247"/>
      <c r="AD282" s="249" t="s">
        <v>113</v>
      </c>
      <c r="AE282" s="247" t="s">
        <v>5</v>
      </c>
      <c r="AF282" s="247" t="s">
        <v>108</v>
      </c>
      <c r="AG282" s="247"/>
      <c r="AH282" s="247" t="s">
        <v>1347</v>
      </c>
      <c r="AI282" s="254"/>
      <c r="AJ282" s="251" t="s">
        <v>1560</v>
      </c>
      <c r="AK282" s="252" t="s">
        <v>1208</v>
      </c>
      <c r="AL282" s="253" t="s">
        <v>1290</v>
      </c>
      <c r="AM282" s="266">
        <f t="shared" si="274"/>
        <v>6.0250000000000004</v>
      </c>
      <c r="AN282" s="267">
        <v>24.96</v>
      </c>
      <c r="AO282" s="234">
        <f t="shared" si="275"/>
        <v>150.38</v>
      </c>
      <c r="AP282" s="268">
        <v>2.5</v>
      </c>
      <c r="AQ282" s="268">
        <v>2</v>
      </c>
      <c r="AR282" s="268">
        <v>1.25</v>
      </c>
      <c r="AS282" s="234">
        <f t="shared" si="287"/>
        <v>215.17</v>
      </c>
      <c r="AT282" s="269">
        <v>11.61</v>
      </c>
      <c r="AU282" s="234">
        <f t="shared" si="288"/>
        <v>69.95</v>
      </c>
      <c r="AV282" s="270">
        <v>2.5</v>
      </c>
      <c r="AW282" s="270">
        <v>2</v>
      </c>
      <c r="AX282" s="270">
        <v>1.25</v>
      </c>
      <c r="AY282" s="234">
        <f t="shared" si="289"/>
        <v>215.17</v>
      </c>
      <c r="AZ282" s="272">
        <v>16.79</v>
      </c>
      <c r="BA282" s="266">
        <f t="shared" si="290"/>
        <v>101.16</v>
      </c>
      <c r="BB282" s="273">
        <v>1.5</v>
      </c>
      <c r="BC282" s="273">
        <v>1</v>
      </c>
      <c r="BD282" s="273">
        <v>0.75</v>
      </c>
      <c r="BE282" s="234">
        <f t="shared" si="291"/>
        <v>121.62</v>
      </c>
      <c r="BF282" s="294">
        <v>9.86</v>
      </c>
      <c r="BG282" s="234">
        <f t="shared" si="292"/>
        <v>59.41</v>
      </c>
      <c r="BH282" s="295">
        <v>1.25</v>
      </c>
      <c r="BI282" s="295">
        <v>1</v>
      </c>
      <c r="BJ282" s="295">
        <v>0.75</v>
      </c>
      <c r="BK282" s="234">
        <f t="shared" si="293"/>
        <v>112.26</v>
      </c>
      <c r="BL282" s="234">
        <f>SUM(AO282+AS282)</f>
        <v>365.55</v>
      </c>
      <c r="BM282" s="234">
        <f t="shared" si="294"/>
        <v>285.12</v>
      </c>
      <c r="BN282" s="234">
        <f t="shared" si="295"/>
        <v>222.78</v>
      </c>
      <c r="BO282" s="234">
        <f t="shared" si="296"/>
        <v>171.67</v>
      </c>
    </row>
    <row r="283" spans="1:68" s="233" customFormat="1" ht="14.95" thickBot="1" x14ac:dyDescent="0.25">
      <c r="A283" s="277" t="s">
        <v>532</v>
      </c>
      <c r="B283" s="278" t="s">
        <v>536</v>
      </c>
      <c r="C283" s="278" t="s">
        <v>535</v>
      </c>
      <c r="D283" s="279" t="s">
        <v>189</v>
      </c>
      <c r="E283" s="278" t="s">
        <v>166</v>
      </c>
      <c r="F283" s="278" t="s">
        <v>157</v>
      </c>
      <c r="G283" s="278" t="s">
        <v>158</v>
      </c>
      <c r="H283" s="278" t="s">
        <v>1398</v>
      </c>
      <c r="I283" s="278" t="s">
        <v>1407</v>
      </c>
      <c r="J283" s="249" t="s">
        <v>1231</v>
      </c>
      <c r="K283" s="271">
        <v>2.16</v>
      </c>
      <c r="L283" s="303">
        <v>0.95499999999999996</v>
      </c>
      <c r="M283" s="278"/>
      <c r="N283" s="278"/>
      <c r="O283" s="278" t="s">
        <v>65</v>
      </c>
      <c r="P283" s="278">
        <v>44</v>
      </c>
      <c r="Q283" s="279"/>
      <c r="R283" s="278" t="s">
        <v>136</v>
      </c>
      <c r="S283" s="278" t="s">
        <v>1238</v>
      </c>
      <c r="T283" s="249">
        <v>154</v>
      </c>
      <c r="U283" s="249" t="s">
        <v>1607</v>
      </c>
      <c r="V283" s="278" t="s">
        <v>167</v>
      </c>
      <c r="W283" s="278" t="s">
        <v>108</v>
      </c>
      <c r="X283" s="278" t="s">
        <v>108</v>
      </c>
      <c r="Y283" s="278" t="s">
        <v>112</v>
      </c>
      <c r="Z283" s="278" t="s">
        <v>1304</v>
      </c>
      <c r="AA283" s="278" t="s">
        <v>113</v>
      </c>
      <c r="AB283" s="278" t="s">
        <v>113</v>
      </c>
      <c r="AC283" s="278"/>
      <c r="AD283" s="278" t="s">
        <v>113</v>
      </c>
      <c r="AE283" s="278" t="s">
        <v>5</v>
      </c>
      <c r="AF283" s="278" t="s">
        <v>108</v>
      </c>
      <c r="AG283" s="278"/>
      <c r="AH283" s="278" t="s">
        <v>1354</v>
      </c>
      <c r="AI283" s="281"/>
      <c r="AJ283" s="282" t="s">
        <v>1560</v>
      </c>
      <c r="AK283" s="252" t="s">
        <v>1208</v>
      </c>
      <c r="AL283" s="253" t="s">
        <v>1290</v>
      </c>
      <c r="AM283" s="266">
        <f t="shared" si="274"/>
        <v>5.6749999999999998</v>
      </c>
      <c r="AN283" s="267">
        <v>28.04</v>
      </c>
      <c r="AO283" s="234">
        <f t="shared" si="275"/>
        <v>159.13</v>
      </c>
      <c r="AP283" s="268">
        <v>2.5</v>
      </c>
      <c r="AQ283" s="268">
        <v>2</v>
      </c>
      <c r="AR283" s="268">
        <v>1.25</v>
      </c>
      <c r="AS283" s="234">
        <f t="shared" si="287"/>
        <v>215.17</v>
      </c>
      <c r="AT283" s="269">
        <v>13.1</v>
      </c>
      <c r="AU283" s="234">
        <f t="shared" si="288"/>
        <v>74.34</v>
      </c>
      <c r="AV283" s="270">
        <v>2.5</v>
      </c>
      <c r="AW283" s="270">
        <v>2</v>
      </c>
      <c r="AX283" s="270">
        <v>1.25</v>
      </c>
      <c r="AY283" s="234">
        <f t="shared" si="289"/>
        <v>215.17</v>
      </c>
      <c r="AZ283" s="272">
        <v>18.68</v>
      </c>
      <c r="BA283" s="266">
        <f t="shared" si="290"/>
        <v>106.009</v>
      </c>
      <c r="BB283" s="273">
        <v>1.5</v>
      </c>
      <c r="BC283" s="273">
        <v>1</v>
      </c>
      <c r="BD283" s="273">
        <v>0.75</v>
      </c>
      <c r="BE283" s="234">
        <f t="shared" si="291"/>
        <v>121.62</v>
      </c>
      <c r="BF283" s="294">
        <v>10.79</v>
      </c>
      <c r="BG283" s="234">
        <f t="shared" si="292"/>
        <v>61.23</v>
      </c>
      <c r="BH283" s="295">
        <v>1.25</v>
      </c>
      <c r="BI283" s="295">
        <v>1</v>
      </c>
      <c r="BJ283" s="295">
        <v>0.75</v>
      </c>
      <c r="BK283" s="234">
        <f t="shared" si="293"/>
        <v>112.26</v>
      </c>
      <c r="BL283" s="234">
        <f>SUM(AO283+AS283)</f>
        <v>374.3</v>
      </c>
      <c r="BM283" s="234">
        <f t="shared" si="294"/>
        <v>289.51</v>
      </c>
      <c r="BN283" s="234">
        <f t="shared" si="295"/>
        <v>227.63</v>
      </c>
      <c r="BO283" s="234">
        <f t="shared" si="296"/>
        <v>173.49</v>
      </c>
    </row>
    <row r="284" spans="1:68" s="233" customFormat="1" ht="14.95" thickBot="1" x14ac:dyDescent="0.25">
      <c r="A284" s="284" t="s">
        <v>537</v>
      </c>
      <c r="B284" s="285"/>
      <c r="C284" s="285"/>
      <c r="D284" s="286"/>
      <c r="E284" s="285"/>
      <c r="F284" s="285"/>
      <c r="G284" s="286"/>
      <c r="H284" s="286"/>
      <c r="I284" s="286"/>
      <c r="J284" s="285"/>
      <c r="K284" s="287"/>
      <c r="L284" s="287"/>
      <c r="M284" s="285"/>
      <c r="N284" s="285"/>
      <c r="O284" s="285"/>
      <c r="P284" s="285"/>
      <c r="Q284" s="286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6"/>
      <c r="AJ284" s="286"/>
      <c r="AK284" s="285"/>
      <c r="AL284" s="288"/>
      <c r="AM284" s="266"/>
      <c r="AN284" s="234"/>
      <c r="AO284" s="234"/>
      <c r="AP284" s="234"/>
      <c r="AQ284" s="234"/>
      <c r="AR284" s="234"/>
      <c r="AS284" s="234"/>
      <c r="AT284" s="266"/>
      <c r="AU284" s="266"/>
      <c r="AV284" s="266"/>
      <c r="AW284" s="266"/>
      <c r="AX284" s="266"/>
      <c r="AY284" s="266"/>
      <c r="AZ284" s="266"/>
      <c r="BA284" s="266"/>
      <c r="BB284" s="266"/>
      <c r="BC284" s="266"/>
      <c r="BD284" s="266"/>
      <c r="BE284" s="266"/>
      <c r="BF284" s="266"/>
      <c r="BG284" s="266"/>
      <c r="BH284" s="266">
        <v>3.5</v>
      </c>
      <c r="BI284" s="266">
        <v>2.25</v>
      </c>
      <c r="BJ284" s="266">
        <v>1.25</v>
      </c>
      <c r="BK284" s="266"/>
      <c r="BL284" s="234"/>
      <c r="BM284" s="234"/>
      <c r="BN284" s="234"/>
      <c r="BO284" s="234"/>
    </row>
    <row r="285" spans="1:68" s="233" customFormat="1" x14ac:dyDescent="0.2">
      <c r="A285" s="246" t="s">
        <v>537</v>
      </c>
      <c r="B285" s="247" t="s">
        <v>541</v>
      </c>
      <c r="C285" s="247" t="s">
        <v>540</v>
      </c>
      <c r="D285" s="248" t="s">
        <v>177</v>
      </c>
      <c r="E285" s="247" t="s">
        <v>124</v>
      </c>
      <c r="F285" s="247" t="s">
        <v>157</v>
      </c>
      <c r="G285" s="247" t="s">
        <v>158</v>
      </c>
      <c r="H285" s="247" t="s">
        <v>1428</v>
      </c>
      <c r="I285" s="247" t="s">
        <v>1386</v>
      </c>
      <c r="J285" s="247" t="s">
        <v>1202</v>
      </c>
      <c r="K285" s="271">
        <v>2.36</v>
      </c>
      <c r="L285" s="271">
        <v>1.29</v>
      </c>
      <c r="M285" s="247" t="s">
        <v>1308</v>
      </c>
      <c r="N285" s="247" t="s">
        <v>1388</v>
      </c>
      <c r="O285" s="247" t="s">
        <v>65</v>
      </c>
      <c r="P285" s="247">
        <v>54</v>
      </c>
      <c r="Q285" s="248"/>
      <c r="R285" s="247" t="s">
        <v>136</v>
      </c>
      <c r="S285" s="247" t="s">
        <v>1217</v>
      </c>
      <c r="T285" s="249">
        <v>154</v>
      </c>
      <c r="U285" s="249" t="s">
        <v>1607</v>
      </c>
      <c r="V285" s="247" t="s">
        <v>125</v>
      </c>
      <c r="W285" s="247" t="s">
        <v>108</v>
      </c>
      <c r="X285" s="247" t="s">
        <v>108</v>
      </c>
      <c r="Y285" s="247" t="s">
        <v>112</v>
      </c>
      <c r="Z285" s="247" t="s">
        <v>1337</v>
      </c>
      <c r="AA285" s="247" t="s">
        <v>108</v>
      </c>
      <c r="AB285" s="247" t="s">
        <v>113</v>
      </c>
      <c r="AC285" s="247"/>
      <c r="AD285" s="249" t="s">
        <v>113</v>
      </c>
      <c r="AE285" s="247" t="s">
        <v>6</v>
      </c>
      <c r="AF285" s="247" t="s">
        <v>108</v>
      </c>
      <c r="AG285" s="247"/>
      <c r="AH285" s="247" t="s">
        <v>1433</v>
      </c>
      <c r="AI285" s="254"/>
      <c r="AJ285" s="251" t="s">
        <v>1560</v>
      </c>
      <c r="AK285" s="252" t="s">
        <v>1208</v>
      </c>
      <c r="AL285" s="253" t="s">
        <v>1290</v>
      </c>
      <c r="AM285" s="266">
        <f t="shared" si="274"/>
        <v>6.41</v>
      </c>
      <c r="AN285" s="267">
        <v>33.119999999999997</v>
      </c>
      <c r="AO285" s="234">
        <f t="shared" si="275"/>
        <v>212.3</v>
      </c>
      <c r="AP285" s="268">
        <v>2.75</v>
      </c>
      <c r="AQ285" s="268">
        <v>2</v>
      </c>
      <c r="AR285" s="268">
        <v>1.25</v>
      </c>
      <c r="AS285" s="234">
        <f t="shared" ref="AS285:AS292" si="297">SUBTOTAL(9,AP285:AR285)*37.42</f>
        <v>224.52</v>
      </c>
      <c r="AT285" s="267">
        <v>33.119999999999997</v>
      </c>
      <c r="AU285" s="234">
        <f t="shared" ref="AU285:AU292" si="298">SUBTOTAL(9,AM285)*AT285</f>
        <v>212.3</v>
      </c>
      <c r="AV285" s="268">
        <v>2.75</v>
      </c>
      <c r="AW285" s="268">
        <v>2</v>
      </c>
      <c r="AX285" s="268">
        <v>1.25</v>
      </c>
      <c r="AY285" s="234">
        <f t="shared" ref="AY285:AY292" si="299">SUBTOTAL(9,AV285:AX285)*37.42</f>
        <v>224.52</v>
      </c>
      <c r="AZ285" s="272">
        <v>26.43</v>
      </c>
      <c r="BA285" s="266">
        <f t="shared" ref="BA285:BA292" si="300">SUBTOTAL(9,AM285)*AZ285</f>
        <v>169.416</v>
      </c>
      <c r="BB285" s="273">
        <v>1.75</v>
      </c>
      <c r="BC285" s="273">
        <v>1</v>
      </c>
      <c r="BD285" s="273">
        <v>0.75</v>
      </c>
      <c r="BE285" s="234">
        <f t="shared" ref="BE285:BE292" si="301">SUBTOTAL(9,BB285:BD285)*37.42</f>
        <v>130.97</v>
      </c>
      <c r="BF285" s="272">
        <v>26.43</v>
      </c>
      <c r="BG285" s="234">
        <f t="shared" ref="BG285:BG292" si="302">SUBTOTAL(9,AM285)*BF285</f>
        <v>169.42</v>
      </c>
      <c r="BH285" s="273">
        <v>1.75</v>
      </c>
      <c r="BI285" s="273">
        <v>1</v>
      </c>
      <c r="BJ285" s="273">
        <v>0.75</v>
      </c>
      <c r="BK285" s="234">
        <f t="shared" ref="BK285:BK292" si="303">SUBTOTAL(9,BH285:BJ285)*37.42</f>
        <v>130.97</v>
      </c>
      <c r="BL285" s="234">
        <f t="shared" ref="BL285:BL292" si="304">SUM(AO285+AS285)</f>
        <v>436.82</v>
      </c>
      <c r="BM285" s="234">
        <f t="shared" ref="BM285:BM292" si="305">SUM(AU285+AY285)</f>
        <v>436.82</v>
      </c>
      <c r="BN285" s="234">
        <f t="shared" ref="BN285:BN292" si="306">SUM(BA285+BE285)</f>
        <v>300.39</v>
      </c>
      <c r="BO285" s="234">
        <f t="shared" ref="BO285:BO292" si="307">SUM(BG285+BK285)</f>
        <v>300.39</v>
      </c>
      <c r="BP285" s="235" t="s">
        <v>1599</v>
      </c>
    </row>
    <row r="286" spans="1:68" s="233" customFormat="1" x14ac:dyDescent="0.2">
      <c r="A286" s="246" t="s">
        <v>537</v>
      </c>
      <c r="B286" s="247" t="s">
        <v>543</v>
      </c>
      <c r="C286" s="247" t="s">
        <v>542</v>
      </c>
      <c r="D286" s="248" t="s">
        <v>335</v>
      </c>
      <c r="E286" s="247" t="s">
        <v>166</v>
      </c>
      <c r="F286" s="247" t="s">
        <v>157</v>
      </c>
      <c r="G286" s="247" t="s">
        <v>158</v>
      </c>
      <c r="H286" s="247" t="s">
        <v>1408</v>
      </c>
      <c r="I286" s="247" t="s">
        <v>1500</v>
      </c>
      <c r="J286" s="247" t="s">
        <v>1231</v>
      </c>
      <c r="K286" s="271">
        <v>2.36</v>
      </c>
      <c r="L286" s="271">
        <v>0.95</v>
      </c>
      <c r="M286" s="247"/>
      <c r="N286" s="247"/>
      <c r="O286" s="247" t="s">
        <v>65</v>
      </c>
      <c r="P286" s="247">
        <v>44</v>
      </c>
      <c r="Q286" s="248"/>
      <c r="R286" s="247" t="s">
        <v>136</v>
      </c>
      <c r="S286" s="247" t="s">
        <v>1238</v>
      </c>
      <c r="T286" s="249">
        <v>154</v>
      </c>
      <c r="U286" s="249" t="s">
        <v>1607</v>
      </c>
      <c r="V286" s="247" t="s">
        <v>199</v>
      </c>
      <c r="W286" s="247" t="s">
        <v>65</v>
      </c>
      <c r="X286" s="247" t="s">
        <v>108</v>
      </c>
      <c r="Y286" s="247" t="s">
        <v>112</v>
      </c>
      <c r="Z286" s="247" t="s">
        <v>1337</v>
      </c>
      <c r="AA286" s="247" t="s">
        <v>113</v>
      </c>
      <c r="AB286" s="247" t="s">
        <v>113</v>
      </c>
      <c r="AC286" s="247"/>
      <c r="AD286" s="247" t="s">
        <v>113</v>
      </c>
      <c r="AE286" s="249" t="s">
        <v>113</v>
      </c>
      <c r="AF286" s="247" t="s">
        <v>65</v>
      </c>
      <c r="AG286" s="247"/>
      <c r="AH286" s="247" t="s">
        <v>1383</v>
      </c>
      <c r="AI286" s="254"/>
      <c r="AJ286" s="251" t="s">
        <v>1596</v>
      </c>
      <c r="AK286" s="252" t="s">
        <v>1208</v>
      </c>
      <c r="AL286" s="253" t="s">
        <v>1290</v>
      </c>
      <c r="AM286" s="266">
        <f t="shared" si="274"/>
        <v>6.07</v>
      </c>
      <c r="AN286" s="267">
        <v>28.03</v>
      </c>
      <c r="AO286" s="234">
        <f t="shared" si="275"/>
        <v>170.14</v>
      </c>
      <c r="AP286" s="268">
        <v>2.5</v>
      </c>
      <c r="AQ286" s="268">
        <v>2</v>
      </c>
      <c r="AR286" s="268">
        <v>1.25</v>
      </c>
      <c r="AS286" s="234">
        <f t="shared" si="297"/>
        <v>215.17</v>
      </c>
      <c r="AT286" s="269">
        <v>13.09</v>
      </c>
      <c r="AU286" s="234">
        <f t="shared" si="298"/>
        <v>79.459999999999994</v>
      </c>
      <c r="AV286" s="270">
        <v>2.5</v>
      </c>
      <c r="AW286" s="270">
        <v>2</v>
      </c>
      <c r="AX286" s="270">
        <v>1.25</v>
      </c>
      <c r="AY286" s="234">
        <f t="shared" si="299"/>
        <v>215.17</v>
      </c>
      <c r="AZ286" s="272">
        <v>18.66</v>
      </c>
      <c r="BA286" s="266">
        <f t="shared" si="300"/>
        <v>113.26600000000001</v>
      </c>
      <c r="BB286" s="273">
        <v>1.5</v>
      </c>
      <c r="BC286" s="273">
        <v>1</v>
      </c>
      <c r="BD286" s="273">
        <v>0.75</v>
      </c>
      <c r="BE286" s="234">
        <f t="shared" si="301"/>
        <v>121.62</v>
      </c>
      <c r="BF286" s="294">
        <v>10.78</v>
      </c>
      <c r="BG286" s="234">
        <f t="shared" si="302"/>
        <v>65.430000000000007</v>
      </c>
      <c r="BH286" s="295">
        <v>1.25</v>
      </c>
      <c r="BI286" s="295">
        <v>1</v>
      </c>
      <c r="BJ286" s="295">
        <v>0.75</v>
      </c>
      <c r="BK286" s="234">
        <f t="shared" si="303"/>
        <v>112.26</v>
      </c>
      <c r="BL286" s="234">
        <f t="shared" si="304"/>
        <v>385.31</v>
      </c>
      <c r="BM286" s="234">
        <f t="shared" si="305"/>
        <v>294.63</v>
      </c>
      <c r="BN286" s="234">
        <f t="shared" si="306"/>
        <v>234.89</v>
      </c>
      <c r="BO286" s="234">
        <f t="shared" si="307"/>
        <v>177.69</v>
      </c>
    </row>
    <row r="287" spans="1:68" s="233" customFormat="1" x14ac:dyDescent="0.2">
      <c r="A287" s="305" t="s">
        <v>537</v>
      </c>
      <c r="B287" s="247" t="s">
        <v>545</v>
      </c>
      <c r="C287" s="247" t="s">
        <v>544</v>
      </c>
      <c r="D287" s="274" t="s">
        <v>358</v>
      </c>
      <c r="E287" s="247" t="s">
        <v>166</v>
      </c>
      <c r="F287" s="247" t="s">
        <v>157</v>
      </c>
      <c r="G287" s="247" t="s">
        <v>158</v>
      </c>
      <c r="H287" s="247" t="s">
        <v>1408</v>
      </c>
      <c r="I287" s="247" t="s">
        <v>1429</v>
      </c>
      <c r="J287" s="249" t="s">
        <v>1637</v>
      </c>
      <c r="K287" s="271">
        <v>2.36</v>
      </c>
      <c r="L287" s="271">
        <v>0.83</v>
      </c>
      <c r="M287" s="247"/>
      <c r="N287" s="247"/>
      <c r="O287" s="247" t="s">
        <v>65</v>
      </c>
      <c r="P287" s="247">
        <v>44</v>
      </c>
      <c r="Q287" s="274"/>
      <c r="R287" s="247" t="s">
        <v>136</v>
      </c>
      <c r="S287" s="247" t="s">
        <v>1238</v>
      </c>
      <c r="T287" s="249">
        <v>154</v>
      </c>
      <c r="U287" s="249" t="s">
        <v>1607</v>
      </c>
      <c r="V287" s="247" t="s">
        <v>167</v>
      </c>
      <c r="W287" s="247" t="s">
        <v>65</v>
      </c>
      <c r="X287" s="247" t="s">
        <v>108</v>
      </c>
      <c r="Y287" s="247" t="s">
        <v>112</v>
      </c>
      <c r="Z287" s="247" t="s">
        <v>1337</v>
      </c>
      <c r="AA287" s="247" t="s">
        <v>113</v>
      </c>
      <c r="AB287" s="247" t="s">
        <v>113</v>
      </c>
      <c r="AC287" s="247"/>
      <c r="AD287" s="247" t="s">
        <v>113</v>
      </c>
      <c r="AE287" s="249" t="s">
        <v>5</v>
      </c>
      <c r="AF287" s="247" t="s">
        <v>65</v>
      </c>
      <c r="AG287" s="247"/>
      <c r="AH287" s="247" t="s">
        <v>1413</v>
      </c>
      <c r="AI287" s="275"/>
      <c r="AJ287" s="276" t="s">
        <v>1566</v>
      </c>
      <c r="AK287" s="252" t="s">
        <v>1208</v>
      </c>
      <c r="AL287" s="253" t="s">
        <v>1290</v>
      </c>
      <c r="AM287" s="266">
        <f t="shared" si="274"/>
        <v>5.95</v>
      </c>
      <c r="AN287" s="267">
        <v>28.04</v>
      </c>
      <c r="AO287" s="234">
        <f t="shared" si="275"/>
        <v>166.84</v>
      </c>
      <c r="AP287" s="268">
        <v>2.5</v>
      </c>
      <c r="AQ287" s="268">
        <v>2</v>
      </c>
      <c r="AR287" s="268">
        <v>1.25</v>
      </c>
      <c r="AS287" s="234">
        <f t="shared" si="297"/>
        <v>215.17</v>
      </c>
      <c r="AT287" s="269">
        <v>13.1</v>
      </c>
      <c r="AU287" s="234">
        <f t="shared" si="298"/>
        <v>77.95</v>
      </c>
      <c r="AV287" s="270">
        <v>2.5</v>
      </c>
      <c r="AW287" s="270">
        <v>2</v>
      </c>
      <c r="AX287" s="270">
        <v>1.25</v>
      </c>
      <c r="AY287" s="234">
        <f t="shared" si="299"/>
        <v>215.17</v>
      </c>
      <c r="AZ287" s="272">
        <v>18.68</v>
      </c>
      <c r="BA287" s="266">
        <f t="shared" si="300"/>
        <v>111.146</v>
      </c>
      <c r="BB287" s="273">
        <v>1.5</v>
      </c>
      <c r="BC287" s="273">
        <v>1</v>
      </c>
      <c r="BD287" s="273">
        <v>0.75</v>
      </c>
      <c r="BE287" s="234">
        <f t="shared" si="301"/>
        <v>121.62</v>
      </c>
      <c r="BF287" s="294">
        <v>10.79</v>
      </c>
      <c r="BG287" s="234">
        <f t="shared" si="302"/>
        <v>64.2</v>
      </c>
      <c r="BH287" s="295">
        <v>1.25</v>
      </c>
      <c r="BI287" s="295">
        <v>1</v>
      </c>
      <c r="BJ287" s="295">
        <v>0.75</v>
      </c>
      <c r="BK287" s="234">
        <f t="shared" si="303"/>
        <v>112.26</v>
      </c>
      <c r="BL287" s="234">
        <f t="shared" si="304"/>
        <v>382.01</v>
      </c>
      <c r="BM287" s="234">
        <f t="shared" si="305"/>
        <v>293.12</v>
      </c>
      <c r="BN287" s="234">
        <f t="shared" si="306"/>
        <v>232.77</v>
      </c>
      <c r="BO287" s="234">
        <f t="shared" si="307"/>
        <v>176.46</v>
      </c>
    </row>
    <row r="288" spans="1:68" s="233" customFormat="1" x14ac:dyDescent="0.2">
      <c r="A288" s="246" t="s">
        <v>537</v>
      </c>
      <c r="B288" s="247" t="s">
        <v>546</v>
      </c>
      <c r="C288" s="247" t="s">
        <v>540</v>
      </c>
      <c r="D288" s="248" t="s">
        <v>177</v>
      </c>
      <c r="E288" s="247" t="s">
        <v>166</v>
      </c>
      <c r="F288" s="247" t="s">
        <v>157</v>
      </c>
      <c r="G288" s="247" t="s">
        <v>158</v>
      </c>
      <c r="H288" s="247" t="s">
        <v>1408</v>
      </c>
      <c r="I288" s="247" t="s">
        <v>1442</v>
      </c>
      <c r="J288" s="247" t="s">
        <v>1231</v>
      </c>
      <c r="K288" s="271">
        <v>2.36</v>
      </c>
      <c r="L288" s="271">
        <v>1.01</v>
      </c>
      <c r="M288" s="247"/>
      <c r="N288" s="247"/>
      <c r="O288" s="247" t="s">
        <v>65</v>
      </c>
      <c r="P288" s="247">
        <v>44</v>
      </c>
      <c r="Q288" s="248"/>
      <c r="R288" s="247" t="s">
        <v>136</v>
      </c>
      <c r="S288" s="247" t="s">
        <v>1238</v>
      </c>
      <c r="T288" s="249">
        <v>154</v>
      </c>
      <c r="U288" s="249" t="s">
        <v>1607</v>
      </c>
      <c r="V288" s="247" t="s">
        <v>167</v>
      </c>
      <c r="W288" s="247" t="s">
        <v>65</v>
      </c>
      <c r="X288" s="247" t="s">
        <v>108</v>
      </c>
      <c r="Y288" s="247" t="s">
        <v>112</v>
      </c>
      <c r="Z288" s="247" t="s">
        <v>1337</v>
      </c>
      <c r="AA288" s="247" t="s">
        <v>113</v>
      </c>
      <c r="AB288" s="247" t="s">
        <v>113</v>
      </c>
      <c r="AC288" s="247"/>
      <c r="AD288" s="247" t="s">
        <v>113</v>
      </c>
      <c r="AE288" s="249" t="s">
        <v>113</v>
      </c>
      <c r="AF288" s="247" t="s">
        <v>65</v>
      </c>
      <c r="AG288" s="247"/>
      <c r="AH288" s="247" t="s">
        <v>1432</v>
      </c>
      <c r="AI288" s="254"/>
      <c r="AJ288" s="251" t="s">
        <v>1596</v>
      </c>
      <c r="AK288" s="252" t="s">
        <v>1208</v>
      </c>
      <c r="AL288" s="253" t="s">
        <v>1290</v>
      </c>
      <c r="AM288" s="266">
        <f t="shared" si="274"/>
        <v>6.13</v>
      </c>
      <c r="AN288" s="267">
        <v>28.03</v>
      </c>
      <c r="AO288" s="234">
        <f t="shared" si="275"/>
        <v>171.82</v>
      </c>
      <c r="AP288" s="268">
        <v>2.5</v>
      </c>
      <c r="AQ288" s="268">
        <v>2</v>
      </c>
      <c r="AR288" s="268">
        <v>1.25</v>
      </c>
      <c r="AS288" s="234">
        <f t="shared" si="297"/>
        <v>215.17</v>
      </c>
      <c r="AT288" s="269">
        <v>13.09</v>
      </c>
      <c r="AU288" s="234">
        <f t="shared" si="298"/>
        <v>80.239999999999995</v>
      </c>
      <c r="AV288" s="270">
        <v>2.5</v>
      </c>
      <c r="AW288" s="270">
        <v>2</v>
      </c>
      <c r="AX288" s="270">
        <v>1.25</v>
      </c>
      <c r="AY288" s="234">
        <f t="shared" si="299"/>
        <v>215.17</v>
      </c>
      <c r="AZ288" s="272">
        <v>18.66</v>
      </c>
      <c r="BA288" s="266">
        <f t="shared" si="300"/>
        <v>114.386</v>
      </c>
      <c r="BB288" s="273">
        <v>1.5</v>
      </c>
      <c r="BC288" s="273">
        <v>1</v>
      </c>
      <c r="BD288" s="273">
        <v>0.75</v>
      </c>
      <c r="BE288" s="234">
        <f t="shared" si="301"/>
        <v>121.62</v>
      </c>
      <c r="BF288" s="294">
        <v>10.78</v>
      </c>
      <c r="BG288" s="234">
        <f t="shared" si="302"/>
        <v>66.08</v>
      </c>
      <c r="BH288" s="295">
        <v>1.25</v>
      </c>
      <c r="BI288" s="295">
        <v>1</v>
      </c>
      <c r="BJ288" s="295">
        <v>0.75</v>
      </c>
      <c r="BK288" s="234">
        <f t="shared" si="303"/>
        <v>112.26</v>
      </c>
      <c r="BL288" s="234">
        <f t="shared" si="304"/>
        <v>386.99</v>
      </c>
      <c r="BM288" s="234">
        <f t="shared" si="305"/>
        <v>295.41000000000003</v>
      </c>
      <c r="BN288" s="234">
        <f t="shared" si="306"/>
        <v>236.01</v>
      </c>
      <c r="BO288" s="234">
        <f t="shared" si="307"/>
        <v>178.34</v>
      </c>
    </row>
    <row r="289" spans="1:68" s="233" customFormat="1" x14ac:dyDescent="0.2">
      <c r="A289" s="246" t="s">
        <v>537</v>
      </c>
      <c r="B289" s="247" t="s">
        <v>548</v>
      </c>
      <c r="C289" s="247" t="s">
        <v>547</v>
      </c>
      <c r="D289" s="248" t="s">
        <v>338</v>
      </c>
      <c r="E289" s="247" t="s">
        <v>166</v>
      </c>
      <c r="F289" s="247" t="s">
        <v>157</v>
      </c>
      <c r="G289" s="247" t="s">
        <v>158</v>
      </c>
      <c r="H289" s="247" t="s">
        <v>1428</v>
      </c>
      <c r="I289" s="247" t="s">
        <v>1231</v>
      </c>
      <c r="J289" s="247" t="s">
        <v>1231</v>
      </c>
      <c r="K289" s="271">
        <v>2.36</v>
      </c>
      <c r="L289" s="271">
        <v>0.97</v>
      </c>
      <c r="M289" s="247"/>
      <c r="N289" s="247"/>
      <c r="O289" s="247" t="s">
        <v>65</v>
      </c>
      <c r="P289" s="247">
        <v>54</v>
      </c>
      <c r="Q289" s="248"/>
      <c r="R289" s="247" t="s">
        <v>136</v>
      </c>
      <c r="S289" s="247" t="s">
        <v>1441</v>
      </c>
      <c r="T289" s="249">
        <v>139</v>
      </c>
      <c r="U289" s="249" t="s">
        <v>1607</v>
      </c>
      <c r="V289" s="247" t="s">
        <v>167</v>
      </c>
      <c r="W289" s="247" t="s">
        <v>65</v>
      </c>
      <c r="X289" s="247" t="s">
        <v>108</v>
      </c>
      <c r="Y289" s="247" t="s">
        <v>112</v>
      </c>
      <c r="Z289" s="247" t="s">
        <v>1304</v>
      </c>
      <c r="AA289" s="247" t="s">
        <v>113</v>
      </c>
      <c r="AB289" s="247" t="s">
        <v>113</v>
      </c>
      <c r="AC289" s="247"/>
      <c r="AD289" s="247" t="s">
        <v>113</v>
      </c>
      <c r="AE289" s="247" t="s">
        <v>6</v>
      </c>
      <c r="AF289" s="247" t="s">
        <v>108</v>
      </c>
      <c r="AG289" s="247"/>
      <c r="AH289" s="247" t="s">
        <v>1383</v>
      </c>
      <c r="AI289" s="254"/>
      <c r="AJ289" s="251" t="s">
        <v>1560</v>
      </c>
      <c r="AK289" s="252" t="s">
        <v>1208</v>
      </c>
      <c r="AL289" s="253" t="s">
        <v>1290</v>
      </c>
      <c r="AM289" s="266">
        <f t="shared" si="274"/>
        <v>6.09</v>
      </c>
      <c r="AN289" s="267">
        <v>28.77</v>
      </c>
      <c r="AO289" s="234">
        <f t="shared" si="275"/>
        <v>175.21</v>
      </c>
      <c r="AP289" s="268">
        <v>2.75</v>
      </c>
      <c r="AQ289" s="268">
        <v>2</v>
      </c>
      <c r="AR289" s="268">
        <v>1.25</v>
      </c>
      <c r="AS289" s="234">
        <f t="shared" si="297"/>
        <v>224.52</v>
      </c>
      <c r="AT289" s="267">
        <v>28.77</v>
      </c>
      <c r="AU289" s="234">
        <f t="shared" si="298"/>
        <v>175.21</v>
      </c>
      <c r="AV289" s="268">
        <v>2.75</v>
      </c>
      <c r="AW289" s="268">
        <v>2</v>
      </c>
      <c r="AX289" s="268">
        <v>1.25</v>
      </c>
      <c r="AY289" s="234">
        <f t="shared" si="299"/>
        <v>224.52</v>
      </c>
      <c r="AZ289" s="272">
        <v>23.15</v>
      </c>
      <c r="BA289" s="266">
        <f t="shared" si="300"/>
        <v>140.98400000000001</v>
      </c>
      <c r="BB289" s="273">
        <v>1.75</v>
      </c>
      <c r="BC289" s="273">
        <v>1</v>
      </c>
      <c r="BD289" s="273">
        <v>0.75</v>
      </c>
      <c r="BE289" s="234">
        <f t="shared" si="301"/>
        <v>130.97</v>
      </c>
      <c r="BF289" s="272">
        <v>23.15</v>
      </c>
      <c r="BG289" s="234">
        <f t="shared" si="302"/>
        <v>140.97999999999999</v>
      </c>
      <c r="BH289" s="273">
        <v>1.75</v>
      </c>
      <c r="BI289" s="273">
        <v>1</v>
      </c>
      <c r="BJ289" s="273">
        <v>0.75</v>
      </c>
      <c r="BK289" s="234">
        <f t="shared" si="303"/>
        <v>130.97</v>
      </c>
      <c r="BL289" s="234">
        <f t="shared" si="304"/>
        <v>399.73</v>
      </c>
      <c r="BM289" s="234">
        <f t="shared" si="305"/>
        <v>399.73</v>
      </c>
      <c r="BN289" s="234">
        <f t="shared" si="306"/>
        <v>271.95</v>
      </c>
      <c r="BO289" s="234">
        <f t="shared" si="307"/>
        <v>271.95</v>
      </c>
      <c r="BP289" s="235" t="s">
        <v>1599</v>
      </c>
    </row>
    <row r="290" spans="1:68" s="233" customFormat="1" x14ac:dyDescent="0.2">
      <c r="A290" s="246" t="s">
        <v>537</v>
      </c>
      <c r="B290" s="247" t="s">
        <v>550</v>
      </c>
      <c r="C290" s="247" t="s">
        <v>549</v>
      </c>
      <c r="D290" s="248" t="s">
        <v>177</v>
      </c>
      <c r="E290" s="247" t="s">
        <v>124</v>
      </c>
      <c r="F290" s="247" t="s">
        <v>157</v>
      </c>
      <c r="G290" s="247" t="s">
        <v>158</v>
      </c>
      <c r="H290" s="247" t="s">
        <v>1428</v>
      </c>
      <c r="I290" s="247" t="s">
        <v>1386</v>
      </c>
      <c r="J290" s="247" t="s">
        <v>1202</v>
      </c>
      <c r="K290" s="271">
        <v>2.36</v>
      </c>
      <c r="L290" s="271">
        <v>1.29</v>
      </c>
      <c r="M290" s="247" t="s">
        <v>1308</v>
      </c>
      <c r="N290" s="247" t="s">
        <v>1388</v>
      </c>
      <c r="O290" s="247" t="s">
        <v>65</v>
      </c>
      <c r="P290" s="247">
        <v>54</v>
      </c>
      <c r="Q290" s="248"/>
      <c r="R290" s="247" t="s">
        <v>136</v>
      </c>
      <c r="S290" s="247" t="s">
        <v>1441</v>
      </c>
      <c r="T290" s="249">
        <v>154</v>
      </c>
      <c r="U290" s="249" t="s">
        <v>1607</v>
      </c>
      <c r="V290" s="247" t="s">
        <v>125</v>
      </c>
      <c r="W290" s="249" t="s">
        <v>108</v>
      </c>
      <c r="X290" s="247" t="s">
        <v>65</v>
      </c>
      <c r="Y290" s="247" t="s">
        <v>112</v>
      </c>
      <c r="Z290" s="247" t="s">
        <v>1337</v>
      </c>
      <c r="AA290" s="247" t="s">
        <v>108</v>
      </c>
      <c r="AB290" s="247" t="s">
        <v>113</v>
      </c>
      <c r="AC290" s="247"/>
      <c r="AD290" s="249" t="s">
        <v>113</v>
      </c>
      <c r="AE290" s="247" t="s">
        <v>6</v>
      </c>
      <c r="AF290" s="247" t="s">
        <v>108</v>
      </c>
      <c r="AG290" s="247"/>
      <c r="AH290" s="247" t="s">
        <v>1347</v>
      </c>
      <c r="AI290" s="254"/>
      <c r="AJ290" s="251" t="s">
        <v>1560</v>
      </c>
      <c r="AK290" s="252" t="s">
        <v>1208</v>
      </c>
      <c r="AL290" s="253" t="s">
        <v>1290</v>
      </c>
      <c r="AM290" s="266">
        <f t="shared" si="274"/>
        <v>6.41</v>
      </c>
      <c r="AN290" s="267">
        <v>33.119999999999997</v>
      </c>
      <c r="AO290" s="234">
        <f t="shared" si="275"/>
        <v>212.3</v>
      </c>
      <c r="AP290" s="268">
        <v>2.75</v>
      </c>
      <c r="AQ290" s="268">
        <v>2</v>
      </c>
      <c r="AR290" s="268">
        <v>1.25</v>
      </c>
      <c r="AS290" s="234">
        <f t="shared" si="297"/>
        <v>224.52</v>
      </c>
      <c r="AT290" s="267">
        <v>33.119999999999997</v>
      </c>
      <c r="AU290" s="234">
        <f t="shared" si="298"/>
        <v>212.3</v>
      </c>
      <c r="AV290" s="268">
        <v>2.75</v>
      </c>
      <c r="AW290" s="268">
        <v>2</v>
      </c>
      <c r="AX290" s="268">
        <v>1.25</v>
      </c>
      <c r="AY290" s="234">
        <f t="shared" si="299"/>
        <v>224.52</v>
      </c>
      <c r="AZ290" s="272">
        <v>26.43</v>
      </c>
      <c r="BA290" s="266">
        <f t="shared" si="300"/>
        <v>169.416</v>
      </c>
      <c r="BB290" s="273">
        <v>1.75</v>
      </c>
      <c r="BC290" s="273">
        <v>1</v>
      </c>
      <c r="BD290" s="273">
        <v>0.75</v>
      </c>
      <c r="BE290" s="234">
        <f t="shared" si="301"/>
        <v>130.97</v>
      </c>
      <c r="BF290" s="272">
        <v>26.43</v>
      </c>
      <c r="BG290" s="234">
        <f t="shared" si="302"/>
        <v>169.42</v>
      </c>
      <c r="BH290" s="273">
        <v>1.75</v>
      </c>
      <c r="BI290" s="273">
        <v>1</v>
      </c>
      <c r="BJ290" s="273">
        <v>0.75</v>
      </c>
      <c r="BK290" s="234">
        <f t="shared" si="303"/>
        <v>130.97</v>
      </c>
      <c r="BL290" s="234">
        <f t="shared" si="304"/>
        <v>436.82</v>
      </c>
      <c r="BM290" s="234">
        <f t="shared" si="305"/>
        <v>436.82</v>
      </c>
      <c r="BN290" s="234">
        <f t="shared" si="306"/>
        <v>300.39</v>
      </c>
      <c r="BO290" s="234">
        <f t="shared" si="307"/>
        <v>300.39</v>
      </c>
      <c r="BP290" s="235" t="s">
        <v>1599</v>
      </c>
    </row>
    <row r="291" spans="1:68" s="233" customFormat="1" x14ac:dyDescent="0.2">
      <c r="A291" s="246" t="s">
        <v>537</v>
      </c>
      <c r="B291" s="247" t="s">
        <v>552</v>
      </c>
      <c r="C291" s="247" t="s">
        <v>551</v>
      </c>
      <c r="D291" s="248" t="s">
        <v>189</v>
      </c>
      <c r="E291" s="247" t="s">
        <v>166</v>
      </c>
      <c r="F291" s="247" t="s">
        <v>157</v>
      </c>
      <c r="G291" s="247" t="s">
        <v>158</v>
      </c>
      <c r="H291" s="247" t="s">
        <v>1428</v>
      </c>
      <c r="I291" s="247" t="s">
        <v>1402</v>
      </c>
      <c r="J291" s="247" t="s">
        <v>1402</v>
      </c>
      <c r="K291" s="271">
        <v>2.36</v>
      </c>
      <c r="L291" s="271">
        <v>1.02</v>
      </c>
      <c r="M291" s="247"/>
      <c r="N291" s="247"/>
      <c r="O291" s="247" t="s">
        <v>65</v>
      </c>
      <c r="P291" s="247">
        <v>54</v>
      </c>
      <c r="Q291" s="248"/>
      <c r="R291" s="247" t="s">
        <v>136</v>
      </c>
      <c r="S291" s="247" t="s">
        <v>1441</v>
      </c>
      <c r="T291" s="249">
        <v>139</v>
      </c>
      <c r="U291" s="249" t="s">
        <v>1607</v>
      </c>
      <c r="V291" s="247" t="s">
        <v>125</v>
      </c>
      <c r="W291" s="247" t="s">
        <v>108</v>
      </c>
      <c r="X291" s="247" t="s">
        <v>108</v>
      </c>
      <c r="Y291" s="247" t="s">
        <v>112</v>
      </c>
      <c r="Z291" s="247" t="s">
        <v>1304</v>
      </c>
      <c r="AA291" s="247" t="s">
        <v>108</v>
      </c>
      <c r="AB291" s="247" t="s">
        <v>108</v>
      </c>
      <c r="AC291" s="247"/>
      <c r="AD291" s="247" t="s">
        <v>108</v>
      </c>
      <c r="AE291" s="247" t="s">
        <v>6</v>
      </c>
      <c r="AF291" s="247" t="s">
        <v>108</v>
      </c>
      <c r="AG291" s="247" t="s">
        <v>1396</v>
      </c>
      <c r="AH291" s="247" t="s">
        <v>1354</v>
      </c>
      <c r="AI291" s="254"/>
      <c r="AJ291" s="251" t="s">
        <v>1560</v>
      </c>
      <c r="AK291" s="252" t="s">
        <v>1208</v>
      </c>
      <c r="AL291" s="253" t="s">
        <v>1290</v>
      </c>
      <c r="AM291" s="266">
        <f t="shared" si="274"/>
        <v>6.14</v>
      </c>
      <c r="AN291" s="267">
        <v>28.77</v>
      </c>
      <c r="AO291" s="234">
        <f t="shared" si="275"/>
        <v>176.65</v>
      </c>
      <c r="AP291" s="268">
        <v>2.75</v>
      </c>
      <c r="AQ291" s="268">
        <v>2</v>
      </c>
      <c r="AR291" s="268">
        <v>1.25</v>
      </c>
      <c r="AS291" s="234">
        <f t="shared" si="297"/>
        <v>224.52</v>
      </c>
      <c r="AT291" s="267">
        <v>28.77</v>
      </c>
      <c r="AU291" s="234">
        <f t="shared" si="298"/>
        <v>176.65</v>
      </c>
      <c r="AV291" s="268">
        <v>2.75</v>
      </c>
      <c r="AW291" s="268">
        <v>2</v>
      </c>
      <c r="AX291" s="268">
        <v>1.25</v>
      </c>
      <c r="AY291" s="234">
        <f t="shared" si="299"/>
        <v>224.52</v>
      </c>
      <c r="AZ291" s="272">
        <v>23.15</v>
      </c>
      <c r="BA291" s="266">
        <f t="shared" si="300"/>
        <v>142.14099999999999</v>
      </c>
      <c r="BB291" s="273">
        <v>1.75</v>
      </c>
      <c r="BC291" s="273">
        <v>1</v>
      </c>
      <c r="BD291" s="273">
        <v>0.75</v>
      </c>
      <c r="BE291" s="234">
        <f t="shared" si="301"/>
        <v>130.97</v>
      </c>
      <c r="BF291" s="272">
        <v>23.15</v>
      </c>
      <c r="BG291" s="234">
        <f t="shared" si="302"/>
        <v>142.13999999999999</v>
      </c>
      <c r="BH291" s="273">
        <v>1.75</v>
      </c>
      <c r="BI291" s="273">
        <v>1</v>
      </c>
      <c r="BJ291" s="273">
        <v>0.75</v>
      </c>
      <c r="BK291" s="234">
        <f t="shared" si="303"/>
        <v>130.97</v>
      </c>
      <c r="BL291" s="234">
        <f t="shared" si="304"/>
        <v>401.17</v>
      </c>
      <c r="BM291" s="234">
        <f t="shared" si="305"/>
        <v>401.17</v>
      </c>
      <c r="BN291" s="234">
        <f t="shared" si="306"/>
        <v>273.11</v>
      </c>
      <c r="BO291" s="234">
        <f t="shared" si="307"/>
        <v>273.11</v>
      </c>
      <c r="BP291" s="235" t="s">
        <v>1599</v>
      </c>
    </row>
    <row r="292" spans="1:68" s="233" customFormat="1" x14ac:dyDescent="0.2">
      <c r="A292" s="246" t="s">
        <v>537</v>
      </c>
      <c r="B292" s="247" t="s">
        <v>554</v>
      </c>
      <c r="C292" s="247" t="s">
        <v>553</v>
      </c>
      <c r="D292" s="248" t="s">
        <v>177</v>
      </c>
      <c r="E292" s="247" t="s">
        <v>105</v>
      </c>
      <c r="F292" s="247" t="s">
        <v>157</v>
      </c>
      <c r="G292" s="247" t="s">
        <v>158</v>
      </c>
      <c r="H292" s="247" t="s">
        <v>1362</v>
      </c>
      <c r="I292" s="247" t="s">
        <v>1459</v>
      </c>
      <c r="J292" s="249" t="s">
        <v>1231</v>
      </c>
      <c r="K292" s="271">
        <v>2.36</v>
      </c>
      <c r="L292" s="271">
        <v>1.8149999999999999</v>
      </c>
      <c r="M292" s="247"/>
      <c r="N292" s="247"/>
      <c r="O292" s="247" t="s">
        <v>65</v>
      </c>
      <c r="P292" s="247">
        <v>54</v>
      </c>
      <c r="Q292" s="248"/>
      <c r="R292" s="247" t="s">
        <v>136</v>
      </c>
      <c r="S292" s="247" t="s">
        <v>1431</v>
      </c>
      <c r="T292" s="249">
        <v>124</v>
      </c>
      <c r="U292" s="249" t="s">
        <v>1607</v>
      </c>
      <c r="V292" s="247" t="s">
        <v>111</v>
      </c>
      <c r="W292" s="247" t="s">
        <v>65</v>
      </c>
      <c r="X292" s="247" t="s">
        <v>108</v>
      </c>
      <c r="Y292" s="247" t="s">
        <v>112</v>
      </c>
      <c r="Z292" s="247" t="s">
        <v>1337</v>
      </c>
      <c r="AA292" s="247" t="s">
        <v>108</v>
      </c>
      <c r="AB292" s="247" t="s">
        <v>108</v>
      </c>
      <c r="AC292" s="247"/>
      <c r="AD292" s="249" t="s">
        <v>108</v>
      </c>
      <c r="AE292" s="247" t="s">
        <v>6</v>
      </c>
      <c r="AF292" s="247" t="s">
        <v>108</v>
      </c>
      <c r="AG292" s="247" t="s">
        <v>1460</v>
      </c>
      <c r="AH292" s="247" t="s">
        <v>1461</v>
      </c>
      <c r="AI292" s="250" t="s">
        <v>1636</v>
      </c>
      <c r="AJ292" s="251" t="s">
        <v>1560</v>
      </c>
      <c r="AK292" s="252" t="s">
        <v>1208</v>
      </c>
      <c r="AL292" s="253" t="s">
        <v>1290</v>
      </c>
      <c r="AM292" s="266">
        <f t="shared" si="274"/>
        <v>6.9349999999999996</v>
      </c>
      <c r="AN292" s="267">
        <v>26.02</v>
      </c>
      <c r="AO292" s="234">
        <f t="shared" si="275"/>
        <v>180.45</v>
      </c>
      <c r="AP292" s="268">
        <v>2.75</v>
      </c>
      <c r="AQ292" s="268">
        <v>2</v>
      </c>
      <c r="AR292" s="268">
        <v>1.25</v>
      </c>
      <c r="AS292" s="234">
        <f t="shared" si="297"/>
        <v>224.52</v>
      </c>
      <c r="AT292" s="267">
        <v>26.02</v>
      </c>
      <c r="AU292" s="234">
        <f t="shared" si="298"/>
        <v>180.45</v>
      </c>
      <c r="AV292" s="268">
        <v>2.75</v>
      </c>
      <c r="AW292" s="268">
        <v>2</v>
      </c>
      <c r="AX292" s="268">
        <v>1.25</v>
      </c>
      <c r="AY292" s="234">
        <f t="shared" si="299"/>
        <v>224.52</v>
      </c>
      <c r="AZ292" s="272">
        <v>23.1</v>
      </c>
      <c r="BA292" s="266">
        <f t="shared" si="300"/>
        <v>160.19900000000001</v>
      </c>
      <c r="BB292" s="273">
        <v>1.75</v>
      </c>
      <c r="BC292" s="273">
        <v>1</v>
      </c>
      <c r="BD292" s="273">
        <v>0.75</v>
      </c>
      <c r="BE292" s="234">
        <f t="shared" si="301"/>
        <v>130.97</v>
      </c>
      <c r="BF292" s="272">
        <v>23.1</v>
      </c>
      <c r="BG292" s="234">
        <f t="shared" si="302"/>
        <v>160.19999999999999</v>
      </c>
      <c r="BH292" s="273">
        <v>1.75</v>
      </c>
      <c r="BI292" s="273">
        <v>1</v>
      </c>
      <c r="BJ292" s="273">
        <v>0.75</v>
      </c>
      <c r="BK292" s="234">
        <f t="shared" si="303"/>
        <v>130.97</v>
      </c>
      <c r="BL292" s="234">
        <f t="shared" si="304"/>
        <v>404.97</v>
      </c>
      <c r="BM292" s="234">
        <f t="shared" si="305"/>
        <v>404.97</v>
      </c>
      <c r="BN292" s="234">
        <f t="shared" si="306"/>
        <v>291.17</v>
      </c>
      <c r="BO292" s="234">
        <f t="shared" si="307"/>
        <v>291.17</v>
      </c>
      <c r="BP292" s="235" t="s">
        <v>1599</v>
      </c>
    </row>
    <row r="293" spans="1:68" s="233" customFormat="1" x14ac:dyDescent="0.2">
      <c r="A293" s="246" t="s">
        <v>537</v>
      </c>
      <c r="B293" s="247" t="s">
        <v>556</v>
      </c>
      <c r="C293" s="247" t="s">
        <v>555</v>
      </c>
      <c r="D293" s="248" t="s">
        <v>177</v>
      </c>
      <c r="E293" s="247" t="s">
        <v>166</v>
      </c>
      <c r="F293" s="247" t="s">
        <v>333</v>
      </c>
      <c r="G293" s="248" t="s">
        <v>107</v>
      </c>
      <c r="H293" s="248" t="s">
        <v>1501</v>
      </c>
      <c r="I293" s="248" t="s">
        <v>1502</v>
      </c>
      <c r="J293" s="247" t="s">
        <v>1202</v>
      </c>
      <c r="K293" s="247" t="s">
        <v>1357</v>
      </c>
      <c r="L293" s="247" t="s">
        <v>1447</v>
      </c>
      <c r="M293" s="247"/>
      <c r="N293" s="247"/>
      <c r="O293" s="298" t="s">
        <v>108</v>
      </c>
      <c r="P293" s="247">
        <v>44</v>
      </c>
      <c r="Q293" s="248"/>
      <c r="R293" s="247" t="s">
        <v>136</v>
      </c>
      <c r="S293" s="247" t="s">
        <v>1335</v>
      </c>
      <c r="T293" s="249">
        <v>227</v>
      </c>
      <c r="U293" s="247" t="s">
        <v>110</v>
      </c>
      <c r="V293" s="247" t="s">
        <v>167</v>
      </c>
      <c r="W293" s="247" t="s">
        <v>65</v>
      </c>
      <c r="X293" s="247" t="s">
        <v>65</v>
      </c>
      <c r="Y293" s="247" t="s">
        <v>112</v>
      </c>
      <c r="Z293" s="247" t="s">
        <v>1426</v>
      </c>
      <c r="AA293" s="247" t="s">
        <v>113</v>
      </c>
      <c r="AB293" s="247" t="s">
        <v>113</v>
      </c>
      <c r="AC293" s="247"/>
      <c r="AD293" s="247" t="s">
        <v>113</v>
      </c>
      <c r="AE293" s="247" t="s">
        <v>6</v>
      </c>
      <c r="AF293" s="247" t="s">
        <v>108</v>
      </c>
      <c r="AG293" s="247"/>
      <c r="AH293" s="247" t="s">
        <v>1354</v>
      </c>
      <c r="AI293" s="254"/>
      <c r="AJ293" s="251" t="s">
        <v>1560</v>
      </c>
      <c r="AK293" s="252" t="s">
        <v>1208</v>
      </c>
      <c r="AL293" s="253" t="s">
        <v>1199</v>
      </c>
      <c r="BH293" s="233">
        <v>3.5</v>
      </c>
      <c r="BI293" s="233">
        <v>2.25</v>
      </c>
      <c r="BJ293" s="233">
        <v>1.25</v>
      </c>
      <c r="BL293" s="234">
        <v>0</v>
      </c>
      <c r="BM293" s="234">
        <v>0</v>
      </c>
      <c r="BN293" s="234">
        <v>0</v>
      </c>
      <c r="BO293" s="234">
        <v>0</v>
      </c>
      <c r="BP293" s="235" t="s">
        <v>1137</v>
      </c>
    </row>
    <row r="294" spans="1:68" s="233" customFormat="1" x14ac:dyDescent="0.2">
      <c r="A294" s="246" t="s">
        <v>537</v>
      </c>
      <c r="B294" s="247" t="s">
        <v>557</v>
      </c>
      <c r="C294" s="247" t="s">
        <v>555</v>
      </c>
      <c r="D294" s="248" t="s">
        <v>177</v>
      </c>
      <c r="E294" s="247" t="s">
        <v>124</v>
      </c>
      <c r="F294" s="247" t="s">
        <v>157</v>
      </c>
      <c r="G294" s="247" t="s">
        <v>158</v>
      </c>
      <c r="H294" s="247" t="s">
        <v>1428</v>
      </c>
      <c r="I294" s="247" t="s">
        <v>1386</v>
      </c>
      <c r="J294" s="247" t="s">
        <v>1202</v>
      </c>
      <c r="K294" s="271">
        <v>2.36</v>
      </c>
      <c r="L294" s="271">
        <v>1.29</v>
      </c>
      <c r="M294" s="247" t="s">
        <v>1308</v>
      </c>
      <c r="N294" s="247" t="s">
        <v>1388</v>
      </c>
      <c r="O294" s="247" t="s">
        <v>65</v>
      </c>
      <c r="P294" s="247">
        <v>54</v>
      </c>
      <c r="Q294" s="248"/>
      <c r="R294" s="247" t="s">
        <v>136</v>
      </c>
      <c r="S294" s="247" t="s">
        <v>1431</v>
      </c>
      <c r="T294" s="249">
        <v>124</v>
      </c>
      <c r="U294" s="249" t="s">
        <v>1607</v>
      </c>
      <c r="V294" s="247" t="s">
        <v>125</v>
      </c>
      <c r="W294" s="247" t="s">
        <v>108</v>
      </c>
      <c r="X294" s="247" t="s">
        <v>65</v>
      </c>
      <c r="Y294" s="247" t="s">
        <v>112</v>
      </c>
      <c r="Z294" s="247" t="s">
        <v>1337</v>
      </c>
      <c r="AA294" s="247" t="s">
        <v>108</v>
      </c>
      <c r="AB294" s="247" t="s">
        <v>113</v>
      </c>
      <c r="AC294" s="247"/>
      <c r="AD294" s="249" t="s">
        <v>113</v>
      </c>
      <c r="AE294" s="247" t="s">
        <v>6</v>
      </c>
      <c r="AF294" s="247" t="s">
        <v>108</v>
      </c>
      <c r="AG294" s="247"/>
      <c r="AH294" s="247" t="s">
        <v>1347</v>
      </c>
      <c r="AI294" s="254"/>
      <c r="AJ294" s="251" t="s">
        <v>1560</v>
      </c>
      <c r="AK294" s="252" t="s">
        <v>1208</v>
      </c>
      <c r="AL294" s="253" t="s">
        <v>1290</v>
      </c>
      <c r="AM294" s="266">
        <f t="shared" ref="AM294:AM296" si="308">SUM(K294+K294+L294+0.4)</f>
        <v>6.41</v>
      </c>
      <c r="AN294" s="267">
        <v>26.02</v>
      </c>
      <c r="AO294" s="234">
        <f t="shared" ref="AO294:AO296" si="309">SUBTOTAL(9,AM294)*AN294</f>
        <v>166.79</v>
      </c>
      <c r="AP294" s="268">
        <v>2.75</v>
      </c>
      <c r="AQ294" s="268">
        <v>2</v>
      </c>
      <c r="AR294" s="268">
        <v>1.25</v>
      </c>
      <c r="AS294" s="234">
        <f t="shared" ref="AS294:AS296" si="310">SUBTOTAL(9,AP294:AR294)*37.42</f>
        <v>224.52</v>
      </c>
      <c r="AT294" s="267">
        <v>26.02</v>
      </c>
      <c r="AU294" s="234">
        <f t="shared" ref="AU294:AU296" si="311">SUBTOTAL(9,AM294)*AT294</f>
        <v>166.79</v>
      </c>
      <c r="AV294" s="268">
        <v>2.75</v>
      </c>
      <c r="AW294" s="268">
        <v>2</v>
      </c>
      <c r="AX294" s="268">
        <v>1.25</v>
      </c>
      <c r="AY294" s="234">
        <f t="shared" ref="AY294:AY296" si="312">SUBTOTAL(9,AV294:AX294)*37.42</f>
        <v>224.52</v>
      </c>
      <c r="AZ294" s="272">
        <v>23.1</v>
      </c>
      <c r="BA294" s="266">
        <f t="shared" ref="BA294:BA296" si="313">SUBTOTAL(9,AM294)*AZ294</f>
        <v>148.071</v>
      </c>
      <c r="BB294" s="273">
        <v>1.75</v>
      </c>
      <c r="BC294" s="273">
        <v>1</v>
      </c>
      <c r="BD294" s="273">
        <v>0.75</v>
      </c>
      <c r="BE294" s="234">
        <f t="shared" ref="BE294:BE296" si="314">SUBTOTAL(9,BB294:BD294)*37.42</f>
        <v>130.97</v>
      </c>
      <c r="BF294" s="272">
        <v>23.1</v>
      </c>
      <c r="BG294" s="234">
        <f t="shared" ref="BG294:BG296" si="315">SUBTOTAL(9,AM294)*BF294</f>
        <v>148.07</v>
      </c>
      <c r="BH294" s="273">
        <v>1.75</v>
      </c>
      <c r="BI294" s="273">
        <v>1</v>
      </c>
      <c r="BJ294" s="273">
        <v>0.75</v>
      </c>
      <c r="BK294" s="234">
        <f t="shared" ref="BK294:BK296" si="316">SUBTOTAL(9,BH294:BJ294)*37.42</f>
        <v>130.97</v>
      </c>
      <c r="BL294" s="234">
        <f t="shared" ref="BL294:BL296" si="317">SUM(AO294+AS294)</f>
        <v>391.31</v>
      </c>
      <c r="BM294" s="234">
        <f t="shared" ref="BM294:BM296" si="318">SUM(AU294+AY294)</f>
        <v>391.31</v>
      </c>
      <c r="BN294" s="234">
        <f t="shared" ref="BN294:BN296" si="319">SUM(BA294+BE294)</f>
        <v>279.04000000000002</v>
      </c>
      <c r="BO294" s="234">
        <f t="shared" ref="BO294:BO296" si="320">SUM(BG294+BK294)</f>
        <v>279.04000000000002</v>
      </c>
      <c r="BP294" s="235" t="s">
        <v>1599</v>
      </c>
    </row>
    <row r="295" spans="1:68" s="233" customFormat="1" x14ac:dyDescent="0.2">
      <c r="A295" s="246" t="s">
        <v>537</v>
      </c>
      <c r="B295" s="247" t="s">
        <v>559</v>
      </c>
      <c r="C295" s="247" t="s">
        <v>558</v>
      </c>
      <c r="D295" s="248" t="s">
        <v>189</v>
      </c>
      <c r="E295" s="247" t="s">
        <v>124</v>
      </c>
      <c r="F295" s="247" t="s">
        <v>157</v>
      </c>
      <c r="G295" s="247" t="s">
        <v>158</v>
      </c>
      <c r="H295" s="247" t="s">
        <v>1428</v>
      </c>
      <c r="I295" s="247" t="s">
        <v>1386</v>
      </c>
      <c r="J295" s="247" t="s">
        <v>1202</v>
      </c>
      <c r="K295" s="271">
        <v>2.36</v>
      </c>
      <c r="L295" s="271">
        <v>1.29</v>
      </c>
      <c r="M295" s="247" t="s">
        <v>1308</v>
      </c>
      <c r="N295" s="247" t="s">
        <v>1388</v>
      </c>
      <c r="O295" s="247" t="s">
        <v>65</v>
      </c>
      <c r="P295" s="247">
        <v>54</v>
      </c>
      <c r="Q295" s="248"/>
      <c r="R295" s="247" t="s">
        <v>136</v>
      </c>
      <c r="S295" s="247" t="s">
        <v>1335</v>
      </c>
      <c r="T295" s="249">
        <v>124</v>
      </c>
      <c r="U295" s="249" t="s">
        <v>1607</v>
      </c>
      <c r="V295" s="247" t="s">
        <v>125</v>
      </c>
      <c r="W295" s="247" t="s">
        <v>108</v>
      </c>
      <c r="X295" s="247" t="s">
        <v>108</v>
      </c>
      <c r="Y295" s="247" t="s">
        <v>112</v>
      </c>
      <c r="Z295" s="247" t="s">
        <v>1337</v>
      </c>
      <c r="AA295" s="247" t="s">
        <v>108</v>
      </c>
      <c r="AB295" s="247" t="s">
        <v>108</v>
      </c>
      <c r="AC295" s="247"/>
      <c r="AD295" s="247" t="s">
        <v>108</v>
      </c>
      <c r="AE295" s="247" t="s">
        <v>6</v>
      </c>
      <c r="AF295" s="247" t="s">
        <v>108</v>
      </c>
      <c r="AG295" s="249" t="s">
        <v>1655</v>
      </c>
      <c r="AH295" s="247" t="s">
        <v>1347</v>
      </c>
      <c r="AI295" s="254"/>
      <c r="AJ295" s="251" t="s">
        <v>1560</v>
      </c>
      <c r="AK295" s="252" t="s">
        <v>1208</v>
      </c>
      <c r="AL295" s="253" t="s">
        <v>1290</v>
      </c>
      <c r="AM295" s="266">
        <f t="shared" si="308"/>
        <v>6.41</v>
      </c>
      <c r="AN295" s="267">
        <v>26.02</v>
      </c>
      <c r="AO295" s="234">
        <f t="shared" si="309"/>
        <v>166.79</v>
      </c>
      <c r="AP295" s="268">
        <v>2.75</v>
      </c>
      <c r="AQ295" s="268">
        <v>2</v>
      </c>
      <c r="AR295" s="268">
        <v>1.25</v>
      </c>
      <c r="AS295" s="234">
        <f t="shared" si="310"/>
        <v>224.52</v>
      </c>
      <c r="AT295" s="267">
        <v>26.02</v>
      </c>
      <c r="AU295" s="234">
        <f t="shared" si="311"/>
        <v>166.79</v>
      </c>
      <c r="AV295" s="268">
        <v>2.75</v>
      </c>
      <c r="AW295" s="268">
        <v>2</v>
      </c>
      <c r="AX295" s="268">
        <v>1.25</v>
      </c>
      <c r="AY295" s="234">
        <f t="shared" si="312"/>
        <v>224.52</v>
      </c>
      <c r="AZ295" s="272">
        <v>23.1</v>
      </c>
      <c r="BA295" s="266">
        <f t="shared" si="313"/>
        <v>148.071</v>
      </c>
      <c r="BB295" s="273">
        <v>1.75</v>
      </c>
      <c r="BC295" s="273">
        <v>1</v>
      </c>
      <c r="BD295" s="273">
        <v>0.75</v>
      </c>
      <c r="BE295" s="234">
        <f t="shared" si="314"/>
        <v>130.97</v>
      </c>
      <c r="BF295" s="272">
        <v>23.1</v>
      </c>
      <c r="BG295" s="234">
        <f t="shared" si="315"/>
        <v>148.07</v>
      </c>
      <c r="BH295" s="273">
        <v>1.75</v>
      </c>
      <c r="BI295" s="273">
        <v>1</v>
      </c>
      <c r="BJ295" s="273">
        <v>0.75</v>
      </c>
      <c r="BK295" s="234">
        <f t="shared" si="316"/>
        <v>130.97</v>
      </c>
      <c r="BL295" s="234">
        <f t="shared" si="317"/>
        <v>391.31</v>
      </c>
      <c r="BM295" s="234">
        <f t="shared" si="318"/>
        <v>391.31</v>
      </c>
      <c r="BN295" s="234">
        <f t="shared" si="319"/>
        <v>279.04000000000002</v>
      </c>
      <c r="BO295" s="234">
        <f t="shared" si="320"/>
        <v>279.04000000000002</v>
      </c>
      <c r="BP295" s="235" t="s">
        <v>1599</v>
      </c>
    </row>
    <row r="296" spans="1:68" s="233" customFormat="1" x14ac:dyDescent="0.2">
      <c r="A296" s="246" t="s">
        <v>537</v>
      </c>
      <c r="B296" s="247" t="s">
        <v>561</v>
      </c>
      <c r="C296" s="247" t="s">
        <v>560</v>
      </c>
      <c r="D296" s="248" t="s">
        <v>177</v>
      </c>
      <c r="E296" s="247" t="s">
        <v>124</v>
      </c>
      <c r="F296" s="247" t="s">
        <v>157</v>
      </c>
      <c r="G296" s="247" t="s">
        <v>158</v>
      </c>
      <c r="H296" s="247" t="s">
        <v>1428</v>
      </c>
      <c r="I296" s="247" t="s">
        <v>1386</v>
      </c>
      <c r="J296" s="247" t="s">
        <v>1202</v>
      </c>
      <c r="K296" s="271">
        <v>2.36</v>
      </c>
      <c r="L296" s="271">
        <v>1.29</v>
      </c>
      <c r="M296" s="247" t="s">
        <v>1308</v>
      </c>
      <c r="N296" s="247" t="s">
        <v>1388</v>
      </c>
      <c r="O296" s="247" t="s">
        <v>65</v>
      </c>
      <c r="P296" s="247">
        <v>54</v>
      </c>
      <c r="Q296" s="248"/>
      <c r="R296" s="247" t="s">
        <v>136</v>
      </c>
      <c r="S296" s="247" t="s">
        <v>1335</v>
      </c>
      <c r="T296" s="249">
        <v>124</v>
      </c>
      <c r="U296" s="249" t="s">
        <v>1607</v>
      </c>
      <c r="V296" s="247" t="s">
        <v>125</v>
      </c>
      <c r="W296" s="247" t="s">
        <v>108</v>
      </c>
      <c r="X296" s="247" t="s">
        <v>65</v>
      </c>
      <c r="Y296" s="247" t="s">
        <v>112</v>
      </c>
      <c r="Z296" s="247" t="s">
        <v>1337</v>
      </c>
      <c r="AA296" s="247" t="s">
        <v>108</v>
      </c>
      <c r="AB296" s="247" t="s">
        <v>113</v>
      </c>
      <c r="AC296" s="247"/>
      <c r="AD296" s="249" t="s">
        <v>113</v>
      </c>
      <c r="AE296" s="247" t="s">
        <v>6</v>
      </c>
      <c r="AF296" s="247" t="s">
        <v>108</v>
      </c>
      <c r="AG296" s="247"/>
      <c r="AH296" s="247" t="s">
        <v>1347</v>
      </c>
      <c r="AI296" s="254"/>
      <c r="AJ296" s="251" t="s">
        <v>1560</v>
      </c>
      <c r="AK296" s="252" t="s">
        <v>1208</v>
      </c>
      <c r="AL296" s="253" t="s">
        <v>1290</v>
      </c>
      <c r="AM296" s="266">
        <f t="shared" si="308"/>
        <v>6.41</v>
      </c>
      <c r="AN296" s="267">
        <v>26.02</v>
      </c>
      <c r="AO296" s="234">
        <f t="shared" si="309"/>
        <v>166.79</v>
      </c>
      <c r="AP296" s="268">
        <v>2.75</v>
      </c>
      <c r="AQ296" s="268">
        <v>2</v>
      </c>
      <c r="AR296" s="268">
        <v>1.25</v>
      </c>
      <c r="AS296" s="234">
        <f t="shared" si="310"/>
        <v>224.52</v>
      </c>
      <c r="AT296" s="267">
        <v>26.02</v>
      </c>
      <c r="AU296" s="234">
        <f t="shared" si="311"/>
        <v>166.79</v>
      </c>
      <c r="AV296" s="268">
        <v>2.75</v>
      </c>
      <c r="AW296" s="268">
        <v>2</v>
      </c>
      <c r="AX296" s="268">
        <v>1.25</v>
      </c>
      <c r="AY296" s="234">
        <f t="shared" si="312"/>
        <v>224.52</v>
      </c>
      <c r="AZ296" s="272">
        <v>23.1</v>
      </c>
      <c r="BA296" s="266">
        <f t="shared" si="313"/>
        <v>148.071</v>
      </c>
      <c r="BB296" s="273">
        <v>1.75</v>
      </c>
      <c r="BC296" s="273">
        <v>1</v>
      </c>
      <c r="BD296" s="273">
        <v>0.75</v>
      </c>
      <c r="BE296" s="234">
        <f t="shared" si="314"/>
        <v>130.97</v>
      </c>
      <c r="BF296" s="272">
        <v>23.1</v>
      </c>
      <c r="BG296" s="234">
        <f t="shared" si="315"/>
        <v>148.07</v>
      </c>
      <c r="BH296" s="273">
        <v>1.75</v>
      </c>
      <c r="BI296" s="273">
        <v>1</v>
      </c>
      <c r="BJ296" s="273">
        <v>0.75</v>
      </c>
      <c r="BK296" s="234">
        <f t="shared" si="316"/>
        <v>130.97</v>
      </c>
      <c r="BL296" s="234">
        <f t="shared" si="317"/>
        <v>391.31</v>
      </c>
      <c r="BM296" s="234">
        <f t="shared" si="318"/>
        <v>391.31</v>
      </c>
      <c r="BN296" s="234">
        <f t="shared" si="319"/>
        <v>279.04000000000002</v>
      </c>
      <c r="BO296" s="234">
        <f t="shared" si="320"/>
        <v>279.04000000000002</v>
      </c>
      <c r="BP296" s="235" t="s">
        <v>1599</v>
      </c>
    </row>
    <row r="297" spans="1:68" s="233" customFormat="1" x14ac:dyDescent="0.2">
      <c r="A297" s="246" t="s">
        <v>537</v>
      </c>
      <c r="B297" s="247" t="s">
        <v>562</v>
      </c>
      <c r="C297" s="247" t="s">
        <v>560</v>
      </c>
      <c r="D297" s="248" t="s">
        <v>177</v>
      </c>
      <c r="E297" s="247" t="s">
        <v>166</v>
      </c>
      <c r="F297" s="247" t="s">
        <v>333</v>
      </c>
      <c r="G297" s="248" t="s">
        <v>107</v>
      </c>
      <c r="H297" s="248" t="s">
        <v>1501</v>
      </c>
      <c r="I297" s="248" t="s">
        <v>1502</v>
      </c>
      <c r="J297" s="247" t="s">
        <v>1202</v>
      </c>
      <c r="K297" s="247" t="s">
        <v>1357</v>
      </c>
      <c r="L297" s="247" t="s">
        <v>1447</v>
      </c>
      <c r="M297" s="247"/>
      <c r="N297" s="247"/>
      <c r="O297" s="298" t="s">
        <v>108</v>
      </c>
      <c r="P297" s="247">
        <v>44</v>
      </c>
      <c r="Q297" s="248"/>
      <c r="R297" s="247" t="s">
        <v>136</v>
      </c>
      <c r="S297" s="247" t="s">
        <v>1335</v>
      </c>
      <c r="T297" s="249">
        <v>227</v>
      </c>
      <c r="U297" s="247" t="s">
        <v>110</v>
      </c>
      <c r="V297" s="247" t="s">
        <v>199</v>
      </c>
      <c r="W297" s="247" t="s">
        <v>65</v>
      </c>
      <c r="X297" s="247" t="s">
        <v>65</v>
      </c>
      <c r="Y297" s="247" t="s">
        <v>112</v>
      </c>
      <c r="Z297" s="247" t="s">
        <v>1426</v>
      </c>
      <c r="AA297" s="247" t="s">
        <v>113</v>
      </c>
      <c r="AB297" s="247" t="s">
        <v>113</v>
      </c>
      <c r="AC297" s="247"/>
      <c r="AD297" s="247" t="s">
        <v>113</v>
      </c>
      <c r="AE297" s="247" t="s">
        <v>6</v>
      </c>
      <c r="AF297" s="247" t="s">
        <v>108</v>
      </c>
      <c r="AG297" s="247"/>
      <c r="AH297" s="247" t="s">
        <v>1354</v>
      </c>
      <c r="AI297" s="254"/>
      <c r="AJ297" s="251" t="s">
        <v>1560</v>
      </c>
      <c r="AK297" s="252" t="s">
        <v>1208</v>
      </c>
      <c r="AL297" s="253" t="s">
        <v>1199</v>
      </c>
      <c r="BH297" s="233">
        <v>3.5</v>
      </c>
      <c r="BI297" s="233">
        <v>2.25</v>
      </c>
      <c r="BJ297" s="233">
        <v>1.25</v>
      </c>
      <c r="BL297" s="234">
        <v>0</v>
      </c>
      <c r="BM297" s="234">
        <v>0</v>
      </c>
      <c r="BN297" s="234">
        <v>0</v>
      </c>
      <c r="BO297" s="234">
        <v>0</v>
      </c>
      <c r="BP297" s="235" t="s">
        <v>1137</v>
      </c>
    </row>
    <row r="298" spans="1:68" s="233" customFormat="1" x14ac:dyDescent="0.2">
      <c r="A298" s="246" t="s">
        <v>537</v>
      </c>
      <c r="B298" s="247" t="s">
        <v>564</v>
      </c>
      <c r="C298" s="247" t="s">
        <v>1156</v>
      </c>
      <c r="D298" s="248" t="s">
        <v>335</v>
      </c>
      <c r="E298" s="247" t="s">
        <v>166</v>
      </c>
      <c r="F298" s="247" t="s">
        <v>157</v>
      </c>
      <c r="G298" s="247" t="s">
        <v>158</v>
      </c>
      <c r="H298" s="247" t="s">
        <v>1428</v>
      </c>
      <c r="I298" s="247" t="s">
        <v>1231</v>
      </c>
      <c r="J298" s="247" t="s">
        <v>1231</v>
      </c>
      <c r="K298" s="271">
        <v>2.36</v>
      </c>
      <c r="L298" s="271">
        <v>0.97</v>
      </c>
      <c r="M298" s="247"/>
      <c r="N298" s="247"/>
      <c r="O298" s="247" t="s">
        <v>65</v>
      </c>
      <c r="P298" s="247">
        <v>54</v>
      </c>
      <c r="Q298" s="248"/>
      <c r="R298" s="247" t="s">
        <v>136</v>
      </c>
      <c r="S298" s="247" t="s">
        <v>1335</v>
      </c>
      <c r="T298" s="249">
        <v>124</v>
      </c>
      <c r="U298" s="249" t="s">
        <v>1607</v>
      </c>
      <c r="V298" s="247" t="s">
        <v>167</v>
      </c>
      <c r="W298" s="247" t="s">
        <v>65</v>
      </c>
      <c r="X298" s="247" t="s">
        <v>108</v>
      </c>
      <c r="Y298" s="247" t="s">
        <v>112</v>
      </c>
      <c r="Z298" s="247" t="s">
        <v>1304</v>
      </c>
      <c r="AA298" s="247" t="s">
        <v>113</v>
      </c>
      <c r="AB298" s="247" t="s">
        <v>113</v>
      </c>
      <c r="AC298" s="247"/>
      <c r="AD298" s="247" t="s">
        <v>113</v>
      </c>
      <c r="AE298" s="247" t="s">
        <v>6</v>
      </c>
      <c r="AF298" s="247" t="s">
        <v>108</v>
      </c>
      <c r="AG298" s="247"/>
      <c r="AH298" s="247" t="s">
        <v>1383</v>
      </c>
      <c r="AI298" s="254"/>
      <c r="AJ298" s="251" t="s">
        <v>1560</v>
      </c>
      <c r="AK298" s="252" t="s">
        <v>1208</v>
      </c>
      <c r="AL298" s="253" t="s">
        <v>1290</v>
      </c>
      <c r="AM298" s="266">
        <f t="shared" ref="AM298:AM328" si="321">SUM(K298+K298+L298+0.4)</f>
        <v>6.09</v>
      </c>
      <c r="AN298" s="267">
        <v>26.02</v>
      </c>
      <c r="AO298" s="234">
        <f t="shared" ref="AO298:AO328" si="322">SUBTOTAL(9,AM298)*AN298</f>
        <v>158.46</v>
      </c>
      <c r="AP298" s="268">
        <v>2.75</v>
      </c>
      <c r="AQ298" s="268">
        <v>2</v>
      </c>
      <c r="AR298" s="268">
        <v>1.25</v>
      </c>
      <c r="AS298" s="234">
        <f t="shared" ref="AS298:AS318" si="323">SUBTOTAL(9,AP298:AR298)*37.42</f>
        <v>224.52</v>
      </c>
      <c r="AT298" s="267">
        <v>26.02</v>
      </c>
      <c r="AU298" s="234">
        <f t="shared" ref="AU298:AU318" si="324">SUBTOTAL(9,AM298)*AT298</f>
        <v>158.46</v>
      </c>
      <c r="AV298" s="268">
        <v>2.75</v>
      </c>
      <c r="AW298" s="268">
        <v>2</v>
      </c>
      <c r="AX298" s="268">
        <v>1.25</v>
      </c>
      <c r="AY298" s="234">
        <f t="shared" ref="AY298:AY318" si="325">SUBTOTAL(9,AV298:AX298)*37.42</f>
        <v>224.52</v>
      </c>
      <c r="AZ298" s="272">
        <v>23.1</v>
      </c>
      <c r="BA298" s="266">
        <f t="shared" ref="BA298:BA318" si="326">SUBTOTAL(9,AM298)*AZ298</f>
        <v>140.679</v>
      </c>
      <c r="BB298" s="273">
        <v>1.75</v>
      </c>
      <c r="BC298" s="273">
        <v>1</v>
      </c>
      <c r="BD298" s="273">
        <v>0.75</v>
      </c>
      <c r="BE298" s="234">
        <f t="shared" ref="BE298:BE318" si="327">SUBTOTAL(9,BB298:BD298)*37.42</f>
        <v>130.97</v>
      </c>
      <c r="BF298" s="272">
        <v>23.1</v>
      </c>
      <c r="BG298" s="234">
        <f t="shared" ref="BG298:BG318" si="328">SUBTOTAL(9,AM298)*BF298</f>
        <v>140.68</v>
      </c>
      <c r="BH298" s="273">
        <v>1.75</v>
      </c>
      <c r="BI298" s="273">
        <v>1</v>
      </c>
      <c r="BJ298" s="273">
        <v>0.75</v>
      </c>
      <c r="BK298" s="234">
        <f t="shared" ref="BK298:BK318" si="329">SUBTOTAL(9,BH298:BJ298)*37.42</f>
        <v>130.97</v>
      </c>
      <c r="BL298" s="234">
        <f t="shared" ref="BL298:BL318" si="330">SUM(AO298+AS298)</f>
        <v>382.98</v>
      </c>
      <c r="BM298" s="234">
        <f t="shared" ref="BM298:BM318" si="331">SUM(AU298+AY298)</f>
        <v>382.98</v>
      </c>
      <c r="BN298" s="234">
        <f t="shared" ref="BN298:BN318" si="332">SUM(BA298+BE298)</f>
        <v>271.64999999999998</v>
      </c>
      <c r="BO298" s="234">
        <f t="shared" ref="BO298:BO318" si="333">SUM(BG298+BK298)</f>
        <v>271.64999999999998</v>
      </c>
      <c r="BP298" s="235" t="s">
        <v>1599</v>
      </c>
    </row>
    <row r="299" spans="1:68" s="233" customFormat="1" x14ac:dyDescent="0.2">
      <c r="A299" s="246" t="s">
        <v>537</v>
      </c>
      <c r="B299" s="247" t="s">
        <v>565</v>
      </c>
      <c r="C299" s="247" t="s">
        <v>563</v>
      </c>
      <c r="D299" s="248" t="s">
        <v>338</v>
      </c>
      <c r="E299" s="247" t="s">
        <v>166</v>
      </c>
      <c r="F299" s="247" t="s">
        <v>157</v>
      </c>
      <c r="G299" s="247" t="s">
        <v>158</v>
      </c>
      <c r="H299" s="247" t="s">
        <v>1428</v>
      </c>
      <c r="I299" s="247" t="s">
        <v>1231</v>
      </c>
      <c r="J299" s="247" t="s">
        <v>1231</v>
      </c>
      <c r="K299" s="271">
        <v>2.36</v>
      </c>
      <c r="L299" s="271">
        <v>0.97</v>
      </c>
      <c r="M299" s="247"/>
      <c r="N299" s="247"/>
      <c r="O299" s="247" t="s">
        <v>65</v>
      </c>
      <c r="P299" s="247">
        <v>54</v>
      </c>
      <c r="Q299" s="248"/>
      <c r="R299" s="247" t="s">
        <v>136</v>
      </c>
      <c r="S299" s="247" t="s">
        <v>1217</v>
      </c>
      <c r="T299" s="249">
        <v>154</v>
      </c>
      <c r="U299" s="249" t="s">
        <v>1607</v>
      </c>
      <c r="V299" s="247" t="s">
        <v>167</v>
      </c>
      <c r="W299" s="247" t="s">
        <v>65</v>
      </c>
      <c r="X299" s="247" t="s">
        <v>108</v>
      </c>
      <c r="Y299" s="247" t="s">
        <v>112</v>
      </c>
      <c r="Z299" s="247" t="s">
        <v>1304</v>
      </c>
      <c r="AA299" s="247" t="s">
        <v>113</v>
      </c>
      <c r="AB299" s="247" t="s">
        <v>113</v>
      </c>
      <c r="AC299" s="247"/>
      <c r="AD299" s="247" t="s">
        <v>113</v>
      </c>
      <c r="AE299" s="247" t="s">
        <v>6</v>
      </c>
      <c r="AF299" s="247" t="s">
        <v>108</v>
      </c>
      <c r="AG299" s="247"/>
      <c r="AH299" s="247" t="s">
        <v>1383</v>
      </c>
      <c r="AI299" s="254"/>
      <c r="AJ299" s="251" t="s">
        <v>1560</v>
      </c>
      <c r="AK299" s="252" t="s">
        <v>1208</v>
      </c>
      <c r="AL299" s="253" t="s">
        <v>1290</v>
      </c>
      <c r="AM299" s="266">
        <f t="shared" si="321"/>
        <v>6.09</v>
      </c>
      <c r="AN299" s="267">
        <v>33.119999999999997</v>
      </c>
      <c r="AO299" s="234">
        <f t="shared" si="322"/>
        <v>201.7</v>
      </c>
      <c r="AP299" s="268">
        <v>2.75</v>
      </c>
      <c r="AQ299" s="268">
        <v>2</v>
      </c>
      <c r="AR299" s="268">
        <v>1.25</v>
      </c>
      <c r="AS299" s="234">
        <f t="shared" si="323"/>
        <v>224.52</v>
      </c>
      <c r="AT299" s="267">
        <v>33.119999999999997</v>
      </c>
      <c r="AU299" s="234">
        <f t="shared" si="324"/>
        <v>201.7</v>
      </c>
      <c r="AV299" s="268">
        <v>2.75</v>
      </c>
      <c r="AW299" s="268">
        <v>2</v>
      </c>
      <c r="AX299" s="268">
        <v>1.25</v>
      </c>
      <c r="AY299" s="234">
        <f t="shared" si="325"/>
        <v>224.52</v>
      </c>
      <c r="AZ299" s="272">
        <v>26.43</v>
      </c>
      <c r="BA299" s="266">
        <f t="shared" si="326"/>
        <v>160.959</v>
      </c>
      <c r="BB299" s="273">
        <v>1.75</v>
      </c>
      <c r="BC299" s="273">
        <v>1</v>
      </c>
      <c r="BD299" s="273">
        <v>0.75</v>
      </c>
      <c r="BE299" s="234">
        <f t="shared" si="327"/>
        <v>130.97</v>
      </c>
      <c r="BF299" s="272">
        <v>26.43</v>
      </c>
      <c r="BG299" s="234">
        <f t="shared" si="328"/>
        <v>160.96</v>
      </c>
      <c r="BH299" s="273">
        <v>1.75</v>
      </c>
      <c r="BI299" s="273">
        <v>1</v>
      </c>
      <c r="BJ299" s="273">
        <v>0.75</v>
      </c>
      <c r="BK299" s="234">
        <f t="shared" si="329"/>
        <v>130.97</v>
      </c>
      <c r="BL299" s="234">
        <f t="shared" si="330"/>
        <v>426.22</v>
      </c>
      <c r="BM299" s="234">
        <f t="shared" si="331"/>
        <v>426.22</v>
      </c>
      <c r="BN299" s="234">
        <f t="shared" si="332"/>
        <v>291.93</v>
      </c>
      <c r="BO299" s="234">
        <f t="shared" si="333"/>
        <v>291.93</v>
      </c>
      <c r="BP299" s="235" t="s">
        <v>1599</v>
      </c>
    </row>
    <row r="300" spans="1:68" s="233" customFormat="1" x14ac:dyDescent="0.2">
      <c r="A300" s="246" t="s">
        <v>537</v>
      </c>
      <c r="B300" s="247" t="s">
        <v>567</v>
      </c>
      <c r="C300" s="247" t="s">
        <v>563</v>
      </c>
      <c r="D300" s="248" t="s">
        <v>338</v>
      </c>
      <c r="E300" s="247" t="s">
        <v>166</v>
      </c>
      <c r="F300" s="247" t="s">
        <v>157</v>
      </c>
      <c r="G300" s="247" t="s">
        <v>158</v>
      </c>
      <c r="H300" s="247" t="s">
        <v>1428</v>
      </c>
      <c r="I300" s="247" t="s">
        <v>1503</v>
      </c>
      <c r="J300" s="249" t="s">
        <v>1637</v>
      </c>
      <c r="K300" s="271">
        <v>2.36</v>
      </c>
      <c r="L300" s="271">
        <v>0.85</v>
      </c>
      <c r="M300" s="247"/>
      <c r="N300" s="247"/>
      <c r="O300" s="247" t="s">
        <v>65</v>
      </c>
      <c r="P300" s="247">
        <v>54</v>
      </c>
      <c r="Q300" s="248"/>
      <c r="R300" s="247" t="s">
        <v>136</v>
      </c>
      <c r="S300" s="247" t="s">
        <v>1238</v>
      </c>
      <c r="T300" s="249">
        <v>154</v>
      </c>
      <c r="U300" s="249" t="s">
        <v>1607</v>
      </c>
      <c r="V300" s="247" t="s">
        <v>199</v>
      </c>
      <c r="W300" s="247" t="s">
        <v>65</v>
      </c>
      <c r="X300" s="247" t="s">
        <v>108</v>
      </c>
      <c r="Y300" s="247" t="s">
        <v>112</v>
      </c>
      <c r="Z300" s="247" t="s">
        <v>1337</v>
      </c>
      <c r="AA300" s="247" t="s">
        <v>113</v>
      </c>
      <c r="AB300" s="247" t="s">
        <v>113</v>
      </c>
      <c r="AC300" s="247"/>
      <c r="AD300" s="247" t="s">
        <v>113</v>
      </c>
      <c r="AE300" s="247" t="s">
        <v>6</v>
      </c>
      <c r="AF300" s="249" t="s">
        <v>65</v>
      </c>
      <c r="AG300" s="247"/>
      <c r="AH300" s="247" t="s">
        <v>1400</v>
      </c>
      <c r="AI300" s="254"/>
      <c r="AJ300" s="251" t="s">
        <v>1566</v>
      </c>
      <c r="AK300" s="252" t="s">
        <v>1208</v>
      </c>
      <c r="AL300" s="253" t="s">
        <v>1290</v>
      </c>
      <c r="AM300" s="266">
        <f t="shared" si="321"/>
        <v>5.97</v>
      </c>
      <c r="AN300" s="267">
        <v>33.119999999999997</v>
      </c>
      <c r="AO300" s="234">
        <f t="shared" si="322"/>
        <v>197.73</v>
      </c>
      <c r="AP300" s="268">
        <v>2.75</v>
      </c>
      <c r="AQ300" s="268">
        <v>2</v>
      </c>
      <c r="AR300" s="268">
        <v>1.25</v>
      </c>
      <c r="AS300" s="234">
        <f t="shared" si="323"/>
        <v>224.52</v>
      </c>
      <c r="AT300" s="267">
        <v>33.119999999999997</v>
      </c>
      <c r="AU300" s="234">
        <f t="shared" si="324"/>
        <v>197.73</v>
      </c>
      <c r="AV300" s="268">
        <v>2.75</v>
      </c>
      <c r="AW300" s="268">
        <v>2</v>
      </c>
      <c r="AX300" s="268">
        <v>1.25</v>
      </c>
      <c r="AY300" s="234">
        <f t="shared" si="325"/>
        <v>224.52</v>
      </c>
      <c r="AZ300" s="272">
        <v>26.43</v>
      </c>
      <c r="BA300" s="266">
        <f t="shared" si="326"/>
        <v>157.78700000000001</v>
      </c>
      <c r="BB300" s="273">
        <v>1.75</v>
      </c>
      <c r="BC300" s="273">
        <v>1</v>
      </c>
      <c r="BD300" s="273">
        <v>0.75</v>
      </c>
      <c r="BE300" s="234">
        <f t="shared" si="327"/>
        <v>130.97</v>
      </c>
      <c r="BF300" s="272">
        <v>26.43</v>
      </c>
      <c r="BG300" s="234">
        <f t="shared" si="328"/>
        <v>157.79</v>
      </c>
      <c r="BH300" s="273">
        <v>1.75</v>
      </c>
      <c r="BI300" s="273">
        <v>1</v>
      </c>
      <c r="BJ300" s="273">
        <v>0.75</v>
      </c>
      <c r="BK300" s="234">
        <f t="shared" si="329"/>
        <v>130.97</v>
      </c>
      <c r="BL300" s="234">
        <f t="shared" si="330"/>
        <v>422.25</v>
      </c>
      <c r="BM300" s="234">
        <f t="shared" si="331"/>
        <v>422.25</v>
      </c>
      <c r="BN300" s="234">
        <f t="shared" si="332"/>
        <v>288.76</v>
      </c>
      <c r="BO300" s="234">
        <f t="shared" si="333"/>
        <v>288.76</v>
      </c>
      <c r="BP300" s="235" t="s">
        <v>1599</v>
      </c>
    </row>
    <row r="301" spans="1:68" s="233" customFormat="1" x14ac:dyDescent="0.2">
      <c r="A301" s="246" t="s">
        <v>537</v>
      </c>
      <c r="B301" s="247" t="s">
        <v>568</v>
      </c>
      <c r="C301" s="247" t="s">
        <v>566</v>
      </c>
      <c r="D301" s="248" t="s">
        <v>177</v>
      </c>
      <c r="E301" s="247" t="s">
        <v>166</v>
      </c>
      <c r="F301" s="247" t="s">
        <v>157</v>
      </c>
      <c r="G301" s="247" t="s">
        <v>158</v>
      </c>
      <c r="H301" s="247" t="s">
        <v>1428</v>
      </c>
      <c r="I301" s="247" t="s">
        <v>1382</v>
      </c>
      <c r="J301" s="247" t="s">
        <v>1231</v>
      </c>
      <c r="K301" s="271">
        <v>2.36</v>
      </c>
      <c r="L301" s="271">
        <v>1.04</v>
      </c>
      <c r="M301" s="247"/>
      <c r="N301" s="247"/>
      <c r="O301" s="247" t="s">
        <v>65</v>
      </c>
      <c r="P301" s="247">
        <v>54</v>
      </c>
      <c r="Q301" s="248"/>
      <c r="R301" s="247" t="s">
        <v>136</v>
      </c>
      <c r="S301" s="247" t="s">
        <v>1217</v>
      </c>
      <c r="T301" s="249">
        <v>154</v>
      </c>
      <c r="U301" s="249" t="s">
        <v>1607</v>
      </c>
      <c r="V301" s="247" t="s">
        <v>167</v>
      </c>
      <c r="W301" s="247" t="s">
        <v>65</v>
      </c>
      <c r="X301" s="247" t="s">
        <v>108</v>
      </c>
      <c r="Y301" s="247" t="s">
        <v>112</v>
      </c>
      <c r="Z301" s="247" t="s">
        <v>1304</v>
      </c>
      <c r="AA301" s="247" t="s">
        <v>113</v>
      </c>
      <c r="AB301" s="247" t="s">
        <v>113</v>
      </c>
      <c r="AC301" s="247"/>
      <c r="AD301" s="247" t="s">
        <v>113</v>
      </c>
      <c r="AE301" s="247" t="s">
        <v>6</v>
      </c>
      <c r="AF301" s="247" t="s">
        <v>108</v>
      </c>
      <c r="AG301" s="247"/>
      <c r="AH301" s="247" t="s">
        <v>1432</v>
      </c>
      <c r="AI301" s="254"/>
      <c r="AJ301" s="251" t="s">
        <v>1560</v>
      </c>
      <c r="AK301" s="252" t="s">
        <v>1208</v>
      </c>
      <c r="AL301" s="253" t="s">
        <v>1290</v>
      </c>
      <c r="AM301" s="266">
        <f t="shared" si="321"/>
        <v>6.16</v>
      </c>
      <c r="AN301" s="267">
        <v>33.119999999999997</v>
      </c>
      <c r="AO301" s="234">
        <f t="shared" si="322"/>
        <v>204.02</v>
      </c>
      <c r="AP301" s="268">
        <v>2.75</v>
      </c>
      <c r="AQ301" s="268">
        <v>2</v>
      </c>
      <c r="AR301" s="268">
        <v>1.25</v>
      </c>
      <c r="AS301" s="234">
        <f t="shared" si="323"/>
        <v>224.52</v>
      </c>
      <c r="AT301" s="267">
        <v>33.119999999999997</v>
      </c>
      <c r="AU301" s="234">
        <f t="shared" si="324"/>
        <v>204.02</v>
      </c>
      <c r="AV301" s="268">
        <v>2.75</v>
      </c>
      <c r="AW301" s="268">
        <v>2</v>
      </c>
      <c r="AX301" s="268">
        <v>1.25</v>
      </c>
      <c r="AY301" s="234">
        <f t="shared" si="325"/>
        <v>224.52</v>
      </c>
      <c r="AZ301" s="272">
        <v>26.43</v>
      </c>
      <c r="BA301" s="266">
        <f t="shared" si="326"/>
        <v>162.809</v>
      </c>
      <c r="BB301" s="273">
        <v>1.75</v>
      </c>
      <c r="BC301" s="273">
        <v>1</v>
      </c>
      <c r="BD301" s="273">
        <v>0.75</v>
      </c>
      <c r="BE301" s="234">
        <f t="shared" si="327"/>
        <v>130.97</v>
      </c>
      <c r="BF301" s="272">
        <v>26.43</v>
      </c>
      <c r="BG301" s="234">
        <f t="shared" si="328"/>
        <v>162.81</v>
      </c>
      <c r="BH301" s="273">
        <v>1.75</v>
      </c>
      <c r="BI301" s="273">
        <v>1</v>
      </c>
      <c r="BJ301" s="273">
        <v>0.75</v>
      </c>
      <c r="BK301" s="234">
        <f t="shared" si="329"/>
        <v>130.97</v>
      </c>
      <c r="BL301" s="234">
        <f t="shared" si="330"/>
        <v>428.54</v>
      </c>
      <c r="BM301" s="234">
        <f t="shared" si="331"/>
        <v>428.54</v>
      </c>
      <c r="BN301" s="234">
        <f t="shared" si="332"/>
        <v>293.77999999999997</v>
      </c>
      <c r="BO301" s="234">
        <f t="shared" si="333"/>
        <v>293.77999999999997</v>
      </c>
      <c r="BP301" s="235" t="s">
        <v>1599</v>
      </c>
    </row>
    <row r="302" spans="1:68" s="233" customFormat="1" x14ac:dyDescent="0.2">
      <c r="A302" s="246" t="s">
        <v>537</v>
      </c>
      <c r="B302" s="247" t="s">
        <v>569</v>
      </c>
      <c r="C302" s="247" t="s">
        <v>566</v>
      </c>
      <c r="D302" s="248" t="s">
        <v>177</v>
      </c>
      <c r="E302" s="247" t="s">
        <v>124</v>
      </c>
      <c r="F302" s="247" t="s">
        <v>157</v>
      </c>
      <c r="G302" s="247" t="s">
        <v>158</v>
      </c>
      <c r="H302" s="247" t="s">
        <v>1428</v>
      </c>
      <c r="I302" s="247" t="s">
        <v>1386</v>
      </c>
      <c r="J302" s="247" t="s">
        <v>1202</v>
      </c>
      <c r="K302" s="271">
        <v>2.36</v>
      </c>
      <c r="L302" s="271">
        <v>1.29</v>
      </c>
      <c r="M302" s="247" t="s">
        <v>1308</v>
      </c>
      <c r="N302" s="247" t="s">
        <v>1388</v>
      </c>
      <c r="O302" s="247" t="s">
        <v>65</v>
      </c>
      <c r="P302" s="247">
        <v>54</v>
      </c>
      <c r="Q302" s="248"/>
      <c r="R302" s="247" t="s">
        <v>136</v>
      </c>
      <c r="S302" s="247" t="s">
        <v>1217</v>
      </c>
      <c r="T302" s="249">
        <v>154</v>
      </c>
      <c r="U302" s="249" t="s">
        <v>1607</v>
      </c>
      <c r="V302" s="247" t="s">
        <v>132</v>
      </c>
      <c r="W302" s="247" t="s">
        <v>108</v>
      </c>
      <c r="X302" s="247" t="s">
        <v>108</v>
      </c>
      <c r="Y302" s="247" t="s">
        <v>112</v>
      </c>
      <c r="Z302" s="247" t="s">
        <v>1337</v>
      </c>
      <c r="AA302" s="247" t="s">
        <v>108</v>
      </c>
      <c r="AB302" s="247" t="s">
        <v>113</v>
      </c>
      <c r="AC302" s="247"/>
      <c r="AD302" s="249" t="s">
        <v>113</v>
      </c>
      <c r="AE302" s="247" t="s">
        <v>6</v>
      </c>
      <c r="AF302" s="247" t="s">
        <v>108</v>
      </c>
      <c r="AG302" s="247"/>
      <c r="AH302" s="249" t="s">
        <v>1347</v>
      </c>
      <c r="AI302" s="254"/>
      <c r="AJ302" s="251" t="s">
        <v>1560</v>
      </c>
      <c r="AK302" s="252" t="s">
        <v>1208</v>
      </c>
      <c r="AL302" s="253" t="s">
        <v>1290</v>
      </c>
      <c r="AM302" s="266">
        <f t="shared" si="321"/>
        <v>6.41</v>
      </c>
      <c r="AN302" s="267">
        <v>33.119999999999997</v>
      </c>
      <c r="AO302" s="234">
        <f t="shared" si="322"/>
        <v>212.3</v>
      </c>
      <c r="AP302" s="268">
        <v>2.75</v>
      </c>
      <c r="AQ302" s="268">
        <v>2</v>
      </c>
      <c r="AR302" s="268">
        <v>1.25</v>
      </c>
      <c r="AS302" s="234">
        <f t="shared" si="323"/>
        <v>224.52</v>
      </c>
      <c r="AT302" s="267">
        <v>33.119999999999997</v>
      </c>
      <c r="AU302" s="234">
        <f t="shared" si="324"/>
        <v>212.3</v>
      </c>
      <c r="AV302" s="268">
        <v>2.75</v>
      </c>
      <c r="AW302" s="268">
        <v>2</v>
      </c>
      <c r="AX302" s="268">
        <v>1.25</v>
      </c>
      <c r="AY302" s="234">
        <f t="shared" si="325"/>
        <v>224.52</v>
      </c>
      <c r="AZ302" s="272">
        <v>26.43</v>
      </c>
      <c r="BA302" s="266">
        <f t="shared" si="326"/>
        <v>169.416</v>
      </c>
      <c r="BB302" s="273">
        <v>1.75</v>
      </c>
      <c r="BC302" s="273">
        <v>1</v>
      </c>
      <c r="BD302" s="273">
        <v>0.75</v>
      </c>
      <c r="BE302" s="234">
        <f t="shared" si="327"/>
        <v>130.97</v>
      </c>
      <c r="BF302" s="272">
        <v>26.43</v>
      </c>
      <c r="BG302" s="234">
        <f t="shared" si="328"/>
        <v>169.42</v>
      </c>
      <c r="BH302" s="273">
        <v>1.75</v>
      </c>
      <c r="BI302" s="273">
        <v>1</v>
      </c>
      <c r="BJ302" s="273">
        <v>0.75</v>
      </c>
      <c r="BK302" s="234">
        <f t="shared" si="329"/>
        <v>130.97</v>
      </c>
      <c r="BL302" s="234">
        <f t="shared" si="330"/>
        <v>436.82</v>
      </c>
      <c r="BM302" s="234">
        <f t="shared" si="331"/>
        <v>436.82</v>
      </c>
      <c r="BN302" s="234">
        <f t="shared" si="332"/>
        <v>300.39</v>
      </c>
      <c r="BO302" s="234">
        <f t="shared" si="333"/>
        <v>300.39</v>
      </c>
      <c r="BP302" s="235" t="s">
        <v>1599</v>
      </c>
    </row>
    <row r="303" spans="1:68" s="233" customFormat="1" x14ac:dyDescent="0.2">
      <c r="A303" s="246" t="s">
        <v>537</v>
      </c>
      <c r="B303" s="247" t="s">
        <v>571</v>
      </c>
      <c r="C303" s="247" t="s">
        <v>570</v>
      </c>
      <c r="D303" s="248" t="s">
        <v>189</v>
      </c>
      <c r="E303" s="247" t="s">
        <v>124</v>
      </c>
      <c r="F303" s="247" t="s">
        <v>157</v>
      </c>
      <c r="G303" s="247" t="s">
        <v>158</v>
      </c>
      <c r="H303" s="247" t="s">
        <v>1428</v>
      </c>
      <c r="I303" s="247" t="s">
        <v>1386</v>
      </c>
      <c r="J303" s="247" t="s">
        <v>1202</v>
      </c>
      <c r="K303" s="271">
        <v>2.36</v>
      </c>
      <c r="L303" s="271">
        <v>1.29</v>
      </c>
      <c r="M303" s="247" t="s">
        <v>1308</v>
      </c>
      <c r="N303" s="247" t="s">
        <v>1388</v>
      </c>
      <c r="O303" s="247" t="s">
        <v>65</v>
      </c>
      <c r="P303" s="247">
        <v>54</v>
      </c>
      <c r="Q303" s="248"/>
      <c r="R303" s="247" t="s">
        <v>136</v>
      </c>
      <c r="S303" s="247" t="s">
        <v>1441</v>
      </c>
      <c r="T303" s="249">
        <v>139</v>
      </c>
      <c r="U303" s="249" t="s">
        <v>1607</v>
      </c>
      <c r="V303" s="247" t="s">
        <v>125</v>
      </c>
      <c r="W303" s="247" t="s">
        <v>108</v>
      </c>
      <c r="X303" s="247" t="s">
        <v>108</v>
      </c>
      <c r="Y303" s="247" t="s">
        <v>112</v>
      </c>
      <c r="Z303" s="247" t="s">
        <v>1337</v>
      </c>
      <c r="AA303" s="247" t="s">
        <v>108</v>
      </c>
      <c r="AB303" s="247" t="s">
        <v>108</v>
      </c>
      <c r="AC303" s="247"/>
      <c r="AD303" s="247" t="s">
        <v>108</v>
      </c>
      <c r="AE303" s="247" t="s">
        <v>6</v>
      </c>
      <c r="AF303" s="247" t="s">
        <v>108</v>
      </c>
      <c r="AG303" s="249" t="s">
        <v>1655</v>
      </c>
      <c r="AH303" s="247" t="s">
        <v>1347</v>
      </c>
      <c r="AI303" s="254"/>
      <c r="AJ303" s="251" t="s">
        <v>1560</v>
      </c>
      <c r="AK303" s="252" t="s">
        <v>1208</v>
      </c>
      <c r="AL303" s="253" t="s">
        <v>1290</v>
      </c>
      <c r="AM303" s="266">
        <f t="shared" si="321"/>
        <v>6.41</v>
      </c>
      <c r="AN303" s="267">
        <v>28.77</v>
      </c>
      <c r="AO303" s="234">
        <f t="shared" si="322"/>
        <v>184.42</v>
      </c>
      <c r="AP303" s="268">
        <v>2.75</v>
      </c>
      <c r="AQ303" s="268">
        <v>2</v>
      </c>
      <c r="AR303" s="268">
        <v>1.25</v>
      </c>
      <c r="AS303" s="234">
        <f t="shared" si="323"/>
        <v>224.52</v>
      </c>
      <c r="AT303" s="267">
        <v>28.77</v>
      </c>
      <c r="AU303" s="234">
        <f t="shared" si="324"/>
        <v>184.42</v>
      </c>
      <c r="AV303" s="268">
        <v>2.75</v>
      </c>
      <c r="AW303" s="268">
        <v>2</v>
      </c>
      <c r="AX303" s="268">
        <v>1.25</v>
      </c>
      <c r="AY303" s="234">
        <f t="shared" si="325"/>
        <v>224.52</v>
      </c>
      <c r="AZ303" s="272">
        <v>23.15</v>
      </c>
      <c r="BA303" s="266">
        <f t="shared" si="326"/>
        <v>148.392</v>
      </c>
      <c r="BB303" s="273">
        <v>1.75</v>
      </c>
      <c r="BC303" s="273">
        <v>1</v>
      </c>
      <c r="BD303" s="273">
        <v>0.75</v>
      </c>
      <c r="BE303" s="234">
        <f t="shared" si="327"/>
        <v>130.97</v>
      </c>
      <c r="BF303" s="272">
        <v>23.15</v>
      </c>
      <c r="BG303" s="234">
        <f t="shared" si="328"/>
        <v>148.38999999999999</v>
      </c>
      <c r="BH303" s="273">
        <v>1.75</v>
      </c>
      <c r="BI303" s="273">
        <v>1</v>
      </c>
      <c r="BJ303" s="273">
        <v>0.75</v>
      </c>
      <c r="BK303" s="234">
        <f t="shared" si="329"/>
        <v>130.97</v>
      </c>
      <c r="BL303" s="234">
        <f t="shared" si="330"/>
        <v>408.94</v>
      </c>
      <c r="BM303" s="234">
        <f t="shared" si="331"/>
        <v>408.94</v>
      </c>
      <c r="BN303" s="234">
        <f t="shared" si="332"/>
        <v>279.36</v>
      </c>
      <c r="BO303" s="234">
        <f t="shared" si="333"/>
        <v>279.36</v>
      </c>
      <c r="BP303" s="235" t="s">
        <v>1599</v>
      </c>
    </row>
    <row r="304" spans="1:68" s="233" customFormat="1" x14ac:dyDescent="0.2">
      <c r="A304" s="246" t="s">
        <v>537</v>
      </c>
      <c r="B304" s="247" t="s">
        <v>573</v>
      </c>
      <c r="C304" s="247" t="s">
        <v>572</v>
      </c>
      <c r="D304" s="248" t="s">
        <v>454</v>
      </c>
      <c r="E304" s="247" t="s">
        <v>166</v>
      </c>
      <c r="F304" s="247" t="s">
        <v>157</v>
      </c>
      <c r="G304" s="247" t="s">
        <v>158</v>
      </c>
      <c r="H304" s="247" t="s">
        <v>1428</v>
      </c>
      <c r="I304" s="247" t="s">
        <v>1382</v>
      </c>
      <c r="J304" s="247" t="s">
        <v>1231</v>
      </c>
      <c r="K304" s="271">
        <v>2.36</v>
      </c>
      <c r="L304" s="271">
        <v>1.04</v>
      </c>
      <c r="M304" s="247"/>
      <c r="N304" s="247"/>
      <c r="O304" s="247" t="s">
        <v>65</v>
      </c>
      <c r="P304" s="247">
        <v>54</v>
      </c>
      <c r="Q304" s="248"/>
      <c r="R304" s="247" t="s">
        <v>136</v>
      </c>
      <c r="S304" s="247" t="s">
        <v>1439</v>
      </c>
      <c r="T304" s="249">
        <v>124</v>
      </c>
      <c r="U304" s="249" t="s">
        <v>1607</v>
      </c>
      <c r="V304" s="247" t="s">
        <v>199</v>
      </c>
      <c r="W304" s="247" t="s">
        <v>65</v>
      </c>
      <c r="X304" s="247" t="s">
        <v>65</v>
      </c>
      <c r="Y304" s="247" t="s">
        <v>112</v>
      </c>
      <c r="Z304" s="247" t="s">
        <v>1304</v>
      </c>
      <c r="AA304" s="247" t="s">
        <v>113</v>
      </c>
      <c r="AB304" s="247" t="s">
        <v>113</v>
      </c>
      <c r="AC304" s="247"/>
      <c r="AD304" s="247" t="s">
        <v>113</v>
      </c>
      <c r="AE304" s="247" t="s">
        <v>6</v>
      </c>
      <c r="AF304" s="247"/>
      <c r="AG304" s="247"/>
      <c r="AH304" s="247" t="s">
        <v>1413</v>
      </c>
      <c r="AI304" s="254"/>
      <c r="AJ304" s="251" t="s">
        <v>1566</v>
      </c>
      <c r="AK304" s="252" t="s">
        <v>1208</v>
      </c>
      <c r="AL304" s="253" t="s">
        <v>1290</v>
      </c>
      <c r="AM304" s="266">
        <f t="shared" si="321"/>
        <v>6.16</v>
      </c>
      <c r="AN304" s="267">
        <v>26.02</v>
      </c>
      <c r="AO304" s="234">
        <f t="shared" si="322"/>
        <v>160.28</v>
      </c>
      <c r="AP304" s="268">
        <v>2.75</v>
      </c>
      <c r="AQ304" s="268">
        <v>2</v>
      </c>
      <c r="AR304" s="268">
        <v>1.25</v>
      </c>
      <c r="AS304" s="234">
        <f t="shared" si="323"/>
        <v>224.52</v>
      </c>
      <c r="AT304" s="267">
        <v>26.02</v>
      </c>
      <c r="AU304" s="234">
        <f t="shared" si="324"/>
        <v>160.28</v>
      </c>
      <c r="AV304" s="268">
        <v>2.75</v>
      </c>
      <c r="AW304" s="268">
        <v>2</v>
      </c>
      <c r="AX304" s="268">
        <v>1.25</v>
      </c>
      <c r="AY304" s="234">
        <f t="shared" si="325"/>
        <v>224.52</v>
      </c>
      <c r="AZ304" s="272">
        <v>23.1</v>
      </c>
      <c r="BA304" s="266">
        <f t="shared" si="326"/>
        <v>142.29599999999999</v>
      </c>
      <c r="BB304" s="273">
        <v>1.75</v>
      </c>
      <c r="BC304" s="273">
        <v>1</v>
      </c>
      <c r="BD304" s="273">
        <v>0.75</v>
      </c>
      <c r="BE304" s="234">
        <f t="shared" si="327"/>
        <v>130.97</v>
      </c>
      <c r="BF304" s="272">
        <v>23.1</v>
      </c>
      <c r="BG304" s="234">
        <f t="shared" si="328"/>
        <v>142.30000000000001</v>
      </c>
      <c r="BH304" s="273">
        <v>1.75</v>
      </c>
      <c r="BI304" s="273">
        <v>1</v>
      </c>
      <c r="BJ304" s="273">
        <v>0.75</v>
      </c>
      <c r="BK304" s="234">
        <f t="shared" si="329"/>
        <v>130.97</v>
      </c>
      <c r="BL304" s="234">
        <f t="shared" si="330"/>
        <v>384.8</v>
      </c>
      <c r="BM304" s="234">
        <f t="shared" si="331"/>
        <v>384.8</v>
      </c>
      <c r="BN304" s="234">
        <f t="shared" si="332"/>
        <v>273.27</v>
      </c>
      <c r="BO304" s="234">
        <f t="shared" si="333"/>
        <v>273.27</v>
      </c>
      <c r="BP304" s="235" t="s">
        <v>1599</v>
      </c>
    </row>
    <row r="305" spans="1:68" s="233" customFormat="1" x14ac:dyDescent="0.2">
      <c r="A305" s="246" t="s">
        <v>537</v>
      </c>
      <c r="B305" s="247" t="s">
        <v>575</v>
      </c>
      <c r="C305" s="247" t="s">
        <v>574</v>
      </c>
      <c r="D305" s="248" t="s">
        <v>177</v>
      </c>
      <c r="E305" s="247" t="s">
        <v>124</v>
      </c>
      <c r="F305" s="247" t="s">
        <v>157</v>
      </c>
      <c r="G305" s="247" t="s">
        <v>158</v>
      </c>
      <c r="H305" s="247" t="s">
        <v>1428</v>
      </c>
      <c r="I305" s="247" t="s">
        <v>1386</v>
      </c>
      <c r="J305" s="247" t="s">
        <v>1202</v>
      </c>
      <c r="K305" s="271">
        <v>2.36</v>
      </c>
      <c r="L305" s="271">
        <v>1.29</v>
      </c>
      <c r="M305" s="247" t="s">
        <v>1308</v>
      </c>
      <c r="N305" s="247" t="s">
        <v>1388</v>
      </c>
      <c r="O305" s="247" t="s">
        <v>65</v>
      </c>
      <c r="P305" s="247">
        <v>54</v>
      </c>
      <c r="Q305" s="248"/>
      <c r="R305" s="247" t="s">
        <v>136</v>
      </c>
      <c r="S305" s="247" t="s">
        <v>1441</v>
      </c>
      <c r="T305" s="249">
        <v>154</v>
      </c>
      <c r="U305" s="249" t="s">
        <v>1607</v>
      </c>
      <c r="V305" s="247" t="s">
        <v>132</v>
      </c>
      <c r="W305" s="247" t="s">
        <v>108</v>
      </c>
      <c r="X305" s="247" t="s">
        <v>65</v>
      </c>
      <c r="Y305" s="247" t="s">
        <v>112</v>
      </c>
      <c r="Z305" s="247" t="s">
        <v>1337</v>
      </c>
      <c r="AA305" s="247" t="s">
        <v>108</v>
      </c>
      <c r="AB305" s="247" t="s">
        <v>113</v>
      </c>
      <c r="AC305" s="247"/>
      <c r="AD305" s="249" t="s">
        <v>113</v>
      </c>
      <c r="AE305" s="247" t="s">
        <v>6</v>
      </c>
      <c r="AF305" s="247" t="s">
        <v>108</v>
      </c>
      <c r="AG305" s="247"/>
      <c r="AH305" s="247" t="s">
        <v>1347</v>
      </c>
      <c r="AI305" s="254"/>
      <c r="AJ305" s="251" t="s">
        <v>1560</v>
      </c>
      <c r="AK305" s="252" t="s">
        <v>1208</v>
      </c>
      <c r="AL305" s="253" t="s">
        <v>1290</v>
      </c>
      <c r="AM305" s="266">
        <f t="shared" si="321"/>
        <v>6.41</v>
      </c>
      <c r="AN305" s="267">
        <v>33.119999999999997</v>
      </c>
      <c r="AO305" s="234">
        <f t="shared" si="322"/>
        <v>212.3</v>
      </c>
      <c r="AP305" s="268">
        <v>2.75</v>
      </c>
      <c r="AQ305" s="268">
        <v>2</v>
      </c>
      <c r="AR305" s="268">
        <v>1.25</v>
      </c>
      <c r="AS305" s="234">
        <f t="shared" si="323"/>
        <v>224.52</v>
      </c>
      <c r="AT305" s="267">
        <v>33.119999999999997</v>
      </c>
      <c r="AU305" s="234">
        <f t="shared" si="324"/>
        <v>212.3</v>
      </c>
      <c r="AV305" s="268">
        <v>2.75</v>
      </c>
      <c r="AW305" s="268">
        <v>2</v>
      </c>
      <c r="AX305" s="268">
        <v>1.25</v>
      </c>
      <c r="AY305" s="234">
        <f t="shared" si="325"/>
        <v>224.52</v>
      </c>
      <c r="AZ305" s="272">
        <v>26.43</v>
      </c>
      <c r="BA305" s="266">
        <f t="shared" si="326"/>
        <v>169.416</v>
      </c>
      <c r="BB305" s="273">
        <v>1.75</v>
      </c>
      <c r="BC305" s="273">
        <v>1</v>
      </c>
      <c r="BD305" s="273">
        <v>0.75</v>
      </c>
      <c r="BE305" s="234">
        <f t="shared" si="327"/>
        <v>130.97</v>
      </c>
      <c r="BF305" s="272">
        <v>26.43</v>
      </c>
      <c r="BG305" s="234">
        <f t="shared" si="328"/>
        <v>169.42</v>
      </c>
      <c r="BH305" s="273">
        <v>1.75</v>
      </c>
      <c r="BI305" s="273">
        <v>1</v>
      </c>
      <c r="BJ305" s="273">
        <v>0.75</v>
      </c>
      <c r="BK305" s="234">
        <f t="shared" si="329"/>
        <v>130.97</v>
      </c>
      <c r="BL305" s="234">
        <f t="shared" si="330"/>
        <v>436.82</v>
      </c>
      <c r="BM305" s="234">
        <f t="shared" si="331"/>
        <v>436.82</v>
      </c>
      <c r="BN305" s="234">
        <f t="shared" si="332"/>
        <v>300.39</v>
      </c>
      <c r="BO305" s="234">
        <f t="shared" si="333"/>
        <v>300.39</v>
      </c>
      <c r="BP305" s="235" t="s">
        <v>1599</v>
      </c>
    </row>
    <row r="306" spans="1:68" s="233" customFormat="1" x14ac:dyDescent="0.2">
      <c r="A306" s="246" t="s">
        <v>537</v>
      </c>
      <c r="B306" s="247" t="s">
        <v>577</v>
      </c>
      <c r="C306" s="247" t="s">
        <v>576</v>
      </c>
      <c r="D306" s="248" t="s">
        <v>189</v>
      </c>
      <c r="E306" s="247" t="s">
        <v>124</v>
      </c>
      <c r="F306" s="247" t="s">
        <v>157</v>
      </c>
      <c r="G306" s="247" t="s">
        <v>158</v>
      </c>
      <c r="H306" s="247" t="s">
        <v>1428</v>
      </c>
      <c r="I306" s="247" t="s">
        <v>1386</v>
      </c>
      <c r="J306" s="247" t="s">
        <v>1202</v>
      </c>
      <c r="K306" s="271">
        <v>2.36</v>
      </c>
      <c r="L306" s="271">
        <v>1.29</v>
      </c>
      <c r="M306" s="247" t="s">
        <v>1308</v>
      </c>
      <c r="N306" s="247" t="s">
        <v>1388</v>
      </c>
      <c r="O306" s="247" t="s">
        <v>65</v>
      </c>
      <c r="P306" s="247">
        <v>54</v>
      </c>
      <c r="Q306" s="248"/>
      <c r="R306" s="247" t="s">
        <v>136</v>
      </c>
      <c r="S306" s="247" t="s">
        <v>1238</v>
      </c>
      <c r="T306" s="249">
        <v>154</v>
      </c>
      <c r="U306" s="249" t="s">
        <v>1607</v>
      </c>
      <c r="V306" s="247" t="s">
        <v>125</v>
      </c>
      <c r="W306" s="247" t="s">
        <v>108</v>
      </c>
      <c r="X306" s="247" t="s">
        <v>108</v>
      </c>
      <c r="Y306" s="247" t="s">
        <v>112</v>
      </c>
      <c r="Z306" s="247" t="s">
        <v>1337</v>
      </c>
      <c r="AA306" s="247" t="s">
        <v>108</v>
      </c>
      <c r="AB306" s="247" t="s">
        <v>108</v>
      </c>
      <c r="AC306" s="247"/>
      <c r="AD306" s="247" t="s">
        <v>108</v>
      </c>
      <c r="AE306" s="247" t="s">
        <v>6</v>
      </c>
      <c r="AF306" s="247" t="s">
        <v>108</v>
      </c>
      <c r="AG306" s="249" t="s">
        <v>1655</v>
      </c>
      <c r="AH306" s="247" t="s">
        <v>1347</v>
      </c>
      <c r="AI306" s="254"/>
      <c r="AJ306" s="251" t="s">
        <v>1560</v>
      </c>
      <c r="AK306" s="252" t="s">
        <v>1208</v>
      </c>
      <c r="AL306" s="253" t="s">
        <v>1290</v>
      </c>
      <c r="AM306" s="266">
        <f t="shared" si="321"/>
        <v>6.41</v>
      </c>
      <c r="AN306" s="267">
        <v>33.119999999999997</v>
      </c>
      <c r="AO306" s="234">
        <f t="shared" si="322"/>
        <v>212.3</v>
      </c>
      <c r="AP306" s="268">
        <v>2.75</v>
      </c>
      <c r="AQ306" s="268">
        <v>2</v>
      </c>
      <c r="AR306" s="268">
        <v>1.25</v>
      </c>
      <c r="AS306" s="234">
        <f t="shared" si="323"/>
        <v>224.52</v>
      </c>
      <c r="AT306" s="267">
        <v>33.119999999999997</v>
      </c>
      <c r="AU306" s="234">
        <f t="shared" si="324"/>
        <v>212.3</v>
      </c>
      <c r="AV306" s="268">
        <v>2.75</v>
      </c>
      <c r="AW306" s="268">
        <v>2</v>
      </c>
      <c r="AX306" s="268">
        <v>1.25</v>
      </c>
      <c r="AY306" s="234">
        <f t="shared" si="325"/>
        <v>224.52</v>
      </c>
      <c r="AZ306" s="272">
        <v>26.43</v>
      </c>
      <c r="BA306" s="266">
        <f t="shared" si="326"/>
        <v>169.416</v>
      </c>
      <c r="BB306" s="273">
        <v>1.75</v>
      </c>
      <c r="BC306" s="273">
        <v>1</v>
      </c>
      <c r="BD306" s="273">
        <v>0.75</v>
      </c>
      <c r="BE306" s="234">
        <f t="shared" si="327"/>
        <v>130.97</v>
      </c>
      <c r="BF306" s="272">
        <v>26.43</v>
      </c>
      <c r="BG306" s="234">
        <f t="shared" si="328"/>
        <v>169.42</v>
      </c>
      <c r="BH306" s="273">
        <v>1.75</v>
      </c>
      <c r="BI306" s="273">
        <v>1</v>
      </c>
      <c r="BJ306" s="273">
        <v>0.75</v>
      </c>
      <c r="BK306" s="234">
        <f t="shared" si="329"/>
        <v>130.97</v>
      </c>
      <c r="BL306" s="234">
        <f t="shared" si="330"/>
        <v>436.82</v>
      </c>
      <c r="BM306" s="234">
        <f t="shared" si="331"/>
        <v>436.82</v>
      </c>
      <c r="BN306" s="234">
        <f t="shared" si="332"/>
        <v>300.39</v>
      </c>
      <c r="BO306" s="234">
        <f t="shared" si="333"/>
        <v>300.39</v>
      </c>
      <c r="BP306" s="235" t="s">
        <v>1599</v>
      </c>
    </row>
    <row r="307" spans="1:68" s="233" customFormat="1" x14ac:dyDescent="0.2">
      <c r="A307" s="246" t="s">
        <v>537</v>
      </c>
      <c r="B307" s="247" t="s">
        <v>578</v>
      </c>
      <c r="C307" s="247" t="s">
        <v>574</v>
      </c>
      <c r="D307" s="248" t="s">
        <v>177</v>
      </c>
      <c r="E307" s="247" t="s">
        <v>166</v>
      </c>
      <c r="F307" s="247" t="s">
        <v>157</v>
      </c>
      <c r="G307" s="247" t="s">
        <v>158</v>
      </c>
      <c r="H307" s="247" t="s">
        <v>1428</v>
      </c>
      <c r="I307" s="247" t="s">
        <v>1303</v>
      </c>
      <c r="J307" s="247" t="s">
        <v>1202</v>
      </c>
      <c r="K307" s="271">
        <v>2.36</v>
      </c>
      <c r="L307" s="271">
        <v>1.04</v>
      </c>
      <c r="M307" s="247"/>
      <c r="N307" s="247"/>
      <c r="O307" s="247" t="s">
        <v>65</v>
      </c>
      <c r="P307" s="247">
        <v>54</v>
      </c>
      <c r="Q307" s="248"/>
      <c r="R307" s="247" t="s">
        <v>136</v>
      </c>
      <c r="S307" s="247" t="s">
        <v>1217</v>
      </c>
      <c r="T307" s="249">
        <v>139</v>
      </c>
      <c r="U307" s="249" t="s">
        <v>1607</v>
      </c>
      <c r="V307" s="247" t="s">
        <v>199</v>
      </c>
      <c r="W307" s="247" t="s">
        <v>108</v>
      </c>
      <c r="X307" s="247" t="s">
        <v>108</v>
      </c>
      <c r="Y307" s="247" t="s">
        <v>112</v>
      </c>
      <c r="Z307" s="247" t="s">
        <v>1304</v>
      </c>
      <c r="AA307" s="247" t="s">
        <v>113</v>
      </c>
      <c r="AB307" s="247" t="s">
        <v>113</v>
      </c>
      <c r="AC307" s="247"/>
      <c r="AD307" s="247" t="s">
        <v>113</v>
      </c>
      <c r="AE307" s="247" t="s">
        <v>6</v>
      </c>
      <c r="AF307" s="247" t="s">
        <v>108</v>
      </c>
      <c r="AG307" s="247"/>
      <c r="AH307" s="247" t="s">
        <v>1351</v>
      </c>
      <c r="AI307" s="254"/>
      <c r="AJ307" s="251" t="s">
        <v>1560</v>
      </c>
      <c r="AK307" s="252" t="s">
        <v>1208</v>
      </c>
      <c r="AL307" s="253" t="s">
        <v>1290</v>
      </c>
      <c r="AM307" s="266">
        <f t="shared" si="321"/>
        <v>6.16</v>
      </c>
      <c r="AN307" s="267">
        <v>28.77</v>
      </c>
      <c r="AO307" s="234">
        <f t="shared" si="322"/>
        <v>177.22</v>
      </c>
      <c r="AP307" s="268">
        <v>2.75</v>
      </c>
      <c r="AQ307" s="268">
        <v>2</v>
      </c>
      <c r="AR307" s="268">
        <v>1.25</v>
      </c>
      <c r="AS307" s="234">
        <f t="shared" si="323"/>
        <v>224.52</v>
      </c>
      <c r="AT307" s="267">
        <v>28.77</v>
      </c>
      <c r="AU307" s="234">
        <f t="shared" si="324"/>
        <v>177.22</v>
      </c>
      <c r="AV307" s="268">
        <v>2.75</v>
      </c>
      <c r="AW307" s="268">
        <v>2</v>
      </c>
      <c r="AX307" s="268">
        <v>1.25</v>
      </c>
      <c r="AY307" s="234">
        <f t="shared" si="325"/>
        <v>224.52</v>
      </c>
      <c r="AZ307" s="272">
        <v>23.15</v>
      </c>
      <c r="BA307" s="266">
        <f t="shared" si="326"/>
        <v>142.60400000000001</v>
      </c>
      <c r="BB307" s="273">
        <v>1.75</v>
      </c>
      <c r="BC307" s="273">
        <v>1</v>
      </c>
      <c r="BD307" s="273">
        <v>0.75</v>
      </c>
      <c r="BE307" s="234">
        <f t="shared" si="327"/>
        <v>130.97</v>
      </c>
      <c r="BF307" s="272">
        <v>23.15</v>
      </c>
      <c r="BG307" s="234">
        <f t="shared" si="328"/>
        <v>142.6</v>
      </c>
      <c r="BH307" s="273">
        <v>1.75</v>
      </c>
      <c r="BI307" s="273">
        <v>1</v>
      </c>
      <c r="BJ307" s="273">
        <v>0.75</v>
      </c>
      <c r="BK307" s="234">
        <f t="shared" si="329"/>
        <v>130.97</v>
      </c>
      <c r="BL307" s="234">
        <f t="shared" si="330"/>
        <v>401.74</v>
      </c>
      <c r="BM307" s="234">
        <f t="shared" si="331"/>
        <v>401.74</v>
      </c>
      <c r="BN307" s="234">
        <f t="shared" si="332"/>
        <v>273.57</v>
      </c>
      <c r="BO307" s="234">
        <f t="shared" si="333"/>
        <v>273.57</v>
      </c>
      <c r="BP307" s="235" t="s">
        <v>1599</v>
      </c>
    </row>
    <row r="308" spans="1:68" s="233" customFormat="1" x14ac:dyDescent="0.2">
      <c r="A308" s="246" t="s">
        <v>537</v>
      </c>
      <c r="B308" s="247" t="s">
        <v>580</v>
      </c>
      <c r="C308" s="247" t="s">
        <v>579</v>
      </c>
      <c r="D308" s="248" t="s">
        <v>311</v>
      </c>
      <c r="E308" s="247" t="s">
        <v>124</v>
      </c>
      <c r="F308" s="247" t="s">
        <v>157</v>
      </c>
      <c r="G308" s="247" t="s">
        <v>158</v>
      </c>
      <c r="H308" s="247" t="s">
        <v>1428</v>
      </c>
      <c r="I308" s="247" t="s">
        <v>1504</v>
      </c>
      <c r="J308" s="247" t="s">
        <v>1231</v>
      </c>
      <c r="K308" s="271">
        <v>2.36</v>
      </c>
      <c r="L308" s="271">
        <v>1.64</v>
      </c>
      <c r="M308" s="247" t="s">
        <v>1308</v>
      </c>
      <c r="N308" s="247" t="s">
        <v>1505</v>
      </c>
      <c r="O308" s="247" t="s">
        <v>65</v>
      </c>
      <c r="P308" s="247">
        <v>54</v>
      </c>
      <c r="Q308" s="248"/>
      <c r="R308" s="247" t="s">
        <v>136</v>
      </c>
      <c r="S308" s="247" t="s">
        <v>1406</v>
      </c>
      <c r="T308" s="249">
        <v>139</v>
      </c>
      <c r="U308" s="249" t="s">
        <v>1607</v>
      </c>
      <c r="V308" s="247" t="s">
        <v>111</v>
      </c>
      <c r="W308" s="247" t="s">
        <v>108</v>
      </c>
      <c r="X308" s="247" t="s">
        <v>108</v>
      </c>
      <c r="Y308" s="247" t="s">
        <v>112</v>
      </c>
      <c r="Z308" s="247" t="s">
        <v>1337</v>
      </c>
      <c r="AA308" s="247" t="s">
        <v>108</v>
      </c>
      <c r="AB308" s="247" t="s">
        <v>108</v>
      </c>
      <c r="AC308" s="247"/>
      <c r="AD308" s="249" t="s">
        <v>108</v>
      </c>
      <c r="AE308" s="247" t="s">
        <v>6</v>
      </c>
      <c r="AF308" s="247" t="s">
        <v>108</v>
      </c>
      <c r="AG308" s="247" t="s">
        <v>1460</v>
      </c>
      <c r="AH308" s="247" t="s">
        <v>1433</v>
      </c>
      <c r="AI308" s="254"/>
      <c r="AJ308" s="251" t="s">
        <v>1560</v>
      </c>
      <c r="AK308" s="252" t="s">
        <v>1208</v>
      </c>
      <c r="AL308" s="253" t="s">
        <v>1290</v>
      </c>
      <c r="AM308" s="266">
        <f t="shared" si="321"/>
        <v>6.76</v>
      </c>
      <c r="AN308" s="267">
        <v>28.77</v>
      </c>
      <c r="AO308" s="234">
        <f t="shared" si="322"/>
        <v>194.49</v>
      </c>
      <c r="AP308" s="268">
        <v>2.75</v>
      </c>
      <c r="AQ308" s="268">
        <v>2</v>
      </c>
      <c r="AR308" s="268">
        <v>1.25</v>
      </c>
      <c r="AS308" s="234">
        <f t="shared" si="323"/>
        <v>224.52</v>
      </c>
      <c r="AT308" s="267">
        <v>28.77</v>
      </c>
      <c r="AU308" s="234">
        <f t="shared" si="324"/>
        <v>194.49</v>
      </c>
      <c r="AV308" s="268">
        <v>2.75</v>
      </c>
      <c r="AW308" s="268">
        <v>2</v>
      </c>
      <c r="AX308" s="268">
        <v>1.25</v>
      </c>
      <c r="AY308" s="234">
        <f t="shared" si="325"/>
        <v>224.52</v>
      </c>
      <c r="AZ308" s="272">
        <v>23.15</v>
      </c>
      <c r="BA308" s="266">
        <f t="shared" si="326"/>
        <v>156.494</v>
      </c>
      <c r="BB308" s="273">
        <v>1.75</v>
      </c>
      <c r="BC308" s="273">
        <v>1</v>
      </c>
      <c r="BD308" s="273">
        <v>0.75</v>
      </c>
      <c r="BE308" s="234">
        <f t="shared" si="327"/>
        <v>130.97</v>
      </c>
      <c r="BF308" s="272">
        <v>23.15</v>
      </c>
      <c r="BG308" s="234">
        <f t="shared" si="328"/>
        <v>156.49</v>
      </c>
      <c r="BH308" s="273">
        <v>1.75</v>
      </c>
      <c r="BI308" s="273">
        <v>1</v>
      </c>
      <c r="BJ308" s="273">
        <v>0.75</v>
      </c>
      <c r="BK308" s="234">
        <f t="shared" si="329"/>
        <v>130.97</v>
      </c>
      <c r="BL308" s="234">
        <f t="shared" si="330"/>
        <v>419.01</v>
      </c>
      <c r="BM308" s="234">
        <f t="shared" si="331"/>
        <v>419.01</v>
      </c>
      <c r="BN308" s="234">
        <f t="shared" si="332"/>
        <v>287.45999999999998</v>
      </c>
      <c r="BO308" s="234">
        <f t="shared" si="333"/>
        <v>287.45999999999998</v>
      </c>
      <c r="BP308" s="235" t="s">
        <v>1599</v>
      </c>
    </row>
    <row r="309" spans="1:68" s="233" customFormat="1" x14ac:dyDescent="0.2">
      <c r="A309" s="246" t="s">
        <v>537</v>
      </c>
      <c r="B309" s="247" t="s">
        <v>581</v>
      </c>
      <c r="C309" s="247" t="s">
        <v>584</v>
      </c>
      <c r="D309" s="248" t="s">
        <v>177</v>
      </c>
      <c r="E309" s="247" t="s">
        <v>250</v>
      </c>
      <c r="F309" s="247" t="s">
        <v>251</v>
      </c>
      <c r="G309" s="247" t="s">
        <v>158</v>
      </c>
      <c r="H309" s="247" t="s">
        <v>1357</v>
      </c>
      <c r="I309" s="247" t="s">
        <v>1231</v>
      </c>
      <c r="J309" s="249" t="s">
        <v>1231</v>
      </c>
      <c r="K309" s="280">
        <v>2.395</v>
      </c>
      <c r="L309" s="271">
        <v>1.903</v>
      </c>
      <c r="M309" s="247"/>
      <c r="N309" s="247"/>
      <c r="O309" s="247" t="s">
        <v>65</v>
      </c>
      <c r="P309" s="247">
        <v>44</v>
      </c>
      <c r="Q309" s="248"/>
      <c r="R309" s="247" t="s">
        <v>136</v>
      </c>
      <c r="S309" s="247" t="s">
        <v>1499</v>
      </c>
      <c r="T309" s="249">
        <v>256</v>
      </c>
      <c r="U309" s="247" t="s">
        <v>159</v>
      </c>
      <c r="V309" s="247" t="s">
        <v>113</v>
      </c>
      <c r="W309" s="247" t="s">
        <v>65</v>
      </c>
      <c r="X309" s="247" t="s">
        <v>65</v>
      </c>
      <c r="Y309" s="247" t="s">
        <v>112</v>
      </c>
      <c r="Z309" s="247" t="s">
        <v>1337</v>
      </c>
      <c r="AA309" s="247" t="s">
        <v>113</v>
      </c>
      <c r="AB309" s="247" t="s">
        <v>113</v>
      </c>
      <c r="AC309" s="247"/>
      <c r="AD309" s="247" t="s">
        <v>113</v>
      </c>
      <c r="AE309" s="249" t="s">
        <v>113</v>
      </c>
      <c r="AF309" s="247" t="s">
        <v>65</v>
      </c>
      <c r="AG309" s="247"/>
      <c r="AH309" s="247" t="s">
        <v>1395</v>
      </c>
      <c r="AI309" s="254"/>
      <c r="AJ309" s="251" t="s">
        <v>1596</v>
      </c>
      <c r="AK309" s="252" t="s">
        <v>1208</v>
      </c>
      <c r="AL309" s="253" t="s">
        <v>1290</v>
      </c>
      <c r="AM309" s="266">
        <f t="shared" si="321"/>
        <v>7.093</v>
      </c>
      <c r="AN309" s="234"/>
      <c r="AO309" s="267">
        <v>169.05</v>
      </c>
      <c r="AP309" s="268">
        <v>3.5</v>
      </c>
      <c r="AQ309" s="268">
        <v>2.25</v>
      </c>
      <c r="AR309" s="268">
        <v>1.25</v>
      </c>
      <c r="AS309" s="234">
        <f t="shared" si="323"/>
        <v>261.94</v>
      </c>
      <c r="AT309" s="234"/>
      <c r="AU309" s="269">
        <v>93.1</v>
      </c>
      <c r="AV309" s="270">
        <v>3.5</v>
      </c>
      <c r="AW309" s="270">
        <v>2.25</v>
      </c>
      <c r="AX309" s="270">
        <v>1.25</v>
      </c>
      <c r="AY309" s="234">
        <f t="shared" si="325"/>
        <v>261.94</v>
      </c>
      <c r="AZ309" s="266"/>
      <c r="BA309" s="267">
        <v>169.05</v>
      </c>
      <c r="BB309" s="268">
        <v>3.5</v>
      </c>
      <c r="BC309" s="268">
        <v>2.25</v>
      </c>
      <c r="BD309" s="268">
        <v>1.25</v>
      </c>
      <c r="BE309" s="234">
        <f t="shared" si="327"/>
        <v>261.94</v>
      </c>
      <c r="BF309" s="234"/>
      <c r="BG309" s="269">
        <v>93.1</v>
      </c>
      <c r="BH309" s="270">
        <v>3.5</v>
      </c>
      <c r="BI309" s="270">
        <v>2.25</v>
      </c>
      <c r="BJ309" s="270">
        <v>1.25</v>
      </c>
      <c r="BK309" s="234">
        <f t="shared" si="329"/>
        <v>261.94</v>
      </c>
      <c r="BL309" s="234">
        <f t="shared" si="330"/>
        <v>430.99</v>
      </c>
      <c r="BM309" s="234">
        <f t="shared" si="331"/>
        <v>355.04</v>
      </c>
      <c r="BN309" s="234">
        <f t="shared" si="332"/>
        <v>430.99</v>
      </c>
      <c r="BO309" s="234">
        <f t="shared" si="333"/>
        <v>355.04</v>
      </c>
      <c r="BP309" s="235" t="s">
        <v>1597</v>
      </c>
    </row>
    <row r="310" spans="1:68" s="233" customFormat="1" x14ac:dyDescent="0.2">
      <c r="A310" s="246" t="s">
        <v>537</v>
      </c>
      <c r="B310" s="247" t="s">
        <v>583</v>
      </c>
      <c r="C310" s="247" t="s">
        <v>582</v>
      </c>
      <c r="D310" s="248" t="s">
        <v>335</v>
      </c>
      <c r="E310" s="247" t="s">
        <v>166</v>
      </c>
      <c r="F310" s="247" t="s">
        <v>157</v>
      </c>
      <c r="G310" s="247" t="s">
        <v>158</v>
      </c>
      <c r="H310" s="247" t="s">
        <v>1408</v>
      </c>
      <c r="I310" s="247" t="s">
        <v>1449</v>
      </c>
      <c r="J310" s="247" t="s">
        <v>1295</v>
      </c>
      <c r="K310" s="271">
        <v>2.36</v>
      </c>
      <c r="L310" s="271">
        <v>0.97</v>
      </c>
      <c r="M310" s="247"/>
      <c r="N310" s="247"/>
      <c r="O310" s="247" t="s">
        <v>65</v>
      </c>
      <c r="P310" s="247">
        <v>44</v>
      </c>
      <c r="Q310" s="248"/>
      <c r="R310" s="247" t="s">
        <v>136</v>
      </c>
      <c r="S310" s="247" t="s">
        <v>1238</v>
      </c>
      <c r="T310" s="249">
        <v>154</v>
      </c>
      <c r="U310" s="249" t="s">
        <v>1607</v>
      </c>
      <c r="V310" s="247" t="s">
        <v>199</v>
      </c>
      <c r="W310" s="247" t="s">
        <v>65</v>
      </c>
      <c r="X310" s="247" t="s">
        <v>108</v>
      </c>
      <c r="Y310" s="247" t="s">
        <v>112</v>
      </c>
      <c r="Z310" s="247" t="s">
        <v>1337</v>
      </c>
      <c r="AA310" s="247" t="s">
        <v>113</v>
      </c>
      <c r="AB310" s="247" t="s">
        <v>113</v>
      </c>
      <c r="AC310" s="247"/>
      <c r="AD310" s="247" t="s">
        <v>113</v>
      </c>
      <c r="AE310" s="249" t="s">
        <v>113</v>
      </c>
      <c r="AF310" s="247" t="s">
        <v>65</v>
      </c>
      <c r="AG310" s="247"/>
      <c r="AH310" s="247" t="s">
        <v>1383</v>
      </c>
      <c r="AI310" s="254"/>
      <c r="AJ310" s="251" t="s">
        <v>1596</v>
      </c>
      <c r="AK310" s="252" t="s">
        <v>1208</v>
      </c>
      <c r="AL310" s="253" t="s">
        <v>1290</v>
      </c>
      <c r="AM310" s="266">
        <f t="shared" si="321"/>
        <v>6.09</v>
      </c>
      <c r="AN310" s="267">
        <v>28.03</v>
      </c>
      <c r="AO310" s="234">
        <f t="shared" si="322"/>
        <v>170.7</v>
      </c>
      <c r="AP310" s="268">
        <v>2.5</v>
      </c>
      <c r="AQ310" s="268">
        <v>2</v>
      </c>
      <c r="AR310" s="268">
        <v>1.25</v>
      </c>
      <c r="AS310" s="234">
        <f t="shared" si="323"/>
        <v>215.17</v>
      </c>
      <c r="AT310" s="269">
        <v>13.09</v>
      </c>
      <c r="AU310" s="234">
        <f t="shared" si="324"/>
        <v>79.72</v>
      </c>
      <c r="AV310" s="270">
        <v>2.5</v>
      </c>
      <c r="AW310" s="270">
        <v>2</v>
      </c>
      <c r="AX310" s="270">
        <v>1.25</v>
      </c>
      <c r="AY310" s="234">
        <f t="shared" si="325"/>
        <v>215.17</v>
      </c>
      <c r="AZ310" s="272">
        <v>18.66</v>
      </c>
      <c r="BA310" s="266">
        <f t="shared" si="326"/>
        <v>113.639</v>
      </c>
      <c r="BB310" s="273">
        <v>1.5</v>
      </c>
      <c r="BC310" s="273">
        <v>1</v>
      </c>
      <c r="BD310" s="273">
        <v>0.75</v>
      </c>
      <c r="BE310" s="234">
        <f t="shared" si="327"/>
        <v>121.62</v>
      </c>
      <c r="BF310" s="294">
        <v>10.78</v>
      </c>
      <c r="BG310" s="234">
        <f t="shared" si="328"/>
        <v>65.650000000000006</v>
      </c>
      <c r="BH310" s="295">
        <v>1.25</v>
      </c>
      <c r="BI310" s="295">
        <v>1</v>
      </c>
      <c r="BJ310" s="295">
        <v>0.75</v>
      </c>
      <c r="BK310" s="234">
        <f t="shared" si="329"/>
        <v>112.26</v>
      </c>
      <c r="BL310" s="234">
        <f t="shared" si="330"/>
        <v>385.87</v>
      </c>
      <c r="BM310" s="234">
        <f t="shared" si="331"/>
        <v>294.89</v>
      </c>
      <c r="BN310" s="234">
        <f t="shared" si="332"/>
        <v>235.26</v>
      </c>
      <c r="BO310" s="234">
        <f t="shared" si="333"/>
        <v>177.91</v>
      </c>
    </row>
    <row r="311" spans="1:68" s="233" customFormat="1" x14ac:dyDescent="0.2">
      <c r="A311" s="246" t="s">
        <v>537</v>
      </c>
      <c r="B311" s="247" t="s">
        <v>585</v>
      </c>
      <c r="C311" s="247" t="s">
        <v>584</v>
      </c>
      <c r="D311" s="248" t="s">
        <v>177</v>
      </c>
      <c r="E311" s="247" t="s">
        <v>166</v>
      </c>
      <c r="F311" s="247" t="s">
        <v>157</v>
      </c>
      <c r="G311" s="247" t="s">
        <v>158</v>
      </c>
      <c r="H311" s="247" t="s">
        <v>1408</v>
      </c>
      <c r="I311" s="247" t="s">
        <v>1429</v>
      </c>
      <c r="J311" s="249" t="s">
        <v>1637</v>
      </c>
      <c r="K311" s="271">
        <v>2.36</v>
      </c>
      <c r="L311" s="271">
        <v>0.83</v>
      </c>
      <c r="M311" s="247"/>
      <c r="N311" s="247"/>
      <c r="O311" s="247" t="s">
        <v>65</v>
      </c>
      <c r="P311" s="247">
        <v>44</v>
      </c>
      <c r="Q311" s="248"/>
      <c r="R311" s="247" t="s">
        <v>136</v>
      </c>
      <c r="S311" s="247" t="s">
        <v>1238</v>
      </c>
      <c r="T311" s="249">
        <v>154</v>
      </c>
      <c r="U311" s="249" t="s">
        <v>1607</v>
      </c>
      <c r="V311" s="247" t="s">
        <v>167</v>
      </c>
      <c r="W311" s="247" t="s">
        <v>65</v>
      </c>
      <c r="X311" s="247" t="s">
        <v>108</v>
      </c>
      <c r="Y311" s="247" t="s">
        <v>112</v>
      </c>
      <c r="Z311" s="247" t="s">
        <v>1337</v>
      </c>
      <c r="AA311" s="247" t="s">
        <v>113</v>
      </c>
      <c r="AB311" s="247" t="s">
        <v>113</v>
      </c>
      <c r="AC311" s="247"/>
      <c r="AD311" s="247" t="s">
        <v>113</v>
      </c>
      <c r="AE311" s="249" t="s">
        <v>5</v>
      </c>
      <c r="AF311" s="249" t="s">
        <v>108</v>
      </c>
      <c r="AG311" s="247"/>
      <c r="AH311" s="247" t="s">
        <v>1400</v>
      </c>
      <c r="AI311" s="254"/>
      <c r="AJ311" s="251" t="s">
        <v>1566</v>
      </c>
      <c r="AK311" s="252" t="s">
        <v>1208</v>
      </c>
      <c r="AL311" s="253" t="s">
        <v>1290</v>
      </c>
      <c r="AM311" s="266">
        <f t="shared" si="321"/>
        <v>5.95</v>
      </c>
      <c r="AN311" s="267">
        <v>28.04</v>
      </c>
      <c r="AO311" s="234">
        <f t="shared" si="322"/>
        <v>166.84</v>
      </c>
      <c r="AP311" s="268">
        <v>2.5</v>
      </c>
      <c r="AQ311" s="268">
        <v>2</v>
      </c>
      <c r="AR311" s="268">
        <v>1.25</v>
      </c>
      <c r="AS311" s="234">
        <f t="shared" si="323"/>
        <v>215.17</v>
      </c>
      <c r="AT311" s="269">
        <v>13.1</v>
      </c>
      <c r="AU311" s="234">
        <f t="shared" si="324"/>
        <v>77.95</v>
      </c>
      <c r="AV311" s="270">
        <v>2.5</v>
      </c>
      <c r="AW311" s="270">
        <v>2</v>
      </c>
      <c r="AX311" s="270">
        <v>1.25</v>
      </c>
      <c r="AY311" s="234">
        <f t="shared" si="325"/>
        <v>215.17</v>
      </c>
      <c r="AZ311" s="272">
        <v>18.68</v>
      </c>
      <c r="BA311" s="266">
        <f t="shared" si="326"/>
        <v>111.146</v>
      </c>
      <c r="BB311" s="273">
        <v>1.5</v>
      </c>
      <c r="BC311" s="273">
        <v>1</v>
      </c>
      <c r="BD311" s="273">
        <v>0.75</v>
      </c>
      <c r="BE311" s="234">
        <f t="shared" si="327"/>
        <v>121.62</v>
      </c>
      <c r="BF311" s="294">
        <v>10.79</v>
      </c>
      <c r="BG311" s="234">
        <f t="shared" si="328"/>
        <v>64.2</v>
      </c>
      <c r="BH311" s="295">
        <v>1.25</v>
      </c>
      <c r="BI311" s="295">
        <v>1</v>
      </c>
      <c r="BJ311" s="295">
        <v>0.75</v>
      </c>
      <c r="BK311" s="234">
        <f t="shared" si="329"/>
        <v>112.26</v>
      </c>
      <c r="BL311" s="234">
        <f t="shared" si="330"/>
        <v>382.01</v>
      </c>
      <c r="BM311" s="234">
        <f t="shared" si="331"/>
        <v>293.12</v>
      </c>
      <c r="BN311" s="234">
        <f t="shared" si="332"/>
        <v>232.77</v>
      </c>
      <c r="BO311" s="234">
        <f t="shared" si="333"/>
        <v>176.46</v>
      </c>
    </row>
    <row r="312" spans="1:68" s="233" customFormat="1" x14ac:dyDescent="0.2">
      <c r="A312" s="246" t="s">
        <v>537</v>
      </c>
      <c r="B312" s="247" t="s">
        <v>587</v>
      </c>
      <c r="C312" s="247" t="s">
        <v>586</v>
      </c>
      <c r="D312" s="248" t="s">
        <v>338</v>
      </c>
      <c r="E312" s="247" t="s">
        <v>166</v>
      </c>
      <c r="F312" s="247" t="s">
        <v>157</v>
      </c>
      <c r="G312" s="247" t="s">
        <v>158</v>
      </c>
      <c r="H312" s="247" t="s">
        <v>1408</v>
      </c>
      <c r="I312" s="247" t="s">
        <v>1449</v>
      </c>
      <c r="J312" s="247" t="s">
        <v>1295</v>
      </c>
      <c r="K312" s="271">
        <v>2.36</v>
      </c>
      <c r="L312" s="271">
        <v>0.97</v>
      </c>
      <c r="M312" s="247"/>
      <c r="N312" s="247"/>
      <c r="O312" s="247" t="s">
        <v>65</v>
      </c>
      <c r="P312" s="247">
        <v>44</v>
      </c>
      <c r="Q312" s="248"/>
      <c r="R312" s="247" t="s">
        <v>136</v>
      </c>
      <c r="S312" s="247" t="s">
        <v>1238</v>
      </c>
      <c r="T312" s="249">
        <v>154</v>
      </c>
      <c r="U312" s="249" t="s">
        <v>1607</v>
      </c>
      <c r="V312" s="247" t="s">
        <v>167</v>
      </c>
      <c r="W312" s="247" t="s">
        <v>65</v>
      </c>
      <c r="X312" s="247" t="s">
        <v>108</v>
      </c>
      <c r="Y312" s="247" t="s">
        <v>112</v>
      </c>
      <c r="Z312" s="247" t="s">
        <v>1337</v>
      </c>
      <c r="AA312" s="247" t="s">
        <v>113</v>
      </c>
      <c r="AB312" s="247" t="s">
        <v>113</v>
      </c>
      <c r="AC312" s="247"/>
      <c r="AD312" s="247" t="s">
        <v>113</v>
      </c>
      <c r="AE312" s="249" t="s">
        <v>113</v>
      </c>
      <c r="AF312" s="247" t="s">
        <v>65</v>
      </c>
      <c r="AG312" s="247"/>
      <c r="AH312" s="247" t="s">
        <v>1383</v>
      </c>
      <c r="AI312" s="254"/>
      <c r="AJ312" s="251" t="s">
        <v>1596</v>
      </c>
      <c r="AK312" s="252" t="s">
        <v>1208</v>
      </c>
      <c r="AL312" s="253" t="s">
        <v>1290</v>
      </c>
      <c r="AM312" s="266">
        <f t="shared" si="321"/>
        <v>6.09</v>
      </c>
      <c r="AN312" s="267">
        <v>28.03</v>
      </c>
      <c r="AO312" s="234">
        <f t="shared" si="322"/>
        <v>170.7</v>
      </c>
      <c r="AP312" s="268">
        <v>2.5</v>
      </c>
      <c r="AQ312" s="268">
        <v>2</v>
      </c>
      <c r="AR312" s="268">
        <v>1.25</v>
      </c>
      <c r="AS312" s="234">
        <f t="shared" si="323"/>
        <v>215.17</v>
      </c>
      <c r="AT312" s="269">
        <v>13.09</v>
      </c>
      <c r="AU312" s="234">
        <f t="shared" si="324"/>
        <v>79.72</v>
      </c>
      <c r="AV312" s="270">
        <v>2.5</v>
      </c>
      <c r="AW312" s="270">
        <v>2</v>
      </c>
      <c r="AX312" s="270">
        <v>1.25</v>
      </c>
      <c r="AY312" s="234">
        <f t="shared" si="325"/>
        <v>215.17</v>
      </c>
      <c r="AZ312" s="272">
        <v>18.66</v>
      </c>
      <c r="BA312" s="266">
        <f t="shared" si="326"/>
        <v>113.639</v>
      </c>
      <c r="BB312" s="273">
        <v>1.5</v>
      </c>
      <c r="BC312" s="273">
        <v>1</v>
      </c>
      <c r="BD312" s="273">
        <v>0.75</v>
      </c>
      <c r="BE312" s="234">
        <f t="shared" si="327"/>
        <v>121.62</v>
      </c>
      <c r="BF312" s="294">
        <v>10.78</v>
      </c>
      <c r="BG312" s="234">
        <f t="shared" si="328"/>
        <v>65.650000000000006</v>
      </c>
      <c r="BH312" s="295">
        <v>1.25</v>
      </c>
      <c r="BI312" s="295">
        <v>1</v>
      </c>
      <c r="BJ312" s="295">
        <v>0.75</v>
      </c>
      <c r="BK312" s="234">
        <f t="shared" si="329"/>
        <v>112.26</v>
      </c>
      <c r="BL312" s="234">
        <f t="shared" si="330"/>
        <v>385.87</v>
      </c>
      <c r="BM312" s="234">
        <f t="shared" si="331"/>
        <v>294.89</v>
      </c>
      <c r="BN312" s="234">
        <f t="shared" si="332"/>
        <v>235.26</v>
      </c>
      <c r="BO312" s="234">
        <f t="shared" si="333"/>
        <v>177.91</v>
      </c>
    </row>
    <row r="313" spans="1:68" s="233" customFormat="1" x14ac:dyDescent="0.2">
      <c r="A313" s="246" t="s">
        <v>537</v>
      </c>
      <c r="B313" s="247" t="s">
        <v>589</v>
      </c>
      <c r="C313" s="247" t="s">
        <v>588</v>
      </c>
      <c r="D313" s="248" t="s">
        <v>177</v>
      </c>
      <c r="E313" s="247" t="s">
        <v>124</v>
      </c>
      <c r="F313" s="247" t="s">
        <v>157</v>
      </c>
      <c r="G313" s="247" t="s">
        <v>158</v>
      </c>
      <c r="H313" s="247" t="s">
        <v>1428</v>
      </c>
      <c r="I313" s="247" t="s">
        <v>1386</v>
      </c>
      <c r="J313" s="247" t="s">
        <v>1202</v>
      </c>
      <c r="K313" s="271">
        <v>2.36</v>
      </c>
      <c r="L313" s="271">
        <v>1.29</v>
      </c>
      <c r="M313" s="247" t="s">
        <v>1308</v>
      </c>
      <c r="N313" s="247" t="s">
        <v>1388</v>
      </c>
      <c r="O313" s="247" t="s">
        <v>65</v>
      </c>
      <c r="P313" s="247">
        <v>54</v>
      </c>
      <c r="Q313" s="248"/>
      <c r="R313" s="247" t="s">
        <v>136</v>
      </c>
      <c r="S313" s="247" t="s">
        <v>1431</v>
      </c>
      <c r="T313" s="249">
        <v>124</v>
      </c>
      <c r="U313" s="249" t="s">
        <v>1607</v>
      </c>
      <c r="V313" s="247" t="s">
        <v>132</v>
      </c>
      <c r="W313" s="247" t="s">
        <v>108</v>
      </c>
      <c r="X313" s="247" t="s">
        <v>65</v>
      </c>
      <c r="Y313" s="247" t="s">
        <v>112</v>
      </c>
      <c r="Z313" s="247" t="s">
        <v>1337</v>
      </c>
      <c r="AA313" s="247" t="s">
        <v>108</v>
      </c>
      <c r="AB313" s="247" t="s">
        <v>113</v>
      </c>
      <c r="AC313" s="247"/>
      <c r="AD313" s="249" t="s">
        <v>113</v>
      </c>
      <c r="AE313" s="247" t="s">
        <v>6</v>
      </c>
      <c r="AF313" s="247" t="s">
        <v>108</v>
      </c>
      <c r="AG313" s="247"/>
      <c r="AH313" s="247" t="s">
        <v>1347</v>
      </c>
      <c r="AI313" s="254"/>
      <c r="AJ313" s="251" t="s">
        <v>1560</v>
      </c>
      <c r="AK313" s="252" t="s">
        <v>1208</v>
      </c>
      <c r="AL313" s="253" t="s">
        <v>1290</v>
      </c>
      <c r="AM313" s="266">
        <f t="shared" si="321"/>
        <v>6.41</v>
      </c>
      <c r="AN313" s="267">
        <v>26.02</v>
      </c>
      <c r="AO313" s="234">
        <f t="shared" si="322"/>
        <v>166.79</v>
      </c>
      <c r="AP313" s="268">
        <v>2.75</v>
      </c>
      <c r="AQ313" s="268">
        <v>2</v>
      </c>
      <c r="AR313" s="268">
        <v>1.25</v>
      </c>
      <c r="AS313" s="234">
        <f t="shared" si="323"/>
        <v>224.52</v>
      </c>
      <c r="AT313" s="267">
        <v>26.02</v>
      </c>
      <c r="AU313" s="234">
        <f t="shared" si="324"/>
        <v>166.79</v>
      </c>
      <c r="AV313" s="268">
        <v>2.75</v>
      </c>
      <c r="AW313" s="268">
        <v>2</v>
      </c>
      <c r="AX313" s="268">
        <v>1.25</v>
      </c>
      <c r="AY313" s="234">
        <f t="shared" si="325"/>
        <v>224.52</v>
      </c>
      <c r="AZ313" s="272">
        <v>23.1</v>
      </c>
      <c r="BA313" s="266">
        <f t="shared" si="326"/>
        <v>148.071</v>
      </c>
      <c r="BB313" s="273">
        <v>1.75</v>
      </c>
      <c r="BC313" s="273">
        <v>1</v>
      </c>
      <c r="BD313" s="273">
        <v>0.75</v>
      </c>
      <c r="BE313" s="234">
        <f t="shared" si="327"/>
        <v>130.97</v>
      </c>
      <c r="BF313" s="272">
        <v>23.1</v>
      </c>
      <c r="BG313" s="234">
        <f t="shared" si="328"/>
        <v>148.07</v>
      </c>
      <c r="BH313" s="273">
        <v>1.75</v>
      </c>
      <c r="BI313" s="273">
        <v>1</v>
      </c>
      <c r="BJ313" s="273">
        <v>0.75</v>
      </c>
      <c r="BK313" s="234">
        <f t="shared" si="329"/>
        <v>130.97</v>
      </c>
      <c r="BL313" s="234">
        <f t="shared" si="330"/>
        <v>391.31</v>
      </c>
      <c r="BM313" s="234">
        <f t="shared" si="331"/>
        <v>391.31</v>
      </c>
      <c r="BN313" s="234">
        <f t="shared" si="332"/>
        <v>279.04000000000002</v>
      </c>
      <c r="BO313" s="234">
        <f t="shared" si="333"/>
        <v>279.04000000000002</v>
      </c>
      <c r="BP313" s="235" t="s">
        <v>1599</v>
      </c>
    </row>
    <row r="314" spans="1:68" s="233" customFormat="1" x14ac:dyDescent="0.2">
      <c r="A314" s="246" t="s">
        <v>537</v>
      </c>
      <c r="B314" s="247" t="s">
        <v>591</v>
      </c>
      <c r="C314" s="247" t="s">
        <v>590</v>
      </c>
      <c r="D314" s="248" t="s">
        <v>311</v>
      </c>
      <c r="E314" s="247" t="s">
        <v>124</v>
      </c>
      <c r="F314" s="247" t="s">
        <v>157</v>
      </c>
      <c r="G314" s="247" t="s">
        <v>158</v>
      </c>
      <c r="H314" s="247" t="s">
        <v>1428</v>
      </c>
      <c r="I314" s="247" t="s">
        <v>1504</v>
      </c>
      <c r="J314" s="247" t="s">
        <v>1295</v>
      </c>
      <c r="K314" s="271">
        <v>2.36</v>
      </c>
      <c r="L314" s="271">
        <v>1.64</v>
      </c>
      <c r="M314" s="247" t="s">
        <v>1308</v>
      </c>
      <c r="N314" s="247" t="s">
        <v>1505</v>
      </c>
      <c r="O314" s="247" t="s">
        <v>65</v>
      </c>
      <c r="P314" s="247">
        <v>54</v>
      </c>
      <c r="Q314" s="248"/>
      <c r="R314" s="247" t="s">
        <v>136</v>
      </c>
      <c r="S314" s="247" t="s">
        <v>1238</v>
      </c>
      <c r="T314" s="249">
        <v>154</v>
      </c>
      <c r="U314" s="249" t="s">
        <v>1607</v>
      </c>
      <c r="V314" s="247" t="s">
        <v>111</v>
      </c>
      <c r="W314" s="247" t="s">
        <v>65</v>
      </c>
      <c r="X314" s="247" t="s">
        <v>108</v>
      </c>
      <c r="Y314" s="247" t="s">
        <v>112</v>
      </c>
      <c r="Z314" s="247" t="s">
        <v>1337</v>
      </c>
      <c r="AA314" s="247" t="s">
        <v>108</v>
      </c>
      <c r="AB314" s="247" t="s">
        <v>108</v>
      </c>
      <c r="AC314" s="247"/>
      <c r="AD314" s="247" t="s">
        <v>108</v>
      </c>
      <c r="AE314" s="247" t="s">
        <v>6</v>
      </c>
      <c r="AF314" s="247" t="s">
        <v>108</v>
      </c>
      <c r="AG314" s="247" t="s">
        <v>1460</v>
      </c>
      <c r="AH314" s="247" t="s">
        <v>1433</v>
      </c>
      <c r="AI314" s="254"/>
      <c r="AJ314" s="251" t="s">
        <v>1560</v>
      </c>
      <c r="AK314" s="252" t="s">
        <v>1208</v>
      </c>
      <c r="AL314" s="253" t="s">
        <v>1290</v>
      </c>
      <c r="AM314" s="266">
        <f t="shared" si="321"/>
        <v>6.76</v>
      </c>
      <c r="AN314" s="267">
        <v>33.119999999999997</v>
      </c>
      <c r="AO314" s="234">
        <f t="shared" si="322"/>
        <v>223.89</v>
      </c>
      <c r="AP314" s="268">
        <v>2.75</v>
      </c>
      <c r="AQ314" s="268">
        <v>2</v>
      </c>
      <c r="AR314" s="268">
        <v>1.25</v>
      </c>
      <c r="AS314" s="234">
        <f t="shared" si="323"/>
        <v>224.52</v>
      </c>
      <c r="AT314" s="267">
        <v>33.119999999999997</v>
      </c>
      <c r="AU314" s="234">
        <f t="shared" si="324"/>
        <v>223.89</v>
      </c>
      <c r="AV314" s="268">
        <v>2.75</v>
      </c>
      <c r="AW314" s="268">
        <v>2</v>
      </c>
      <c r="AX314" s="268">
        <v>1.25</v>
      </c>
      <c r="AY314" s="234">
        <f t="shared" si="325"/>
        <v>224.52</v>
      </c>
      <c r="AZ314" s="272">
        <v>26.43</v>
      </c>
      <c r="BA314" s="266">
        <f t="shared" si="326"/>
        <v>178.667</v>
      </c>
      <c r="BB314" s="273">
        <v>1.75</v>
      </c>
      <c r="BC314" s="273">
        <v>1</v>
      </c>
      <c r="BD314" s="273">
        <v>0.75</v>
      </c>
      <c r="BE314" s="234">
        <f t="shared" si="327"/>
        <v>130.97</v>
      </c>
      <c r="BF314" s="272">
        <v>26.43</v>
      </c>
      <c r="BG314" s="234">
        <f t="shared" si="328"/>
        <v>178.67</v>
      </c>
      <c r="BH314" s="273">
        <v>1.75</v>
      </c>
      <c r="BI314" s="273">
        <v>1</v>
      </c>
      <c r="BJ314" s="273">
        <v>0.75</v>
      </c>
      <c r="BK314" s="234">
        <f t="shared" si="329"/>
        <v>130.97</v>
      </c>
      <c r="BL314" s="234">
        <f t="shared" si="330"/>
        <v>448.41</v>
      </c>
      <c r="BM314" s="234">
        <f t="shared" si="331"/>
        <v>448.41</v>
      </c>
      <c r="BN314" s="234">
        <f t="shared" si="332"/>
        <v>309.64</v>
      </c>
      <c r="BO314" s="234">
        <f t="shared" si="333"/>
        <v>309.64</v>
      </c>
      <c r="BP314" s="235" t="s">
        <v>1599</v>
      </c>
    </row>
    <row r="315" spans="1:68" s="233" customFormat="1" x14ac:dyDescent="0.2">
      <c r="A315" s="246" t="s">
        <v>537</v>
      </c>
      <c r="B315" s="247" t="s">
        <v>593</v>
      </c>
      <c r="C315" s="247" t="s">
        <v>592</v>
      </c>
      <c r="D315" s="248" t="s">
        <v>189</v>
      </c>
      <c r="E315" s="247" t="s">
        <v>124</v>
      </c>
      <c r="F315" s="247" t="s">
        <v>157</v>
      </c>
      <c r="G315" s="247" t="s">
        <v>158</v>
      </c>
      <c r="H315" s="247" t="s">
        <v>1428</v>
      </c>
      <c r="I315" s="247" t="s">
        <v>1386</v>
      </c>
      <c r="J315" s="247" t="s">
        <v>1202</v>
      </c>
      <c r="K315" s="271">
        <v>2.36</v>
      </c>
      <c r="L315" s="271">
        <v>1.29</v>
      </c>
      <c r="M315" s="247" t="s">
        <v>1308</v>
      </c>
      <c r="N315" s="247" t="s">
        <v>1388</v>
      </c>
      <c r="O315" s="247" t="s">
        <v>65</v>
      </c>
      <c r="P315" s="247">
        <v>54</v>
      </c>
      <c r="Q315" s="248"/>
      <c r="R315" s="247" t="s">
        <v>136</v>
      </c>
      <c r="S315" s="247" t="s">
        <v>1431</v>
      </c>
      <c r="T315" s="249">
        <v>124</v>
      </c>
      <c r="U315" s="249" t="s">
        <v>1607</v>
      </c>
      <c r="V315" s="247" t="s">
        <v>132</v>
      </c>
      <c r="W315" s="247" t="s">
        <v>108</v>
      </c>
      <c r="X315" s="247" t="s">
        <v>108</v>
      </c>
      <c r="Y315" s="247" t="s">
        <v>112</v>
      </c>
      <c r="Z315" s="247" t="s">
        <v>1337</v>
      </c>
      <c r="AA315" s="247" t="s">
        <v>108</v>
      </c>
      <c r="AB315" s="247" t="s">
        <v>108</v>
      </c>
      <c r="AC315" s="247"/>
      <c r="AD315" s="247" t="s">
        <v>108</v>
      </c>
      <c r="AE315" s="247" t="s">
        <v>6</v>
      </c>
      <c r="AF315" s="247" t="s">
        <v>108</v>
      </c>
      <c r="AG315" s="249" t="s">
        <v>1655</v>
      </c>
      <c r="AH315" s="247" t="s">
        <v>1347</v>
      </c>
      <c r="AI315" s="254"/>
      <c r="AJ315" s="251" t="s">
        <v>1560</v>
      </c>
      <c r="AK315" s="252" t="s">
        <v>1208</v>
      </c>
      <c r="AL315" s="253" t="s">
        <v>1290</v>
      </c>
      <c r="AM315" s="266">
        <f t="shared" si="321"/>
        <v>6.41</v>
      </c>
      <c r="AN315" s="267">
        <v>26.02</v>
      </c>
      <c r="AO315" s="234">
        <f t="shared" si="322"/>
        <v>166.79</v>
      </c>
      <c r="AP315" s="268">
        <v>2.75</v>
      </c>
      <c r="AQ315" s="268">
        <v>2</v>
      </c>
      <c r="AR315" s="268">
        <v>1.25</v>
      </c>
      <c r="AS315" s="234">
        <f t="shared" si="323"/>
        <v>224.52</v>
      </c>
      <c r="AT315" s="267">
        <v>26.02</v>
      </c>
      <c r="AU315" s="234">
        <f t="shared" si="324"/>
        <v>166.79</v>
      </c>
      <c r="AV315" s="268">
        <v>2.75</v>
      </c>
      <c r="AW315" s="268">
        <v>2</v>
      </c>
      <c r="AX315" s="268">
        <v>1.25</v>
      </c>
      <c r="AY315" s="234">
        <f t="shared" si="325"/>
        <v>224.52</v>
      </c>
      <c r="AZ315" s="272">
        <v>23.1</v>
      </c>
      <c r="BA315" s="266">
        <f t="shared" si="326"/>
        <v>148.071</v>
      </c>
      <c r="BB315" s="273">
        <v>1.75</v>
      </c>
      <c r="BC315" s="273">
        <v>1</v>
      </c>
      <c r="BD315" s="273">
        <v>0.75</v>
      </c>
      <c r="BE315" s="234">
        <f t="shared" si="327"/>
        <v>130.97</v>
      </c>
      <c r="BF315" s="272">
        <v>23.1</v>
      </c>
      <c r="BG315" s="234">
        <f t="shared" si="328"/>
        <v>148.07</v>
      </c>
      <c r="BH315" s="273">
        <v>1.75</v>
      </c>
      <c r="BI315" s="273">
        <v>1</v>
      </c>
      <c r="BJ315" s="273">
        <v>0.75</v>
      </c>
      <c r="BK315" s="234">
        <f t="shared" si="329"/>
        <v>130.97</v>
      </c>
      <c r="BL315" s="234">
        <f t="shared" si="330"/>
        <v>391.31</v>
      </c>
      <c r="BM315" s="234">
        <f t="shared" si="331"/>
        <v>391.31</v>
      </c>
      <c r="BN315" s="234">
        <f t="shared" si="332"/>
        <v>279.04000000000002</v>
      </c>
      <c r="BO315" s="234">
        <f t="shared" si="333"/>
        <v>279.04000000000002</v>
      </c>
      <c r="BP315" s="235" t="s">
        <v>1599</v>
      </c>
    </row>
    <row r="316" spans="1:68" s="233" customFormat="1" x14ac:dyDescent="0.2">
      <c r="A316" s="246" t="s">
        <v>537</v>
      </c>
      <c r="B316" s="247" t="s">
        <v>595</v>
      </c>
      <c r="C316" s="247" t="s">
        <v>594</v>
      </c>
      <c r="D316" s="248" t="s">
        <v>291</v>
      </c>
      <c r="E316" s="247" t="s">
        <v>250</v>
      </c>
      <c r="F316" s="247" t="s">
        <v>251</v>
      </c>
      <c r="G316" s="247" t="s">
        <v>158</v>
      </c>
      <c r="H316" s="247" t="s">
        <v>1357</v>
      </c>
      <c r="I316" s="247" t="s">
        <v>1449</v>
      </c>
      <c r="J316" s="249" t="s">
        <v>1295</v>
      </c>
      <c r="K316" s="280">
        <v>2.395</v>
      </c>
      <c r="L316" s="271">
        <v>1.9550000000000001</v>
      </c>
      <c r="M316" s="247"/>
      <c r="N316" s="247"/>
      <c r="O316" s="247" t="s">
        <v>65</v>
      </c>
      <c r="P316" s="247">
        <v>44</v>
      </c>
      <c r="Q316" s="248"/>
      <c r="R316" s="247" t="s">
        <v>136</v>
      </c>
      <c r="S316" s="247" t="s">
        <v>1499</v>
      </c>
      <c r="T316" s="249">
        <v>241</v>
      </c>
      <c r="U316" s="247" t="s">
        <v>159</v>
      </c>
      <c r="V316" s="247" t="s">
        <v>113</v>
      </c>
      <c r="W316" s="247" t="s">
        <v>65</v>
      </c>
      <c r="X316" s="247" t="s">
        <v>65</v>
      </c>
      <c r="Y316" s="247" t="s">
        <v>112</v>
      </c>
      <c r="Z316" s="247" t="s">
        <v>1337</v>
      </c>
      <c r="AA316" s="247" t="s">
        <v>113</v>
      </c>
      <c r="AB316" s="247" t="s">
        <v>113</v>
      </c>
      <c r="AC316" s="247"/>
      <c r="AD316" s="247" t="s">
        <v>113</v>
      </c>
      <c r="AE316" s="249" t="s">
        <v>113</v>
      </c>
      <c r="AF316" s="249" t="s">
        <v>65</v>
      </c>
      <c r="AG316" s="247"/>
      <c r="AH316" s="247" t="s">
        <v>1395</v>
      </c>
      <c r="AI316" s="254"/>
      <c r="AJ316" s="251" t="s">
        <v>1596</v>
      </c>
      <c r="AK316" s="252" t="s">
        <v>1208</v>
      </c>
      <c r="AL316" s="253" t="s">
        <v>1290</v>
      </c>
      <c r="AM316" s="266">
        <f t="shared" si="321"/>
        <v>7.1449999999999996</v>
      </c>
      <c r="AN316" s="234"/>
      <c r="AO316" s="267">
        <v>152.63999999999999</v>
      </c>
      <c r="AP316" s="268">
        <v>3.5</v>
      </c>
      <c r="AQ316" s="268">
        <v>2.25</v>
      </c>
      <c r="AR316" s="268">
        <v>1.25</v>
      </c>
      <c r="AS316" s="234">
        <f t="shared" si="323"/>
        <v>261.94</v>
      </c>
      <c r="AT316" s="234"/>
      <c r="AU316" s="269">
        <v>85.99</v>
      </c>
      <c r="AV316" s="270">
        <v>3.5</v>
      </c>
      <c r="AW316" s="270">
        <v>2.25</v>
      </c>
      <c r="AX316" s="270">
        <v>1.25</v>
      </c>
      <c r="AY316" s="234">
        <f t="shared" si="325"/>
        <v>261.94</v>
      </c>
      <c r="AZ316" s="266"/>
      <c r="BA316" s="267">
        <v>152.63999999999999</v>
      </c>
      <c r="BB316" s="268">
        <v>3.5</v>
      </c>
      <c r="BC316" s="268">
        <v>2.25</v>
      </c>
      <c r="BD316" s="268">
        <v>1.25</v>
      </c>
      <c r="BE316" s="234">
        <f t="shared" si="327"/>
        <v>261.94</v>
      </c>
      <c r="BF316" s="234"/>
      <c r="BG316" s="269">
        <v>85.99</v>
      </c>
      <c r="BH316" s="270">
        <v>3.5</v>
      </c>
      <c r="BI316" s="270">
        <v>2.25</v>
      </c>
      <c r="BJ316" s="270">
        <v>1.25</v>
      </c>
      <c r="BK316" s="234">
        <f t="shared" si="329"/>
        <v>261.94</v>
      </c>
      <c r="BL316" s="234">
        <f t="shared" si="330"/>
        <v>414.58</v>
      </c>
      <c r="BM316" s="234">
        <f t="shared" si="331"/>
        <v>347.93</v>
      </c>
      <c r="BN316" s="234">
        <f t="shared" si="332"/>
        <v>414.58</v>
      </c>
      <c r="BO316" s="234">
        <f t="shared" si="333"/>
        <v>347.93</v>
      </c>
      <c r="BP316" s="235" t="s">
        <v>1597</v>
      </c>
    </row>
    <row r="317" spans="1:68" s="233" customFormat="1" x14ac:dyDescent="0.2">
      <c r="A317" s="246" t="s">
        <v>537</v>
      </c>
      <c r="B317" s="247" t="s">
        <v>597</v>
      </c>
      <c r="C317" s="247" t="s">
        <v>596</v>
      </c>
      <c r="D317" s="248" t="s">
        <v>338</v>
      </c>
      <c r="E317" s="247" t="s">
        <v>166</v>
      </c>
      <c r="F317" s="247" t="s">
        <v>157</v>
      </c>
      <c r="G317" s="247" t="s">
        <v>158</v>
      </c>
      <c r="H317" s="247" t="s">
        <v>1428</v>
      </c>
      <c r="I317" s="247" t="s">
        <v>1231</v>
      </c>
      <c r="J317" s="247" t="s">
        <v>1231</v>
      </c>
      <c r="K317" s="271">
        <v>2.36</v>
      </c>
      <c r="L317" s="271">
        <v>0.97</v>
      </c>
      <c r="M317" s="247"/>
      <c r="N317" s="247"/>
      <c r="O317" s="247" t="s">
        <v>65</v>
      </c>
      <c r="P317" s="247">
        <v>54</v>
      </c>
      <c r="Q317" s="248"/>
      <c r="R317" s="247" t="s">
        <v>136</v>
      </c>
      <c r="S317" s="247" t="s">
        <v>1238</v>
      </c>
      <c r="T317" s="249">
        <v>154</v>
      </c>
      <c r="U317" s="249" t="s">
        <v>1607</v>
      </c>
      <c r="V317" s="247" t="s">
        <v>167</v>
      </c>
      <c r="W317" s="247" t="s">
        <v>65</v>
      </c>
      <c r="X317" s="247" t="s">
        <v>108</v>
      </c>
      <c r="Y317" s="247" t="s">
        <v>112</v>
      </c>
      <c r="Z317" s="247" t="s">
        <v>1304</v>
      </c>
      <c r="AA317" s="247" t="s">
        <v>113</v>
      </c>
      <c r="AB317" s="247" t="s">
        <v>113</v>
      </c>
      <c r="AC317" s="247"/>
      <c r="AD317" s="247" t="s">
        <v>113</v>
      </c>
      <c r="AE317" s="247" t="s">
        <v>6</v>
      </c>
      <c r="AF317" s="247" t="s">
        <v>108</v>
      </c>
      <c r="AG317" s="247"/>
      <c r="AH317" s="247" t="s">
        <v>1383</v>
      </c>
      <c r="AI317" s="254"/>
      <c r="AJ317" s="251" t="s">
        <v>1560</v>
      </c>
      <c r="AK317" s="252" t="s">
        <v>1208</v>
      </c>
      <c r="AL317" s="253" t="s">
        <v>1290</v>
      </c>
      <c r="AM317" s="266">
        <f t="shared" si="321"/>
        <v>6.09</v>
      </c>
      <c r="AN317" s="267">
        <v>33.119999999999997</v>
      </c>
      <c r="AO317" s="234">
        <f t="shared" si="322"/>
        <v>201.7</v>
      </c>
      <c r="AP317" s="268">
        <v>2.75</v>
      </c>
      <c r="AQ317" s="268">
        <v>2</v>
      </c>
      <c r="AR317" s="268">
        <v>1.25</v>
      </c>
      <c r="AS317" s="234">
        <f t="shared" si="323"/>
        <v>224.52</v>
      </c>
      <c r="AT317" s="267">
        <v>33.119999999999997</v>
      </c>
      <c r="AU317" s="234">
        <f t="shared" si="324"/>
        <v>201.7</v>
      </c>
      <c r="AV317" s="268">
        <v>2.75</v>
      </c>
      <c r="AW317" s="268">
        <v>2</v>
      </c>
      <c r="AX317" s="268">
        <v>1.25</v>
      </c>
      <c r="AY317" s="234">
        <f t="shared" si="325"/>
        <v>224.52</v>
      </c>
      <c r="AZ317" s="272">
        <v>26.43</v>
      </c>
      <c r="BA317" s="266">
        <f t="shared" si="326"/>
        <v>160.959</v>
      </c>
      <c r="BB317" s="273">
        <v>1.75</v>
      </c>
      <c r="BC317" s="273">
        <v>1</v>
      </c>
      <c r="BD317" s="273">
        <v>0.75</v>
      </c>
      <c r="BE317" s="234">
        <f t="shared" si="327"/>
        <v>130.97</v>
      </c>
      <c r="BF317" s="272">
        <v>26.43</v>
      </c>
      <c r="BG317" s="234">
        <f t="shared" si="328"/>
        <v>160.96</v>
      </c>
      <c r="BH317" s="273">
        <v>1.75</v>
      </c>
      <c r="BI317" s="273">
        <v>1</v>
      </c>
      <c r="BJ317" s="273">
        <v>0.75</v>
      </c>
      <c r="BK317" s="234">
        <f t="shared" si="329"/>
        <v>130.97</v>
      </c>
      <c r="BL317" s="234">
        <f t="shared" si="330"/>
        <v>426.22</v>
      </c>
      <c r="BM317" s="234">
        <f t="shared" si="331"/>
        <v>426.22</v>
      </c>
      <c r="BN317" s="234">
        <f t="shared" si="332"/>
        <v>291.93</v>
      </c>
      <c r="BO317" s="234">
        <f t="shared" si="333"/>
        <v>291.93</v>
      </c>
      <c r="BP317" s="235" t="s">
        <v>1599</v>
      </c>
    </row>
    <row r="318" spans="1:68" s="233" customFormat="1" ht="14.95" thickBot="1" x14ac:dyDescent="0.25">
      <c r="A318" s="277" t="s">
        <v>537</v>
      </c>
      <c r="B318" s="278" t="s">
        <v>599</v>
      </c>
      <c r="C318" s="278" t="s">
        <v>598</v>
      </c>
      <c r="D318" s="279" t="s">
        <v>335</v>
      </c>
      <c r="E318" s="278" t="s">
        <v>166</v>
      </c>
      <c r="F318" s="278" t="s">
        <v>157</v>
      </c>
      <c r="G318" s="278" t="s">
        <v>158</v>
      </c>
      <c r="H318" s="278" t="s">
        <v>1428</v>
      </c>
      <c r="I318" s="278" t="s">
        <v>1231</v>
      </c>
      <c r="J318" s="278" t="s">
        <v>1231</v>
      </c>
      <c r="K318" s="271">
        <v>2.36</v>
      </c>
      <c r="L318" s="271">
        <v>0.97</v>
      </c>
      <c r="M318" s="278"/>
      <c r="N318" s="278"/>
      <c r="O318" s="278" t="s">
        <v>65</v>
      </c>
      <c r="P318" s="278">
        <v>54</v>
      </c>
      <c r="Q318" s="279"/>
      <c r="R318" s="278" t="s">
        <v>136</v>
      </c>
      <c r="S318" s="278" t="s">
        <v>1238</v>
      </c>
      <c r="T318" s="249">
        <v>154</v>
      </c>
      <c r="U318" s="249" t="s">
        <v>1607</v>
      </c>
      <c r="V318" s="278" t="s">
        <v>167</v>
      </c>
      <c r="W318" s="278" t="s">
        <v>65</v>
      </c>
      <c r="X318" s="278" t="s">
        <v>108</v>
      </c>
      <c r="Y318" s="278" t="s">
        <v>112</v>
      </c>
      <c r="Z318" s="278" t="s">
        <v>1304</v>
      </c>
      <c r="AA318" s="278" t="s">
        <v>113</v>
      </c>
      <c r="AB318" s="278" t="s">
        <v>113</v>
      </c>
      <c r="AC318" s="278"/>
      <c r="AD318" s="278" t="s">
        <v>113</v>
      </c>
      <c r="AE318" s="278" t="s">
        <v>6</v>
      </c>
      <c r="AF318" s="278" t="s">
        <v>108</v>
      </c>
      <c r="AG318" s="278"/>
      <c r="AH318" s="278" t="s">
        <v>1383</v>
      </c>
      <c r="AI318" s="281"/>
      <c r="AJ318" s="282" t="s">
        <v>1560</v>
      </c>
      <c r="AK318" s="252" t="s">
        <v>1208</v>
      </c>
      <c r="AL318" s="253" t="s">
        <v>1290</v>
      </c>
      <c r="AM318" s="266">
        <f t="shared" si="321"/>
        <v>6.09</v>
      </c>
      <c r="AN318" s="267">
        <v>33.119999999999997</v>
      </c>
      <c r="AO318" s="234">
        <f t="shared" si="322"/>
        <v>201.7</v>
      </c>
      <c r="AP318" s="268">
        <v>2.75</v>
      </c>
      <c r="AQ318" s="268">
        <v>2</v>
      </c>
      <c r="AR318" s="268">
        <v>1.25</v>
      </c>
      <c r="AS318" s="234">
        <f t="shared" si="323"/>
        <v>224.52</v>
      </c>
      <c r="AT318" s="267">
        <v>33.119999999999997</v>
      </c>
      <c r="AU318" s="234">
        <f t="shared" si="324"/>
        <v>201.7</v>
      </c>
      <c r="AV318" s="268">
        <v>2.75</v>
      </c>
      <c r="AW318" s="268">
        <v>2</v>
      </c>
      <c r="AX318" s="268">
        <v>1.25</v>
      </c>
      <c r="AY318" s="234">
        <f t="shared" si="325"/>
        <v>224.52</v>
      </c>
      <c r="AZ318" s="272">
        <v>26.43</v>
      </c>
      <c r="BA318" s="266">
        <f t="shared" si="326"/>
        <v>160.959</v>
      </c>
      <c r="BB318" s="273">
        <v>1.75</v>
      </c>
      <c r="BC318" s="273">
        <v>1</v>
      </c>
      <c r="BD318" s="273">
        <v>0.75</v>
      </c>
      <c r="BE318" s="234">
        <f t="shared" si="327"/>
        <v>130.97</v>
      </c>
      <c r="BF318" s="272">
        <v>26.43</v>
      </c>
      <c r="BG318" s="234">
        <f t="shared" si="328"/>
        <v>160.96</v>
      </c>
      <c r="BH318" s="273">
        <v>1.75</v>
      </c>
      <c r="BI318" s="273">
        <v>1</v>
      </c>
      <c r="BJ318" s="273">
        <v>0.75</v>
      </c>
      <c r="BK318" s="234">
        <f t="shared" si="329"/>
        <v>130.97</v>
      </c>
      <c r="BL318" s="234">
        <f t="shared" si="330"/>
        <v>426.22</v>
      </c>
      <c r="BM318" s="234">
        <f t="shared" si="331"/>
        <v>426.22</v>
      </c>
      <c r="BN318" s="234">
        <f t="shared" si="332"/>
        <v>291.93</v>
      </c>
      <c r="BO318" s="234">
        <f t="shared" si="333"/>
        <v>291.93</v>
      </c>
      <c r="BP318" s="235" t="s">
        <v>1599</v>
      </c>
    </row>
    <row r="319" spans="1:68" s="233" customFormat="1" ht="14.95" thickBot="1" x14ac:dyDescent="0.25">
      <c r="A319" s="284" t="s">
        <v>600</v>
      </c>
      <c r="B319" s="285"/>
      <c r="C319" s="285"/>
      <c r="D319" s="286"/>
      <c r="E319" s="285"/>
      <c r="F319" s="285"/>
      <c r="G319" s="286"/>
      <c r="H319" s="286"/>
      <c r="I319" s="286"/>
      <c r="J319" s="285"/>
      <c r="K319" s="287"/>
      <c r="L319" s="287"/>
      <c r="M319" s="285"/>
      <c r="N319" s="285"/>
      <c r="O319" s="285"/>
      <c r="P319" s="285"/>
      <c r="Q319" s="286"/>
      <c r="R319" s="285"/>
      <c r="S319" s="285"/>
      <c r="T319" s="285"/>
      <c r="U319" s="285"/>
      <c r="V319" s="285"/>
      <c r="W319" s="285"/>
      <c r="X319" s="285"/>
      <c r="Y319" s="285"/>
      <c r="Z319" s="285"/>
      <c r="AA319" s="285"/>
      <c r="AB319" s="285"/>
      <c r="AC319" s="285"/>
      <c r="AD319" s="285"/>
      <c r="AE319" s="285"/>
      <c r="AF319" s="285"/>
      <c r="AG319" s="285"/>
      <c r="AH319" s="285"/>
      <c r="AI319" s="286"/>
      <c r="AJ319" s="286"/>
      <c r="AK319" s="285"/>
      <c r="AL319" s="288"/>
      <c r="AM319" s="266"/>
      <c r="AN319" s="234"/>
      <c r="AO319" s="234"/>
      <c r="AP319" s="234"/>
      <c r="AQ319" s="234"/>
      <c r="AR319" s="234"/>
      <c r="AS319" s="234"/>
      <c r="AT319" s="266"/>
      <c r="AU319" s="266"/>
      <c r="AV319" s="266"/>
      <c r="AW319" s="266"/>
      <c r="AX319" s="266"/>
      <c r="AY319" s="266"/>
      <c r="AZ319" s="266"/>
      <c r="BA319" s="266"/>
      <c r="BB319" s="266"/>
      <c r="BC319" s="266"/>
      <c r="BD319" s="266"/>
      <c r="BE319" s="266"/>
      <c r="BF319" s="266"/>
      <c r="BG319" s="266"/>
      <c r="BH319" s="266">
        <v>3.5</v>
      </c>
      <c r="BI319" s="266">
        <v>2.25</v>
      </c>
      <c r="BJ319" s="266">
        <v>1.25</v>
      </c>
      <c r="BK319" s="266"/>
      <c r="BL319" s="234"/>
      <c r="BM319" s="234"/>
      <c r="BN319" s="234"/>
      <c r="BO319" s="234"/>
    </row>
    <row r="320" spans="1:68" s="233" customFormat="1" x14ac:dyDescent="0.2">
      <c r="A320" s="289" t="s">
        <v>600</v>
      </c>
      <c r="B320" s="290" t="s">
        <v>602</v>
      </c>
      <c r="C320" s="290" t="s">
        <v>601</v>
      </c>
      <c r="D320" s="291" t="s">
        <v>335</v>
      </c>
      <c r="E320" s="290" t="s">
        <v>166</v>
      </c>
      <c r="F320" s="290" t="s">
        <v>157</v>
      </c>
      <c r="G320" s="290" t="s">
        <v>158</v>
      </c>
      <c r="H320" s="290" t="s">
        <v>1408</v>
      </c>
      <c r="I320" s="290" t="s">
        <v>1500</v>
      </c>
      <c r="J320" s="290" t="s">
        <v>1231</v>
      </c>
      <c r="K320" s="271">
        <v>2.36</v>
      </c>
      <c r="L320" s="271">
        <v>0.95</v>
      </c>
      <c r="M320" s="290"/>
      <c r="N320" s="290"/>
      <c r="O320" s="290" t="s">
        <v>65</v>
      </c>
      <c r="P320" s="290">
        <v>44</v>
      </c>
      <c r="Q320" s="291"/>
      <c r="R320" s="290" t="s">
        <v>136</v>
      </c>
      <c r="S320" s="290" t="s">
        <v>1238</v>
      </c>
      <c r="T320" s="249">
        <v>154</v>
      </c>
      <c r="U320" s="249" t="s">
        <v>1607</v>
      </c>
      <c r="V320" s="290" t="s">
        <v>199</v>
      </c>
      <c r="W320" s="290" t="s">
        <v>65</v>
      </c>
      <c r="X320" s="290" t="s">
        <v>108</v>
      </c>
      <c r="Y320" s="290" t="s">
        <v>112</v>
      </c>
      <c r="Z320" s="290" t="s">
        <v>1337</v>
      </c>
      <c r="AA320" s="290" t="s">
        <v>113</v>
      </c>
      <c r="AB320" s="290" t="s">
        <v>113</v>
      </c>
      <c r="AC320" s="290"/>
      <c r="AD320" s="249" t="s">
        <v>113</v>
      </c>
      <c r="AE320" s="249" t="s">
        <v>113</v>
      </c>
      <c r="AF320" s="290" t="s">
        <v>65</v>
      </c>
      <c r="AG320" s="290"/>
      <c r="AH320" s="290" t="s">
        <v>1383</v>
      </c>
      <c r="AI320" s="304"/>
      <c r="AJ320" s="292" t="s">
        <v>1596</v>
      </c>
      <c r="AK320" s="252" t="s">
        <v>1208</v>
      </c>
      <c r="AL320" s="253" t="s">
        <v>1290</v>
      </c>
      <c r="AM320" s="266">
        <f t="shared" si="321"/>
        <v>6.07</v>
      </c>
      <c r="AN320" s="267">
        <v>28.03</v>
      </c>
      <c r="AO320" s="234">
        <f t="shared" si="322"/>
        <v>170.14</v>
      </c>
      <c r="AP320" s="268">
        <v>2.5</v>
      </c>
      <c r="AQ320" s="268">
        <v>2</v>
      </c>
      <c r="AR320" s="268">
        <v>1.25</v>
      </c>
      <c r="AS320" s="234">
        <f t="shared" ref="AS320:AS328" si="334">SUBTOTAL(9,AP320:AR320)*37.42</f>
        <v>215.17</v>
      </c>
      <c r="AT320" s="269">
        <v>13.09</v>
      </c>
      <c r="AU320" s="234">
        <f t="shared" ref="AU320:AU328" si="335">SUBTOTAL(9,AM320)*AT320</f>
        <v>79.459999999999994</v>
      </c>
      <c r="AV320" s="270">
        <v>2.5</v>
      </c>
      <c r="AW320" s="270">
        <v>2</v>
      </c>
      <c r="AX320" s="270">
        <v>1.25</v>
      </c>
      <c r="AY320" s="234">
        <f t="shared" ref="AY320:AY328" si="336">SUBTOTAL(9,AV320:AX320)*37.42</f>
        <v>215.17</v>
      </c>
      <c r="AZ320" s="272">
        <v>18.66</v>
      </c>
      <c r="BA320" s="266">
        <f t="shared" ref="BA320:BA328" si="337">SUBTOTAL(9,AM320)*AZ320</f>
        <v>113.26600000000001</v>
      </c>
      <c r="BB320" s="273">
        <v>1.5</v>
      </c>
      <c r="BC320" s="273">
        <v>1</v>
      </c>
      <c r="BD320" s="273">
        <v>0.75</v>
      </c>
      <c r="BE320" s="234">
        <f t="shared" ref="BE320:BE328" si="338">SUBTOTAL(9,BB320:BD320)*37.42</f>
        <v>121.62</v>
      </c>
      <c r="BF320" s="294">
        <v>10.78</v>
      </c>
      <c r="BG320" s="234">
        <f t="shared" ref="BG320:BG328" si="339">SUBTOTAL(9,AM320)*BF320</f>
        <v>65.430000000000007</v>
      </c>
      <c r="BH320" s="295">
        <v>1.25</v>
      </c>
      <c r="BI320" s="295">
        <v>1</v>
      </c>
      <c r="BJ320" s="295">
        <v>0.75</v>
      </c>
      <c r="BK320" s="234">
        <f t="shared" ref="BK320:BK328" si="340">SUBTOTAL(9,BH320:BJ320)*37.42</f>
        <v>112.26</v>
      </c>
      <c r="BL320" s="234">
        <f t="shared" ref="BL320:BL328" si="341">SUM(AO320+AS320)</f>
        <v>385.31</v>
      </c>
      <c r="BM320" s="234">
        <f t="shared" ref="BM320:BM328" si="342">SUM(AU320+AY320)</f>
        <v>294.63</v>
      </c>
      <c r="BN320" s="234">
        <f t="shared" ref="BN320:BN328" si="343">SUM(BA320+BE320)</f>
        <v>234.89</v>
      </c>
      <c r="BO320" s="234">
        <f t="shared" ref="BO320:BO328" si="344">SUM(BG320+BK320)</f>
        <v>177.69</v>
      </c>
    </row>
    <row r="321" spans="1:68" s="233" customFormat="1" x14ac:dyDescent="0.2">
      <c r="A321" s="246" t="s">
        <v>600</v>
      </c>
      <c r="B321" s="247" t="s">
        <v>604</v>
      </c>
      <c r="C321" s="247" t="s">
        <v>603</v>
      </c>
      <c r="D321" s="248" t="s">
        <v>177</v>
      </c>
      <c r="E321" s="247" t="s">
        <v>124</v>
      </c>
      <c r="F321" s="247" t="s">
        <v>157</v>
      </c>
      <c r="G321" s="247" t="s">
        <v>158</v>
      </c>
      <c r="H321" s="247" t="s">
        <v>1428</v>
      </c>
      <c r="I321" s="247" t="s">
        <v>1386</v>
      </c>
      <c r="J321" s="247" t="s">
        <v>1202</v>
      </c>
      <c r="K321" s="271">
        <v>2.36</v>
      </c>
      <c r="L321" s="271">
        <v>1.29</v>
      </c>
      <c r="M321" s="247" t="s">
        <v>1308</v>
      </c>
      <c r="N321" s="247" t="s">
        <v>1388</v>
      </c>
      <c r="O321" s="247" t="s">
        <v>65</v>
      </c>
      <c r="P321" s="247">
        <v>54</v>
      </c>
      <c r="Q321" s="248"/>
      <c r="R321" s="247" t="s">
        <v>136</v>
      </c>
      <c r="S321" s="247" t="s">
        <v>1217</v>
      </c>
      <c r="T321" s="249">
        <v>154</v>
      </c>
      <c r="U321" s="249" t="s">
        <v>1607</v>
      </c>
      <c r="V321" s="247" t="s">
        <v>125</v>
      </c>
      <c r="W321" s="247" t="s">
        <v>108</v>
      </c>
      <c r="X321" s="247" t="s">
        <v>108</v>
      </c>
      <c r="Y321" s="247" t="s">
        <v>112</v>
      </c>
      <c r="Z321" s="247" t="s">
        <v>1337</v>
      </c>
      <c r="AA321" s="247" t="s">
        <v>108</v>
      </c>
      <c r="AB321" s="247" t="s">
        <v>113</v>
      </c>
      <c r="AC321" s="247"/>
      <c r="AD321" s="249" t="s">
        <v>113</v>
      </c>
      <c r="AE321" s="247" t="s">
        <v>6</v>
      </c>
      <c r="AF321" s="247" t="s">
        <v>108</v>
      </c>
      <c r="AG321" s="247"/>
      <c r="AH321" s="247" t="s">
        <v>1433</v>
      </c>
      <c r="AI321" s="254"/>
      <c r="AJ321" s="251" t="s">
        <v>1560</v>
      </c>
      <c r="AK321" s="252" t="s">
        <v>1208</v>
      </c>
      <c r="AL321" s="253" t="s">
        <v>1290</v>
      </c>
      <c r="AM321" s="266">
        <f t="shared" si="321"/>
        <v>6.41</v>
      </c>
      <c r="AN321" s="267">
        <v>33.119999999999997</v>
      </c>
      <c r="AO321" s="234">
        <f t="shared" si="322"/>
        <v>212.3</v>
      </c>
      <c r="AP321" s="268">
        <v>2.75</v>
      </c>
      <c r="AQ321" s="268">
        <v>2</v>
      </c>
      <c r="AR321" s="268">
        <v>1.25</v>
      </c>
      <c r="AS321" s="234">
        <f t="shared" si="334"/>
        <v>224.52</v>
      </c>
      <c r="AT321" s="267">
        <v>33.119999999999997</v>
      </c>
      <c r="AU321" s="234">
        <f t="shared" si="335"/>
        <v>212.3</v>
      </c>
      <c r="AV321" s="268">
        <v>2.75</v>
      </c>
      <c r="AW321" s="268">
        <v>2</v>
      </c>
      <c r="AX321" s="268">
        <v>1.25</v>
      </c>
      <c r="AY321" s="234">
        <f t="shared" si="336"/>
        <v>224.52</v>
      </c>
      <c r="AZ321" s="272">
        <v>26.43</v>
      </c>
      <c r="BA321" s="266">
        <f t="shared" si="337"/>
        <v>169.416</v>
      </c>
      <c r="BB321" s="273">
        <v>1.75</v>
      </c>
      <c r="BC321" s="273">
        <v>1</v>
      </c>
      <c r="BD321" s="273">
        <v>0.75</v>
      </c>
      <c r="BE321" s="234">
        <f t="shared" si="338"/>
        <v>130.97</v>
      </c>
      <c r="BF321" s="272">
        <v>26.43</v>
      </c>
      <c r="BG321" s="234">
        <f t="shared" si="339"/>
        <v>169.42</v>
      </c>
      <c r="BH321" s="273">
        <v>1.75</v>
      </c>
      <c r="BI321" s="273">
        <v>1</v>
      </c>
      <c r="BJ321" s="273">
        <v>0.75</v>
      </c>
      <c r="BK321" s="234">
        <f t="shared" si="340"/>
        <v>130.97</v>
      </c>
      <c r="BL321" s="234">
        <f t="shared" si="341"/>
        <v>436.82</v>
      </c>
      <c r="BM321" s="234">
        <f t="shared" si="342"/>
        <v>436.82</v>
      </c>
      <c r="BN321" s="234">
        <f t="shared" si="343"/>
        <v>300.39</v>
      </c>
      <c r="BO321" s="234">
        <f t="shared" si="344"/>
        <v>300.39</v>
      </c>
      <c r="BP321" s="235" t="s">
        <v>1599</v>
      </c>
    </row>
    <row r="322" spans="1:68" s="233" customFormat="1" x14ac:dyDescent="0.2">
      <c r="A322" s="246" t="s">
        <v>600</v>
      </c>
      <c r="B322" s="247" t="s">
        <v>606</v>
      </c>
      <c r="C322" s="247" t="s">
        <v>605</v>
      </c>
      <c r="D322" s="248" t="s">
        <v>358</v>
      </c>
      <c r="E322" s="247" t="s">
        <v>166</v>
      </c>
      <c r="F322" s="247" t="s">
        <v>157</v>
      </c>
      <c r="G322" s="247" t="s">
        <v>158</v>
      </c>
      <c r="H322" s="247" t="s">
        <v>1408</v>
      </c>
      <c r="I322" s="247" t="s">
        <v>1429</v>
      </c>
      <c r="J322" s="249" t="s">
        <v>1637</v>
      </c>
      <c r="K322" s="271">
        <v>2.36</v>
      </c>
      <c r="L322" s="271">
        <v>0.83</v>
      </c>
      <c r="M322" s="247"/>
      <c r="N322" s="247"/>
      <c r="O322" s="247" t="s">
        <v>65</v>
      </c>
      <c r="P322" s="247">
        <v>44</v>
      </c>
      <c r="Q322" s="248"/>
      <c r="R322" s="247" t="s">
        <v>136</v>
      </c>
      <c r="S322" s="247" t="s">
        <v>1238</v>
      </c>
      <c r="T322" s="249">
        <v>154</v>
      </c>
      <c r="U322" s="249" t="s">
        <v>1607</v>
      </c>
      <c r="V322" s="247" t="s">
        <v>167</v>
      </c>
      <c r="W322" s="247" t="s">
        <v>65</v>
      </c>
      <c r="X322" s="247" t="s">
        <v>108</v>
      </c>
      <c r="Y322" s="247" t="s">
        <v>112</v>
      </c>
      <c r="Z322" s="247" t="s">
        <v>1337</v>
      </c>
      <c r="AA322" s="247" t="s">
        <v>113</v>
      </c>
      <c r="AB322" s="247" t="s">
        <v>113</v>
      </c>
      <c r="AC322" s="247"/>
      <c r="AD322" s="247" t="s">
        <v>113</v>
      </c>
      <c r="AE322" s="249" t="s">
        <v>5</v>
      </c>
      <c r="AF322" s="247" t="s">
        <v>65</v>
      </c>
      <c r="AG322" s="247"/>
      <c r="AH322" s="247" t="s">
        <v>1413</v>
      </c>
      <c r="AI322" s="254"/>
      <c r="AJ322" s="251" t="s">
        <v>1566</v>
      </c>
      <c r="AK322" s="252" t="s">
        <v>1208</v>
      </c>
      <c r="AL322" s="253" t="s">
        <v>1290</v>
      </c>
      <c r="AM322" s="266">
        <f t="shared" si="321"/>
        <v>5.95</v>
      </c>
      <c r="AN322" s="267">
        <v>28.04</v>
      </c>
      <c r="AO322" s="234">
        <f t="shared" si="322"/>
        <v>166.84</v>
      </c>
      <c r="AP322" s="268">
        <v>2.5</v>
      </c>
      <c r="AQ322" s="268">
        <v>2</v>
      </c>
      <c r="AR322" s="268">
        <v>1.25</v>
      </c>
      <c r="AS322" s="234">
        <f t="shared" si="334"/>
        <v>215.17</v>
      </c>
      <c r="AT322" s="269">
        <v>13.1</v>
      </c>
      <c r="AU322" s="234">
        <f t="shared" si="335"/>
        <v>77.95</v>
      </c>
      <c r="AV322" s="270">
        <v>2.5</v>
      </c>
      <c r="AW322" s="270">
        <v>2</v>
      </c>
      <c r="AX322" s="270">
        <v>1.25</v>
      </c>
      <c r="AY322" s="234">
        <f t="shared" si="336"/>
        <v>215.17</v>
      </c>
      <c r="AZ322" s="272">
        <v>18.68</v>
      </c>
      <c r="BA322" s="266">
        <f t="shared" si="337"/>
        <v>111.146</v>
      </c>
      <c r="BB322" s="273">
        <v>1.5</v>
      </c>
      <c r="BC322" s="273">
        <v>1</v>
      </c>
      <c r="BD322" s="273">
        <v>0.75</v>
      </c>
      <c r="BE322" s="234">
        <f t="shared" si="338"/>
        <v>121.62</v>
      </c>
      <c r="BF322" s="294">
        <v>10.79</v>
      </c>
      <c r="BG322" s="234">
        <f t="shared" si="339"/>
        <v>64.2</v>
      </c>
      <c r="BH322" s="295">
        <v>1.25</v>
      </c>
      <c r="BI322" s="295">
        <v>1</v>
      </c>
      <c r="BJ322" s="295">
        <v>0.75</v>
      </c>
      <c r="BK322" s="234">
        <f t="shared" si="340"/>
        <v>112.26</v>
      </c>
      <c r="BL322" s="234">
        <f t="shared" si="341"/>
        <v>382.01</v>
      </c>
      <c r="BM322" s="234">
        <f t="shared" si="342"/>
        <v>293.12</v>
      </c>
      <c r="BN322" s="234">
        <f t="shared" si="343"/>
        <v>232.77</v>
      </c>
      <c r="BO322" s="234">
        <f t="shared" si="344"/>
        <v>176.46</v>
      </c>
    </row>
    <row r="323" spans="1:68" s="233" customFormat="1" x14ac:dyDescent="0.2">
      <c r="A323" s="246" t="s">
        <v>600</v>
      </c>
      <c r="B323" s="247" t="s">
        <v>607</v>
      </c>
      <c r="C323" s="247" t="s">
        <v>603</v>
      </c>
      <c r="D323" s="248" t="s">
        <v>177</v>
      </c>
      <c r="E323" s="247" t="s">
        <v>166</v>
      </c>
      <c r="F323" s="247" t="s">
        <v>157</v>
      </c>
      <c r="G323" s="247" t="s">
        <v>158</v>
      </c>
      <c r="H323" s="247" t="s">
        <v>1408</v>
      </c>
      <c r="I323" s="247" t="s">
        <v>1442</v>
      </c>
      <c r="J323" s="247" t="s">
        <v>1231</v>
      </c>
      <c r="K323" s="271">
        <v>2.36</v>
      </c>
      <c r="L323" s="271">
        <v>1.01</v>
      </c>
      <c r="M323" s="247"/>
      <c r="N323" s="247"/>
      <c r="O323" s="247" t="s">
        <v>65</v>
      </c>
      <c r="P323" s="247">
        <v>44</v>
      </c>
      <c r="Q323" s="248"/>
      <c r="R323" s="247" t="s">
        <v>136</v>
      </c>
      <c r="S323" s="247" t="s">
        <v>1238</v>
      </c>
      <c r="T323" s="249">
        <v>154</v>
      </c>
      <c r="U323" s="249" t="s">
        <v>1607</v>
      </c>
      <c r="V323" s="247" t="s">
        <v>167</v>
      </c>
      <c r="W323" s="247" t="s">
        <v>65</v>
      </c>
      <c r="X323" s="247" t="s">
        <v>108</v>
      </c>
      <c r="Y323" s="247" t="s">
        <v>112</v>
      </c>
      <c r="Z323" s="247" t="s">
        <v>1337</v>
      </c>
      <c r="AA323" s="247" t="s">
        <v>113</v>
      </c>
      <c r="AB323" s="247" t="s">
        <v>113</v>
      </c>
      <c r="AC323" s="247"/>
      <c r="AD323" s="247" t="s">
        <v>113</v>
      </c>
      <c r="AE323" s="249" t="s">
        <v>113</v>
      </c>
      <c r="AF323" s="247" t="s">
        <v>65</v>
      </c>
      <c r="AG323" s="247"/>
      <c r="AH323" s="247" t="s">
        <v>1432</v>
      </c>
      <c r="AI323" s="254"/>
      <c r="AJ323" s="251" t="s">
        <v>1596</v>
      </c>
      <c r="AK323" s="252" t="s">
        <v>1208</v>
      </c>
      <c r="AL323" s="253" t="s">
        <v>1290</v>
      </c>
      <c r="AM323" s="266">
        <f t="shared" si="321"/>
        <v>6.13</v>
      </c>
      <c r="AN323" s="267">
        <v>28.03</v>
      </c>
      <c r="AO323" s="234">
        <f t="shared" si="322"/>
        <v>171.82</v>
      </c>
      <c r="AP323" s="268">
        <v>2.5</v>
      </c>
      <c r="AQ323" s="268">
        <v>2</v>
      </c>
      <c r="AR323" s="268">
        <v>1.25</v>
      </c>
      <c r="AS323" s="234">
        <f t="shared" si="334"/>
        <v>215.17</v>
      </c>
      <c r="AT323" s="269">
        <v>13.09</v>
      </c>
      <c r="AU323" s="234">
        <f t="shared" si="335"/>
        <v>80.239999999999995</v>
      </c>
      <c r="AV323" s="270">
        <v>2.5</v>
      </c>
      <c r="AW323" s="270">
        <v>2</v>
      </c>
      <c r="AX323" s="270">
        <v>1.25</v>
      </c>
      <c r="AY323" s="234">
        <f t="shared" si="336"/>
        <v>215.17</v>
      </c>
      <c r="AZ323" s="272">
        <v>18.66</v>
      </c>
      <c r="BA323" s="266">
        <f t="shared" si="337"/>
        <v>114.386</v>
      </c>
      <c r="BB323" s="273">
        <v>1.5</v>
      </c>
      <c r="BC323" s="273">
        <v>1</v>
      </c>
      <c r="BD323" s="273">
        <v>0.75</v>
      </c>
      <c r="BE323" s="234">
        <f t="shared" si="338"/>
        <v>121.62</v>
      </c>
      <c r="BF323" s="294">
        <v>10.78</v>
      </c>
      <c r="BG323" s="234">
        <f t="shared" si="339"/>
        <v>66.08</v>
      </c>
      <c r="BH323" s="295">
        <v>1.25</v>
      </c>
      <c r="BI323" s="295">
        <v>1</v>
      </c>
      <c r="BJ323" s="295">
        <v>0.75</v>
      </c>
      <c r="BK323" s="234">
        <f t="shared" si="340"/>
        <v>112.26</v>
      </c>
      <c r="BL323" s="234">
        <f t="shared" si="341"/>
        <v>386.99</v>
      </c>
      <c r="BM323" s="234">
        <f t="shared" si="342"/>
        <v>295.41000000000003</v>
      </c>
      <c r="BN323" s="234">
        <f t="shared" si="343"/>
        <v>236.01</v>
      </c>
      <c r="BO323" s="234">
        <f t="shared" si="344"/>
        <v>178.34</v>
      </c>
    </row>
    <row r="324" spans="1:68" s="233" customFormat="1" x14ac:dyDescent="0.2">
      <c r="A324" s="246" t="s">
        <v>600</v>
      </c>
      <c r="B324" s="247" t="s">
        <v>609</v>
      </c>
      <c r="C324" s="247" t="s">
        <v>608</v>
      </c>
      <c r="D324" s="248" t="s">
        <v>338</v>
      </c>
      <c r="E324" s="247" t="s">
        <v>166</v>
      </c>
      <c r="F324" s="247" t="s">
        <v>157</v>
      </c>
      <c r="G324" s="247" t="s">
        <v>158</v>
      </c>
      <c r="H324" s="247" t="s">
        <v>1428</v>
      </c>
      <c r="I324" s="247" t="s">
        <v>1231</v>
      </c>
      <c r="J324" s="247" t="s">
        <v>1231</v>
      </c>
      <c r="K324" s="271">
        <v>2.36</v>
      </c>
      <c r="L324" s="271">
        <v>0.97</v>
      </c>
      <c r="M324" s="247"/>
      <c r="N324" s="247"/>
      <c r="O324" s="247" t="s">
        <v>65</v>
      </c>
      <c r="P324" s="247">
        <v>54</v>
      </c>
      <c r="Q324" s="248"/>
      <c r="R324" s="247" t="s">
        <v>136</v>
      </c>
      <c r="S324" s="247" t="s">
        <v>1441</v>
      </c>
      <c r="T324" s="249">
        <v>139</v>
      </c>
      <c r="U324" s="249" t="s">
        <v>1607</v>
      </c>
      <c r="V324" s="247" t="s">
        <v>167</v>
      </c>
      <c r="W324" s="247" t="s">
        <v>65</v>
      </c>
      <c r="X324" s="247" t="s">
        <v>108</v>
      </c>
      <c r="Y324" s="247" t="s">
        <v>112</v>
      </c>
      <c r="Z324" s="247" t="s">
        <v>1304</v>
      </c>
      <c r="AA324" s="247" t="s">
        <v>113</v>
      </c>
      <c r="AB324" s="247" t="s">
        <v>113</v>
      </c>
      <c r="AC324" s="247"/>
      <c r="AD324" s="247" t="s">
        <v>113</v>
      </c>
      <c r="AE324" s="247" t="s">
        <v>6</v>
      </c>
      <c r="AF324" s="247" t="s">
        <v>108</v>
      </c>
      <c r="AG324" s="247"/>
      <c r="AH324" s="247" t="s">
        <v>1383</v>
      </c>
      <c r="AI324" s="254"/>
      <c r="AJ324" s="251" t="s">
        <v>1560</v>
      </c>
      <c r="AK324" s="252" t="s">
        <v>1208</v>
      </c>
      <c r="AL324" s="253" t="s">
        <v>1290</v>
      </c>
      <c r="AM324" s="266">
        <f t="shared" si="321"/>
        <v>6.09</v>
      </c>
      <c r="AN324" s="267">
        <v>28.77</v>
      </c>
      <c r="AO324" s="234">
        <f t="shared" si="322"/>
        <v>175.21</v>
      </c>
      <c r="AP324" s="268">
        <v>2.75</v>
      </c>
      <c r="AQ324" s="268">
        <v>2</v>
      </c>
      <c r="AR324" s="268">
        <v>1.25</v>
      </c>
      <c r="AS324" s="234">
        <f t="shared" si="334"/>
        <v>224.52</v>
      </c>
      <c r="AT324" s="267">
        <v>28.77</v>
      </c>
      <c r="AU324" s="234">
        <f t="shared" si="335"/>
        <v>175.21</v>
      </c>
      <c r="AV324" s="268">
        <v>2.75</v>
      </c>
      <c r="AW324" s="268">
        <v>2</v>
      </c>
      <c r="AX324" s="268">
        <v>1.25</v>
      </c>
      <c r="AY324" s="234">
        <f t="shared" si="336"/>
        <v>224.52</v>
      </c>
      <c r="AZ324" s="272">
        <v>23.15</v>
      </c>
      <c r="BA324" s="266">
        <f t="shared" si="337"/>
        <v>140.98400000000001</v>
      </c>
      <c r="BB324" s="273">
        <v>1.75</v>
      </c>
      <c r="BC324" s="273">
        <v>1</v>
      </c>
      <c r="BD324" s="273">
        <v>0.75</v>
      </c>
      <c r="BE324" s="234">
        <f t="shared" si="338"/>
        <v>130.97</v>
      </c>
      <c r="BF324" s="272">
        <v>23.15</v>
      </c>
      <c r="BG324" s="234">
        <f t="shared" si="339"/>
        <v>140.97999999999999</v>
      </c>
      <c r="BH324" s="273">
        <v>1.75</v>
      </c>
      <c r="BI324" s="273">
        <v>1</v>
      </c>
      <c r="BJ324" s="273">
        <v>0.75</v>
      </c>
      <c r="BK324" s="234">
        <f t="shared" si="340"/>
        <v>130.97</v>
      </c>
      <c r="BL324" s="234">
        <f t="shared" si="341"/>
        <v>399.73</v>
      </c>
      <c r="BM324" s="234">
        <f t="shared" si="342"/>
        <v>399.73</v>
      </c>
      <c r="BN324" s="234">
        <f t="shared" si="343"/>
        <v>271.95</v>
      </c>
      <c r="BO324" s="234">
        <f t="shared" si="344"/>
        <v>271.95</v>
      </c>
      <c r="BP324" s="235" t="s">
        <v>1599</v>
      </c>
    </row>
    <row r="325" spans="1:68" s="233" customFormat="1" x14ac:dyDescent="0.2">
      <c r="A325" s="246" t="s">
        <v>600</v>
      </c>
      <c r="B325" s="247" t="s">
        <v>611</v>
      </c>
      <c r="C325" s="247" t="s">
        <v>610</v>
      </c>
      <c r="D325" s="248" t="s">
        <v>177</v>
      </c>
      <c r="E325" s="247" t="s">
        <v>124</v>
      </c>
      <c r="F325" s="247" t="s">
        <v>157</v>
      </c>
      <c r="G325" s="247" t="s">
        <v>158</v>
      </c>
      <c r="H325" s="247" t="s">
        <v>1428</v>
      </c>
      <c r="I325" s="247" t="s">
        <v>1386</v>
      </c>
      <c r="J325" s="247" t="s">
        <v>1202</v>
      </c>
      <c r="K325" s="271">
        <v>2.36</v>
      </c>
      <c r="L325" s="271">
        <v>1.29</v>
      </c>
      <c r="M325" s="247" t="s">
        <v>1308</v>
      </c>
      <c r="N325" s="247" t="s">
        <v>1388</v>
      </c>
      <c r="O325" s="247" t="s">
        <v>65</v>
      </c>
      <c r="P325" s="247">
        <v>54</v>
      </c>
      <c r="Q325" s="248"/>
      <c r="R325" s="247" t="s">
        <v>136</v>
      </c>
      <c r="S325" s="247" t="s">
        <v>1441</v>
      </c>
      <c r="T325" s="249">
        <v>154</v>
      </c>
      <c r="U325" s="249" t="s">
        <v>1607</v>
      </c>
      <c r="V325" s="247" t="s">
        <v>125</v>
      </c>
      <c r="W325" s="247" t="s">
        <v>108</v>
      </c>
      <c r="X325" s="247" t="s">
        <v>65</v>
      </c>
      <c r="Y325" s="247" t="s">
        <v>112</v>
      </c>
      <c r="Z325" s="247" t="s">
        <v>1337</v>
      </c>
      <c r="AA325" s="247" t="s">
        <v>108</v>
      </c>
      <c r="AB325" s="247" t="s">
        <v>113</v>
      </c>
      <c r="AC325" s="247"/>
      <c r="AD325" s="249" t="s">
        <v>113</v>
      </c>
      <c r="AE325" s="247" t="s">
        <v>6</v>
      </c>
      <c r="AF325" s="247" t="s">
        <v>108</v>
      </c>
      <c r="AG325" s="247"/>
      <c r="AH325" s="247" t="s">
        <v>1347</v>
      </c>
      <c r="AI325" s="254"/>
      <c r="AJ325" s="251" t="s">
        <v>1560</v>
      </c>
      <c r="AK325" s="252" t="s">
        <v>1208</v>
      </c>
      <c r="AL325" s="253" t="s">
        <v>1290</v>
      </c>
      <c r="AM325" s="266">
        <f t="shared" si="321"/>
        <v>6.41</v>
      </c>
      <c r="AN325" s="267">
        <v>33.119999999999997</v>
      </c>
      <c r="AO325" s="234">
        <f t="shared" si="322"/>
        <v>212.3</v>
      </c>
      <c r="AP325" s="268">
        <v>2.75</v>
      </c>
      <c r="AQ325" s="268">
        <v>2</v>
      </c>
      <c r="AR325" s="268">
        <v>1.25</v>
      </c>
      <c r="AS325" s="234">
        <f t="shared" si="334"/>
        <v>224.52</v>
      </c>
      <c r="AT325" s="267">
        <v>33.119999999999997</v>
      </c>
      <c r="AU325" s="234">
        <f t="shared" si="335"/>
        <v>212.3</v>
      </c>
      <c r="AV325" s="268">
        <v>2.75</v>
      </c>
      <c r="AW325" s="268">
        <v>2</v>
      </c>
      <c r="AX325" s="268">
        <v>1.25</v>
      </c>
      <c r="AY325" s="234">
        <f t="shared" si="336"/>
        <v>224.52</v>
      </c>
      <c r="AZ325" s="272">
        <v>26.43</v>
      </c>
      <c r="BA325" s="266">
        <f t="shared" si="337"/>
        <v>169.416</v>
      </c>
      <c r="BB325" s="273">
        <v>1.75</v>
      </c>
      <c r="BC325" s="273">
        <v>1</v>
      </c>
      <c r="BD325" s="273">
        <v>0.75</v>
      </c>
      <c r="BE325" s="234">
        <f t="shared" si="338"/>
        <v>130.97</v>
      </c>
      <c r="BF325" s="272">
        <v>26.43</v>
      </c>
      <c r="BG325" s="234">
        <f t="shared" si="339"/>
        <v>169.42</v>
      </c>
      <c r="BH325" s="273">
        <v>1.75</v>
      </c>
      <c r="BI325" s="273">
        <v>1</v>
      </c>
      <c r="BJ325" s="273">
        <v>0.75</v>
      </c>
      <c r="BK325" s="234">
        <f t="shared" si="340"/>
        <v>130.97</v>
      </c>
      <c r="BL325" s="234">
        <f t="shared" si="341"/>
        <v>436.82</v>
      </c>
      <c r="BM325" s="234">
        <f t="shared" si="342"/>
        <v>436.82</v>
      </c>
      <c r="BN325" s="234">
        <f t="shared" si="343"/>
        <v>300.39</v>
      </c>
      <c r="BO325" s="234">
        <f t="shared" si="344"/>
        <v>300.39</v>
      </c>
      <c r="BP325" s="235" t="s">
        <v>1599</v>
      </c>
    </row>
    <row r="326" spans="1:68" s="233" customFormat="1" x14ac:dyDescent="0.2">
      <c r="A326" s="246" t="s">
        <v>600</v>
      </c>
      <c r="B326" s="247" t="s">
        <v>613</v>
      </c>
      <c r="C326" s="247" t="s">
        <v>612</v>
      </c>
      <c r="D326" s="248" t="s">
        <v>189</v>
      </c>
      <c r="E326" s="247" t="s">
        <v>166</v>
      </c>
      <c r="F326" s="247" t="s">
        <v>157</v>
      </c>
      <c r="G326" s="247" t="s">
        <v>158</v>
      </c>
      <c r="H326" s="247" t="s">
        <v>1428</v>
      </c>
      <c r="I326" s="247" t="s">
        <v>1402</v>
      </c>
      <c r="J326" s="247" t="s">
        <v>1402</v>
      </c>
      <c r="K326" s="271">
        <v>2.36</v>
      </c>
      <c r="L326" s="271">
        <v>1.02</v>
      </c>
      <c r="M326" s="247"/>
      <c r="N326" s="247"/>
      <c r="O326" s="247" t="s">
        <v>65</v>
      </c>
      <c r="P326" s="247">
        <v>54</v>
      </c>
      <c r="Q326" s="248"/>
      <c r="R326" s="247" t="s">
        <v>136</v>
      </c>
      <c r="S326" s="247" t="s">
        <v>1441</v>
      </c>
      <c r="T326" s="249">
        <v>139</v>
      </c>
      <c r="U326" s="249" t="s">
        <v>1607</v>
      </c>
      <c r="V326" s="247" t="s">
        <v>167</v>
      </c>
      <c r="W326" s="247" t="s">
        <v>108</v>
      </c>
      <c r="X326" s="247" t="s">
        <v>108</v>
      </c>
      <c r="Y326" s="247" t="s">
        <v>112</v>
      </c>
      <c r="Z326" s="247" t="s">
        <v>1304</v>
      </c>
      <c r="AA326" s="247" t="s">
        <v>108</v>
      </c>
      <c r="AB326" s="247" t="s">
        <v>108</v>
      </c>
      <c r="AC326" s="247"/>
      <c r="AD326" s="247" t="s">
        <v>108</v>
      </c>
      <c r="AE326" s="247" t="s">
        <v>6</v>
      </c>
      <c r="AF326" s="247" t="s">
        <v>108</v>
      </c>
      <c r="AG326" s="247" t="s">
        <v>1396</v>
      </c>
      <c r="AH326" s="247" t="s">
        <v>1354</v>
      </c>
      <c r="AI326" s="254"/>
      <c r="AJ326" s="251" t="s">
        <v>1560</v>
      </c>
      <c r="AK326" s="252" t="s">
        <v>1208</v>
      </c>
      <c r="AL326" s="253" t="s">
        <v>1290</v>
      </c>
      <c r="AM326" s="266">
        <f t="shared" si="321"/>
        <v>6.14</v>
      </c>
      <c r="AN326" s="267">
        <v>28.77</v>
      </c>
      <c r="AO326" s="234">
        <f t="shared" si="322"/>
        <v>176.65</v>
      </c>
      <c r="AP326" s="268">
        <v>2.75</v>
      </c>
      <c r="AQ326" s="268">
        <v>2</v>
      </c>
      <c r="AR326" s="268">
        <v>1.25</v>
      </c>
      <c r="AS326" s="234">
        <f t="shared" si="334"/>
        <v>224.52</v>
      </c>
      <c r="AT326" s="267">
        <v>28.77</v>
      </c>
      <c r="AU326" s="234">
        <f t="shared" si="335"/>
        <v>176.65</v>
      </c>
      <c r="AV326" s="268">
        <v>2.75</v>
      </c>
      <c r="AW326" s="268">
        <v>2</v>
      </c>
      <c r="AX326" s="268">
        <v>1.25</v>
      </c>
      <c r="AY326" s="234">
        <f t="shared" si="336"/>
        <v>224.52</v>
      </c>
      <c r="AZ326" s="272">
        <v>23.15</v>
      </c>
      <c r="BA326" s="266">
        <f t="shared" si="337"/>
        <v>142.14099999999999</v>
      </c>
      <c r="BB326" s="273">
        <v>1.75</v>
      </c>
      <c r="BC326" s="273">
        <v>1</v>
      </c>
      <c r="BD326" s="273">
        <v>0.75</v>
      </c>
      <c r="BE326" s="234">
        <f t="shared" si="338"/>
        <v>130.97</v>
      </c>
      <c r="BF326" s="272">
        <v>23.15</v>
      </c>
      <c r="BG326" s="234">
        <f t="shared" si="339"/>
        <v>142.13999999999999</v>
      </c>
      <c r="BH326" s="273">
        <v>1.75</v>
      </c>
      <c r="BI326" s="273">
        <v>1</v>
      </c>
      <c r="BJ326" s="273">
        <v>0.75</v>
      </c>
      <c r="BK326" s="234">
        <f t="shared" si="340"/>
        <v>130.97</v>
      </c>
      <c r="BL326" s="234">
        <f t="shared" si="341"/>
        <v>401.17</v>
      </c>
      <c r="BM326" s="234">
        <f t="shared" si="342"/>
        <v>401.17</v>
      </c>
      <c r="BN326" s="234">
        <f t="shared" si="343"/>
        <v>273.11</v>
      </c>
      <c r="BO326" s="234">
        <f t="shared" si="344"/>
        <v>273.11</v>
      </c>
      <c r="BP326" s="235" t="s">
        <v>1599</v>
      </c>
    </row>
    <row r="327" spans="1:68" s="233" customFormat="1" x14ac:dyDescent="0.2">
      <c r="A327" s="246" t="s">
        <v>600</v>
      </c>
      <c r="B327" s="247" t="s">
        <v>615</v>
      </c>
      <c r="C327" s="247" t="s">
        <v>614</v>
      </c>
      <c r="D327" s="248" t="s">
        <v>177</v>
      </c>
      <c r="E327" s="247" t="s">
        <v>105</v>
      </c>
      <c r="F327" s="247" t="s">
        <v>157</v>
      </c>
      <c r="G327" s="247" t="s">
        <v>158</v>
      </c>
      <c r="H327" s="247" t="s">
        <v>1362</v>
      </c>
      <c r="I327" s="247" t="s">
        <v>1459</v>
      </c>
      <c r="J327" s="249" t="s">
        <v>1231</v>
      </c>
      <c r="K327" s="271">
        <v>2.36</v>
      </c>
      <c r="L327" s="271">
        <v>1.8149999999999999</v>
      </c>
      <c r="M327" s="247"/>
      <c r="N327" s="247"/>
      <c r="O327" s="247" t="s">
        <v>65</v>
      </c>
      <c r="P327" s="247">
        <v>54</v>
      </c>
      <c r="Q327" s="248"/>
      <c r="R327" s="247" t="s">
        <v>136</v>
      </c>
      <c r="S327" s="247" t="s">
        <v>1431</v>
      </c>
      <c r="T327" s="249">
        <v>124</v>
      </c>
      <c r="U327" s="249" t="s">
        <v>1607</v>
      </c>
      <c r="V327" s="247" t="s">
        <v>111</v>
      </c>
      <c r="W327" s="247" t="s">
        <v>65</v>
      </c>
      <c r="X327" s="247" t="s">
        <v>108</v>
      </c>
      <c r="Y327" s="247" t="s">
        <v>112</v>
      </c>
      <c r="Z327" s="247" t="s">
        <v>1337</v>
      </c>
      <c r="AA327" s="247" t="s">
        <v>108</v>
      </c>
      <c r="AB327" s="247" t="s">
        <v>108</v>
      </c>
      <c r="AC327" s="247"/>
      <c r="AD327" s="249" t="s">
        <v>108</v>
      </c>
      <c r="AE327" s="247" t="s">
        <v>6</v>
      </c>
      <c r="AF327" s="247" t="s">
        <v>108</v>
      </c>
      <c r="AG327" s="247" t="s">
        <v>1460</v>
      </c>
      <c r="AH327" s="247" t="s">
        <v>1461</v>
      </c>
      <c r="AI327" s="250" t="s">
        <v>1636</v>
      </c>
      <c r="AJ327" s="251" t="s">
        <v>1560</v>
      </c>
      <c r="AK327" s="252" t="s">
        <v>1208</v>
      </c>
      <c r="AL327" s="253" t="s">
        <v>1290</v>
      </c>
      <c r="AM327" s="266">
        <f t="shared" si="321"/>
        <v>6.9349999999999996</v>
      </c>
      <c r="AN327" s="267">
        <v>26.02</v>
      </c>
      <c r="AO327" s="234">
        <f t="shared" si="322"/>
        <v>180.45</v>
      </c>
      <c r="AP327" s="268">
        <v>2.75</v>
      </c>
      <c r="AQ327" s="268">
        <v>2</v>
      </c>
      <c r="AR327" s="268">
        <v>1.25</v>
      </c>
      <c r="AS327" s="234">
        <f t="shared" si="334"/>
        <v>224.52</v>
      </c>
      <c r="AT327" s="267">
        <v>26.02</v>
      </c>
      <c r="AU327" s="234">
        <f t="shared" si="335"/>
        <v>180.45</v>
      </c>
      <c r="AV327" s="268">
        <v>2.75</v>
      </c>
      <c r="AW327" s="268">
        <v>2</v>
      </c>
      <c r="AX327" s="268">
        <v>1.25</v>
      </c>
      <c r="AY327" s="234">
        <f t="shared" si="336"/>
        <v>224.52</v>
      </c>
      <c r="AZ327" s="272">
        <v>23.1</v>
      </c>
      <c r="BA327" s="266">
        <f t="shared" si="337"/>
        <v>160.19900000000001</v>
      </c>
      <c r="BB327" s="273">
        <v>1.75</v>
      </c>
      <c r="BC327" s="273">
        <v>1</v>
      </c>
      <c r="BD327" s="273">
        <v>0.75</v>
      </c>
      <c r="BE327" s="234">
        <f t="shared" si="338"/>
        <v>130.97</v>
      </c>
      <c r="BF327" s="272">
        <v>23.1</v>
      </c>
      <c r="BG327" s="234">
        <f t="shared" si="339"/>
        <v>160.19999999999999</v>
      </c>
      <c r="BH327" s="273">
        <v>1.75</v>
      </c>
      <c r="BI327" s="273">
        <v>1</v>
      </c>
      <c r="BJ327" s="273">
        <v>0.75</v>
      </c>
      <c r="BK327" s="234">
        <f t="shared" si="340"/>
        <v>130.97</v>
      </c>
      <c r="BL327" s="234">
        <f t="shared" si="341"/>
        <v>404.97</v>
      </c>
      <c r="BM327" s="234">
        <f t="shared" si="342"/>
        <v>404.97</v>
      </c>
      <c r="BN327" s="234">
        <f t="shared" si="343"/>
        <v>291.17</v>
      </c>
      <c r="BO327" s="234">
        <f t="shared" si="344"/>
        <v>291.17</v>
      </c>
      <c r="BP327" s="235" t="s">
        <v>1599</v>
      </c>
    </row>
    <row r="328" spans="1:68" s="233" customFormat="1" x14ac:dyDescent="0.2">
      <c r="A328" s="246" t="s">
        <v>600</v>
      </c>
      <c r="B328" s="247" t="s">
        <v>617</v>
      </c>
      <c r="C328" s="247" t="s">
        <v>616</v>
      </c>
      <c r="D328" s="248" t="s">
        <v>177</v>
      </c>
      <c r="E328" s="247" t="s">
        <v>124</v>
      </c>
      <c r="F328" s="247" t="s">
        <v>157</v>
      </c>
      <c r="G328" s="247" t="s">
        <v>158</v>
      </c>
      <c r="H328" s="247" t="s">
        <v>1428</v>
      </c>
      <c r="I328" s="247" t="s">
        <v>1386</v>
      </c>
      <c r="J328" s="247" t="s">
        <v>1202</v>
      </c>
      <c r="K328" s="271">
        <v>2.36</v>
      </c>
      <c r="L328" s="271">
        <v>1.29</v>
      </c>
      <c r="M328" s="247" t="s">
        <v>1308</v>
      </c>
      <c r="N328" s="247" t="s">
        <v>1388</v>
      </c>
      <c r="O328" s="247" t="s">
        <v>65</v>
      </c>
      <c r="P328" s="247">
        <v>54</v>
      </c>
      <c r="Q328" s="248"/>
      <c r="R328" s="247" t="s">
        <v>136</v>
      </c>
      <c r="S328" s="247" t="s">
        <v>1439</v>
      </c>
      <c r="T328" s="249">
        <v>124</v>
      </c>
      <c r="U328" s="249" t="s">
        <v>1607</v>
      </c>
      <c r="V328" s="247" t="s">
        <v>125</v>
      </c>
      <c r="W328" s="247" t="s">
        <v>108</v>
      </c>
      <c r="X328" s="247" t="s">
        <v>65</v>
      </c>
      <c r="Y328" s="247" t="s">
        <v>112</v>
      </c>
      <c r="Z328" s="247" t="s">
        <v>1337</v>
      </c>
      <c r="AA328" s="247" t="s">
        <v>108</v>
      </c>
      <c r="AB328" s="247" t="s">
        <v>113</v>
      </c>
      <c r="AC328" s="247"/>
      <c r="AD328" s="249" t="s">
        <v>113</v>
      </c>
      <c r="AE328" s="247" t="s">
        <v>6</v>
      </c>
      <c r="AF328" s="247" t="s">
        <v>108</v>
      </c>
      <c r="AG328" s="247"/>
      <c r="AH328" s="247" t="s">
        <v>1347</v>
      </c>
      <c r="AI328" s="254"/>
      <c r="AJ328" s="251" t="s">
        <v>1560</v>
      </c>
      <c r="AK328" s="252" t="s">
        <v>1208</v>
      </c>
      <c r="AL328" s="253" t="s">
        <v>1290</v>
      </c>
      <c r="AM328" s="266">
        <f t="shared" si="321"/>
        <v>6.41</v>
      </c>
      <c r="AN328" s="267">
        <v>26.02</v>
      </c>
      <c r="AO328" s="234">
        <f t="shared" si="322"/>
        <v>166.79</v>
      </c>
      <c r="AP328" s="268">
        <v>2.75</v>
      </c>
      <c r="AQ328" s="268">
        <v>2</v>
      </c>
      <c r="AR328" s="268">
        <v>1.25</v>
      </c>
      <c r="AS328" s="234">
        <f t="shared" si="334"/>
        <v>224.52</v>
      </c>
      <c r="AT328" s="267">
        <v>26.02</v>
      </c>
      <c r="AU328" s="234">
        <f t="shared" si="335"/>
        <v>166.79</v>
      </c>
      <c r="AV328" s="268">
        <v>2.75</v>
      </c>
      <c r="AW328" s="268">
        <v>2</v>
      </c>
      <c r="AX328" s="268">
        <v>1.25</v>
      </c>
      <c r="AY328" s="234">
        <f t="shared" si="336"/>
        <v>224.52</v>
      </c>
      <c r="AZ328" s="272">
        <v>23.1</v>
      </c>
      <c r="BA328" s="266">
        <f t="shared" si="337"/>
        <v>148.071</v>
      </c>
      <c r="BB328" s="273">
        <v>1.75</v>
      </c>
      <c r="BC328" s="273">
        <v>1</v>
      </c>
      <c r="BD328" s="273">
        <v>0.75</v>
      </c>
      <c r="BE328" s="234">
        <f t="shared" si="338"/>
        <v>130.97</v>
      </c>
      <c r="BF328" s="272">
        <v>23.1</v>
      </c>
      <c r="BG328" s="234">
        <f t="shared" si="339"/>
        <v>148.07</v>
      </c>
      <c r="BH328" s="273">
        <v>1.75</v>
      </c>
      <c r="BI328" s="273">
        <v>1</v>
      </c>
      <c r="BJ328" s="273">
        <v>0.75</v>
      </c>
      <c r="BK328" s="234">
        <f t="shared" si="340"/>
        <v>130.97</v>
      </c>
      <c r="BL328" s="234">
        <f t="shared" si="341"/>
        <v>391.31</v>
      </c>
      <c r="BM328" s="234">
        <f t="shared" si="342"/>
        <v>391.31</v>
      </c>
      <c r="BN328" s="234">
        <f t="shared" si="343"/>
        <v>279.04000000000002</v>
      </c>
      <c r="BO328" s="234">
        <f t="shared" si="344"/>
        <v>279.04000000000002</v>
      </c>
      <c r="BP328" s="235" t="s">
        <v>1599</v>
      </c>
    </row>
    <row r="329" spans="1:68" s="233" customFormat="1" x14ac:dyDescent="0.2">
      <c r="A329" s="246" t="s">
        <v>600</v>
      </c>
      <c r="B329" s="247" t="s">
        <v>618</v>
      </c>
      <c r="C329" s="247" t="s">
        <v>616</v>
      </c>
      <c r="D329" s="248" t="s">
        <v>177</v>
      </c>
      <c r="E329" s="247" t="s">
        <v>166</v>
      </c>
      <c r="F329" s="247" t="s">
        <v>333</v>
      </c>
      <c r="G329" s="248" t="s">
        <v>107</v>
      </c>
      <c r="H329" s="248" t="s">
        <v>1501</v>
      </c>
      <c r="I329" s="248" t="s">
        <v>1502</v>
      </c>
      <c r="J329" s="247" t="s">
        <v>1231</v>
      </c>
      <c r="K329" s="247" t="s">
        <v>1357</v>
      </c>
      <c r="L329" s="247" t="s">
        <v>1447</v>
      </c>
      <c r="M329" s="247"/>
      <c r="N329" s="247"/>
      <c r="O329" s="298" t="s">
        <v>108</v>
      </c>
      <c r="P329" s="247">
        <v>44</v>
      </c>
      <c r="Q329" s="248"/>
      <c r="R329" s="247" t="s">
        <v>136</v>
      </c>
      <c r="S329" s="247" t="s">
        <v>1335</v>
      </c>
      <c r="T329" s="249">
        <v>227</v>
      </c>
      <c r="U329" s="247" t="s">
        <v>110</v>
      </c>
      <c r="V329" s="247" t="s">
        <v>167</v>
      </c>
      <c r="W329" s="247" t="s">
        <v>65</v>
      </c>
      <c r="X329" s="247" t="s">
        <v>65</v>
      </c>
      <c r="Y329" s="247" t="s">
        <v>112</v>
      </c>
      <c r="Z329" s="247" t="s">
        <v>1426</v>
      </c>
      <c r="AA329" s="247" t="s">
        <v>113</v>
      </c>
      <c r="AB329" s="247" t="s">
        <v>113</v>
      </c>
      <c r="AC329" s="247"/>
      <c r="AD329" s="247" t="s">
        <v>113</v>
      </c>
      <c r="AE329" s="247" t="s">
        <v>6</v>
      </c>
      <c r="AF329" s="247" t="s">
        <v>108</v>
      </c>
      <c r="AG329" s="247"/>
      <c r="AH329" s="247" t="s">
        <v>1354</v>
      </c>
      <c r="AI329" s="254"/>
      <c r="AJ329" s="251" t="s">
        <v>1560</v>
      </c>
      <c r="AK329" s="252" t="s">
        <v>1208</v>
      </c>
      <c r="AL329" s="253" t="s">
        <v>1199</v>
      </c>
      <c r="BH329" s="233">
        <v>3.5</v>
      </c>
      <c r="BI329" s="233">
        <v>2.25</v>
      </c>
      <c r="BJ329" s="233">
        <v>1.25</v>
      </c>
      <c r="BL329" s="234">
        <v>0</v>
      </c>
      <c r="BM329" s="234">
        <v>0</v>
      </c>
      <c r="BN329" s="234">
        <v>0</v>
      </c>
      <c r="BO329" s="234">
        <v>0</v>
      </c>
      <c r="BP329" s="235" t="s">
        <v>1137</v>
      </c>
    </row>
    <row r="330" spans="1:68" s="233" customFormat="1" x14ac:dyDescent="0.2">
      <c r="A330" s="246" t="s">
        <v>600</v>
      </c>
      <c r="B330" s="247" t="s">
        <v>620</v>
      </c>
      <c r="C330" s="247" t="s">
        <v>619</v>
      </c>
      <c r="D330" s="248" t="s">
        <v>189</v>
      </c>
      <c r="E330" s="247" t="s">
        <v>124</v>
      </c>
      <c r="F330" s="247" t="s">
        <v>157</v>
      </c>
      <c r="G330" s="247" t="s">
        <v>158</v>
      </c>
      <c r="H330" s="247" t="s">
        <v>1428</v>
      </c>
      <c r="I330" s="247" t="s">
        <v>1386</v>
      </c>
      <c r="J330" s="247" t="s">
        <v>1202</v>
      </c>
      <c r="K330" s="271">
        <v>2.36</v>
      </c>
      <c r="L330" s="271">
        <v>1.29</v>
      </c>
      <c r="M330" s="247" t="s">
        <v>1308</v>
      </c>
      <c r="N330" s="247" t="s">
        <v>1388</v>
      </c>
      <c r="O330" s="247" t="s">
        <v>65</v>
      </c>
      <c r="P330" s="247">
        <v>54</v>
      </c>
      <c r="Q330" s="248"/>
      <c r="R330" s="247" t="s">
        <v>136</v>
      </c>
      <c r="S330" s="247" t="s">
        <v>1335</v>
      </c>
      <c r="T330" s="249">
        <v>124</v>
      </c>
      <c r="U330" s="249" t="s">
        <v>1607</v>
      </c>
      <c r="V330" s="247" t="s">
        <v>125</v>
      </c>
      <c r="W330" s="247" t="s">
        <v>108</v>
      </c>
      <c r="X330" s="247" t="s">
        <v>108</v>
      </c>
      <c r="Y330" s="247" t="s">
        <v>112</v>
      </c>
      <c r="Z330" s="247" t="s">
        <v>1337</v>
      </c>
      <c r="AA330" s="247" t="s">
        <v>108</v>
      </c>
      <c r="AB330" s="247" t="s">
        <v>108</v>
      </c>
      <c r="AC330" s="247"/>
      <c r="AD330" s="247" t="s">
        <v>108</v>
      </c>
      <c r="AE330" s="247" t="s">
        <v>6</v>
      </c>
      <c r="AF330" s="247" t="s">
        <v>108</v>
      </c>
      <c r="AG330" s="249" t="s">
        <v>1655</v>
      </c>
      <c r="AH330" s="247" t="s">
        <v>1347</v>
      </c>
      <c r="AI330" s="254"/>
      <c r="AJ330" s="251" t="s">
        <v>1560</v>
      </c>
      <c r="AK330" s="252" t="s">
        <v>1208</v>
      </c>
      <c r="AL330" s="253" t="s">
        <v>1290</v>
      </c>
      <c r="AM330" s="266">
        <f t="shared" ref="AM330:AM331" si="345">SUM(K330+K330+L330+0.4)</f>
        <v>6.41</v>
      </c>
      <c r="AN330" s="267">
        <v>26.02</v>
      </c>
      <c r="AO330" s="234">
        <f t="shared" ref="AO330:AO331" si="346">SUBTOTAL(9,AM330)*AN330</f>
        <v>166.79</v>
      </c>
      <c r="AP330" s="268">
        <v>2.75</v>
      </c>
      <c r="AQ330" s="268">
        <v>2</v>
      </c>
      <c r="AR330" s="268">
        <v>1.25</v>
      </c>
      <c r="AS330" s="234">
        <f t="shared" ref="AS330:AS331" si="347">SUBTOTAL(9,AP330:AR330)*37.42</f>
        <v>224.52</v>
      </c>
      <c r="AT330" s="267">
        <v>26.02</v>
      </c>
      <c r="AU330" s="234">
        <f t="shared" ref="AU330:AU331" si="348">SUBTOTAL(9,AM330)*AT330</f>
        <v>166.79</v>
      </c>
      <c r="AV330" s="268">
        <v>2.75</v>
      </c>
      <c r="AW330" s="268">
        <v>2</v>
      </c>
      <c r="AX330" s="268">
        <v>1.25</v>
      </c>
      <c r="AY330" s="234">
        <f t="shared" ref="AY330:AY331" si="349">SUBTOTAL(9,AV330:AX330)*37.42</f>
        <v>224.52</v>
      </c>
      <c r="AZ330" s="272">
        <v>23.1</v>
      </c>
      <c r="BA330" s="266">
        <f t="shared" ref="BA330:BA331" si="350">SUBTOTAL(9,AM330)*AZ330</f>
        <v>148.071</v>
      </c>
      <c r="BB330" s="273">
        <v>1.75</v>
      </c>
      <c r="BC330" s="273">
        <v>1</v>
      </c>
      <c r="BD330" s="273">
        <v>0.75</v>
      </c>
      <c r="BE330" s="234">
        <f t="shared" ref="BE330:BE331" si="351">SUBTOTAL(9,BB330:BD330)*37.42</f>
        <v>130.97</v>
      </c>
      <c r="BF330" s="272">
        <v>23.1</v>
      </c>
      <c r="BG330" s="234">
        <f t="shared" ref="BG330:BG331" si="352">SUBTOTAL(9,AM330)*BF330</f>
        <v>148.07</v>
      </c>
      <c r="BH330" s="273">
        <v>1.75</v>
      </c>
      <c r="BI330" s="273">
        <v>1</v>
      </c>
      <c r="BJ330" s="273">
        <v>0.75</v>
      </c>
      <c r="BK330" s="234">
        <f t="shared" ref="BK330:BK331" si="353">SUBTOTAL(9,BH330:BJ330)*37.42</f>
        <v>130.97</v>
      </c>
      <c r="BL330" s="234">
        <f t="shared" ref="BL330:BL331" si="354">SUM(AO330+AS330)</f>
        <v>391.31</v>
      </c>
      <c r="BM330" s="234">
        <f t="shared" ref="BM330:BM331" si="355">SUM(AU330+AY330)</f>
        <v>391.31</v>
      </c>
      <c r="BN330" s="234">
        <f t="shared" ref="BN330:BN331" si="356">SUM(BA330+BE330)</f>
        <v>279.04000000000002</v>
      </c>
      <c r="BO330" s="234">
        <f t="shared" ref="BO330:BO331" si="357">SUM(BG330+BK330)</f>
        <v>279.04000000000002</v>
      </c>
      <c r="BP330" s="235" t="s">
        <v>1599</v>
      </c>
    </row>
    <row r="331" spans="1:68" s="233" customFormat="1" x14ac:dyDescent="0.2">
      <c r="A331" s="246" t="s">
        <v>600</v>
      </c>
      <c r="B331" s="247" t="s">
        <v>622</v>
      </c>
      <c r="C331" s="247" t="s">
        <v>621</v>
      </c>
      <c r="D331" s="248" t="s">
        <v>177</v>
      </c>
      <c r="E331" s="247" t="s">
        <v>124</v>
      </c>
      <c r="F331" s="247" t="s">
        <v>157</v>
      </c>
      <c r="G331" s="247" t="s">
        <v>158</v>
      </c>
      <c r="H331" s="247" t="s">
        <v>1428</v>
      </c>
      <c r="I331" s="247" t="s">
        <v>1386</v>
      </c>
      <c r="J331" s="247" t="s">
        <v>1202</v>
      </c>
      <c r="K331" s="271">
        <v>2.36</v>
      </c>
      <c r="L331" s="271">
        <v>1.29</v>
      </c>
      <c r="M331" s="247" t="s">
        <v>1308</v>
      </c>
      <c r="N331" s="247" t="s">
        <v>1388</v>
      </c>
      <c r="O331" s="247" t="s">
        <v>65</v>
      </c>
      <c r="P331" s="247">
        <v>54</v>
      </c>
      <c r="Q331" s="248"/>
      <c r="R331" s="247" t="s">
        <v>136</v>
      </c>
      <c r="S331" s="247" t="s">
        <v>1335</v>
      </c>
      <c r="T331" s="249">
        <v>124</v>
      </c>
      <c r="U331" s="249" t="s">
        <v>1607</v>
      </c>
      <c r="V331" s="247" t="s">
        <v>167</v>
      </c>
      <c r="W331" s="247" t="s">
        <v>108</v>
      </c>
      <c r="X331" s="247" t="s">
        <v>65</v>
      </c>
      <c r="Y331" s="247" t="s">
        <v>112</v>
      </c>
      <c r="Z331" s="247" t="s">
        <v>1337</v>
      </c>
      <c r="AA331" s="247" t="s">
        <v>108</v>
      </c>
      <c r="AB331" s="247" t="s">
        <v>113</v>
      </c>
      <c r="AC331" s="247"/>
      <c r="AD331" s="249" t="s">
        <v>113</v>
      </c>
      <c r="AE331" s="247" t="s">
        <v>6</v>
      </c>
      <c r="AF331" s="247" t="s">
        <v>108</v>
      </c>
      <c r="AG331" s="247"/>
      <c r="AH331" s="247" t="s">
        <v>1347</v>
      </c>
      <c r="AI331" s="254"/>
      <c r="AJ331" s="251" t="s">
        <v>1560</v>
      </c>
      <c r="AK331" s="252" t="s">
        <v>1208</v>
      </c>
      <c r="AL331" s="253" t="s">
        <v>1290</v>
      </c>
      <c r="AM331" s="266">
        <f t="shared" si="345"/>
        <v>6.41</v>
      </c>
      <c r="AN331" s="267">
        <v>26.02</v>
      </c>
      <c r="AO331" s="234">
        <f t="shared" si="346"/>
        <v>166.79</v>
      </c>
      <c r="AP331" s="268">
        <v>2.75</v>
      </c>
      <c r="AQ331" s="268">
        <v>2</v>
      </c>
      <c r="AR331" s="268">
        <v>1.25</v>
      </c>
      <c r="AS331" s="234">
        <f t="shared" si="347"/>
        <v>224.52</v>
      </c>
      <c r="AT331" s="267">
        <v>26.02</v>
      </c>
      <c r="AU331" s="234">
        <f t="shared" si="348"/>
        <v>166.79</v>
      </c>
      <c r="AV331" s="268">
        <v>2.75</v>
      </c>
      <c r="AW331" s="268">
        <v>2</v>
      </c>
      <c r="AX331" s="268">
        <v>1.25</v>
      </c>
      <c r="AY331" s="234">
        <f t="shared" si="349"/>
        <v>224.52</v>
      </c>
      <c r="AZ331" s="272">
        <v>23.1</v>
      </c>
      <c r="BA331" s="266">
        <f t="shared" si="350"/>
        <v>148.071</v>
      </c>
      <c r="BB331" s="273">
        <v>1.75</v>
      </c>
      <c r="BC331" s="273">
        <v>1</v>
      </c>
      <c r="BD331" s="273">
        <v>0.75</v>
      </c>
      <c r="BE331" s="234">
        <f t="shared" si="351"/>
        <v>130.97</v>
      </c>
      <c r="BF331" s="272">
        <v>23.1</v>
      </c>
      <c r="BG331" s="234">
        <f t="shared" si="352"/>
        <v>148.07</v>
      </c>
      <c r="BH331" s="273">
        <v>1.75</v>
      </c>
      <c r="BI331" s="273">
        <v>1</v>
      </c>
      <c r="BJ331" s="273">
        <v>0.75</v>
      </c>
      <c r="BK331" s="234">
        <f t="shared" si="353"/>
        <v>130.97</v>
      </c>
      <c r="BL331" s="234">
        <f t="shared" si="354"/>
        <v>391.31</v>
      </c>
      <c r="BM331" s="234">
        <f t="shared" si="355"/>
        <v>391.31</v>
      </c>
      <c r="BN331" s="234">
        <f t="shared" si="356"/>
        <v>279.04000000000002</v>
      </c>
      <c r="BO331" s="234">
        <f t="shared" si="357"/>
        <v>279.04000000000002</v>
      </c>
      <c r="BP331" s="235" t="s">
        <v>1599</v>
      </c>
    </row>
    <row r="332" spans="1:68" s="233" customFormat="1" x14ac:dyDescent="0.2">
      <c r="A332" s="246" t="s">
        <v>600</v>
      </c>
      <c r="B332" s="247" t="s">
        <v>623</v>
      </c>
      <c r="C332" s="247" t="s">
        <v>621</v>
      </c>
      <c r="D332" s="248" t="s">
        <v>177</v>
      </c>
      <c r="E332" s="247" t="s">
        <v>166</v>
      </c>
      <c r="F332" s="247" t="s">
        <v>333</v>
      </c>
      <c r="G332" s="248" t="s">
        <v>107</v>
      </c>
      <c r="H332" s="248" t="s">
        <v>1501</v>
      </c>
      <c r="I332" s="248" t="s">
        <v>1502</v>
      </c>
      <c r="J332" s="247" t="s">
        <v>1231</v>
      </c>
      <c r="K332" s="247" t="s">
        <v>1357</v>
      </c>
      <c r="L332" s="247" t="s">
        <v>1447</v>
      </c>
      <c r="M332" s="247"/>
      <c r="N332" s="247"/>
      <c r="O332" s="298" t="s">
        <v>108</v>
      </c>
      <c r="P332" s="247">
        <v>44</v>
      </c>
      <c r="Q332" s="248"/>
      <c r="R332" s="247" t="s">
        <v>136</v>
      </c>
      <c r="S332" s="247" t="s">
        <v>1335</v>
      </c>
      <c r="T332" s="249">
        <v>227</v>
      </c>
      <c r="U332" s="247" t="s">
        <v>110</v>
      </c>
      <c r="V332" s="247" t="s">
        <v>167</v>
      </c>
      <c r="W332" s="247" t="s">
        <v>65</v>
      </c>
      <c r="X332" s="247" t="s">
        <v>65</v>
      </c>
      <c r="Y332" s="247" t="s">
        <v>112</v>
      </c>
      <c r="Z332" s="247" t="s">
        <v>1426</v>
      </c>
      <c r="AA332" s="247" t="s">
        <v>113</v>
      </c>
      <c r="AB332" s="247" t="s">
        <v>113</v>
      </c>
      <c r="AC332" s="247"/>
      <c r="AD332" s="247" t="s">
        <v>113</v>
      </c>
      <c r="AE332" s="247" t="s">
        <v>6</v>
      </c>
      <c r="AF332" s="247" t="s">
        <v>108</v>
      </c>
      <c r="AG332" s="247"/>
      <c r="AH332" s="247" t="s">
        <v>1354</v>
      </c>
      <c r="AI332" s="254"/>
      <c r="AJ332" s="251" t="s">
        <v>1560</v>
      </c>
      <c r="AK332" s="252" t="s">
        <v>1208</v>
      </c>
      <c r="AL332" s="253" t="s">
        <v>1199</v>
      </c>
      <c r="BH332" s="233">
        <v>3.5</v>
      </c>
      <c r="BI332" s="233">
        <v>2.25</v>
      </c>
      <c r="BJ332" s="233">
        <v>1.25</v>
      </c>
      <c r="BL332" s="234">
        <v>0</v>
      </c>
      <c r="BM332" s="234">
        <v>0</v>
      </c>
      <c r="BN332" s="234">
        <v>0</v>
      </c>
      <c r="BO332" s="234">
        <v>0</v>
      </c>
      <c r="BP332" s="235" t="s">
        <v>1137</v>
      </c>
    </row>
    <row r="333" spans="1:68" s="233" customFormat="1" x14ac:dyDescent="0.2">
      <c r="A333" s="246" t="s">
        <v>600</v>
      </c>
      <c r="B333" s="247" t="s">
        <v>625</v>
      </c>
      <c r="C333" s="247" t="s">
        <v>624</v>
      </c>
      <c r="D333" s="248" t="s">
        <v>335</v>
      </c>
      <c r="E333" s="247" t="s">
        <v>166</v>
      </c>
      <c r="F333" s="247" t="s">
        <v>157</v>
      </c>
      <c r="G333" s="247" t="s">
        <v>158</v>
      </c>
      <c r="H333" s="247" t="s">
        <v>1428</v>
      </c>
      <c r="I333" s="247" t="s">
        <v>1231</v>
      </c>
      <c r="J333" s="247" t="s">
        <v>1231</v>
      </c>
      <c r="K333" s="271">
        <v>2.36</v>
      </c>
      <c r="L333" s="271">
        <v>0.97</v>
      </c>
      <c r="M333" s="247"/>
      <c r="N333" s="247"/>
      <c r="O333" s="247" t="s">
        <v>65</v>
      </c>
      <c r="P333" s="247">
        <v>54</v>
      </c>
      <c r="Q333" s="248"/>
      <c r="R333" s="247" t="s">
        <v>136</v>
      </c>
      <c r="S333" s="247" t="s">
        <v>1335</v>
      </c>
      <c r="T333" s="249">
        <v>124</v>
      </c>
      <c r="U333" s="249" t="s">
        <v>1607</v>
      </c>
      <c r="V333" s="247" t="s">
        <v>199</v>
      </c>
      <c r="W333" s="247" t="s">
        <v>65</v>
      </c>
      <c r="X333" s="247" t="s">
        <v>108</v>
      </c>
      <c r="Y333" s="247" t="s">
        <v>112</v>
      </c>
      <c r="Z333" s="247" t="s">
        <v>1304</v>
      </c>
      <c r="AA333" s="247" t="s">
        <v>113</v>
      </c>
      <c r="AB333" s="247" t="s">
        <v>113</v>
      </c>
      <c r="AC333" s="247"/>
      <c r="AD333" s="247" t="s">
        <v>113</v>
      </c>
      <c r="AE333" s="247" t="s">
        <v>6</v>
      </c>
      <c r="AF333" s="247" t="s">
        <v>108</v>
      </c>
      <c r="AG333" s="247"/>
      <c r="AH333" s="247" t="s">
        <v>1383</v>
      </c>
      <c r="AI333" s="254"/>
      <c r="AJ333" s="251" t="s">
        <v>1560</v>
      </c>
      <c r="AK333" s="252" t="s">
        <v>1208</v>
      </c>
      <c r="AL333" s="253" t="s">
        <v>1290</v>
      </c>
      <c r="AM333" s="266">
        <f t="shared" ref="AM333:AM362" si="358">SUM(K333+K333+L333+0.4)</f>
        <v>6.09</v>
      </c>
      <c r="AN333" s="267">
        <v>26.02</v>
      </c>
      <c r="AO333" s="234">
        <f t="shared" ref="AO333:AO362" si="359">SUBTOTAL(9,AM333)*AN333</f>
        <v>158.46</v>
      </c>
      <c r="AP333" s="268">
        <v>2.75</v>
      </c>
      <c r="AQ333" s="268">
        <v>2</v>
      </c>
      <c r="AR333" s="268">
        <v>1.25</v>
      </c>
      <c r="AS333" s="234">
        <f t="shared" ref="AS333:AS353" si="360">SUBTOTAL(9,AP333:AR333)*37.42</f>
        <v>224.52</v>
      </c>
      <c r="AT333" s="267">
        <v>26.02</v>
      </c>
      <c r="AU333" s="234">
        <f t="shared" ref="AU333:AU353" si="361">SUBTOTAL(9,AM333)*AT333</f>
        <v>158.46</v>
      </c>
      <c r="AV333" s="268">
        <v>2.75</v>
      </c>
      <c r="AW333" s="268">
        <v>2</v>
      </c>
      <c r="AX333" s="268">
        <v>1.25</v>
      </c>
      <c r="AY333" s="234">
        <f t="shared" ref="AY333:AY353" si="362">SUBTOTAL(9,AV333:AX333)*37.42</f>
        <v>224.52</v>
      </c>
      <c r="AZ333" s="272">
        <v>23.1</v>
      </c>
      <c r="BA333" s="266">
        <f t="shared" ref="BA333:BA353" si="363">SUBTOTAL(9,AM333)*AZ333</f>
        <v>140.679</v>
      </c>
      <c r="BB333" s="273">
        <v>1.75</v>
      </c>
      <c r="BC333" s="273">
        <v>1</v>
      </c>
      <c r="BD333" s="273">
        <v>0.75</v>
      </c>
      <c r="BE333" s="234">
        <f t="shared" ref="BE333:BE353" si="364">SUBTOTAL(9,BB333:BD333)*37.42</f>
        <v>130.97</v>
      </c>
      <c r="BF333" s="272">
        <v>23.1</v>
      </c>
      <c r="BG333" s="234">
        <f t="shared" ref="BG333:BG353" si="365">SUBTOTAL(9,AM333)*BF333</f>
        <v>140.68</v>
      </c>
      <c r="BH333" s="273">
        <v>1.75</v>
      </c>
      <c r="BI333" s="273">
        <v>1</v>
      </c>
      <c r="BJ333" s="273">
        <v>0.75</v>
      </c>
      <c r="BK333" s="234">
        <f t="shared" ref="BK333:BK353" si="366">SUBTOTAL(9,BH333:BJ333)*37.42</f>
        <v>130.97</v>
      </c>
      <c r="BL333" s="234">
        <f t="shared" ref="BL333:BL353" si="367">SUM(AO333+AS333)</f>
        <v>382.98</v>
      </c>
      <c r="BM333" s="234">
        <f t="shared" ref="BM333:BM353" si="368">SUM(AU333+AY333)</f>
        <v>382.98</v>
      </c>
      <c r="BN333" s="234">
        <f t="shared" ref="BN333:BN353" si="369">SUM(BA333+BE333)</f>
        <v>271.64999999999998</v>
      </c>
      <c r="BO333" s="234">
        <f t="shared" ref="BO333:BO353" si="370">SUM(BG333+BK333)</f>
        <v>271.64999999999998</v>
      </c>
      <c r="BP333" s="235" t="s">
        <v>1599</v>
      </c>
    </row>
    <row r="334" spans="1:68" s="233" customFormat="1" x14ac:dyDescent="0.2">
      <c r="A334" s="246" t="s">
        <v>600</v>
      </c>
      <c r="B334" s="247" t="s">
        <v>627</v>
      </c>
      <c r="C334" s="247" t="s">
        <v>626</v>
      </c>
      <c r="D334" s="248" t="s">
        <v>338</v>
      </c>
      <c r="E334" s="247" t="s">
        <v>166</v>
      </c>
      <c r="F334" s="247" t="s">
        <v>157</v>
      </c>
      <c r="G334" s="247" t="s">
        <v>158</v>
      </c>
      <c r="H334" s="247" t="s">
        <v>1428</v>
      </c>
      <c r="I334" s="247" t="s">
        <v>1231</v>
      </c>
      <c r="J334" s="247" t="s">
        <v>1231</v>
      </c>
      <c r="K334" s="271">
        <v>2.36</v>
      </c>
      <c r="L334" s="271">
        <v>0.97</v>
      </c>
      <c r="M334" s="247"/>
      <c r="N334" s="247"/>
      <c r="O334" s="247" t="s">
        <v>65</v>
      </c>
      <c r="P334" s="247">
        <v>54</v>
      </c>
      <c r="Q334" s="248"/>
      <c r="R334" s="247" t="s">
        <v>136</v>
      </c>
      <c r="S334" s="247" t="s">
        <v>1217</v>
      </c>
      <c r="T334" s="249">
        <v>154</v>
      </c>
      <c r="U334" s="249" t="s">
        <v>1607</v>
      </c>
      <c r="V334" s="247" t="s">
        <v>167</v>
      </c>
      <c r="W334" s="247" t="s">
        <v>65</v>
      </c>
      <c r="X334" s="247" t="s">
        <v>108</v>
      </c>
      <c r="Y334" s="247" t="s">
        <v>112</v>
      </c>
      <c r="Z334" s="247" t="s">
        <v>1304</v>
      </c>
      <c r="AA334" s="247" t="s">
        <v>113</v>
      </c>
      <c r="AB334" s="247" t="s">
        <v>113</v>
      </c>
      <c r="AC334" s="247"/>
      <c r="AD334" s="247" t="s">
        <v>113</v>
      </c>
      <c r="AE334" s="247" t="s">
        <v>6</v>
      </c>
      <c r="AF334" s="247" t="s">
        <v>108</v>
      </c>
      <c r="AG334" s="247"/>
      <c r="AH334" s="247" t="s">
        <v>1383</v>
      </c>
      <c r="AI334" s="254"/>
      <c r="AJ334" s="251" t="s">
        <v>1560</v>
      </c>
      <c r="AK334" s="252" t="s">
        <v>1208</v>
      </c>
      <c r="AL334" s="253" t="s">
        <v>1290</v>
      </c>
      <c r="AM334" s="266">
        <f t="shared" si="358"/>
        <v>6.09</v>
      </c>
      <c r="AN334" s="267">
        <v>33.119999999999997</v>
      </c>
      <c r="AO334" s="234">
        <f t="shared" si="359"/>
        <v>201.7</v>
      </c>
      <c r="AP334" s="268">
        <v>2.75</v>
      </c>
      <c r="AQ334" s="268">
        <v>2</v>
      </c>
      <c r="AR334" s="268">
        <v>1.25</v>
      </c>
      <c r="AS334" s="234">
        <f t="shared" si="360"/>
        <v>224.52</v>
      </c>
      <c r="AT334" s="267">
        <v>33.119999999999997</v>
      </c>
      <c r="AU334" s="234">
        <f t="shared" si="361"/>
        <v>201.7</v>
      </c>
      <c r="AV334" s="268">
        <v>2.75</v>
      </c>
      <c r="AW334" s="268">
        <v>2</v>
      </c>
      <c r="AX334" s="268">
        <v>1.25</v>
      </c>
      <c r="AY334" s="234">
        <f t="shared" si="362"/>
        <v>224.52</v>
      </c>
      <c r="AZ334" s="272">
        <v>26.43</v>
      </c>
      <c r="BA334" s="266">
        <f t="shared" si="363"/>
        <v>160.959</v>
      </c>
      <c r="BB334" s="273">
        <v>1.75</v>
      </c>
      <c r="BC334" s="273">
        <v>1</v>
      </c>
      <c r="BD334" s="273">
        <v>0.75</v>
      </c>
      <c r="BE334" s="234">
        <f t="shared" si="364"/>
        <v>130.97</v>
      </c>
      <c r="BF334" s="272">
        <v>26.43</v>
      </c>
      <c r="BG334" s="234">
        <f t="shared" si="365"/>
        <v>160.96</v>
      </c>
      <c r="BH334" s="273">
        <v>1.75</v>
      </c>
      <c r="BI334" s="273">
        <v>1</v>
      </c>
      <c r="BJ334" s="273">
        <v>0.75</v>
      </c>
      <c r="BK334" s="234">
        <f t="shared" si="366"/>
        <v>130.97</v>
      </c>
      <c r="BL334" s="234">
        <f t="shared" si="367"/>
        <v>426.22</v>
      </c>
      <c r="BM334" s="234">
        <f t="shared" si="368"/>
        <v>426.22</v>
      </c>
      <c r="BN334" s="234">
        <f t="shared" si="369"/>
        <v>291.93</v>
      </c>
      <c r="BO334" s="234">
        <f t="shared" si="370"/>
        <v>291.93</v>
      </c>
      <c r="BP334" s="235" t="s">
        <v>1599</v>
      </c>
    </row>
    <row r="335" spans="1:68" s="233" customFormat="1" x14ac:dyDescent="0.2">
      <c r="A335" s="246" t="s">
        <v>600</v>
      </c>
      <c r="B335" s="247" t="s">
        <v>629</v>
      </c>
      <c r="C335" s="247" t="s">
        <v>626</v>
      </c>
      <c r="D335" s="248" t="s">
        <v>338</v>
      </c>
      <c r="E335" s="247" t="s">
        <v>166</v>
      </c>
      <c r="F335" s="247" t="s">
        <v>157</v>
      </c>
      <c r="G335" s="247" t="s">
        <v>158</v>
      </c>
      <c r="H335" s="247" t="s">
        <v>1428</v>
      </c>
      <c r="I335" s="247" t="s">
        <v>1503</v>
      </c>
      <c r="J335" s="249" t="s">
        <v>1637</v>
      </c>
      <c r="K335" s="271">
        <v>2.36</v>
      </c>
      <c r="L335" s="271">
        <v>0.85</v>
      </c>
      <c r="M335" s="247"/>
      <c r="N335" s="247"/>
      <c r="O335" s="247" t="s">
        <v>65</v>
      </c>
      <c r="P335" s="247">
        <v>54</v>
      </c>
      <c r="Q335" s="248"/>
      <c r="R335" s="247" t="s">
        <v>136</v>
      </c>
      <c r="S335" s="247" t="s">
        <v>1238</v>
      </c>
      <c r="T335" s="249">
        <v>154</v>
      </c>
      <c r="U335" s="249" t="s">
        <v>1607</v>
      </c>
      <c r="V335" s="247" t="s">
        <v>167</v>
      </c>
      <c r="W335" s="247" t="s">
        <v>65</v>
      </c>
      <c r="X335" s="247" t="s">
        <v>108</v>
      </c>
      <c r="Y335" s="247" t="s">
        <v>112</v>
      </c>
      <c r="Z335" s="247" t="s">
        <v>1337</v>
      </c>
      <c r="AA335" s="247" t="s">
        <v>113</v>
      </c>
      <c r="AB335" s="247" t="s">
        <v>113</v>
      </c>
      <c r="AC335" s="247"/>
      <c r="AD335" s="247" t="s">
        <v>113</v>
      </c>
      <c r="AE335" s="247" t="s">
        <v>6</v>
      </c>
      <c r="AF335" s="249" t="s">
        <v>65</v>
      </c>
      <c r="AG335" s="247"/>
      <c r="AH335" s="247" t="s">
        <v>1400</v>
      </c>
      <c r="AI335" s="254"/>
      <c r="AJ335" s="251" t="s">
        <v>1566</v>
      </c>
      <c r="AK335" s="252" t="s">
        <v>1208</v>
      </c>
      <c r="AL335" s="253" t="s">
        <v>1290</v>
      </c>
      <c r="AM335" s="266">
        <f t="shared" si="358"/>
        <v>5.97</v>
      </c>
      <c r="AN335" s="267">
        <v>33.119999999999997</v>
      </c>
      <c r="AO335" s="234">
        <f t="shared" si="359"/>
        <v>197.73</v>
      </c>
      <c r="AP335" s="268">
        <v>2.75</v>
      </c>
      <c r="AQ335" s="268">
        <v>2</v>
      </c>
      <c r="AR335" s="268">
        <v>1.25</v>
      </c>
      <c r="AS335" s="234">
        <f t="shared" si="360"/>
        <v>224.52</v>
      </c>
      <c r="AT335" s="267">
        <v>33.119999999999997</v>
      </c>
      <c r="AU335" s="234">
        <f t="shared" si="361"/>
        <v>197.73</v>
      </c>
      <c r="AV335" s="268">
        <v>2.75</v>
      </c>
      <c r="AW335" s="268">
        <v>2</v>
      </c>
      <c r="AX335" s="268">
        <v>1.25</v>
      </c>
      <c r="AY335" s="234">
        <f t="shared" si="362"/>
        <v>224.52</v>
      </c>
      <c r="AZ335" s="272">
        <v>26.43</v>
      </c>
      <c r="BA335" s="266">
        <f t="shared" si="363"/>
        <v>157.78700000000001</v>
      </c>
      <c r="BB335" s="273">
        <v>1.75</v>
      </c>
      <c r="BC335" s="273">
        <v>1</v>
      </c>
      <c r="BD335" s="273">
        <v>0.75</v>
      </c>
      <c r="BE335" s="234">
        <f t="shared" si="364"/>
        <v>130.97</v>
      </c>
      <c r="BF335" s="272">
        <v>26.43</v>
      </c>
      <c r="BG335" s="234">
        <f t="shared" si="365"/>
        <v>157.79</v>
      </c>
      <c r="BH335" s="273">
        <v>1.75</v>
      </c>
      <c r="BI335" s="273">
        <v>1</v>
      </c>
      <c r="BJ335" s="273">
        <v>0.75</v>
      </c>
      <c r="BK335" s="234">
        <f t="shared" si="366"/>
        <v>130.97</v>
      </c>
      <c r="BL335" s="234">
        <f t="shared" si="367"/>
        <v>422.25</v>
      </c>
      <c r="BM335" s="234">
        <f t="shared" si="368"/>
        <v>422.25</v>
      </c>
      <c r="BN335" s="234">
        <f t="shared" si="369"/>
        <v>288.76</v>
      </c>
      <c r="BO335" s="234">
        <f t="shared" si="370"/>
        <v>288.76</v>
      </c>
      <c r="BP335" s="235" t="s">
        <v>1599</v>
      </c>
    </row>
    <row r="336" spans="1:68" s="233" customFormat="1" x14ac:dyDescent="0.2">
      <c r="A336" s="246" t="s">
        <v>600</v>
      </c>
      <c r="B336" s="247" t="s">
        <v>630</v>
      </c>
      <c r="C336" s="247" t="s">
        <v>628</v>
      </c>
      <c r="D336" s="248" t="s">
        <v>177</v>
      </c>
      <c r="E336" s="247" t="s">
        <v>166</v>
      </c>
      <c r="F336" s="247" t="s">
        <v>157</v>
      </c>
      <c r="G336" s="247" t="s">
        <v>158</v>
      </c>
      <c r="H336" s="247" t="s">
        <v>1428</v>
      </c>
      <c r="I336" s="247" t="s">
        <v>1382</v>
      </c>
      <c r="J336" s="247" t="s">
        <v>1231</v>
      </c>
      <c r="K336" s="271">
        <v>2.36</v>
      </c>
      <c r="L336" s="271">
        <v>1.04</v>
      </c>
      <c r="M336" s="247"/>
      <c r="N336" s="247"/>
      <c r="O336" s="247" t="s">
        <v>65</v>
      </c>
      <c r="P336" s="247">
        <v>54</v>
      </c>
      <c r="Q336" s="248"/>
      <c r="R336" s="247" t="s">
        <v>136</v>
      </c>
      <c r="S336" s="247" t="s">
        <v>1217</v>
      </c>
      <c r="T336" s="249">
        <v>154</v>
      </c>
      <c r="U336" s="249" t="s">
        <v>1607</v>
      </c>
      <c r="V336" s="247" t="s">
        <v>167</v>
      </c>
      <c r="W336" s="247" t="s">
        <v>65</v>
      </c>
      <c r="X336" s="247" t="s">
        <v>108</v>
      </c>
      <c r="Y336" s="247" t="s">
        <v>112</v>
      </c>
      <c r="Z336" s="247" t="s">
        <v>1304</v>
      </c>
      <c r="AA336" s="247" t="s">
        <v>113</v>
      </c>
      <c r="AB336" s="247" t="s">
        <v>113</v>
      </c>
      <c r="AC336" s="247"/>
      <c r="AD336" s="247" t="s">
        <v>113</v>
      </c>
      <c r="AE336" s="247" t="s">
        <v>6</v>
      </c>
      <c r="AF336" s="247" t="s">
        <v>108</v>
      </c>
      <c r="AG336" s="247"/>
      <c r="AH336" s="247" t="s">
        <v>1432</v>
      </c>
      <c r="AI336" s="254"/>
      <c r="AJ336" s="251" t="s">
        <v>1560</v>
      </c>
      <c r="AK336" s="252" t="s">
        <v>1208</v>
      </c>
      <c r="AL336" s="253" t="s">
        <v>1290</v>
      </c>
      <c r="AM336" s="266">
        <f t="shared" si="358"/>
        <v>6.16</v>
      </c>
      <c r="AN336" s="267">
        <v>33.119999999999997</v>
      </c>
      <c r="AO336" s="234">
        <f t="shared" si="359"/>
        <v>204.02</v>
      </c>
      <c r="AP336" s="268">
        <v>2.75</v>
      </c>
      <c r="AQ336" s="268">
        <v>2</v>
      </c>
      <c r="AR336" s="268">
        <v>1.25</v>
      </c>
      <c r="AS336" s="234">
        <f t="shared" si="360"/>
        <v>224.52</v>
      </c>
      <c r="AT336" s="267">
        <v>33.119999999999997</v>
      </c>
      <c r="AU336" s="234">
        <f t="shared" si="361"/>
        <v>204.02</v>
      </c>
      <c r="AV336" s="268">
        <v>2.75</v>
      </c>
      <c r="AW336" s="268">
        <v>2</v>
      </c>
      <c r="AX336" s="268">
        <v>1.25</v>
      </c>
      <c r="AY336" s="234">
        <f t="shared" si="362"/>
        <v>224.52</v>
      </c>
      <c r="AZ336" s="272">
        <v>26.43</v>
      </c>
      <c r="BA336" s="266">
        <f t="shared" si="363"/>
        <v>162.809</v>
      </c>
      <c r="BB336" s="273">
        <v>1.75</v>
      </c>
      <c r="BC336" s="273">
        <v>1</v>
      </c>
      <c r="BD336" s="273">
        <v>0.75</v>
      </c>
      <c r="BE336" s="234">
        <f t="shared" si="364"/>
        <v>130.97</v>
      </c>
      <c r="BF336" s="272">
        <v>26.43</v>
      </c>
      <c r="BG336" s="234">
        <f t="shared" si="365"/>
        <v>162.81</v>
      </c>
      <c r="BH336" s="273">
        <v>1.75</v>
      </c>
      <c r="BI336" s="273">
        <v>1</v>
      </c>
      <c r="BJ336" s="273">
        <v>0.75</v>
      </c>
      <c r="BK336" s="234">
        <f t="shared" si="366"/>
        <v>130.97</v>
      </c>
      <c r="BL336" s="234">
        <f t="shared" si="367"/>
        <v>428.54</v>
      </c>
      <c r="BM336" s="234">
        <f t="shared" si="368"/>
        <v>428.54</v>
      </c>
      <c r="BN336" s="234">
        <f t="shared" si="369"/>
        <v>293.77999999999997</v>
      </c>
      <c r="BO336" s="234">
        <f t="shared" si="370"/>
        <v>293.77999999999997</v>
      </c>
      <c r="BP336" s="235" t="s">
        <v>1599</v>
      </c>
    </row>
    <row r="337" spans="1:68" s="233" customFormat="1" x14ac:dyDescent="0.2">
      <c r="A337" s="246" t="s">
        <v>600</v>
      </c>
      <c r="B337" s="247" t="s">
        <v>631</v>
      </c>
      <c r="C337" s="247" t="s">
        <v>628</v>
      </c>
      <c r="D337" s="248" t="s">
        <v>177</v>
      </c>
      <c r="E337" s="247" t="s">
        <v>124</v>
      </c>
      <c r="F337" s="247" t="s">
        <v>157</v>
      </c>
      <c r="G337" s="247" t="s">
        <v>158</v>
      </c>
      <c r="H337" s="247" t="s">
        <v>1428</v>
      </c>
      <c r="I337" s="247" t="s">
        <v>1386</v>
      </c>
      <c r="J337" s="247" t="s">
        <v>1202</v>
      </c>
      <c r="K337" s="271">
        <v>2.36</v>
      </c>
      <c r="L337" s="271">
        <v>1.29</v>
      </c>
      <c r="M337" s="247" t="s">
        <v>1308</v>
      </c>
      <c r="N337" s="247" t="s">
        <v>1388</v>
      </c>
      <c r="O337" s="247" t="s">
        <v>65</v>
      </c>
      <c r="P337" s="247">
        <v>54</v>
      </c>
      <c r="Q337" s="248"/>
      <c r="R337" s="247" t="s">
        <v>136</v>
      </c>
      <c r="S337" s="247" t="s">
        <v>1217</v>
      </c>
      <c r="T337" s="249">
        <v>154</v>
      </c>
      <c r="U337" s="249" t="s">
        <v>1607</v>
      </c>
      <c r="V337" s="247" t="s">
        <v>125</v>
      </c>
      <c r="W337" s="247" t="s">
        <v>108</v>
      </c>
      <c r="X337" s="247" t="s">
        <v>108</v>
      </c>
      <c r="Y337" s="247" t="s">
        <v>112</v>
      </c>
      <c r="Z337" s="247" t="s">
        <v>1337</v>
      </c>
      <c r="AA337" s="247" t="s">
        <v>108</v>
      </c>
      <c r="AB337" s="247" t="s">
        <v>113</v>
      </c>
      <c r="AC337" s="247"/>
      <c r="AD337" s="249" t="s">
        <v>113</v>
      </c>
      <c r="AE337" s="247" t="s">
        <v>6</v>
      </c>
      <c r="AF337" s="247" t="s">
        <v>108</v>
      </c>
      <c r="AG337" s="247"/>
      <c r="AH337" s="247" t="s">
        <v>1347</v>
      </c>
      <c r="AI337" s="254"/>
      <c r="AJ337" s="251" t="s">
        <v>1560</v>
      </c>
      <c r="AK337" s="252" t="s">
        <v>1208</v>
      </c>
      <c r="AL337" s="253" t="s">
        <v>1290</v>
      </c>
      <c r="AM337" s="266">
        <f t="shared" si="358"/>
        <v>6.41</v>
      </c>
      <c r="AN337" s="267">
        <v>33.119999999999997</v>
      </c>
      <c r="AO337" s="234">
        <f t="shared" si="359"/>
        <v>212.3</v>
      </c>
      <c r="AP337" s="268">
        <v>2.75</v>
      </c>
      <c r="AQ337" s="268">
        <v>2</v>
      </c>
      <c r="AR337" s="268">
        <v>1.25</v>
      </c>
      <c r="AS337" s="234">
        <f t="shared" si="360"/>
        <v>224.52</v>
      </c>
      <c r="AT337" s="267">
        <v>33.119999999999997</v>
      </c>
      <c r="AU337" s="234">
        <f t="shared" si="361"/>
        <v>212.3</v>
      </c>
      <c r="AV337" s="268">
        <v>2.75</v>
      </c>
      <c r="AW337" s="268">
        <v>2</v>
      </c>
      <c r="AX337" s="268">
        <v>1.25</v>
      </c>
      <c r="AY337" s="234">
        <f t="shared" si="362"/>
        <v>224.52</v>
      </c>
      <c r="AZ337" s="272">
        <v>26.43</v>
      </c>
      <c r="BA337" s="266">
        <f t="shared" si="363"/>
        <v>169.416</v>
      </c>
      <c r="BB337" s="273">
        <v>1.75</v>
      </c>
      <c r="BC337" s="273">
        <v>1</v>
      </c>
      <c r="BD337" s="273">
        <v>0.75</v>
      </c>
      <c r="BE337" s="234">
        <f t="shared" si="364"/>
        <v>130.97</v>
      </c>
      <c r="BF337" s="272">
        <v>26.43</v>
      </c>
      <c r="BG337" s="234">
        <f t="shared" si="365"/>
        <v>169.42</v>
      </c>
      <c r="BH337" s="273">
        <v>1.75</v>
      </c>
      <c r="BI337" s="273">
        <v>1</v>
      </c>
      <c r="BJ337" s="273">
        <v>0.75</v>
      </c>
      <c r="BK337" s="234">
        <f t="shared" si="366"/>
        <v>130.97</v>
      </c>
      <c r="BL337" s="234">
        <f t="shared" si="367"/>
        <v>436.82</v>
      </c>
      <c r="BM337" s="234">
        <f t="shared" si="368"/>
        <v>436.82</v>
      </c>
      <c r="BN337" s="234">
        <f t="shared" si="369"/>
        <v>300.39</v>
      </c>
      <c r="BO337" s="234">
        <f t="shared" si="370"/>
        <v>300.39</v>
      </c>
      <c r="BP337" s="235" t="s">
        <v>1599</v>
      </c>
    </row>
    <row r="338" spans="1:68" s="233" customFormat="1" x14ac:dyDescent="0.2">
      <c r="A338" s="246" t="s">
        <v>600</v>
      </c>
      <c r="B338" s="247" t="s">
        <v>633</v>
      </c>
      <c r="C338" s="247" t="s">
        <v>632</v>
      </c>
      <c r="D338" s="248" t="s">
        <v>189</v>
      </c>
      <c r="E338" s="247" t="s">
        <v>124</v>
      </c>
      <c r="F338" s="247" t="s">
        <v>157</v>
      </c>
      <c r="G338" s="247" t="s">
        <v>158</v>
      </c>
      <c r="H338" s="247" t="s">
        <v>1428</v>
      </c>
      <c r="I338" s="247" t="s">
        <v>1386</v>
      </c>
      <c r="J338" s="247" t="s">
        <v>1202</v>
      </c>
      <c r="K338" s="271">
        <v>2.36</v>
      </c>
      <c r="L338" s="271">
        <v>1.29</v>
      </c>
      <c r="M338" s="247" t="s">
        <v>1308</v>
      </c>
      <c r="N338" s="247" t="s">
        <v>1388</v>
      </c>
      <c r="O338" s="247" t="s">
        <v>65</v>
      </c>
      <c r="P338" s="247">
        <v>54</v>
      </c>
      <c r="Q338" s="248"/>
      <c r="R338" s="247" t="s">
        <v>136</v>
      </c>
      <c r="S338" s="247" t="s">
        <v>1441</v>
      </c>
      <c r="T338" s="249">
        <v>139</v>
      </c>
      <c r="U338" s="249" t="s">
        <v>1607</v>
      </c>
      <c r="V338" s="247" t="s">
        <v>125</v>
      </c>
      <c r="W338" s="247" t="s">
        <v>108</v>
      </c>
      <c r="X338" s="247" t="s">
        <v>108</v>
      </c>
      <c r="Y338" s="247" t="s">
        <v>112</v>
      </c>
      <c r="Z338" s="247" t="s">
        <v>1337</v>
      </c>
      <c r="AA338" s="247" t="s">
        <v>108</v>
      </c>
      <c r="AB338" s="247" t="s">
        <v>108</v>
      </c>
      <c r="AC338" s="247"/>
      <c r="AD338" s="247" t="s">
        <v>108</v>
      </c>
      <c r="AE338" s="247" t="s">
        <v>6</v>
      </c>
      <c r="AF338" s="247" t="s">
        <v>108</v>
      </c>
      <c r="AG338" s="249" t="s">
        <v>1655</v>
      </c>
      <c r="AH338" s="247" t="s">
        <v>1347</v>
      </c>
      <c r="AI338" s="254"/>
      <c r="AJ338" s="251" t="s">
        <v>1560</v>
      </c>
      <c r="AK338" s="252" t="s">
        <v>1208</v>
      </c>
      <c r="AL338" s="253" t="s">
        <v>1290</v>
      </c>
      <c r="AM338" s="266">
        <f t="shared" si="358"/>
        <v>6.41</v>
      </c>
      <c r="AN338" s="267">
        <v>28.77</v>
      </c>
      <c r="AO338" s="234">
        <f t="shared" si="359"/>
        <v>184.42</v>
      </c>
      <c r="AP338" s="268">
        <v>2.75</v>
      </c>
      <c r="AQ338" s="268">
        <v>2</v>
      </c>
      <c r="AR338" s="268">
        <v>1.25</v>
      </c>
      <c r="AS338" s="234">
        <f t="shared" si="360"/>
        <v>224.52</v>
      </c>
      <c r="AT338" s="267">
        <v>28.77</v>
      </c>
      <c r="AU338" s="234">
        <f t="shared" si="361"/>
        <v>184.42</v>
      </c>
      <c r="AV338" s="268">
        <v>2.75</v>
      </c>
      <c r="AW338" s="268">
        <v>2</v>
      </c>
      <c r="AX338" s="268">
        <v>1.25</v>
      </c>
      <c r="AY338" s="234">
        <f t="shared" si="362"/>
        <v>224.52</v>
      </c>
      <c r="AZ338" s="272">
        <v>23.15</v>
      </c>
      <c r="BA338" s="266">
        <f t="shared" si="363"/>
        <v>148.392</v>
      </c>
      <c r="BB338" s="273">
        <v>1.75</v>
      </c>
      <c r="BC338" s="273">
        <v>1</v>
      </c>
      <c r="BD338" s="273">
        <v>0.75</v>
      </c>
      <c r="BE338" s="234">
        <f t="shared" si="364"/>
        <v>130.97</v>
      </c>
      <c r="BF338" s="272">
        <v>23.15</v>
      </c>
      <c r="BG338" s="234">
        <f t="shared" si="365"/>
        <v>148.38999999999999</v>
      </c>
      <c r="BH338" s="273">
        <v>1.75</v>
      </c>
      <c r="BI338" s="273">
        <v>1</v>
      </c>
      <c r="BJ338" s="273">
        <v>0.75</v>
      </c>
      <c r="BK338" s="234">
        <f t="shared" si="366"/>
        <v>130.97</v>
      </c>
      <c r="BL338" s="234">
        <f t="shared" si="367"/>
        <v>408.94</v>
      </c>
      <c r="BM338" s="234">
        <f t="shared" si="368"/>
        <v>408.94</v>
      </c>
      <c r="BN338" s="234">
        <f t="shared" si="369"/>
        <v>279.36</v>
      </c>
      <c r="BO338" s="234">
        <f t="shared" si="370"/>
        <v>279.36</v>
      </c>
      <c r="BP338" s="235" t="s">
        <v>1599</v>
      </c>
    </row>
    <row r="339" spans="1:68" s="233" customFormat="1" x14ac:dyDescent="0.2">
      <c r="A339" s="246" t="s">
        <v>600</v>
      </c>
      <c r="B339" s="247" t="s">
        <v>635</v>
      </c>
      <c r="C339" s="247" t="s">
        <v>634</v>
      </c>
      <c r="D339" s="248" t="s">
        <v>454</v>
      </c>
      <c r="E339" s="247" t="s">
        <v>166</v>
      </c>
      <c r="F339" s="247" t="s">
        <v>157</v>
      </c>
      <c r="G339" s="247" t="s">
        <v>158</v>
      </c>
      <c r="H339" s="247" t="s">
        <v>1428</v>
      </c>
      <c r="I339" s="247" t="s">
        <v>1382</v>
      </c>
      <c r="J339" s="247" t="s">
        <v>1231</v>
      </c>
      <c r="K339" s="271">
        <v>2.36</v>
      </c>
      <c r="L339" s="271">
        <v>1.04</v>
      </c>
      <c r="M339" s="247"/>
      <c r="N339" s="247"/>
      <c r="O339" s="247" t="s">
        <v>65</v>
      </c>
      <c r="P339" s="247">
        <v>54</v>
      </c>
      <c r="Q339" s="248"/>
      <c r="R339" s="247" t="s">
        <v>136</v>
      </c>
      <c r="S339" s="247" t="s">
        <v>1439</v>
      </c>
      <c r="T339" s="249">
        <v>124</v>
      </c>
      <c r="U339" s="249" t="s">
        <v>1607</v>
      </c>
      <c r="V339" s="247" t="s">
        <v>199</v>
      </c>
      <c r="W339" s="247" t="s">
        <v>65</v>
      </c>
      <c r="X339" s="247" t="s">
        <v>65</v>
      </c>
      <c r="Y339" s="247" t="s">
        <v>112</v>
      </c>
      <c r="Z339" s="247" t="s">
        <v>1304</v>
      </c>
      <c r="AA339" s="247" t="s">
        <v>113</v>
      </c>
      <c r="AB339" s="247" t="s">
        <v>113</v>
      </c>
      <c r="AC339" s="247"/>
      <c r="AD339" s="247" t="s">
        <v>113</v>
      </c>
      <c r="AE339" s="247" t="s">
        <v>6</v>
      </c>
      <c r="AF339" s="249" t="s">
        <v>108</v>
      </c>
      <c r="AG339" s="247"/>
      <c r="AH339" s="247" t="s">
        <v>1413</v>
      </c>
      <c r="AI339" s="254"/>
      <c r="AJ339" s="251" t="s">
        <v>1667</v>
      </c>
      <c r="AK339" s="252" t="s">
        <v>1208</v>
      </c>
      <c r="AL339" s="253" t="s">
        <v>1290</v>
      </c>
      <c r="AM339" s="266">
        <f t="shared" si="358"/>
        <v>6.16</v>
      </c>
      <c r="AN339" s="267">
        <v>26.02</v>
      </c>
      <c r="AO339" s="234">
        <f t="shared" si="359"/>
        <v>160.28</v>
      </c>
      <c r="AP339" s="268">
        <v>2.75</v>
      </c>
      <c r="AQ339" s="268">
        <v>2</v>
      </c>
      <c r="AR339" s="268">
        <v>1.25</v>
      </c>
      <c r="AS339" s="234">
        <f t="shared" si="360"/>
        <v>224.52</v>
      </c>
      <c r="AT339" s="267">
        <v>26.02</v>
      </c>
      <c r="AU339" s="234">
        <f t="shared" si="361"/>
        <v>160.28</v>
      </c>
      <c r="AV339" s="268">
        <v>2.75</v>
      </c>
      <c r="AW339" s="268">
        <v>2</v>
      </c>
      <c r="AX339" s="268">
        <v>1.25</v>
      </c>
      <c r="AY339" s="234">
        <f t="shared" si="362"/>
        <v>224.52</v>
      </c>
      <c r="AZ339" s="272">
        <v>23.1</v>
      </c>
      <c r="BA339" s="266">
        <f t="shared" si="363"/>
        <v>142.29599999999999</v>
      </c>
      <c r="BB339" s="273">
        <v>1.75</v>
      </c>
      <c r="BC339" s="273">
        <v>1</v>
      </c>
      <c r="BD339" s="273">
        <v>0.75</v>
      </c>
      <c r="BE339" s="234">
        <f t="shared" si="364"/>
        <v>130.97</v>
      </c>
      <c r="BF339" s="272">
        <v>23.1</v>
      </c>
      <c r="BG339" s="234">
        <f t="shared" si="365"/>
        <v>142.30000000000001</v>
      </c>
      <c r="BH339" s="273">
        <v>1.75</v>
      </c>
      <c r="BI339" s="273">
        <v>1</v>
      </c>
      <c r="BJ339" s="273">
        <v>0.75</v>
      </c>
      <c r="BK339" s="234">
        <f t="shared" si="366"/>
        <v>130.97</v>
      </c>
      <c r="BL339" s="234">
        <f t="shared" si="367"/>
        <v>384.8</v>
      </c>
      <c r="BM339" s="234">
        <f t="shared" si="368"/>
        <v>384.8</v>
      </c>
      <c r="BN339" s="234">
        <f t="shared" si="369"/>
        <v>273.27</v>
      </c>
      <c r="BO339" s="234">
        <f t="shared" si="370"/>
        <v>273.27</v>
      </c>
      <c r="BP339" s="235" t="s">
        <v>1599</v>
      </c>
    </row>
    <row r="340" spans="1:68" s="233" customFormat="1" x14ac:dyDescent="0.2">
      <c r="A340" s="246" t="s">
        <v>600</v>
      </c>
      <c r="B340" s="247" t="s">
        <v>637</v>
      </c>
      <c r="C340" s="247" t="s">
        <v>636</v>
      </c>
      <c r="D340" s="248" t="s">
        <v>177</v>
      </c>
      <c r="E340" s="247" t="s">
        <v>124</v>
      </c>
      <c r="F340" s="247" t="s">
        <v>157</v>
      </c>
      <c r="G340" s="247" t="s">
        <v>158</v>
      </c>
      <c r="H340" s="247" t="s">
        <v>1428</v>
      </c>
      <c r="I340" s="247" t="s">
        <v>1386</v>
      </c>
      <c r="J340" s="247" t="s">
        <v>1202</v>
      </c>
      <c r="K340" s="271">
        <v>2.36</v>
      </c>
      <c r="L340" s="271">
        <v>1.29</v>
      </c>
      <c r="M340" s="247" t="s">
        <v>1308</v>
      </c>
      <c r="N340" s="247" t="s">
        <v>1388</v>
      </c>
      <c r="O340" s="247" t="s">
        <v>65</v>
      </c>
      <c r="P340" s="247">
        <v>54</v>
      </c>
      <c r="Q340" s="248"/>
      <c r="R340" s="247" t="s">
        <v>136</v>
      </c>
      <c r="S340" s="247" t="s">
        <v>1441</v>
      </c>
      <c r="T340" s="249">
        <v>154</v>
      </c>
      <c r="U340" s="249" t="s">
        <v>1607</v>
      </c>
      <c r="V340" s="247" t="s">
        <v>132</v>
      </c>
      <c r="W340" s="247" t="s">
        <v>108</v>
      </c>
      <c r="X340" s="247" t="s">
        <v>65</v>
      </c>
      <c r="Y340" s="247" t="s">
        <v>112</v>
      </c>
      <c r="Z340" s="247" t="s">
        <v>1337</v>
      </c>
      <c r="AA340" s="247" t="s">
        <v>108</v>
      </c>
      <c r="AB340" s="247" t="s">
        <v>113</v>
      </c>
      <c r="AC340" s="247"/>
      <c r="AD340" s="249" t="s">
        <v>113</v>
      </c>
      <c r="AE340" s="247" t="s">
        <v>6</v>
      </c>
      <c r="AF340" s="247" t="s">
        <v>108</v>
      </c>
      <c r="AG340" s="247"/>
      <c r="AH340" s="247" t="s">
        <v>1347</v>
      </c>
      <c r="AI340" s="254"/>
      <c r="AJ340" s="251" t="s">
        <v>1560</v>
      </c>
      <c r="AK340" s="252" t="s">
        <v>1208</v>
      </c>
      <c r="AL340" s="253" t="s">
        <v>1290</v>
      </c>
      <c r="AM340" s="266">
        <f t="shared" si="358"/>
        <v>6.41</v>
      </c>
      <c r="AN340" s="267">
        <v>33.119999999999997</v>
      </c>
      <c r="AO340" s="234">
        <f t="shared" si="359"/>
        <v>212.3</v>
      </c>
      <c r="AP340" s="268">
        <v>2.75</v>
      </c>
      <c r="AQ340" s="268">
        <v>2</v>
      </c>
      <c r="AR340" s="268">
        <v>1.25</v>
      </c>
      <c r="AS340" s="234">
        <f t="shared" si="360"/>
        <v>224.52</v>
      </c>
      <c r="AT340" s="267">
        <v>33.119999999999997</v>
      </c>
      <c r="AU340" s="234">
        <f t="shared" si="361"/>
        <v>212.3</v>
      </c>
      <c r="AV340" s="268">
        <v>2.75</v>
      </c>
      <c r="AW340" s="268">
        <v>2</v>
      </c>
      <c r="AX340" s="268">
        <v>1.25</v>
      </c>
      <c r="AY340" s="234">
        <f t="shared" si="362"/>
        <v>224.52</v>
      </c>
      <c r="AZ340" s="272">
        <v>26.43</v>
      </c>
      <c r="BA340" s="266">
        <f t="shared" si="363"/>
        <v>169.416</v>
      </c>
      <c r="BB340" s="273">
        <v>1.75</v>
      </c>
      <c r="BC340" s="273">
        <v>1</v>
      </c>
      <c r="BD340" s="273">
        <v>0.75</v>
      </c>
      <c r="BE340" s="234">
        <f t="shared" si="364"/>
        <v>130.97</v>
      </c>
      <c r="BF340" s="272">
        <v>26.43</v>
      </c>
      <c r="BG340" s="234">
        <f t="shared" si="365"/>
        <v>169.42</v>
      </c>
      <c r="BH340" s="273">
        <v>1.75</v>
      </c>
      <c r="BI340" s="273">
        <v>1</v>
      </c>
      <c r="BJ340" s="273">
        <v>0.75</v>
      </c>
      <c r="BK340" s="234">
        <f t="shared" si="366"/>
        <v>130.97</v>
      </c>
      <c r="BL340" s="234">
        <f t="shared" si="367"/>
        <v>436.82</v>
      </c>
      <c r="BM340" s="234">
        <f t="shared" si="368"/>
        <v>436.82</v>
      </c>
      <c r="BN340" s="234">
        <f t="shared" si="369"/>
        <v>300.39</v>
      </c>
      <c r="BO340" s="234">
        <f t="shared" si="370"/>
        <v>300.39</v>
      </c>
      <c r="BP340" s="235" t="s">
        <v>1599</v>
      </c>
    </row>
    <row r="341" spans="1:68" s="233" customFormat="1" x14ac:dyDescent="0.2">
      <c r="A341" s="246" t="s">
        <v>600</v>
      </c>
      <c r="B341" s="247" t="s">
        <v>639</v>
      </c>
      <c r="C341" s="247" t="s">
        <v>638</v>
      </c>
      <c r="D341" s="248" t="s">
        <v>189</v>
      </c>
      <c r="E341" s="247" t="s">
        <v>124</v>
      </c>
      <c r="F341" s="247" t="s">
        <v>157</v>
      </c>
      <c r="G341" s="247" t="s">
        <v>158</v>
      </c>
      <c r="H341" s="247" t="s">
        <v>1428</v>
      </c>
      <c r="I341" s="247" t="s">
        <v>1386</v>
      </c>
      <c r="J341" s="247" t="s">
        <v>1202</v>
      </c>
      <c r="K341" s="271">
        <v>2.36</v>
      </c>
      <c r="L341" s="271">
        <v>1.29</v>
      </c>
      <c r="M341" s="247" t="s">
        <v>1308</v>
      </c>
      <c r="N341" s="247" t="s">
        <v>1388</v>
      </c>
      <c r="O341" s="247" t="s">
        <v>65</v>
      </c>
      <c r="P341" s="247">
        <v>54</v>
      </c>
      <c r="Q341" s="248"/>
      <c r="R341" s="247" t="s">
        <v>136</v>
      </c>
      <c r="S341" s="247" t="s">
        <v>1238</v>
      </c>
      <c r="T341" s="249">
        <v>154</v>
      </c>
      <c r="U341" s="249" t="s">
        <v>1607</v>
      </c>
      <c r="V341" s="247" t="s">
        <v>125</v>
      </c>
      <c r="W341" s="247" t="s">
        <v>108</v>
      </c>
      <c r="X341" s="247" t="s">
        <v>108</v>
      </c>
      <c r="Y341" s="247" t="s">
        <v>112</v>
      </c>
      <c r="Z341" s="247" t="s">
        <v>1337</v>
      </c>
      <c r="AA341" s="247" t="s">
        <v>108</v>
      </c>
      <c r="AB341" s="247" t="s">
        <v>108</v>
      </c>
      <c r="AC341" s="247"/>
      <c r="AD341" s="247" t="s">
        <v>108</v>
      </c>
      <c r="AE341" s="247" t="s">
        <v>6</v>
      </c>
      <c r="AF341" s="247" t="s">
        <v>108</v>
      </c>
      <c r="AG341" s="249" t="s">
        <v>1655</v>
      </c>
      <c r="AH341" s="247" t="s">
        <v>1347</v>
      </c>
      <c r="AI341" s="254"/>
      <c r="AJ341" s="251" t="s">
        <v>1560</v>
      </c>
      <c r="AK341" s="252" t="s">
        <v>1208</v>
      </c>
      <c r="AL341" s="253" t="s">
        <v>1290</v>
      </c>
      <c r="AM341" s="266">
        <f t="shared" si="358"/>
        <v>6.41</v>
      </c>
      <c r="AN341" s="267">
        <v>33.119999999999997</v>
      </c>
      <c r="AO341" s="234">
        <f t="shared" si="359"/>
        <v>212.3</v>
      </c>
      <c r="AP341" s="268">
        <v>2.75</v>
      </c>
      <c r="AQ341" s="268">
        <v>2</v>
      </c>
      <c r="AR341" s="268">
        <v>1.25</v>
      </c>
      <c r="AS341" s="234">
        <f t="shared" si="360"/>
        <v>224.52</v>
      </c>
      <c r="AT341" s="267">
        <v>33.119999999999997</v>
      </c>
      <c r="AU341" s="234">
        <f t="shared" si="361"/>
        <v>212.3</v>
      </c>
      <c r="AV341" s="268">
        <v>2.75</v>
      </c>
      <c r="AW341" s="268">
        <v>2</v>
      </c>
      <c r="AX341" s="268">
        <v>1.25</v>
      </c>
      <c r="AY341" s="234">
        <f t="shared" si="362"/>
        <v>224.52</v>
      </c>
      <c r="AZ341" s="272">
        <v>26.43</v>
      </c>
      <c r="BA341" s="266">
        <f t="shared" si="363"/>
        <v>169.416</v>
      </c>
      <c r="BB341" s="273">
        <v>1.75</v>
      </c>
      <c r="BC341" s="273">
        <v>1</v>
      </c>
      <c r="BD341" s="273">
        <v>0.75</v>
      </c>
      <c r="BE341" s="234">
        <f t="shared" si="364"/>
        <v>130.97</v>
      </c>
      <c r="BF341" s="272">
        <v>26.43</v>
      </c>
      <c r="BG341" s="234">
        <f t="shared" si="365"/>
        <v>169.42</v>
      </c>
      <c r="BH341" s="273">
        <v>1.75</v>
      </c>
      <c r="BI341" s="273">
        <v>1</v>
      </c>
      <c r="BJ341" s="273">
        <v>0.75</v>
      </c>
      <c r="BK341" s="234">
        <f t="shared" si="366"/>
        <v>130.97</v>
      </c>
      <c r="BL341" s="234">
        <f t="shared" si="367"/>
        <v>436.82</v>
      </c>
      <c r="BM341" s="234">
        <f t="shared" si="368"/>
        <v>436.82</v>
      </c>
      <c r="BN341" s="234">
        <f t="shared" si="369"/>
        <v>300.39</v>
      </c>
      <c r="BO341" s="234">
        <f t="shared" si="370"/>
        <v>300.39</v>
      </c>
      <c r="BP341" s="235" t="s">
        <v>1599</v>
      </c>
    </row>
    <row r="342" spans="1:68" s="233" customFormat="1" x14ac:dyDescent="0.2">
      <c r="A342" s="246" t="s">
        <v>600</v>
      </c>
      <c r="B342" s="247" t="s">
        <v>640</v>
      </c>
      <c r="C342" s="247" t="s">
        <v>636</v>
      </c>
      <c r="D342" s="248" t="s">
        <v>177</v>
      </c>
      <c r="E342" s="247" t="s">
        <v>166</v>
      </c>
      <c r="F342" s="247" t="s">
        <v>157</v>
      </c>
      <c r="G342" s="247" t="s">
        <v>158</v>
      </c>
      <c r="H342" s="247" t="s">
        <v>1428</v>
      </c>
      <c r="I342" s="247" t="s">
        <v>1303</v>
      </c>
      <c r="J342" s="247" t="s">
        <v>1202</v>
      </c>
      <c r="K342" s="271">
        <v>2.36</v>
      </c>
      <c r="L342" s="271">
        <v>1.04</v>
      </c>
      <c r="M342" s="247"/>
      <c r="N342" s="247"/>
      <c r="O342" s="247" t="s">
        <v>65</v>
      </c>
      <c r="P342" s="247">
        <v>54</v>
      </c>
      <c r="Q342" s="248"/>
      <c r="R342" s="247" t="s">
        <v>136</v>
      </c>
      <c r="S342" s="247" t="s">
        <v>1217</v>
      </c>
      <c r="T342" s="249">
        <v>139</v>
      </c>
      <c r="U342" s="249" t="s">
        <v>1607</v>
      </c>
      <c r="V342" s="247" t="s">
        <v>199</v>
      </c>
      <c r="W342" s="247" t="s">
        <v>108</v>
      </c>
      <c r="X342" s="247" t="s">
        <v>108</v>
      </c>
      <c r="Y342" s="247" t="s">
        <v>112</v>
      </c>
      <c r="Z342" s="247" t="s">
        <v>1304</v>
      </c>
      <c r="AA342" s="247" t="s">
        <v>113</v>
      </c>
      <c r="AB342" s="247" t="s">
        <v>113</v>
      </c>
      <c r="AC342" s="247"/>
      <c r="AD342" s="247" t="s">
        <v>113</v>
      </c>
      <c r="AE342" s="247" t="s">
        <v>6</v>
      </c>
      <c r="AF342" s="247" t="s">
        <v>108</v>
      </c>
      <c r="AG342" s="247"/>
      <c r="AH342" s="247" t="s">
        <v>1351</v>
      </c>
      <c r="AI342" s="254"/>
      <c r="AJ342" s="251" t="s">
        <v>1560</v>
      </c>
      <c r="AK342" s="252" t="s">
        <v>1208</v>
      </c>
      <c r="AL342" s="253" t="s">
        <v>1290</v>
      </c>
      <c r="AM342" s="266">
        <f t="shared" si="358"/>
        <v>6.16</v>
      </c>
      <c r="AN342" s="267">
        <v>28.77</v>
      </c>
      <c r="AO342" s="234">
        <f t="shared" si="359"/>
        <v>177.22</v>
      </c>
      <c r="AP342" s="268">
        <v>2.75</v>
      </c>
      <c r="AQ342" s="268">
        <v>2</v>
      </c>
      <c r="AR342" s="268">
        <v>1.25</v>
      </c>
      <c r="AS342" s="234">
        <f t="shared" si="360"/>
        <v>224.52</v>
      </c>
      <c r="AT342" s="267">
        <v>28.77</v>
      </c>
      <c r="AU342" s="234">
        <f t="shared" si="361"/>
        <v>177.22</v>
      </c>
      <c r="AV342" s="268">
        <v>2.75</v>
      </c>
      <c r="AW342" s="268">
        <v>2</v>
      </c>
      <c r="AX342" s="268">
        <v>1.25</v>
      </c>
      <c r="AY342" s="234">
        <f t="shared" si="362"/>
        <v>224.52</v>
      </c>
      <c r="AZ342" s="272">
        <v>23.15</v>
      </c>
      <c r="BA342" s="266">
        <f t="shared" si="363"/>
        <v>142.60400000000001</v>
      </c>
      <c r="BB342" s="273">
        <v>1.75</v>
      </c>
      <c r="BC342" s="273">
        <v>1</v>
      </c>
      <c r="BD342" s="273">
        <v>0.75</v>
      </c>
      <c r="BE342" s="234">
        <f t="shared" si="364"/>
        <v>130.97</v>
      </c>
      <c r="BF342" s="272">
        <v>23.15</v>
      </c>
      <c r="BG342" s="234">
        <f t="shared" si="365"/>
        <v>142.6</v>
      </c>
      <c r="BH342" s="273">
        <v>1.75</v>
      </c>
      <c r="BI342" s="273">
        <v>1</v>
      </c>
      <c r="BJ342" s="273">
        <v>0.75</v>
      </c>
      <c r="BK342" s="234">
        <f t="shared" si="366"/>
        <v>130.97</v>
      </c>
      <c r="BL342" s="234">
        <f t="shared" si="367"/>
        <v>401.74</v>
      </c>
      <c r="BM342" s="234">
        <f t="shared" si="368"/>
        <v>401.74</v>
      </c>
      <c r="BN342" s="234">
        <f t="shared" si="369"/>
        <v>273.57</v>
      </c>
      <c r="BO342" s="234">
        <f t="shared" si="370"/>
        <v>273.57</v>
      </c>
      <c r="BP342" s="235" t="s">
        <v>1599</v>
      </c>
    </row>
    <row r="343" spans="1:68" s="233" customFormat="1" x14ac:dyDescent="0.2">
      <c r="A343" s="246" t="s">
        <v>600</v>
      </c>
      <c r="B343" s="247" t="s">
        <v>642</v>
      </c>
      <c r="C343" s="247" t="s">
        <v>641</v>
      </c>
      <c r="D343" s="248" t="s">
        <v>311</v>
      </c>
      <c r="E343" s="247" t="s">
        <v>124</v>
      </c>
      <c r="F343" s="247" t="s">
        <v>157</v>
      </c>
      <c r="G343" s="247" t="s">
        <v>158</v>
      </c>
      <c r="H343" s="247" t="s">
        <v>1428</v>
      </c>
      <c r="I343" s="247" t="s">
        <v>1504</v>
      </c>
      <c r="J343" s="247" t="s">
        <v>1231</v>
      </c>
      <c r="K343" s="271">
        <v>2.36</v>
      </c>
      <c r="L343" s="271">
        <v>1.64</v>
      </c>
      <c r="M343" s="247" t="s">
        <v>1308</v>
      </c>
      <c r="N343" s="247" t="s">
        <v>1505</v>
      </c>
      <c r="O343" s="247" t="s">
        <v>65</v>
      </c>
      <c r="P343" s="247">
        <v>54</v>
      </c>
      <c r="Q343" s="248"/>
      <c r="R343" s="247" t="s">
        <v>136</v>
      </c>
      <c r="S343" s="247" t="s">
        <v>1406</v>
      </c>
      <c r="T343" s="249">
        <v>139</v>
      </c>
      <c r="U343" s="249" t="s">
        <v>1607</v>
      </c>
      <c r="V343" s="247" t="s">
        <v>111</v>
      </c>
      <c r="W343" s="247" t="s">
        <v>108</v>
      </c>
      <c r="X343" s="247" t="s">
        <v>108</v>
      </c>
      <c r="Y343" s="247" t="s">
        <v>112</v>
      </c>
      <c r="Z343" s="247" t="s">
        <v>1337</v>
      </c>
      <c r="AA343" s="247" t="s">
        <v>108</v>
      </c>
      <c r="AB343" s="247" t="s">
        <v>108</v>
      </c>
      <c r="AC343" s="247"/>
      <c r="AD343" s="249" t="s">
        <v>108</v>
      </c>
      <c r="AE343" s="247" t="s">
        <v>6</v>
      </c>
      <c r="AF343" s="247" t="s">
        <v>108</v>
      </c>
      <c r="AG343" s="247" t="s">
        <v>1460</v>
      </c>
      <c r="AH343" s="247" t="s">
        <v>1433</v>
      </c>
      <c r="AI343" s="254"/>
      <c r="AJ343" s="251" t="s">
        <v>1560</v>
      </c>
      <c r="AK343" s="252" t="s">
        <v>1208</v>
      </c>
      <c r="AL343" s="253" t="s">
        <v>1290</v>
      </c>
      <c r="AM343" s="266">
        <f t="shared" si="358"/>
        <v>6.76</v>
      </c>
      <c r="AN343" s="267">
        <v>28.77</v>
      </c>
      <c r="AO343" s="234">
        <f t="shared" si="359"/>
        <v>194.49</v>
      </c>
      <c r="AP343" s="268">
        <v>2.75</v>
      </c>
      <c r="AQ343" s="268">
        <v>2</v>
      </c>
      <c r="AR343" s="268">
        <v>1.25</v>
      </c>
      <c r="AS343" s="234">
        <f t="shared" si="360"/>
        <v>224.52</v>
      </c>
      <c r="AT343" s="267">
        <v>28.77</v>
      </c>
      <c r="AU343" s="234">
        <f t="shared" si="361"/>
        <v>194.49</v>
      </c>
      <c r="AV343" s="268">
        <v>2.75</v>
      </c>
      <c r="AW343" s="268">
        <v>2</v>
      </c>
      <c r="AX343" s="268">
        <v>1.25</v>
      </c>
      <c r="AY343" s="234">
        <f t="shared" si="362"/>
        <v>224.52</v>
      </c>
      <c r="AZ343" s="272">
        <v>23.15</v>
      </c>
      <c r="BA343" s="266">
        <f t="shared" si="363"/>
        <v>156.494</v>
      </c>
      <c r="BB343" s="273">
        <v>1.75</v>
      </c>
      <c r="BC343" s="273">
        <v>1</v>
      </c>
      <c r="BD343" s="273">
        <v>0.75</v>
      </c>
      <c r="BE343" s="234">
        <f t="shared" si="364"/>
        <v>130.97</v>
      </c>
      <c r="BF343" s="272">
        <v>23.15</v>
      </c>
      <c r="BG343" s="234">
        <f t="shared" si="365"/>
        <v>156.49</v>
      </c>
      <c r="BH343" s="273">
        <v>1.75</v>
      </c>
      <c r="BI343" s="273">
        <v>1</v>
      </c>
      <c r="BJ343" s="273">
        <v>0.75</v>
      </c>
      <c r="BK343" s="234">
        <f t="shared" si="366"/>
        <v>130.97</v>
      </c>
      <c r="BL343" s="234">
        <f t="shared" si="367"/>
        <v>419.01</v>
      </c>
      <c r="BM343" s="234">
        <f t="shared" si="368"/>
        <v>419.01</v>
      </c>
      <c r="BN343" s="234">
        <f t="shared" si="369"/>
        <v>287.45999999999998</v>
      </c>
      <c r="BO343" s="234">
        <f t="shared" si="370"/>
        <v>287.45999999999998</v>
      </c>
      <c r="BP343" s="235" t="s">
        <v>1599</v>
      </c>
    </row>
    <row r="344" spans="1:68" s="233" customFormat="1" x14ac:dyDescent="0.2">
      <c r="A344" s="246" t="s">
        <v>600</v>
      </c>
      <c r="B344" s="247" t="s">
        <v>643</v>
      </c>
      <c r="C344" s="247" t="s">
        <v>646</v>
      </c>
      <c r="D344" s="248" t="s">
        <v>177</v>
      </c>
      <c r="E344" s="247" t="s">
        <v>250</v>
      </c>
      <c r="F344" s="247" t="s">
        <v>251</v>
      </c>
      <c r="G344" s="247" t="s">
        <v>158</v>
      </c>
      <c r="H344" s="247" t="s">
        <v>1357</v>
      </c>
      <c r="I344" s="247" t="s">
        <v>1231</v>
      </c>
      <c r="J344" s="249" t="s">
        <v>1231</v>
      </c>
      <c r="K344" s="280">
        <v>2.395</v>
      </c>
      <c r="L344" s="271">
        <v>1.903</v>
      </c>
      <c r="M344" s="247"/>
      <c r="N344" s="247"/>
      <c r="O344" s="247" t="s">
        <v>65</v>
      </c>
      <c r="P344" s="247">
        <v>44</v>
      </c>
      <c r="Q344" s="248"/>
      <c r="R344" s="247" t="s">
        <v>136</v>
      </c>
      <c r="S344" s="247" t="s">
        <v>1499</v>
      </c>
      <c r="T344" s="249">
        <v>256</v>
      </c>
      <c r="U344" s="247" t="s">
        <v>159</v>
      </c>
      <c r="V344" s="247" t="s">
        <v>113</v>
      </c>
      <c r="W344" s="247" t="s">
        <v>65</v>
      </c>
      <c r="X344" s="247" t="s">
        <v>65</v>
      </c>
      <c r="Y344" s="247" t="s">
        <v>112</v>
      </c>
      <c r="Z344" s="247" t="s">
        <v>1337</v>
      </c>
      <c r="AA344" s="247" t="s">
        <v>113</v>
      </c>
      <c r="AB344" s="247" t="s">
        <v>113</v>
      </c>
      <c r="AC344" s="247"/>
      <c r="AD344" s="247" t="s">
        <v>113</v>
      </c>
      <c r="AE344" s="249" t="s">
        <v>113</v>
      </c>
      <c r="AF344" s="247" t="s">
        <v>65</v>
      </c>
      <c r="AG344" s="247"/>
      <c r="AH344" s="247" t="s">
        <v>1395</v>
      </c>
      <c r="AI344" s="254"/>
      <c r="AJ344" s="251" t="s">
        <v>1596</v>
      </c>
      <c r="AK344" s="252" t="s">
        <v>1208</v>
      </c>
      <c r="AL344" s="253" t="s">
        <v>1290</v>
      </c>
      <c r="AM344" s="266">
        <f t="shared" si="358"/>
        <v>7.093</v>
      </c>
      <c r="AN344" s="234"/>
      <c r="AO344" s="267">
        <v>169.05</v>
      </c>
      <c r="AP344" s="268">
        <v>3.5</v>
      </c>
      <c r="AQ344" s="268">
        <v>2.25</v>
      </c>
      <c r="AR344" s="268">
        <v>1.25</v>
      </c>
      <c r="AS344" s="234">
        <f t="shared" si="360"/>
        <v>261.94</v>
      </c>
      <c r="AT344" s="234"/>
      <c r="AU344" s="269">
        <v>93.1</v>
      </c>
      <c r="AV344" s="270">
        <v>3.5</v>
      </c>
      <c r="AW344" s="270">
        <v>2.25</v>
      </c>
      <c r="AX344" s="270">
        <v>1.25</v>
      </c>
      <c r="AY344" s="234">
        <f t="shared" si="362"/>
        <v>261.94</v>
      </c>
      <c r="AZ344" s="266"/>
      <c r="BA344" s="267">
        <v>169.05</v>
      </c>
      <c r="BB344" s="268">
        <v>3.5</v>
      </c>
      <c r="BC344" s="268">
        <v>2.25</v>
      </c>
      <c r="BD344" s="268">
        <v>1.25</v>
      </c>
      <c r="BE344" s="234">
        <f t="shared" si="364"/>
        <v>261.94</v>
      </c>
      <c r="BF344" s="234"/>
      <c r="BG344" s="269">
        <v>93.1</v>
      </c>
      <c r="BH344" s="270">
        <v>3.5</v>
      </c>
      <c r="BI344" s="270">
        <v>2.25</v>
      </c>
      <c r="BJ344" s="270">
        <v>1.25</v>
      </c>
      <c r="BK344" s="234">
        <f t="shared" si="366"/>
        <v>261.94</v>
      </c>
      <c r="BL344" s="234">
        <f t="shared" si="367"/>
        <v>430.99</v>
      </c>
      <c r="BM344" s="234">
        <f t="shared" si="368"/>
        <v>355.04</v>
      </c>
      <c r="BN344" s="234">
        <f t="shared" si="369"/>
        <v>430.99</v>
      </c>
      <c r="BO344" s="234">
        <f t="shared" si="370"/>
        <v>355.04</v>
      </c>
      <c r="BP344" s="235" t="s">
        <v>1597</v>
      </c>
    </row>
    <row r="345" spans="1:68" s="233" customFormat="1" x14ac:dyDescent="0.2">
      <c r="A345" s="246" t="s">
        <v>600</v>
      </c>
      <c r="B345" s="247" t="s">
        <v>645</v>
      </c>
      <c r="C345" s="247" t="s">
        <v>644</v>
      </c>
      <c r="D345" s="248" t="s">
        <v>335</v>
      </c>
      <c r="E345" s="247" t="s">
        <v>166</v>
      </c>
      <c r="F345" s="247" t="s">
        <v>157</v>
      </c>
      <c r="G345" s="247" t="s">
        <v>158</v>
      </c>
      <c r="H345" s="247" t="s">
        <v>1408</v>
      </c>
      <c r="I345" s="247" t="s">
        <v>1449</v>
      </c>
      <c r="J345" s="247" t="s">
        <v>1295</v>
      </c>
      <c r="K345" s="271">
        <v>2.36</v>
      </c>
      <c r="L345" s="271">
        <v>0.97</v>
      </c>
      <c r="M345" s="247"/>
      <c r="N345" s="247"/>
      <c r="O345" s="247" t="s">
        <v>65</v>
      </c>
      <c r="P345" s="247">
        <v>44</v>
      </c>
      <c r="Q345" s="248"/>
      <c r="R345" s="247" t="s">
        <v>136</v>
      </c>
      <c r="S345" s="247" t="s">
        <v>1238</v>
      </c>
      <c r="T345" s="249">
        <v>154</v>
      </c>
      <c r="U345" s="249" t="s">
        <v>1607</v>
      </c>
      <c r="V345" s="247" t="s">
        <v>199</v>
      </c>
      <c r="W345" s="247" t="s">
        <v>65</v>
      </c>
      <c r="X345" s="247" t="s">
        <v>108</v>
      </c>
      <c r="Y345" s="247" t="s">
        <v>112</v>
      </c>
      <c r="Z345" s="247" t="s">
        <v>1337</v>
      </c>
      <c r="AA345" s="247" t="s">
        <v>113</v>
      </c>
      <c r="AB345" s="247" t="s">
        <v>113</v>
      </c>
      <c r="AC345" s="247"/>
      <c r="AD345" s="247" t="s">
        <v>113</v>
      </c>
      <c r="AE345" s="249" t="s">
        <v>113</v>
      </c>
      <c r="AF345" s="247" t="s">
        <v>65</v>
      </c>
      <c r="AG345" s="247"/>
      <c r="AH345" s="247" t="s">
        <v>1383</v>
      </c>
      <c r="AI345" s="254"/>
      <c r="AJ345" s="251" t="s">
        <v>1596</v>
      </c>
      <c r="AK345" s="252" t="s">
        <v>1208</v>
      </c>
      <c r="AL345" s="253" t="s">
        <v>1290</v>
      </c>
      <c r="AM345" s="266">
        <f t="shared" si="358"/>
        <v>6.09</v>
      </c>
      <c r="AN345" s="267">
        <v>28.03</v>
      </c>
      <c r="AO345" s="234">
        <f t="shared" si="359"/>
        <v>170.7</v>
      </c>
      <c r="AP345" s="268">
        <v>2.5</v>
      </c>
      <c r="AQ345" s="268">
        <v>2</v>
      </c>
      <c r="AR345" s="268">
        <v>1.25</v>
      </c>
      <c r="AS345" s="234">
        <f t="shared" si="360"/>
        <v>215.17</v>
      </c>
      <c r="AT345" s="269">
        <v>13.09</v>
      </c>
      <c r="AU345" s="234">
        <f t="shared" si="361"/>
        <v>79.72</v>
      </c>
      <c r="AV345" s="270">
        <v>2.5</v>
      </c>
      <c r="AW345" s="270">
        <v>2</v>
      </c>
      <c r="AX345" s="270">
        <v>1.25</v>
      </c>
      <c r="AY345" s="234">
        <f t="shared" si="362"/>
        <v>215.17</v>
      </c>
      <c r="AZ345" s="272">
        <v>18.66</v>
      </c>
      <c r="BA345" s="266">
        <f t="shared" si="363"/>
        <v>113.639</v>
      </c>
      <c r="BB345" s="273">
        <v>1.5</v>
      </c>
      <c r="BC345" s="273">
        <v>1</v>
      </c>
      <c r="BD345" s="273">
        <v>0.75</v>
      </c>
      <c r="BE345" s="234">
        <f t="shared" si="364"/>
        <v>121.62</v>
      </c>
      <c r="BF345" s="294">
        <v>10.78</v>
      </c>
      <c r="BG345" s="234">
        <f t="shared" si="365"/>
        <v>65.650000000000006</v>
      </c>
      <c r="BH345" s="295">
        <v>1.25</v>
      </c>
      <c r="BI345" s="295">
        <v>1</v>
      </c>
      <c r="BJ345" s="295">
        <v>0.75</v>
      </c>
      <c r="BK345" s="234">
        <f t="shared" si="366"/>
        <v>112.26</v>
      </c>
      <c r="BL345" s="234">
        <f t="shared" si="367"/>
        <v>385.87</v>
      </c>
      <c r="BM345" s="234">
        <f t="shared" si="368"/>
        <v>294.89</v>
      </c>
      <c r="BN345" s="234">
        <f t="shared" si="369"/>
        <v>235.26</v>
      </c>
      <c r="BO345" s="234">
        <f t="shared" si="370"/>
        <v>177.91</v>
      </c>
    </row>
    <row r="346" spans="1:68" s="233" customFormat="1" x14ac:dyDescent="0.2">
      <c r="A346" s="246" t="s">
        <v>600</v>
      </c>
      <c r="B346" s="247" t="s">
        <v>647</v>
      </c>
      <c r="C346" s="247" t="s">
        <v>646</v>
      </c>
      <c r="D346" s="248" t="s">
        <v>177</v>
      </c>
      <c r="E346" s="247" t="s">
        <v>166</v>
      </c>
      <c r="F346" s="247" t="s">
        <v>157</v>
      </c>
      <c r="G346" s="247" t="s">
        <v>158</v>
      </c>
      <c r="H346" s="247" t="s">
        <v>1408</v>
      </c>
      <c r="I346" s="247" t="s">
        <v>1429</v>
      </c>
      <c r="J346" s="249" t="s">
        <v>1637</v>
      </c>
      <c r="K346" s="271">
        <v>2.36</v>
      </c>
      <c r="L346" s="271">
        <v>0.83</v>
      </c>
      <c r="M346" s="247"/>
      <c r="N346" s="247"/>
      <c r="O346" s="247" t="s">
        <v>65</v>
      </c>
      <c r="P346" s="247">
        <v>44</v>
      </c>
      <c r="Q346" s="248"/>
      <c r="R346" s="247" t="s">
        <v>136</v>
      </c>
      <c r="S346" s="247" t="s">
        <v>1238</v>
      </c>
      <c r="T346" s="249">
        <v>154</v>
      </c>
      <c r="U346" s="249" t="s">
        <v>1607</v>
      </c>
      <c r="V346" s="247" t="s">
        <v>167</v>
      </c>
      <c r="W346" s="247" t="s">
        <v>65</v>
      </c>
      <c r="X346" s="247" t="s">
        <v>108</v>
      </c>
      <c r="Y346" s="247" t="s">
        <v>112</v>
      </c>
      <c r="Z346" s="247" t="s">
        <v>1337</v>
      </c>
      <c r="AA346" s="247" t="s">
        <v>113</v>
      </c>
      <c r="AB346" s="247" t="s">
        <v>113</v>
      </c>
      <c r="AC346" s="247"/>
      <c r="AD346" s="247" t="s">
        <v>113</v>
      </c>
      <c r="AE346" s="249" t="s">
        <v>5</v>
      </c>
      <c r="AF346" s="249" t="s">
        <v>108</v>
      </c>
      <c r="AG346" s="247"/>
      <c r="AH346" s="247" t="s">
        <v>1400</v>
      </c>
      <c r="AI346" s="254"/>
      <c r="AJ346" s="251" t="s">
        <v>1566</v>
      </c>
      <c r="AK346" s="252" t="s">
        <v>1208</v>
      </c>
      <c r="AL346" s="253" t="s">
        <v>1290</v>
      </c>
      <c r="AM346" s="266">
        <f t="shared" si="358"/>
        <v>5.95</v>
      </c>
      <c r="AN346" s="267">
        <v>28.04</v>
      </c>
      <c r="AO346" s="234">
        <f t="shared" si="359"/>
        <v>166.84</v>
      </c>
      <c r="AP346" s="268">
        <v>2.5</v>
      </c>
      <c r="AQ346" s="268">
        <v>2</v>
      </c>
      <c r="AR346" s="268">
        <v>1.25</v>
      </c>
      <c r="AS346" s="234">
        <f t="shared" si="360"/>
        <v>215.17</v>
      </c>
      <c r="AT346" s="269">
        <v>13.1</v>
      </c>
      <c r="AU346" s="234">
        <f t="shared" si="361"/>
        <v>77.95</v>
      </c>
      <c r="AV346" s="270">
        <v>2.5</v>
      </c>
      <c r="AW346" s="270">
        <v>2</v>
      </c>
      <c r="AX346" s="270">
        <v>1.25</v>
      </c>
      <c r="AY346" s="234">
        <f t="shared" si="362"/>
        <v>215.17</v>
      </c>
      <c r="AZ346" s="272">
        <v>18.68</v>
      </c>
      <c r="BA346" s="266">
        <f t="shared" si="363"/>
        <v>111.146</v>
      </c>
      <c r="BB346" s="273">
        <v>1.5</v>
      </c>
      <c r="BC346" s="273">
        <v>1</v>
      </c>
      <c r="BD346" s="273">
        <v>0.75</v>
      </c>
      <c r="BE346" s="234">
        <f t="shared" si="364"/>
        <v>121.62</v>
      </c>
      <c r="BF346" s="294">
        <v>10.79</v>
      </c>
      <c r="BG346" s="234">
        <f t="shared" si="365"/>
        <v>64.2</v>
      </c>
      <c r="BH346" s="295">
        <v>1.25</v>
      </c>
      <c r="BI346" s="295">
        <v>1</v>
      </c>
      <c r="BJ346" s="295">
        <v>0.75</v>
      </c>
      <c r="BK346" s="234">
        <f t="shared" si="366"/>
        <v>112.26</v>
      </c>
      <c r="BL346" s="234">
        <f t="shared" si="367"/>
        <v>382.01</v>
      </c>
      <c r="BM346" s="234">
        <f t="shared" si="368"/>
        <v>293.12</v>
      </c>
      <c r="BN346" s="234">
        <f t="shared" si="369"/>
        <v>232.77</v>
      </c>
      <c r="BO346" s="234">
        <f t="shared" si="370"/>
        <v>176.46</v>
      </c>
    </row>
    <row r="347" spans="1:68" s="233" customFormat="1" x14ac:dyDescent="0.2">
      <c r="A347" s="246" t="s">
        <v>600</v>
      </c>
      <c r="B347" s="247" t="s">
        <v>649</v>
      </c>
      <c r="C347" s="247" t="s">
        <v>648</v>
      </c>
      <c r="D347" s="248" t="s">
        <v>338</v>
      </c>
      <c r="E347" s="247" t="s">
        <v>166</v>
      </c>
      <c r="F347" s="247" t="s">
        <v>157</v>
      </c>
      <c r="G347" s="247" t="s">
        <v>158</v>
      </c>
      <c r="H347" s="247" t="s">
        <v>1408</v>
      </c>
      <c r="I347" s="247" t="s">
        <v>1449</v>
      </c>
      <c r="J347" s="247" t="s">
        <v>1295</v>
      </c>
      <c r="K347" s="271">
        <v>2.36</v>
      </c>
      <c r="L347" s="271">
        <v>0.97</v>
      </c>
      <c r="M347" s="247"/>
      <c r="N347" s="247"/>
      <c r="O347" s="247" t="s">
        <v>65</v>
      </c>
      <c r="P347" s="247">
        <v>44</v>
      </c>
      <c r="Q347" s="248"/>
      <c r="R347" s="247" t="s">
        <v>136</v>
      </c>
      <c r="S347" s="247" t="s">
        <v>1238</v>
      </c>
      <c r="T347" s="249">
        <v>154</v>
      </c>
      <c r="U347" s="249" t="s">
        <v>1607</v>
      </c>
      <c r="V347" s="247" t="s">
        <v>167</v>
      </c>
      <c r="W347" s="247" t="s">
        <v>65</v>
      </c>
      <c r="X347" s="247" t="s">
        <v>108</v>
      </c>
      <c r="Y347" s="247" t="s">
        <v>112</v>
      </c>
      <c r="Z347" s="247" t="s">
        <v>1337</v>
      </c>
      <c r="AA347" s="247" t="s">
        <v>113</v>
      </c>
      <c r="AB347" s="247" t="s">
        <v>113</v>
      </c>
      <c r="AC347" s="247"/>
      <c r="AD347" s="247" t="s">
        <v>113</v>
      </c>
      <c r="AE347" s="249" t="s">
        <v>113</v>
      </c>
      <c r="AF347" s="247" t="s">
        <v>65</v>
      </c>
      <c r="AG347" s="247"/>
      <c r="AH347" s="247" t="s">
        <v>1383</v>
      </c>
      <c r="AI347" s="254"/>
      <c r="AJ347" s="251" t="s">
        <v>1596</v>
      </c>
      <c r="AK347" s="252" t="s">
        <v>1208</v>
      </c>
      <c r="AL347" s="253" t="s">
        <v>1290</v>
      </c>
      <c r="AM347" s="266">
        <f t="shared" si="358"/>
        <v>6.09</v>
      </c>
      <c r="AN347" s="267">
        <v>28.03</v>
      </c>
      <c r="AO347" s="234">
        <f t="shared" si="359"/>
        <v>170.7</v>
      </c>
      <c r="AP347" s="268">
        <v>2.5</v>
      </c>
      <c r="AQ347" s="268">
        <v>2</v>
      </c>
      <c r="AR347" s="268">
        <v>1.25</v>
      </c>
      <c r="AS347" s="234">
        <f t="shared" si="360"/>
        <v>215.17</v>
      </c>
      <c r="AT347" s="269">
        <v>13.09</v>
      </c>
      <c r="AU347" s="234">
        <f t="shared" si="361"/>
        <v>79.72</v>
      </c>
      <c r="AV347" s="270">
        <v>2.5</v>
      </c>
      <c r="AW347" s="270">
        <v>2</v>
      </c>
      <c r="AX347" s="270">
        <v>1.25</v>
      </c>
      <c r="AY347" s="234">
        <f t="shared" si="362"/>
        <v>215.17</v>
      </c>
      <c r="AZ347" s="272">
        <v>18.66</v>
      </c>
      <c r="BA347" s="266">
        <f t="shared" si="363"/>
        <v>113.639</v>
      </c>
      <c r="BB347" s="273">
        <v>1.5</v>
      </c>
      <c r="BC347" s="273">
        <v>1</v>
      </c>
      <c r="BD347" s="273">
        <v>0.75</v>
      </c>
      <c r="BE347" s="234">
        <f t="shared" si="364"/>
        <v>121.62</v>
      </c>
      <c r="BF347" s="294">
        <v>10.78</v>
      </c>
      <c r="BG347" s="234">
        <f t="shared" si="365"/>
        <v>65.650000000000006</v>
      </c>
      <c r="BH347" s="295">
        <v>1.25</v>
      </c>
      <c r="BI347" s="295">
        <v>1</v>
      </c>
      <c r="BJ347" s="295">
        <v>0.75</v>
      </c>
      <c r="BK347" s="234">
        <f t="shared" si="366"/>
        <v>112.26</v>
      </c>
      <c r="BL347" s="234">
        <f t="shared" si="367"/>
        <v>385.87</v>
      </c>
      <c r="BM347" s="234">
        <f t="shared" si="368"/>
        <v>294.89</v>
      </c>
      <c r="BN347" s="234">
        <f t="shared" si="369"/>
        <v>235.26</v>
      </c>
      <c r="BO347" s="234">
        <f t="shared" si="370"/>
        <v>177.91</v>
      </c>
    </row>
    <row r="348" spans="1:68" s="233" customFormat="1" x14ac:dyDescent="0.2">
      <c r="A348" s="246" t="s">
        <v>600</v>
      </c>
      <c r="B348" s="247" t="s">
        <v>651</v>
      </c>
      <c r="C348" s="247" t="s">
        <v>650</v>
      </c>
      <c r="D348" s="248" t="s">
        <v>177</v>
      </c>
      <c r="E348" s="247" t="s">
        <v>124</v>
      </c>
      <c r="F348" s="247" t="s">
        <v>157</v>
      </c>
      <c r="G348" s="247" t="s">
        <v>158</v>
      </c>
      <c r="H348" s="247" t="s">
        <v>1428</v>
      </c>
      <c r="I348" s="247" t="s">
        <v>1386</v>
      </c>
      <c r="J348" s="247" t="s">
        <v>1202</v>
      </c>
      <c r="K348" s="271">
        <v>2.36</v>
      </c>
      <c r="L348" s="271">
        <v>1.29</v>
      </c>
      <c r="M348" s="247" t="s">
        <v>1308</v>
      </c>
      <c r="N348" s="247" t="s">
        <v>1388</v>
      </c>
      <c r="O348" s="247" t="s">
        <v>65</v>
      </c>
      <c r="P348" s="247">
        <v>54</v>
      </c>
      <c r="Q348" s="248"/>
      <c r="R348" s="247" t="s">
        <v>136</v>
      </c>
      <c r="S348" s="247" t="s">
        <v>1431</v>
      </c>
      <c r="T348" s="249">
        <v>124</v>
      </c>
      <c r="U348" s="249" t="s">
        <v>1607</v>
      </c>
      <c r="V348" s="247" t="s">
        <v>132</v>
      </c>
      <c r="W348" s="247" t="s">
        <v>108</v>
      </c>
      <c r="X348" s="247" t="s">
        <v>65</v>
      </c>
      <c r="Y348" s="247" t="s">
        <v>112</v>
      </c>
      <c r="Z348" s="247" t="s">
        <v>1337</v>
      </c>
      <c r="AA348" s="247" t="s">
        <v>108</v>
      </c>
      <c r="AB348" s="247" t="s">
        <v>113</v>
      </c>
      <c r="AC348" s="247"/>
      <c r="AD348" s="249" t="s">
        <v>113</v>
      </c>
      <c r="AE348" s="247" t="s">
        <v>6</v>
      </c>
      <c r="AF348" s="247" t="s">
        <v>108</v>
      </c>
      <c r="AG348" s="247"/>
      <c r="AH348" s="247" t="s">
        <v>1347</v>
      </c>
      <c r="AI348" s="254"/>
      <c r="AJ348" s="251" t="s">
        <v>1560</v>
      </c>
      <c r="AK348" s="252" t="s">
        <v>1208</v>
      </c>
      <c r="AL348" s="253" t="s">
        <v>1290</v>
      </c>
      <c r="AM348" s="266">
        <f t="shared" si="358"/>
        <v>6.41</v>
      </c>
      <c r="AN348" s="267">
        <v>26.02</v>
      </c>
      <c r="AO348" s="234">
        <f t="shared" si="359"/>
        <v>166.79</v>
      </c>
      <c r="AP348" s="268">
        <v>2.75</v>
      </c>
      <c r="AQ348" s="268">
        <v>2</v>
      </c>
      <c r="AR348" s="268">
        <v>1.25</v>
      </c>
      <c r="AS348" s="234">
        <f t="shared" si="360"/>
        <v>224.52</v>
      </c>
      <c r="AT348" s="267">
        <v>26.02</v>
      </c>
      <c r="AU348" s="234">
        <f t="shared" si="361"/>
        <v>166.79</v>
      </c>
      <c r="AV348" s="268">
        <v>2.75</v>
      </c>
      <c r="AW348" s="268">
        <v>2</v>
      </c>
      <c r="AX348" s="268">
        <v>1.25</v>
      </c>
      <c r="AY348" s="234">
        <f t="shared" si="362"/>
        <v>224.52</v>
      </c>
      <c r="AZ348" s="272">
        <v>23.1</v>
      </c>
      <c r="BA348" s="266">
        <f t="shared" si="363"/>
        <v>148.071</v>
      </c>
      <c r="BB348" s="273">
        <v>1.75</v>
      </c>
      <c r="BC348" s="273">
        <v>1</v>
      </c>
      <c r="BD348" s="273">
        <v>0.75</v>
      </c>
      <c r="BE348" s="234">
        <f t="shared" si="364"/>
        <v>130.97</v>
      </c>
      <c r="BF348" s="272">
        <v>23.1</v>
      </c>
      <c r="BG348" s="234">
        <f t="shared" si="365"/>
        <v>148.07</v>
      </c>
      <c r="BH348" s="273">
        <v>1.75</v>
      </c>
      <c r="BI348" s="273">
        <v>1</v>
      </c>
      <c r="BJ348" s="273">
        <v>0.75</v>
      </c>
      <c r="BK348" s="234">
        <f t="shared" si="366"/>
        <v>130.97</v>
      </c>
      <c r="BL348" s="234">
        <f t="shared" si="367"/>
        <v>391.31</v>
      </c>
      <c r="BM348" s="234">
        <f t="shared" si="368"/>
        <v>391.31</v>
      </c>
      <c r="BN348" s="234">
        <f t="shared" si="369"/>
        <v>279.04000000000002</v>
      </c>
      <c r="BO348" s="234">
        <f t="shared" si="370"/>
        <v>279.04000000000002</v>
      </c>
      <c r="BP348" s="235" t="s">
        <v>1599</v>
      </c>
    </row>
    <row r="349" spans="1:68" s="233" customFormat="1" x14ac:dyDescent="0.2">
      <c r="A349" s="246" t="s">
        <v>600</v>
      </c>
      <c r="B349" s="247" t="s">
        <v>653</v>
      </c>
      <c r="C349" s="247" t="s">
        <v>652</v>
      </c>
      <c r="D349" s="248" t="s">
        <v>311</v>
      </c>
      <c r="E349" s="247" t="s">
        <v>124</v>
      </c>
      <c r="F349" s="247" t="s">
        <v>157</v>
      </c>
      <c r="G349" s="247" t="s">
        <v>158</v>
      </c>
      <c r="H349" s="247" t="s">
        <v>1428</v>
      </c>
      <c r="I349" s="247" t="s">
        <v>1504</v>
      </c>
      <c r="J349" s="247" t="s">
        <v>1295</v>
      </c>
      <c r="K349" s="271">
        <v>2.36</v>
      </c>
      <c r="L349" s="271">
        <v>1.64</v>
      </c>
      <c r="M349" s="247" t="s">
        <v>1308</v>
      </c>
      <c r="N349" s="247" t="s">
        <v>1505</v>
      </c>
      <c r="O349" s="247" t="s">
        <v>65</v>
      </c>
      <c r="P349" s="247">
        <v>54</v>
      </c>
      <c r="Q349" s="248"/>
      <c r="R349" s="247" t="s">
        <v>136</v>
      </c>
      <c r="S349" s="247" t="s">
        <v>1238</v>
      </c>
      <c r="T349" s="249">
        <v>154</v>
      </c>
      <c r="U349" s="249" t="s">
        <v>1607</v>
      </c>
      <c r="V349" s="247" t="s">
        <v>111</v>
      </c>
      <c r="W349" s="247" t="s">
        <v>65</v>
      </c>
      <c r="X349" s="247" t="s">
        <v>108</v>
      </c>
      <c r="Y349" s="247" t="s">
        <v>112</v>
      </c>
      <c r="Z349" s="247" t="s">
        <v>1337</v>
      </c>
      <c r="AA349" s="247" t="s">
        <v>108</v>
      </c>
      <c r="AB349" s="247" t="s">
        <v>108</v>
      </c>
      <c r="AC349" s="247"/>
      <c r="AD349" s="249" t="s">
        <v>108</v>
      </c>
      <c r="AE349" s="247" t="s">
        <v>6</v>
      </c>
      <c r="AF349" s="247" t="s">
        <v>108</v>
      </c>
      <c r="AG349" s="247" t="s">
        <v>1460</v>
      </c>
      <c r="AH349" s="247" t="s">
        <v>1433</v>
      </c>
      <c r="AI349" s="254"/>
      <c r="AJ349" s="251" t="s">
        <v>1560</v>
      </c>
      <c r="AK349" s="252" t="s">
        <v>1208</v>
      </c>
      <c r="AL349" s="253" t="s">
        <v>1290</v>
      </c>
      <c r="AM349" s="266">
        <f t="shared" si="358"/>
        <v>6.76</v>
      </c>
      <c r="AN349" s="267">
        <v>33.119999999999997</v>
      </c>
      <c r="AO349" s="234">
        <f t="shared" si="359"/>
        <v>223.89</v>
      </c>
      <c r="AP349" s="268">
        <v>2.75</v>
      </c>
      <c r="AQ349" s="268">
        <v>2</v>
      </c>
      <c r="AR349" s="268">
        <v>1.25</v>
      </c>
      <c r="AS349" s="234">
        <f t="shared" si="360"/>
        <v>224.52</v>
      </c>
      <c r="AT349" s="267">
        <v>33.119999999999997</v>
      </c>
      <c r="AU349" s="234">
        <f t="shared" si="361"/>
        <v>223.89</v>
      </c>
      <c r="AV349" s="268">
        <v>2.75</v>
      </c>
      <c r="AW349" s="268">
        <v>2</v>
      </c>
      <c r="AX349" s="268">
        <v>1.25</v>
      </c>
      <c r="AY349" s="234">
        <f t="shared" si="362"/>
        <v>224.52</v>
      </c>
      <c r="AZ349" s="272">
        <v>26.43</v>
      </c>
      <c r="BA349" s="266">
        <f t="shared" si="363"/>
        <v>178.667</v>
      </c>
      <c r="BB349" s="273">
        <v>1.75</v>
      </c>
      <c r="BC349" s="273">
        <v>1</v>
      </c>
      <c r="BD349" s="273">
        <v>0.75</v>
      </c>
      <c r="BE349" s="234">
        <f t="shared" si="364"/>
        <v>130.97</v>
      </c>
      <c r="BF349" s="272">
        <v>26.43</v>
      </c>
      <c r="BG349" s="234">
        <f t="shared" si="365"/>
        <v>178.67</v>
      </c>
      <c r="BH349" s="273">
        <v>1.75</v>
      </c>
      <c r="BI349" s="273">
        <v>1</v>
      </c>
      <c r="BJ349" s="273">
        <v>0.75</v>
      </c>
      <c r="BK349" s="234">
        <f t="shared" si="366"/>
        <v>130.97</v>
      </c>
      <c r="BL349" s="234">
        <f t="shared" si="367"/>
        <v>448.41</v>
      </c>
      <c r="BM349" s="234">
        <f t="shared" si="368"/>
        <v>448.41</v>
      </c>
      <c r="BN349" s="234">
        <f t="shared" si="369"/>
        <v>309.64</v>
      </c>
      <c r="BO349" s="234">
        <f t="shared" si="370"/>
        <v>309.64</v>
      </c>
      <c r="BP349" s="235" t="s">
        <v>1599</v>
      </c>
    </row>
    <row r="350" spans="1:68" s="233" customFormat="1" x14ac:dyDescent="0.2">
      <c r="A350" s="246" t="s">
        <v>600</v>
      </c>
      <c r="B350" s="247" t="s">
        <v>655</v>
      </c>
      <c r="C350" s="247" t="s">
        <v>654</v>
      </c>
      <c r="D350" s="248" t="s">
        <v>189</v>
      </c>
      <c r="E350" s="247" t="s">
        <v>124</v>
      </c>
      <c r="F350" s="247" t="s">
        <v>157</v>
      </c>
      <c r="G350" s="247" t="s">
        <v>158</v>
      </c>
      <c r="H350" s="247" t="s">
        <v>1428</v>
      </c>
      <c r="I350" s="247" t="s">
        <v>1386</v>
      </c>
      <c r="J350" s="247" t="s">
        <v>1202</v>
      </c>
      <c r="K350" s="271">
        <v>2.36</v>
      </c>
      <c r="L350" s="271">
        <v>1.29</v>
      </c>
      <c r="M350" s="247" t="s">
        <v>1308</v>
      </c>
      <c r="N350" s="247" t="s">
        <v>1388</v>
      </c>
      <c r="O350" s="247" t="s">
        <v>65</v>
      </c>
      <c r="P350" s="247">
        <v>54</v>
      </c>
      <c r="Q350" s="248"/>
      <c r="R350" s="247" t="s">
        <v>136</v>
      </c>
      <c r="S350" s="247" t="s">
        <v>1431</v>
      </c>
      <c r="T350" s="249">
        <v>124</v>
      </c>
      <c r="U350" s="249" t="s">
        <v>1607</v>
      </c>
      <c r="V350" s="247" t="s">
        <v>132</v>
      </c>
      <c r="W350" s="247" t="s">
        <v>108</v>
      </c>
      <c r="X350" s="247" t="s">
        <v>108</v>
      </c>
      <c r="Y350" s="247" t="s">
        <v>112</v>
      </c>
      <c r="Z350" s="247" t="s">
        <v>1337</v>
      </c>
      <c r="AA350" s="247" t="s">
        <v>108</v>
      </c>
      <c r="AB350" s="247" t="s">
        <v>108</v>
      </c>
      <c r="AC350" s="247"/>
      <c r="AD350" s="247" t="s">
        <v>108</v>
      </c>
      <c r="AE350" s="247" t="s">
        <v>6</v>
      </c>
      <c r="AF350" s="247" t="s">
        <v>108</v>
      </c>
      <c r="AG350" s="249" t="s">
        <v>1655</v>
      </c>
      <c r="AH350" s="247" t="s">
        <v>1347</v>
      </c>
      <c r="AI350" s="254"/>
      <c r="AJ350" s="251" t="s">
        <v>1560</v>
      </c>
      <c r="AK350" s="252" t="s">
        <v>1208</v>
      </c>
      <c r="AL350" s="253" t="s">
        <v>1290</v>
      </c>
      <c r="AM350" s="266">
        <f t="shared" si="358"/>
        <v>6.41</v>
      </c>
      <c r="AN350" s="267">
        <v>26.02</v>
      </c>
      <c r="AO350" s="234">
        <f t="shared" si="359"/>
        <v>166.79</v>
      </c>
      <c r="AP350" s="268">
        <v>2.75</v>
      </c>
      <c r="AQ350" s="268">
        <v>2</v>
      </c>
      <c r="AR350" s="268">
        <v>1.25</v>
      </c>
      <c r="AS350" s="234">
        <f t="shared" si="360"/>
        <v>224.52</v>
      </c>
      <c r="AT350" s="267">
        <v>26.02</v>
      </c>
      <c r="AU350" s="234">
        <f t="shared" si="361"/>
        <v>166.79</v>
      </c>
      <c r="AV350" s="268">
        <v>2.75</v>
      </c>
      <c r="AW350" s="268">
        <v>2</v>
      </c>
      <c r="AX350" s="268">
        <v>1.25</v>
      </c>
      <c r="AY350" s="234">
        <f t="shared" si="362"/>
        <v>224.52</v>
      </c>
      <c r="AZ350" s="272">
        <v>23.1</v>
      </c>
      <c r="BA350" s="266">
        <f t="shared" si="363"/>
        <v>148.071</v>
      </c>
      <c r="BB350" s="273">
        <v>1.75</v>
      </c>
      <c r="BC350" s="273">
        <v>1</v>
      </c>
      <c r="BD350" s="273">
        <v>0.75</v>
      </c>
      <c r="BE350" s="234">
        <f t="shared" si="364"/>
        <v>130.97</v>
      </c>
      <c r="BF350" s="272">
        <v>23.1</v>
      </c>
      <c r="BG350" s="234">
        <f t="shared" si="365"/>
        <v>148.07</v>
      </c>
      <c r="BH350" s="273">
        <v>1.75</v>
      </c>
      <c r="BI350" s="273">
        <v>1</v>
      </c>
      <c r="BJ350" s="273">
        <v>0.75</v>
      </c>
      <c r="BK350" s="234">
        <f t="shared" si="366"/>
        <v>130.97</v>
      </c>
      <c r="BL350" s="234">
        <f t="shared" si="367"/>
        <v>391.31</v>
      </c>
      <c r="BM350" s="234">
        <f t="shared" si="368"/>
        <v>391.31</v>
      </c>
      <c r="BN350" s="234">
        <f t="shared" si="369"/>
        <v>279.04000000000002</v>
      </c>
      <c r="BO350" s="234">
        <f t="shared" si="370"/>
        <v>279.04000000000002</v>
      </c>
      <c r="BP350" s="235" t="s">
        <v>1599</v>
      </c>
    </row>
    <row r="351" spans="1:68" s="233" customFormat="1" x14ac:dyDescent="0.2">
      <c r="A351" s="246" t="s">
        <v>600</v>
      </c>
      <c r="B351" s="247" t="s">
        <v>657</v>
      </c>
      <c r="C351" s="247" t="s">
        <v>656</v>
      </c>
      <c r="D351" s="248" t="s">
        <v>291</v>
      </c>
      <c r="E351" s="247" t="s">
        <v>250</v>
      </c>
      <c r="F351" s="247" t="s">
        <v>251</v>
      </c>
      <c r="G351" s="247" t="s">
        <v>158</v>
      </c>
      <c r="H351" s="247" t="s">
        <v>1357</v>
      </c>
      <c r="I351" s="247" t="s">
        <v>1449</v>
      </c>
      <c r="J351" s="249" t="s">
        <v>1295</v>
      </c>
      <c r="K351" s="280">
        <v>2.395</v>
      </c>
      <c r="L351" s="271">
        <v>1.9550000000000001</v>
      </c>
      <c r="M351" s="247"/>
      <c r="N351" s="247"/>
      <c r="O351" s="247" t="s">
        <v>65</v>
      </c>
      <c r="P351" s="247">
        <v>44</v>
      </c>
      <c r="Q351" s="248"/>
      <c r="R351" s="247" t="s">
        <v>136</v>
      </c>
      <c r="S351" s="247" t="s">
        <v>1499</v>
      </c>
      <c r="T351" s="249">
        <v>241</v>
      </c>
      <c r="U351" s="247" t="s">
        <v>159</v>
      </c>
      <c r="V351" s="247" t="s">
        <v>113</v>
      </c>
      <c r="W351" s="247" t="s">
        <v>65</v>
      </c>
      <c r="X351" s="247" t="s">
        <v>65</v>
      </c>
      <c r="Y351" s="247" t="s">
        <v>112</v>
      </c>
      <c r="Z351" s="247" t="s">
        <v>1337</v>
      </c>
      <c r="AA351" s="247" t="s">
        <v>113</v>
      </c>
      <c r="AB351" s="247" t="s">
        <v>113</v>
      </c>
      <c r="AC351" s="247"/>
      <c r="AD351" s="247" t="s">
        <v>113</v>
      </c>
      <c r="AE351" s="249" t="s">
        <v>113</v>
      </c>
      <c r="AF351" s="249" t="s">
        <v>65</v>
      </c>
      <c r="AG351" s="247"/>
      <c r="AH351" s="247" t="s">
        <v>1395</v>
      </c>
      <c r="AI351" s="254"/>
      <c r="AJ351" s="251" t="s">
        <v>1596</v>
      </c>
      <c r="AK351" s="252" t="s">
        <v>1208</v>
      </c>
      <c r="AL351" s="253" t="s">
        <v>1290</v>
      </c>
      <c r="AM351" s="266">
        <f t="shared" si="358"/>
        <v>7.1449999999999996</v>
      </c>
      <c r="AN351" s="234"/>
      <c r="AO351" s="267">
        <v>152.63999999999999</v>
      </c>
      <c r="AP351" s="268">
        <v>3.5</v>
      </c>
      <c r="AQ351" s="268">
        <v>2.25</v>
      </c>
      <c r="AR351" s="268">
        <v>1.25</v>
      </c>
      <c r="AS351" s="234">
        <f t="shared" si="360"/>
        <v>261.94</v>
      </c>
      <c r="AT351" s="234"/>
      <c r="AU351" s="269">
        <v>85.99</v>
      </c>
      <c r="AV351" s="270">
        <v>3.5</v>
      </c>
      <c r="AW351" s="270">
        <v>2.25</v>
      </c>
      <c r="AX351" s="270">
        <v>1.25</v>
      </c>
      <c r="AY351" s="234">
        <f t="shared" si="362"/>
        <v>261.94</v>
      </c>
      <c r="AZ351" s="266"/>
      <c r="BA351" s="267">
        <v>152.63999999999999</v>
      </c>
      <c r="BB351" s="268">
        <v>3.5</v>
      </c>
      <c r="BC351" s="268">
        <v>2.25</v>
      </c>
      <c r="BD351" s="268">
        <v>1.25</v>
      </c>
      <c r="BE351" s="234">
        <f t="shared" si="364"/>
        <v>261.94</v>
      </c>
      <c r="BF351" s="234"/>
      <c r="BG351" s="269">
        <v>85.99</v>
      </c>
      <c r="BH351" s="270">
        <v>3.5</v>
      </c>
      <c r="BI351" s="270">
        <v>2.25</v>
      </c>
      <c r="BJ351" s="270">
        <v>1.25</v>
      </c>
      <c r="BK351" s="234">
        <f t="shared" si="366"/>
        <v>261.94</v>
      </c>
      <c r="BL351" s="234">
        <f t="shared" si="367"/>
        <v>414.58</v>
      </c>
      <c r="BM351" s="234">
        <f t="shared" si="368"/>
        <v>347.93</v>
      </c>
      <c r="BN351" s="234">
        <f t="shared" si="369"/>
        <v>414.58</v>
      </c>
      <c r="BO351" s="234">
        <f t="shared" si="370"/>
        <v>347.93</v>
      </c>
      <c r="BP351" s="235" t="s">
        <v>1597</v>
      </c>
    </row>
    <row r="352" spans="1:68" s="233" customFormat="1" x14ac:dyDescent="0.2">
      <c r="A352" s="246" t="s">
        <v>600</v>
      </c>
      <c r="B352" s="247" t="s">
        <v>659</v>
      </c>
      <c r="C352" s="247" t="s">
        <v>658</v>
      </c>
      <c r="D352" s="248" t="s">
        <v>338</v>
      </c>
      <c r="E352" s="247" t="s">
        <v>166</v>
      </c>
      <c r="F352" s="247" t="s">
        <v>157</v>
      </c>
      <c r="G352" s="247" t="s">
        <v>158</v>
      </c>
      <c r="H352" s="247" t="s">
        <v>1428</v>
      </c>
      <c r="I352" s="247" t="s">
        <v>1231</v>
      </c>
      <c r="J352" s="247" t="s">
        <v>1231</v>
      </c>
      <c r="K352" s="271">
        <v>2.36</v>
      </c>
      <c r="L352" s="271">
        <v>0.97</v>
      </c>
      <c r="M352" s="247"/>
      <c r="N352" s="247"/>
      <c r="O352" s="247" t="s">
        <v>65</v>
      </c>
      <c r="P352" s="247">
        <v>54</v>
      </c>
      <c r="Q352" s="248"/>
      <c r="R352" s="247" t="s">
        <v>136</v>
      </c>
      <c r="S352" s="247" t="s">
        <v>1238</v>
      </c>
      <c r="T352" s="249">
        <v>154</v>
      </c>
      <c r="U352" s="249" t="s">
        <v>1607</v>
      </c>
      <c r="V352" s="247" t="s">
        <v>167</v>
      </c>
      <c r="W352" s="247" t="s">
        <v>65</v>
      </c>
      <c r="X352" s="247" t="s">
        <v>108</v>
      </c>
      <c r="Y352" s="247" t="s">
        <v>112</v>
      </c>
      <c r="Z352" s="247" t="s">
        <v>1304</v>
      </c>
      <c r="AA352" s="247" t="s">
        <v>113</v>
      </c>
      <c r="AB352" s="247" t="s">
        <v>113</v>
      </c>
      <c r="AC352" s="247"/>
      <c r="AD352" s="247" t="s">
        <v>113</v>
      </c>
      <c r="AE352" s="247" t="s">
        <v>6</v>
      </c>
      <c r="AF352" s="247" t="s">
        <v>108</v>
      </c>
      <c r="AG352" s="247"/>
      <c r="AH352" s="247" t="s">
        <v>1383</v>
      </c>
      <c r="AI352" s="254"/>
      <c r="AJ352" s="251" t="s">
        <v>1560</v>
      </c>
      <c r="AK352" s="252" t="s">
        <v>1208</v>
      </c>
      <c r="AL352" s="253" t="s">
        <v>1290</v>
      </c>
      <c r="AM352" s="266">
        <f t="shared" si="358"/>
        <v>6.09</v>
      </c>
      <c r="AN352" s="267">
        <v>33.119999999999997</v>
      </c>
      <c r="AO352" s="234">
        <f t="shared" si="359"/>
        <v>201.7</v>
      </c>
      <c r="AP352" s="268">
        <v>2.75</v>
      </c>
      <c r="AQ352" s="268">
        <v>2</v>
      </c>
      <c r="AR352" s="268">
        <v>1.25</v>
      </c>
      <c r="AS352" s="234">
        <f t="shared" si="360"/>
        <v>224.52</v>
      </c>
      <c r="AT352" s="267">
        <v>33.119999999999997</v>
      </c>
      <c r="AU352" s="234">
        <f t="shared" si="361"/>
        <v>201.7</v>
      </c>
      <c r="AV352" s="268">
        <v>2.75</v>
      </c>
      <c r="AW352" s="268">
        <v>2</v>
      </c>
      <c r="AX352" s="268">
        <v>1.25</v>
      </c>
      <c r="AY352" s="234">
        <f t="shared" si="362"/>
        <v>224.52</v>
      </c>
      <c r="AZ352" s="272">
        <v>26.43</v>
      </c>
      <c r="BA352" s="266">
        <f t="shared" si="363"/>
        <v>160.959</v>
      </c>
      <c r="BB352" s="273">
        <v>1.75</v>
      </c>
      <c r="BC352" s="273">
        <v>1</v>
      </c>
      <c r="BD352" s="273">
        <v>0.75</v>
      </c>
      <c r="BE352" s="234">
        <f t="shared" si="364"/>
        <v>130.97</v>
      </c>
      <c r="BF352" s="272">
        <v>26.43</v>
      </c>
      <c r="BG352" s="234">
        <f t="shared" si="365"/>
        <v>160.96</v>
      </c>
      <c r="BH352" s="273">
        <v>1.75</v>
      </c>
      <c r="BI352" s="273">
        <v>1</v>
      </c>
      <c r="BJ352" s="273">
        <v>0.75</v>
      </c>
      <c r="BK352" s="234">
        <f t="shared" si="366"/>
        <v>130.97</v>
      </c>
      <c r="BL352" s="234">
        <f t="shared" si="367"/>
        <v>426.22</v>
      </c>
      <c r="BM352" s="234">
        <f t="shared" si="368"/>
        <v>426.22</v>
      </c>
      <c r="BN352" s="234">
        <f t="shared" si="369"/>
        <v>291.93</v>
      </c>
      <c r="BO352" s="234">
        <f t="shared" si="370"/>
        <v>291.93</v>
      </c>
      <c r="BP352" s="235" t="s">
        <v>1599</v>
      </c>
    </row>
    <row r="353" spans="1:68" s="233" customFormat="1" ht="14.95" thickBot="1" x14ac:dyDescent="0.25">
      <c r="A353" s="277" t="s">
        <v>600</v>
      </c>
      <c r="B353" s="278" t="s">
        <v>661</v>
      </c>
      <c r="C353" s="278" t="s">
        <v>660</v>
      </c>
      <c r="D353" s="279" t="s">
        <v>335</v>
      </c>
      <c r="E353" s="278" t="s">
        <v>166</v>
      </c>
      <c r="F353" s="278" t="s">
        <v>157</v>
      </c>
      <c r="G353" s="278" t="s">
        <v>158</v>
      </c>
      <c r="H353" s="278" t="s">
        <v>1428</v>
      </c>
      <c r="I353" s="278" t="s">
        <v>1231</v>
      </c>
      <c r="J353" s="278" t="s">
        <v>1231</v>
      </c>
      <c r="K353" s="271">
        <v>2.36</v>
      </c>
      <c r="L353" s="271">
        <v>0.97</v>
      </c>
      <c r="M353" s="278"/>
      <c r="N353" s="278"/>
      <c r="O353" s="278" t="s">
        <v>65</v>
      </c>
      <c r="P353" s="278">
        <v>54</v>
      </c>
      <c r="Q353" s="279"/>
      <c r="R353" s="278" t="s">
        <v>136</v>
      </c>
      <c r="S353" s="278" t="s">
        <v>1238</v>
      </c>
      <c r="T353" s="249">
        <v>154</v>
      </c>
      <c r="U353" s="249" t="s">
        <v>1607</v>
      </c>
      <c r="V353" s="278" t="s">
        <v>167</v>
      </c>
      <c r="W353" s="278" t="s">
        <v>65</v>
      </c>
      <c r="X353" s="278" t="s">
        <v>108</v>
      </c>
      <c r="Y353" s="278" t="s">
        <v>112</v>
      </c>
      <c r="Z353" s="278" t="s">
        <v>1304</v>
      </c>
      <c r="AA353" s="278" t="s">
        <v>113</v>
      </c>
      <c r="AB353" s="278" t="s">
        <v>113</v>
      </c>
      <c r="AC353" s="278"/>
      <c r="AD353" s="278" t="s">
        <v>113</v>
      </c>
      <c r="AE353" s="278" t="s">
        <v>6</v>
      </c>
      <c r="AF353" s="278" t="s">
        <v>108</v>
      </c>
      <c r="AG353" s="278"/>
      <c r="AH353" s="278" t="s">
        <v>1383</v>
      </c>
      <c r="AI353" s="281"/>
      <c r="AJ353" s="282" t="s">
        <v>1560</v>
      </c>
      <c r="AK353" s="252" t="s">
        <v>1208</v>
      </c>
      <c r="AL353" s="253" t="s">
        <v>1290</v>
      </c>
      <c r="AM353" s="266">
        <f t="shared" si="358"/>
        <v>6.09</v>
      </c>
      <c r="AN353" s="267">
        <v>33.119999999999997</v>
      </c>
      <c r="AO353" s="234">
        <f t="shared" si="359"/>
        <v>201.7</v>
      </c>
      <c r="AP353" s="268">
        <v>2.75</v>
      </c>
      <c r="AQ353" s="268">
        <v>2</v>
      </c>
      <c r="AR353" s="268">
        <v>1.25</v>
      </c>
      <c r="AS353" s="234">
        <f t="shared" si="360"/>
        <v>224.52</v>
      </c>
      <c r="AT353" s="267">
        <v>33.119999999999997</v>
      </c>
      <c r="AU353" s="234">
        <f t="shared" si="361"/>
        <v>201.7</v>
      </c>
      <c r="AV353" s="268">
        <v>2.75</v>
      </c>
      <c r="AW353" s="268">
        <v>2</v>
      </c>
      <c r="AX353" s="268">
        <v>1.25</v>
      </c>
      <c r="AY353" s="234">
        <f t="shared" si="362"/>
        <v>224.52</v>
      </c>
      <c r="AZ353" s="272">
        <v>26.43</v>
      </c>
      <c r="BA353" s="266">
        <f t="shared" si="363"/>
        <v>160.959</v>
      </c>
      <c r="BB353" s="273">
        <v>1.75</v>
      </c>
      <c r="BC353" s="273">
        <v>1</v>
      </c>
      <c r="BD353" s="273">
        <v>0.75</v>
      </c>
      <c r="BE353" s="234">
        <f t="shared" si="364"/>
        <v>130.97</v>
      </c>
      <c r="BF353" s="272">
        <v>26.43</v>
      </c>
      <c r="BG353" s="234">
        <f t="shared" si="365"/>
        <v>160.96</v>
      </c>
      <c r="BH353" s="273">
        <v>1.75</v>
      </c>
      <c r="BI353" s="273">
        <v>1</v>
      </c>
      <c r="BJ353" s="273">
        <v>0.75</v>
      </c>
      <c r="BK353" s="234">
        <f t="shared" si="366"/>
        <v>130.97</v>
      </c>
      <c r="BL353" s="234">
        <f t="shared" si="367"/>
        <v>426.22</v>
      </c>
      <c r="BM353" s="234">
        <f t="shared" si="368"/>
        <v>426.22</v>
      </c>
      <c r="BN353" s="234">
        <f t="shared" si="369"/>
        <v>291.93</v>
      </c>
      <c r="BO353" s="234">
        <f t="shared" si="370"/>
        <v>291.93</v>
      </c>
      <c r="BP353" s="235" t="s">
        <v>1599</v>
      </c>
    </row>
    <row r="354" spans="1:68" s="233" customFormat="1" ht="14.95" thickBot="1" x14ac:dyDescent="0.25">
      <c r="A354" s="284" t="s">
        <v>662</v>
      </c>
      <c r="B354" s="285"/>
      <c r="C354" s="285"/>
      <c r="D354" s="286"/>
      <c r="E354" s="285"/>
      <c r="F354" s="285"/>
      <c r="G354" s="286"/>
      <c r="H354" s="286"/>
      <c r="I354" s="286"/>
      <c r="J354" s="285"/>
      <c r="K354" s="287"/>
      <c r="L354" s="287"/>
      <c r="M354" s="285"/>
      <c r="N354" s="285"/>
      <c r="O354" s="285"/>
      <c r="P354" s="285"/>
      <c r="Q354" s="286"/>
      <c r="R354" s="285"/>
      <c r="S354" s="285"/>
      <c r="T354" s="285"/>
      <c r="U354" s="285"/>
      <c r="V354" s="285"/>
      <c r="W354" s="285"/>
      <c r="X354" s="285"/>
      <c r="Y354" s="285"/>
      <c r="Z354" s="285"/>
      <c r="AA354" s="285"/>
      <c r="AB354" s="285"/>
      <c r="AC354" s="285"/>
      <c r="AD354" s="285"/>
      <c r="AE354" s="285"/>
      <c r="AF354" s="285"/>
      <c r="AG354" s="285"/>
      <c r="AH354" s="285"/>
      <c r="AI354" s="286"/>
      <c r="AJ354" s="286"/>
      <c r="AK354" s="285"/>
      <c r="AL354" s="288"/>
      <c r="AM354" s="266"/>
      <c r="AN354" s="234"/>
      <c r="AO354" s="234"/>
      <c r="AP354" s="234"/>
      <c r="AQ354" s="234"/>
      <c r="AR354" s="234"/>
      <c r="AS354" s="234"/>
      <c r="AT354" s="266"/>
      <c r="AU354" s="266"/>
      <c r="AV354" s="266"/>
      <c r="AW354" s="266"/>
      <c r="AX354" s="266"/>
      <c r="AY354" s="266"/>
      <c r="AZ354" s="266"/>
      <c r="BA354" s="266"/>
      <c r="BB354" s="266"/>
      <c r="BC354" s="266"/>
      <c r="BD354" s="266"/>
      <c r="BE354" s="266"/>
      <c r="BF354" s="266"/>
      <c r="BG354" s="266"/>
      <c r="BH354" s="266">
        <v>3.5</v>
      </c>
      <c r="BI354" s="266">
        <v>2.25</v>
      </c>
      <c r="BJ354" s="266">
        <v>1.25</v>
      </c>
      <c r="BK354" s="266"/>
      <c r="BL354" s="234"/>
      <c r="BM354" s="234"/>
      <c r="BN354" s="234"/>
      <c r="BO354" s="234"/>
    </row>
    <row r="355" spans="1:68" s="233" customFormat="1" x14ac:dyDescent="0.2">
      <c r="A355" s="246" t="s">
        <v>662</v>
      </c>
      <c r="B355" s="247" t="s">
        <v>665</v>
      </c>
      <c r="C355" s="247" t="s">
        <v>664</v>
      </c>
      <c r="D355" s="248" t="s">
        <v>177</v>
      </c>
      <c r="E355" s="247" t="s">
        <v>124</v>
      </c>
      <c r="F355" s="247" t="s">
        <v>157</v>
      </c>
      <c r="G355" s="247" t="s">
        <v>158</v>
      </c>
      <c r="H355" s="247" t="s">
        <v>1428</v>
      </c>
      <c r="I355" s="247" t="s">
        <v>1386</v>
      </c>
      <c r="J355" s="247" t="s">
        <v>1202</v>
      </c>
      <c r="K355" s="271">
        <v>2.36</v>
      </c>
      <c r="L355" s="271">
        <v>1.29</v>
      </c>
      <c r="M355" s="247" t="s">
        <v>1308</v>
      </c>
      <c r="N355" s="247" t="s">
        <v>1388</v>
      </c>
      <c r="O355" s="247" t="s">
        <v>65</v>
      </c>
      <c r="P355" s="247">
        <v>54</v>
      </c>
      <c r="Q355" s="248"/>
      <c r="R355" s="247" t="s">
        <v>136</v>
      </c>
      <c r="S355" s="247" t="s">
        <v>1217</v>
      </c>
      <c r="T355" s="249">
        <v>154</v>
      </c>
      <c r="U355" s="249" t="s">
        <v>1607</v>
      </c>
      <c r="V355" s="247" t="s">
        <v>125</v>
      </c>
      <c r="W355" s="247" t="s">
        <v>108</v>
      </c>
      <c r="X355" s="247" t="s">
        <v>108</v>
      </c>
      <c r="Y355" s="247" t="s">
        <v>112</v>
      </c>
      <c r="Z355" s="247" t="s">
        <v>1337</v>
      </c>
      <c r="AA355" s="247" t="s">
        <v>108</v>
      </c>
      <c r="AB355" s="247" t="s">
        <v>113</v>
      </c>
      <c r="AC355" s="247"/>
      <c r="AD355" s="249" t="s">
        <v>113</v>
      </c>
      <c r="AE355" s="247" t="s">
        <v>6</v>
      </c>
      <c r="AF355" s="247" t="s">
        <v>108</v>
      </c>
      <c r="AG355" s="247"/>
      <c r="AH355" s="247" t="s">
        <v>1433</v>
      </c>
      <c r="AI355" s="254"/>
      <c r="AJ355" s="251" t="s">
        <v>1560</v>
      </c>
      <c r="AK355" s="252" t="s">
        <v>1208</v>
      </c>
      <c r="AL355" s="253" t="s">
        <v>1290</v>
      </c>
      <c r="AM355" s="266">
        <f t="shared" si="358"/>
        <v>6.41</v>
      </c>
      <c r="AN355" s="267">
        <v>33.119999999999997</v>
      </c>
      <c r="AO355" s="234">
        <f t="shared" si="359"/>
        <v>212.3</v>
      </c>
      <c r="AP355" s="268">
        <v>2.75</v>
      </c>
      <c r="AQ355" s="268">
        <v>2</v>
      </c>
      <c r="AR355" s="268">
        <v>1.25</v>
      </c>
      <c r="AS355" s="234">
        <f t="shared" ref="AS355:AS362" si="371">SUBTOTAL(9,AP355:AR355)*37.42</f>
        <v>224.52</v>
      </c>
      <c r="AT355" s="267">
        <v>33.119999999999997</v>
      </c>
      <c r="AU355" s="234">
        <f t="shared" ref="AU355:AU362" si="372">SUBTOTAL(9,AM355)*AT355</f>
        <v>212.3</v>
      </c>
      <c r="AV355" s="268">
        <v>2.75</v>
      </c>
      <c r="AW355" s="268">
        <v>2</v>
      </c>
      <c r="AX355" s="268">
        <v>1.25</v>
      </c>
      <c r="AY355" s="234">
        <f t="shared" ref="AY355:AY362" si="373">SUBTOTAL(9,AV355:AX355)*37.42</f>
        <v>224.52</v>
      </c>
      <c r="AZ355" s="272">
        <v>26.43</v>
      </c>
      <c r="BA355" s="266">
        <f t="shared" ref="BA355:BA362" si="374">SUBTOTAL(9,AM355)*AZ355</f>
        <v>169.416</v>
      </c>
      <c r="BB355" s="273">
        <v>1.75</v>
      </c>
      <c r="BC355" s="273">
        <v>1</v>
      </c>
      <c r="BD355" s="273">
        <v>0.75</v>
      </c>
      <c r="BE355" s="234">
        <f t="shared" ref="BE355:BE362" si="375">SUBTOTAL(9,BB355:BD355)*37.42</f>
        <v>130.97</v>
      </c>
      <c r="BF355" s="272">
        <v>26.43</v>
      </c>
      <c r="BG355" s="234">
        <f t="shared" ref="BG355:BG362" si="376">SUBTOTAL(9,AM355)*BF355</f>
        <v>169.42</v>
      </c>
      <c r="BH355" s="273">
        <v>1.75</v>
      </c>
      <c r="BI355" s="273">
        <v>1</v>
      </c>
      <c r="BJ355" s="273">
        <v>0.75</v>
      </c>
      <c r="BK355" s="234">
        <f t="shared" ref="BK355:BK362" si="377">SUBTOTAL(9,BH355:BJ355)*37.42</f>
        <v>130.97</v>
      </c>
      <c r="BL355" s="234">
        <f t="shared" ref="BL355:BL362" si="378">SUM(AO355+AS355)</f>
        <v>436.82</v>
      </c>
      <c r="BM355" s="234">
        <f t="shared" ref="BM355:BM362" si="379">SUM(AU355+AY355)</f>
        <v>436.82</v>
      </c>
      <c r="BN355" s="234">
        <f t="shared" ref="BN355:BN362" si="380">SUM(BA355+BE355)</f>
        <v>300.39</v>
      </c>
      <c r="BO355" s="234">
        <f t="shared" ref="BO355:BO362" si="381">SUM(BG355+BK355)</f>
        <v>300.39</v>
      </c>
      <c r="BP355" s="235" t="s">
        <v>1599</v>
      </c>
    </row>
    <row r="356" spans="1:68" s="233" customFormat="1" x14ac:dyDescent="0.2">
      <c r="A356" s="246" t="s">
        <v>662</v>
      </c>
      <c r="B356" s="247" t="s">
        <v>667</v>
      </c>
      <c r="C356" s="247" t="s">
        <v>666</v>
      </c>
      <c r="D356" s="248" t="s">
        <v>358</v>
      </c>
      <c r="E356" s="247" t="s">
        <v>166</v>
      </c>
      <c r="F356" s="247" t="s">
        <v>157</v>
      </c>
      <c r="G356" s="247" t="s">
        <v>158</v>
      </c>
      <c r="H356" s="247" t="s">
        <v>1408</v>
      </c>
      <c r="I356" s="247" t="s">
        <v>1429</v>
      </c>
      <c r="J356" s="249" t="s">
        <v>1637</v>
      </c>
      <c r="K356" s="271">
        <v>2.36</v>
      </c>
      <c r="L356" s="271">
        <v>0.83</v>
      </c>
      <c r="M356" s="247"/>
      <c r="N356" s="247"/>
      <c r="O356" s="247" t="s">
        <v>65</v>
      </c>
      <c r="P356" s="247">
        <v>44</v>
      </c>
      <c r="Q356" s="248"/>
      <c r="R356" s="247" t="s">
        <v>136</v>
      </c>
      <c r="S356" s="247" t="s">
        <v>1238</v>
      </c>
      <c r="T356" s="249">
        <v>154</v>
      </c>
      <c r="U356" s="249" t="s">
        <v>1607</v>
      </c>
      <c r="V356" s="247" t="s">
        <v>167</v>
      </c>
      <c r="W356" s="247" t="s">
        <v>65</v>
      </c>
      <c r="X356" s="247" t="s">
        <v>108</v>
      </c>
      <c r="Y356" s="247" t="s">
        <v>112</v>
      </c>
      <c r="Z356" s="247" t="s">
        <v>1337</v>
      </c>
      <c r="AA356" s="247" t="s">
        <v>113</v>
      </c>
      <c r="AB356" s="247" t="s">
        <v>113</v>
      </c>
      <c r="AC356" s="247"/>
      <c r="AD356" s="247" t="s">
        <v>113</v>
      </c>
      <c r="AE356" s="249" t="s">
        <v>5</v>
      </c>
      <c r="AF356" s="247" t="s">
        <v>65</v>
      </c>
      <c r="AG356" s="247"/>
      <c r="AH356" s="247" t="s">
        <v>1413</v>
      </c>
      <c r="AI356" s="254"/>
      <c r="AJ356" s="251" t="s">
        <v>1566</v>
      </c>
      <c r="AK356" s="252" t="s">
        <v>1208</v>
      </c>
      <c r="AL356" s="253" t="s">
        <v>1290</v>
      </c>
      <c r="AM356" s="266">
        <f t="shared" si="358"/>
        <v>5.95</v>
      </c>
      <c r="AN356" s="267">
        <v>28.04</v>
      </c>
      <c r="AO356" s="234">
        <f t="shared" si="359"/>
        <v>166.84</v>
      </c>
      <c r="AP356" s="268">
        <v>2.5</v>
      </c>
      <c r="AQ356" s="268">
        <v>2</v>
      </c>
      <c r="AR356" s="268">
        <v>1.25</v>
      </c>
      <c r="AS356" s="234">
        <f t="shared" si="371"/>
        <v>215.17</v>
      </c>
      <c r="AT356" s="269">
        <v>13.1</v>
      </c>
      <c r="AU356" s="234">
        <f t="shared" si="372"/>
        <v>77.95</v>
      </c>
      <c r="AV356" s="270">
        <v>2.5</v>
      </c>
      <c r="AW356" s="270">
        <v>2</v>
      </c>
      <c r="AX356" s="270">
        <v>1.25</v>
      </c>
      <c r="AY356" s="234">
        <f t="shared" si="373"/>
        <v>215.17</v>
      </c>
      <c r="AZ356" s="272">
        <v>18.68</v>
      </c>
      <c r="BA356" s="266">
        <f t="shared" si="374"/>
        <v>111.146</v>
      </c>
      <c r="BB356" s="273">
        <v>1.5</v>
      </c>
      <c r="BC356" s="273">
        <v>1</v>
      </c>
      <c r="BD356" s="273">
        <v>0.75</v>
      </c>
      <c r="BE356" s="234">
        <f t="shared" si="375"/>
        <v>121.62</v>
      </c>
      <c r="BF356" s="294">
        <v>10.79</v>
      </c>
      <c r="BG356" s="234">
        <f t="shared" si="376"/>
        <v>64.2</v>
      </c>
      <c r="BH356" s="295">
        <v>1.25</v>
      </c>
      <c r="BI356" s="295">
        <v>1</v>
      </c>
      <c r="BJ356" s="295">
        <v>0.75</v>
      </c>
      <c r="BK356" s="234">
        <f t="shared" si="377"/>
        <v>112.26</v>
      </c>
      <c r="BL356" s="234">
        <f t="shared" si="378"/>
        <v>382.01</v>
      </c>
      <c r="BM356" s="234">
        <f t="shared" si="379"/>
        <v>293.12</v>
      </c>
      <c r="BN356" s="234">
        <f t="shared" si="380"/>
        <v>232.77</v>
      </c>
      <c r="BO356" s="234">
        <f t="shared" si="381"/>
        <v>176.46</v>
      </c>
    </row>
    <row r="357" spans="1:68" s="233" customFormat="1" x14ac:dyDescent="0.2">
      <c r="A357" s="246" t="s">
        <v>662</v>
      </c>
      <c r="B357" s="247" t="s">
        <v>668</v>
      </c>
      <c r="C357" s="247" t="s">
        <v>664</v>
      </c>
      <c r="D357" s="248" t="s">
        <v>177</v>
      </c>
      <c r="E357" s="247" t="s">
        <v>166</v>
      </c>
      <c r="F357" s="247" t="s">
        <v>157</v>
      </c>
      <c r="G357" s="247" t="s">
        <v>158</v>
      </c>
      <c r="H357" s="247" t="s">
        <v>1408</v>
      </c>
      <c r="I357" s="247" t="s">
        <v>1442</v>
      </c>
      <c r="J357" s="247" t="s">
        <v>1231</v>
      </c>
      <c r="K357" s="271">
        <v>2.36</v>
      </c>
      <c r="L357" s="271">
        <v>1.01</v>
      </c>
      <c r="M357" s="247"/>
      <c r="N357" s="247"/>
      <c r="O357" s="247" t="s">
        <v>65</v>
      </c>
      <c r="P357" s="247">
        <v>44</v>
      </c>
      <c r="Q357" s="248"/>
      <c r="R357" s="247" t="s">
        <v>136</v>
      </c>
      <c r="S357" s="247" t="s">
        <v>1238</v>
      </c>
      <c r="T357" s="249">
        <v>154</v>
      </c>
      <c r="U357" s="249" t="s">
        <v>1607</v>
      </c>
      <c r="V357" s="247" t="s">
        <v>167</v>
      </c>
      <c r="W357" s="247" t="s">
        <v>65</v>
      </c>
      <c r="X357" s="247" t="s">
        <v>108</v>
      </c>
      <c r="Y357" s="247" t="s">
        <v>112</v>
      </c>
      <c r="Z357" s="247" t="s">
        <v>1337</v>
      </c>
      <c r="AA357" s="247" t="s">
        <v>113</v>
      </c>
      <c r="AB357" s="247" t="s">
        <v>113</v>
      </c>
      <c r="AC357" s="247"/>
      <c r="AD357" s="247" t="s">
        <v>113</v>
      </c>
      <c r="AE357" s="249" t="s">
        <v>113</v>
      </c>
      <c r="AF357" s="247" t="s">
        <v>65</v>
      </c>
      <c r="AG357" s="247"/>
      <c r="AH357" s="247" t="s">
        <v>1432</v>
      </c>
      <c r="AI357" s="254"/>
      <c r="AJ357" s="251" t="s">
        <v>1596</v>
      </c>
      <c r="AK357" s="252" t="s">
        <v>1208</v>
      </c>
      <c r="AL357" s="253" t="s">
        <v>1290</v>
      </c>
      <c r="AM357" s="266">
        <f t="shared" si="358"/>
        <v>6.13</v>
      </c>
      <c r="AN357" s="267">
        <v>28.03</v>
      </c>
      <c r="AO357" s="234">
        <f t="shared" si="359"/>
        <v>171.82</v>
      </c>
      <c r="AP357" s="268">
        <v>2.5</v>
      </c>
      <c r="AQ357" s="268">
        <v>2</v>
      </c>
      <c r="AR357" s="268">
        <v>1.25</v>
      </c>
      <c r="AS357" s="234">
        <f t="shared" si="371"/>
        <v>215.17</v>
      </c>
      <c r="AT357" s="269">
        <v>13.09</v>
      </c>
      <c r="AU357" s="234">
        <f t="shared" si="372"/>
        <v>80.239999999999995</v>
      </c>
      <c r="AV357" s="270">
        <v>2.5</v>
      </c>
      <c r="AW357" s="270">
        <v>2</v>
      </c>
      <c r="AX357" s="270">
        <v>1.25</v>
      </c>
      <c r="AY357" s="234">
        <f t="shared" si="373"/>
        <v>215.17</v>
      </c>
      <c r="AZ357" s="272">
        <v>18.66</v>
      </c>
      <c r="BA357" s="266">
        <f t="shared" si="374"/>
        <v>114.386</v>
      </c>
      <c r="BB357" s="273">
        <v>1.5</v>
      </c>
      <c r="BC357" s="273">
        <v>1</v>
      </c>
      <c r="BD357" s="273">
        <v>0.75</v>
      </c>
      <c r="BE357" s="234">
        <f t="shared" si="375"/>
        <v>121.62</v>
      </c>
      <c r="BF357" s="294">
        <v>10.78</v>
      </c>
      <c r="BG357" s="234">
        <f t="shared" si="376"/>
        <v>66.08</v>
      </c>
      <c r="BH357" s="295">
        <v>1.25</v>
      </c>
      <c r="BI357" s="295">
        <v>1</v>
      </c>
      <c r="BJ357" s="295">
        <v>0.75</v>
      </c>
      <c r="BK357" s="234">
        <f t="shared" si="377"/>
        <v>112.26</v>
      </c>
      <c r="BL357" s="234">
        <f t="shared" si="378"/>
        <v>386.99</v>
      </c>
      <c r="BM357" s="234">
        <f t="shared" si="379"/>
        <v>295.41000000000003</v>
      </c>
      <c r="BN357" s="234">
        <f t="shared" si="380"/>
        <v>236.01</v>
      </c>
      <c r="BO357" s="234">
        <f t="shared" si="381"/>
        <v>178.34</v>
      </c>
    </row>
    <row r="358" spans="1:68" s="233" customFormat="1" x14ac:dyDescent="0.2">
      <c r="A358" s="246" t="s">
        <v>662</v>
      </c>
      <c r="B358" s="247" t="s">
        <v>670</v>
      </c>
      <c r="C358" s="247" t="s">
        <v>669</v>
      </c>
      <c r="D358" s="248" t="s">
        <v>338</v>
      </c>
      <c r="E358" s="247" t="s">
        <v>166</v>
      </c>
      <c r="F358" s="247" t="s">
        <v>157</v>
      </c>
      <c r="G358" s="247" t="s">
        <v>158</v>
      </c>
      <c r="H358" s="247" t="s">
        <v>1428</v>
      </c>
      <c r="I358" s="247" t="s">
        <v>1231</v>
      </c>
      <c r="J358" s="247" t="s">
        <v>1231</v>
      </c>
      <c r="K358" s="271">
        <v>2.36</v>
      </c>
      <c r="L358" s="271">
        <v>0.97</v>
      </c>
      <c r="M358" s="247"/>
      <c r="N358" s="247"/>
      <c r="O358" s="247" t="s">
        <v>65</v>
      </c>
      <c r="P358" s="247">
        <v>54</v>
      </c>
      <c r="Q358" s="248"/>
      <c r="R358" s="247" t="s">
        <v>136</v>
      </c>
      <c r="S358" s="247" t="s">
        <v>1441</v>
      </c>
      <c r="T358" s="249">
        <v>139</v>
      </c>
      <c r="U358" s="249" t="s">
        <v>1607</v>
      </c>
      <c r="V358" s="247" t="s">
        <v>167</v>
      </c>
      <c r="W358" s="247" t="s">
        <v>65</v>
      </c>
      <c r="X358" s="247" t="s">
        <v>108</v>
      </c>
      <c r="Y358" s="247" t="s">
        <v>112</v>
      </c>
      <c r="Z358" s="247" t="s">
        <v>1304</v>
      </c>
      <c r="AA358" s="247" t="s">
        <v>113</v>
      </c>
      <c r="AB358" s="247" t="s">
        <v>113</v>
      </c>
      <c r="AC358" s="247"/>
      <c r="AD358" s="247" t="s">
        <v>113</v>
      </c>
      <c r="AE358" s="247" t="s">
        <v>6</v>
      </c>
      <c r="AF358" s="247" t="s">
        <v>108</v>
      </c>
      <c r="AG358" s="247"/>
      <c r="AH358" s="247" t="s">
        <v>1383</v>
      </c>
      <c r="AI358" s="254"/>
      <c r="AJ358" s="251" t="s">
        <v>1560</v>
      </c>
      <c r="AK358" s="252" t="s">
        <v>1208</v>
      </c>
      <c r="AL358" s="253" t="s">
        <v>1290</v>
      </c>
      <c r="AM358" s="266">
        <f t="shared" si="358"/>
        <v>6.09</v>
      </c>
      <c r="AN358" s="267">
        <v>28.77</v>
      </c>
      <c r="AO358" s="234">
        <f t="shared" si="359"/>
        <v>175.21</v>
      </c>
      <c r="AP358" s="268">
        <v>2.75</v>
      </c>
      <c r="AQ358" s="268">
        <v>2</v>
      </c>
      <c r="AR358" s="268">
        <v>1.25</v>
      </c>
      <c r="AS358" s="234">
        <f t="shared" si="371"/>
        <v>224.52</v>
      </c>
      <c r="AT358" s="267">
        <v>28.77</v>
      </c>
      <c r="AU358" s="234">
        <f t="shared" si="372"/>
        <v>175.21</v>
      </c>
      <c r="AV358" s="268">
        <v>2.75</v>
      </c>
      <c r="AW358" s="268">
        <v>2</v>
      </c>
      <c r="AX358" s="268">
        <v>1.25</v>
      </c>
      <c r="AY358" s="234">
        <f t="shared" si="373"/>
        <v>224.52</v>
      </c>
      <c r="AZ358" s="272">
        <v>23.15</v>
      </c>
      <c r="BA358" s="266">
        <f t="shared" si="374"/>
        <v>140.98400000000001</v>
      </c>
      <c r="BB358" s="273">
        <v>1.75</v>
      </c>
      <c r="BC358" s="273">
        <v>1</v>
      </c>
      <c r="BD358" s="273">
        <v>0.75</v>
      </c>
      <c r="BE358" s="234">
        <f t="shared" si="375"/>
        <v>130.97</v>
      </c>
      <c r="BF358" s="272">
        <v>23.15</v>
      </c>
      <c r="BG358" s="234">
        <f t="shared" si="376"/>
        <v>140.97999999999999</v>
      </c>
      <c r="BH358" s="273">
        <v>1.75</v>
      </c>
      <c r="BI358" s="273">
        <v>1</v>
      </c>
      <c r="BJ358" s="273">
        <v>0.75</v>
      </c>
      <c r="BK358" s="234">
        <f t="shared" si="377"/>
        <v>130.97</v>
      </c>
      <c r="BL358" s="234">
        <f t="shared" si="378"/>
        <v>399.73</v>
      </c>
      <c r="BM358" s="234">
        <f t="shared" si="379"/>
        <v>399.73</v>
      </c>
      <c r="BN358" s="234">
        <f t="shared" si="380"/>
        <v>271.95</v>
      </c>
      <c r="BO358" s="234">
        <f t="shared" si="381"/>
        <v>271.95</v>
      </c>
      <c r="BP358" s="235" t="s">
        <v>1599</v>
      </c>
    </row>
    <row r="359" spans="1:68" s="233" customFormat="1" x14ac:dyDescent="0.2">
      <c r="A359" s="246" t="s">
        <v>662</v>
      </c>
      <c r="B359" s="247" t="s">
        <v>672</v>
      </c>
      <c r="C359" s="247" t="s">
        <v>671</v>
      </c>
      <c r="D359" s="248" t="s">
        <v>177</v>
      </c>
      <c r="E359" s="247" t="s">
        <v>124</v>
      </c>
      <c r="F359" s="247" t="s">
        <v>157</v>
      </c>
      <c r="G359" s="247" t="s">
        <v>158</v>
      </c>
      <c r="H359" s="247" t="s">
        <v>1428</v>
      </c>
      <c r="I359" s="247" t="s">
        <v>1386</v>
      </c>
      <c r="J359" s="247" t="s">
        <v>1202</v>
      </c>
      <c r="K359" s="271">
        <v>2.36</v>
      </c>
      <c r="L359" s="271">
        <v>1.29</v>
      </c>
      <c r="M359" s="247" t="s">
        <v>1308</v>
      </c>
      <c r="N359" s="247" t="s">
        <v>1388</v>
      </c>
      <c r="O359" s="247" t="s">
        <v>65</v>
      </c>
      <c r="P359" s="247">
        <v>54</v>
      </c>
      <c r="Q359" s="248"/>
      <c r="R359" s="247" t="s">
        <v>136</v>
      </c>
      <c r="S359" s="247" t="s">
        <v>1441</v>
      </c>
      <c r="T359" s="249">
        <v>154</v>
      </c>
      <c r="U359" s="249" t="s">
        <v>1607</v>
      </c>
      <c r="V359" s="247" t="s">
        <v>167</v>
      </c>
      <c r="W359" s="247" t="s">
        <v>108</v>
      </c>
      <c r="X359" s="247" t="s">
        <v>65</v>
      </c>
      <c r="Y359" s="247" t="s">
        <v>112</v>
      </c>
      <c r="Z359" s="247" t="s">
        <v>1337</v>
      </c>
      <c r="AA359" s="247" t="s">
        <v>108</v>
      </c>
      <c r="AB359" s="247" t="s">
        <v>113</v>
      </c>
      <c r="AC359" s="247"/>
      <c r="AD359" s="249" t="s">
        <v>113</v>
      </c>
      <c r="AE359" s="247" t="s">
        <v>6</v>
      </c>
      <c r="AF359" s="247" t="s">
        <v>108</v>
      </c>
      <c r="AG359" s="247"/>
      <c r="AH359" s="247" t="s">
        <v>1347</v>
      </c>
      <c r="AI359" s="254"/>
      <c r="AJ359" s="251" t="s">
        <v>1560</v>
      </c>
      <c r="AK359" s="252" t="s">
        <v>1208</v>
      </c>
      <c r="AL359" s="253" t="s">
        <v>1290</v>
      </c>
      <c r="AM359" s="266">
        <f t="shared" si="358"/>
        <v>6.41</v>
      </c>
      <c r="AN359" s="267">
        <v>33.119999999999997</v>
      </c>
      <c r="AO359" s="234">
        <f t="shared" si="359"/>
        <v>212.3</v>
      </c>
      <c r="AP359" s="268">
        <v>2.75</v>
      </c>
      <c r="AQ359" s="268">
        <v>2</v>
      </c>
      <c r="AR359" s="268">
        <v>1.25</v>
      </c>
      <c r="AS359" s="234">
        <f t="shared" si="371"/>
        <v>224.52</v>
      </c>
      <c r="AT359" s="267">
        <v>33.119999999999997</v>
      </c>
      <c r="AU359" s="234">
        <f t="shared" si="372"/>
        <v>212.3</v>
      </c>
      <c r="AV359" s="268">
        <v>2.75</v>
      </c>
      <c r="AW359" s="268">
        <v>2</v>
      </c>
      <c r="AX359" s="268">
        <v>1.25</v>
      </c>
      <c r="AY359" s="234">
        <f t="shared" si="373"/>
        <v>224.52</v>
      </c>
      <c r="AZ359" s="272">
        <v>26.43</v>
      </c>
      <c r="BA359" s="266">
        <f t="shared" si="374"/>
        <v>169.416</v>
      </c>
      <c r="BB359" s="273">
        <v>1.75</v>
      </c>
      <c r="BC359" s="273">
        <v>1</v>
      </c>
      <c r="BD359" s="273">
        <v>0.75</v>
      </c>
      <c r="BE359" s="234">
        <f t="shared" si="375"/>
        <v>130.97</v>
      </c>
      <c r="BF359" s="272">
        <v>26.43</v>
      </c>
      <c r="BG359" s="234">
        <f t="shared" si="376"/>
        <v>169.42</v>
      </c>
      <c r="BH359" s="273">
        <v>1.75</v>
      </c>
      <c r="BI359" s="273">
        <v>1</v>
      </c>
      <c r="BJ359" s="273">
        <v>0.75</v>
      </c>
      <c r="BK359" s="234">
        <f t="shared" si="377"/>
        <v>130.97</v>
      </c>
      <c r="BL359" s="234">
        <f t="shared" si="378"/>
        <v>436.82</v>
      </c>
      <c r="BM359" s="234">
        <f t="shared" si="379"/>
        <v>436.82</v>
      </c>
      <c r="BN359" s="234">
        <f t="shared" si="380"/>
        <v>300.39</v>
      </c>
      <c r="BO359" s="234">
        <f t="shared" si="381"/>
        <v>300.39</v>
      </c>
      <c r="BP359" s="235" t="s">
        <v>1599</v>
      </c>
    </row>
    <row r="360" spans="1:68" s="233" customFormat="1" x14ac:dyDescent="0.2">
      <c r="A360" s="246" t="s">
        <v>662</v>
      </c>
      <c r="B360" s="247" t="s">
        <v>674</v>
      </c>
      <c r="C360" s="247" t="s">
        <v>673</v>
      </c>
      <c r="D360" s="248" t="s">
        <v>189</v>
      </c>
      <c r="E360" s="247" t="s">
        <v>166</v>
      </c>
      <c r="F360" s="247" t="s">
        <v>157</v>
      </c>
      <c r="G360" s="247" t="s">
        <v>158</v>
      </c>
      <c r="H360" s="247" t="s">
        <v>1428</v>
      </c>
      <c r="I360" s="247" t="s">
        <v>1402</v>
      </c>
      <c r="J360" s="247" t="s">
        <v>1402</v>
      </c>
      <c r="K360" s="271">
        <v>2.36</v>
      </c>
      <c r="L360" s="271">
        <v>1.02</v>
      </c>
      <c r="M360" s="247"/>
      <c r="N360" s="247"/>
      <c r="O360" s="247" t="s">
        <v>65</v>
      </c>
      <c r="P360" s="247">
        <v>54</v>
      </c>
      <c r="Q360" s="248"/>
      <c r="R360" s="247" t="s">
        <v>136</v>
      </c>
      <c r="S360" s="247" t="s">
        <v>1441</v>
      </c>
      <c r="T360" s="249">
        <v>139</v>
      </c>
      <c r="U360" s="249" t="s">
        <v>1607</v>
      </c>
      <c r="V360" s="247" t="s">
        <v>125</v>
      </c>
      <c r="W360" s="247" t="s">
        <v>108</v>
      </c>
      <c r="X360" s="247" t="s">
        <v>108</v>
      </c>
      <c r="Y360" s="247" t="s">
        <v>112</v>
      </c>
      <c r="Z360" s="247" t="s">
        <v>1304</v>
      </c>
      <c r="AA360" s="247" t="s">
        <v>108</v>
      </c>
      <c r="AB360" s="247" t="s">
        <v>108</v>
      </c>
      <c r="AC360" s="247"/>
      <c r="AD360" s="247" t="s">
        <v>108</v>
      </c>
      <c r="AE360" s="247" t="s">
        <v>6</v>
      </c>
      <c r="AF360" s="247" t="s">
        <v>108</v>
      </c>
      <c r="AG360" s="247" t="s">
        <v>1396</v>
      </c>
      <c r="AH360" s="247" t="s">
        <v>1354</v>
      </c>
      <c r="AI360" s="254"/>
      <c r="AJ360" s="251" t="s">
        <v>1560</v>
      </c>
      <c r="AK360" s="252" t="s">
        <v>1208</v>
      </c>
      <c r="AL360" s="253" t="s">
        <v>1290</v>
      </c>
      <c r="AM360" s="266">
        <f t="shared" si="358"/>
        <v>6.14</v>
      </c>
      <c r="AN360" s="267">
        <v>28.77</v>
      </c>
      <c r="AO360" s="234">
        <f t="shared" si="359"/>
        <v>176.65</v>
      </c>
      <c r="AP360" s="268">
        <v>2.75</v>
      </c>
      <c r="AQ360" s="268">
        <v>2</v>
      </c>
      <c r="AR360" s="268">
        <v>1.25</v>
      </c>
      <c r="AS360" s="234">
        <f t="shared" si="371"/>
        <v>224.52</v>
      </c>
      <c r="AT360" s="267">
        <v>28.77</v>
      </c>
      <c r="AU360" s="234">
        <f t="shared" si="372"/>
        <v>176.65</v>
      </c>
      <c r="AV360" s="268">
        <v>2.75</v>
      </c>
      <c r="AW360" s="268">
        <v>2</v>
      </c>
      <c r="AX360" s="268">
        <v>1.25</v>
      </c>
      <c r="AY360" s="234">
        <f t="shared" si="373"/>
        <v>224.52</v>
      </c>
      <c r="AZ360" s="272">
        <v>23.15</v>
      </c>
      <c r="BA360" s="266">
        <f t="shared" si="374"/>
        <v>142.14099999999999</v>
      </c>
      <c r="BB360" s="273">
        <v>1.75</v>
      </c>
      <c r="BC360" s="273">
        <v>1</v>
      </c>
      <c r="BD360" s="273">
        <v>0.75</v>
      </c>
      <c r="BE360" s="234">
        <f t="shared" si="375"/>
        <v>130.97</v>
      </c>
      <c r="BF360" s="272">
        <v>23.15</v>
      </c>
      <c r="BG360" s="234">
        <f t="shared" si="376"/>
        <v>142.13999999999999</v>
      </c>
      <c r="BH360" s="273">
        <v>1.75</v>
      </c>
      <c r="BI360" s="273">
        <v>1</v>
      </c>
      <c r="BJ360" s="273">
        <v>0.75</v>
      </c>
      <c r="BK360" s="234">
        <f t="shared" si="377"/>
        <v>130.97</v>
      </c>
      <c r="BL360" s="234">
        <f t="shared" si="378"/>
        <v>401.17</v>
      </c>
      <c r="BM360" s="234">
        <f t="shared" si="379"/>
        <v>401.17</v>
      </c>
      <c r="BN360" s="234">
        <f t="shared" si="380"/>
        <v>273.11</v>
      </c>
      <c r="BO360" s="234">
        <f t="shared" si="381"/>
        <v>273.11</v>
      </c>
      <c r="BP360" s="235" t="s">
        <v>1599</v>
      </c>
    </row>
    <row r="361" spans="1:68" s="233" customFormat="1" x14ac:dyDescent="0.2">
      <c r="A361" s="246" t="s">
        <v>662</v>
      </c>
      <c r="B361" s="247" t="s">
        <v>676</v>
      </c>
      <c r="C361" s="247" t="s">
        <v>675</v>
      </c>
      <c r="D361" s="248" t="s">
        <v>311</v>
      </c>
      <c r="E361" s="247" t="s">
        <v>105</v>
      </c>
      <c r="F361" s="247" t="s">
        <v>157</v>
      </c>
      <c r="G361" s="247" t="s">
        <v>158</v>
      </c>
      <c r="H361" s="247" t="s">
        <v>1362</v>
      </c>
      <c r="I361" s="247" t="s">
        <v>1459</v>
      </c>
      <c r="J361" s="249" t="s">
        <v>1231</v>
      </c>
      <c r="K361" s="271">
        <v>2.36</v>
      </c>
      <c r="L361" s="271">
        <v>1.8149999999999999</v>
      </c>
      <c r="M361" s="247"/>
      <c r="N361" s="247"/>
      <c r="O361" s="247" t="s">
        <v>65</v>
      </c>
      <c r="P361" s="247">
        <v>54</v>
      </c>
      <c r="Q361" s="248"/>
      <c r="R361" s="247" t="s">
        <v>136</v>
      </c>
      <c r="S361" s="247" t="s">
        <v>1431</v>
      </c>
      <c r="T361" s="249">
        <v>124</v>
      </c>
      <c r="U361" s="249" t="s">
        <v>1607</v>
      </c>
      <c r="V361" s="247" t="s">
        <v>111</v>
      </c>
      <c r="W361" s="247" t="s">
        <v>65</v>
      </c>
      <c r="X361" s="247" t="s">
        <v>108</v>
      </c>
      <c r="Y361" s="247" t="s">
        <v>112</v>
      </c>
      <c r="Z361" s="247" t="s">
        <v>1337</v>
      </c>
      <c r="AA361" s="247" t="s">
        <v>108</v>
      </c>
      <c r="AB361" s="247" t="s">
        <v>108</v>
      </c>
      <c r="AC361" s="247"/>
      <c r="AD361" s="249" t="s">
        <v>108</v>
      </c>
      <c r="AE361" s="247" t="s">
        <v>6</v>
      </c>
      <c r="AF361" s="247" t="s">
        <v>108</v>
      </c>
      <c r="AG361" s="247" t="s">
        <v>1460</v>
      </c>
      <c r="AH361" s="247" t="s">
        <v>1461</v>
      </c>
      <c r="AI361" s="250" t="s">
        <v>1636</v>
      </c>
      <c r="AJ361" s="251" t="s">
        <v>1560</v>
      </c>
      <c r="AK361" s="252" t="s">
        <v>1208</v>
      </c>
      <c r="AL361" s="253" t="s">
        <v>1290</v>
      </c>
      <c r="AM361" s="266">
        <f t="shared" si="358"/>
        <v>6.9349999999999996</v>
      </c>
      <c r="AN361" s="267">
        <v>26.02</v>
      </c>
      <c r="AO361" s="234">
        <f t="shared" si="359"/>
        <v>180.45</v>
      </c>
      <c r="AP361" s="268">
        <v>2.75</v>
      </c>
      <c r="AQ361" s="268">
        <v>2</v>
      </c>
      <c r="AR361" s="268">
        <v>1.25</v>
      </c>
      <c r="AS361" s="234">
        <f t="shared" si="371"/>
        <v>224.52</v>
      </c>
      <c r="AT361" s="267">
        <v>26.02</v>
      </c>
      <c r="AU361" s="234">
        <f t="shared" si="372"/>
        <v>180.45</v>
      </c>
      <c r="AV361" s="268">
        <v>2.75</v>
      </c>
      <c r="AW361" s="268">
        <v>2</v>
      </c>
      <c r="AX361" s="268">
        <v>1.25</v>
      </c>
      <c r="AY361" s="234">
        <f t="shared" si="373"/>
        <v>224.52</v>
      </c>
      <c r="AZ361" s="272">
        <v>23.1</v>
      </c>
      <c r="BA361" s="266">
        <f t="shared" si="374"/>
        <v>160.19900000000001</v>
      </c>
      <c r="BB361" s="273">
        <v>1.75</v>
      </c>
      <c r="BC361" s="273">
        <v>1</v>
      </c>
      <c r="BD361" s="273">
        <v>0.75</v>
      </c>
      <c r="BE361" s="234">
        <f t="shared" si="375"/>
        <v>130.97</v>
      </c>
      <c r="BF361" s="272">
        <v>23.1</v>
      </c>
      <c r="BG361" s="234">
        <f t="shared" si="376"/>
        <v>160.19999999999999</v>
      </c>
      <c r="BH361" s="273">
        <v>1.75</v>
      </c>
      <c r="BI361" s="273">
        <v>1</v>
      </c>
      <c r="BJ361" s="273">
        <v>0.75</v>
      </c>
      <c r="BK361" s="234">
        <f t="shared" si="377"/>
        <v>130.97</v>
      </c>
      <c r="BL361" s="234">
        <f t="shared" si="378"/>
        <v>404.97</v>
      </c>
      <c r="BM361" s="234">
        <f t="shared" si="379"/>
        <v>404.97</v>
      </c>
      <c r="BN361" s="234">
        <f t="shared" si="380"/>
        <v>291.17</v>
      </c>
      <c r="BO361" s="234">
        <f t="shared" si="381"/>
        <v>291.17</v>
      </c>
      <c r="BP361" s="235" t="s">
        <v>1599</v>
      </c>
    </row>
    <row r="362" spans="1:68" s="233" customFormat="1" x14ac:dyDescent="0.2">
      <c r="A362" s="246" t="s">
        <v>662</v>
      </c>
      <c r="B362" s="247" t="s">
        <v>678</v>
      </c>
      <c r="C362" s="247" t="s">
        <v>677</v>
      </c>
      <c r="D362" s="248" t="s">
        <v>177</v>
      </c>
      <c r="E362" s="247" t="s">
        <v>124</v>
      </c>
      <c r="F362" s="247" t="s">
        <v>157</v>
      </c>
      <c r="G362" s="247" t="s">
        <v>158</v>
      </c>
      <c r="H362" s="247" t="s">
        <v>1428</v>
      </c>
      <c r="I362" s="247" t="s">
        <v>1386</v>
      </c>
      <c r="J362" s="247" t="s">
        <v>1202</v>
      </c>
      <c r="K362" s="271">
        <v>2.36</v>
      </c>
      <c r="L362" s="271">
        <v>1.29</v>
      </c>
      <c r="M362" s="247" t="s">
        <v>1308</v>
      </c>
      <c r="N362" s="247" t="s">
        <v>1388</v>
      </c>
      <c r="O362" s="247" t="s">
        <v>65</v>
      </c>
      <c r="P362" s="247">
        <v>54</v>
      </c>
      <c r="Q362" s="248"/>
      <c r="R362" s="247" t="s">
        <v>136</v>
      </c>
      <c r="S362" s="247" t="s">
        <v>1439</v>
      </c>
      <c r="T362" s="249">
        <v>124</v>
      </c>
      <c r="U362" s="249" t="s">
        <v>1607</v>
      </c>
      <c r="V362" s="247" t="s">
        <v>125</v>
      </c>
      <c r="W362" s="247" t="s">
        <v>108</v>
      </c>
      <c r="X362" s="247" t="s">
        <v>65</v>
      </c>
      <c r="Y362" s="247" t="s">
        <v>112</v>
      </c>
      <c r="Z362" s="247" t="s">
        <v>1337</v>
      </c>
      <c r="AA362" s="247" t="s">
        <v>108</v>
      </c>
      <c r="AB362" s="247" t="s">
        <v>113</v>
      </c>
      <c r="AC362" s="247"/>
      <c r="AD362" s="249" t="s">
        <v>113</v>
      </c>
      <c r="AE362" s="247" t="s">
        <v>6</v>
      </c>
      <c r="AF362" s="247" t="s">
        <v>108</v>
      </c>
      <c r="AG362" s="247"/>
      <c r="AH362" s="247" t="s">
        <v>1347</v>
      </c>
      <c r="AI362" s="254"/>
      <c r="AJ362" s="251" t="s">
        <v>1560</v>
      </c>
      <c r="AK362" s="252" t="s">
        <v>1208</v>
      </c>
      <c r="AL362" s="253" t="s">
        <v>1290</v>
      </c>
      <c r="AM362" s="266">
        <f t="shared" si="358"/>
        <v>6.41</v>
      </c>
      <c r="AN362" s="267">
        <v>26.02</v>
      </c>
      <c r="AO362" s="234">
        <f t="shared" si="359"/>
        <v>166.79</v>
      </c>
      <c r="AP362" s="268">
        <v>2.75</v>
      </c>
      <c r="AQ362" s="268">
        <v>2</v>
      </c>
      <c r="AR362" s="268">
        <v>1.25</v>
      </c>
      <c r="AS362" s="234">
        <f t="shared" si="371"/>
        <v>224.52</v>
      </c>
      <c r="AT362" s="267">
        <v>26.02</v>
      </c>
      <c r="AU362" s="234">
        <f t="shared" si="372"/>
        <v>166.79</v>
      </c>
      <c r="AV362" s="268">
        <v>2.75</v>
      </c>
      <c r="AW362" s="268">
        <v>2</v>
      </c>
      <c r="AX362" s="268">
        <v>1.25</v>
      </c>
      <c r="AY362" s="234">
        <f t="shared" si="373"/>
        <v>224.52</v>
      </c>
      <c r="AZ362" s="272">
        <v>23.1</v>
      </c>
      <c r="BA362" s="266">
        <f t="shared" si="374"/>
        <v>148.071</v>
      </c>
      <c r="BB362" s="273">
        <v>1.75</v>
      </c>
      <c r="BC362" s="273">
        <v>1</v>
      </c>
      <c r="BD362" s="273">
        <v>0.75</v>
      </c>
      <c r="BE362" s="234">
        <f t="shared" si="375"/>
        <v>130.97</v>
      </c>
      <c r="BF362" s="272">
        <v>23.1</v>
      </c>
      <c r="BG362" s="234">
        <f t="shared" si="376"/>
        <v>148.07</v>
      </c>
      <c r="BH362" s="273">
        <v>1.75</v>
      </c>
      <c r="BI362" s="273">
        <v>1</v>
      </c>
      <c r="BJ362" s="273">
        <v>0.75</v>
      </c>
      <c r="BK362" s="234">
        <f t="shared" si="377"/>
        <v>130.97</v>
      </c>
      <c r="BL362" s="234">
        <f t="shared" si="378"/>
        <v>391.31</v>
      </c>
      <c r="BM362" s="234">
        <f t="shared" si="379"/>
        <v>391.31</v>
      </c>
      <c r="BN362" s="234">
        <f t="shared" si="380"/>
        <v>279.04000000000002</v>
      </c>
      <c r="BO362" s="234">
        <f t="shared" si="381"/>
        <v>279.04000000000002</v>
      </c>
      <c r="BP362" s="235" t="s">
        <v>1599</v>
      </c>
    </row>
    <row r="363" spans="1:68" s="233" customFormat="1" x14ac:dyDescent="0.2">
      <c r="A363" s="246" t="s">
        <v>662</v>
      </c>
      <c r="B363" s="247" t="s">
        <v>679</v>
      </c>
      <c r="C363" s="247" t="s">
        <v>677</v>
      </c>
      <c r="D363" s="248" t="s">
        <v>177</v>
      </c>
      <c r="E363" s="247" t="s">
        <v>166</v>
      </c>
      <c r="F363" s="247" t="s">
        <v>333</v>
      </c>
      <c r="G363" s="248" t="s">
        <v>107</v>
      </c>
      <c r="H363" s="248" t="s">
        <v>1501</v>
      </c>
      <c r="I363" s="248" t="s">
        <v>1502</v>
      </c>
      <c r="J363" s="247" t="s">
        <v>1231</v>
      </c>
      <c r="K363" s="247" t="s">
        <v>1357</v>
      </c>
      <c r="L363" s="247" t="s">
        <v>1447</v>
      </c>
      <c r="M363" s="247"/>
      <c r="N363" s="247"/>
      <c r="O363" s="298" t="s">
        <v>108</v>
      </c>
      <c r="P363" s="247">
        <v>44</v>
      </c>
      <c r="Q363" s="248"/>
      <c r="R363" s="247" t="s">
        <v>136</v>
      </c>
      <c r="S363" s="247" t="s">
        <v>1335</v>
      </c>
      <c r="T363" s="249">
        <v>124</v>
      </c>
      <c r="U363" s="247" t="s">
        <v>110</v>
      </c>
      <c r="V363" s="247" t="s">
        <v>167</v>
      </c>
      <c r="W363" s="247" t="s">
        <v>65</v>
      </c>
      <c r="X363" s="247" t="s">
        <v>65</v>
      </c>
      <c r="Y363" s="247" t="s">
        <v>112</v>
      </c>
      <c r="Z363" s="247" t="s">
        <v>1426</v>
      </c>
      <c r="AA363" s="247" t="s">
        <v>113</v>
      </c>
      <c r="AB363" s="247" t="s">
        <v>113</v>
      </c>
      <c r="AC363" s="247"/>
      <c r="AD363" s="247" t="s">
        <v>113</v>
      </c>
      <c r="AE363" s="247" t="s">
        <v>6</v>
      </c>
      <c r="AF363" s="247" t="s">
        <v>108</v>
      </c>
      <c r="AG363" s="247"/>
      <c r="AH363" s="247" t="s">
        <v>1354</v>
      </c>
      <c r="AI363" s="254"/>
      <c r="AJ363" s="251" t="s">
        <v>1560</v>
      </c>
      <c r="AK363" s="252" t="s">
        <v>1208</v>
      </c>
      <c r="AL363" s="253" t="s">
        <v>1199</v>
      </c>
      <c r="BH363" s="233">
        <v>3.5</v>
      </c>
      <c r="BI363" s="233">
        <v>2.25</v>
      </c>
      <c r="BJ363" s="233">
        <v>1.25</v>
      </c>
      <c r="BL363" s="234">
        <v>0</v>
      </c>
      <c r="BM363" s="234">
        <v>0</v>
      </c>
      <c r="BN363" s="234">
        <v>0</v>
      </c>
      <c r="BO363" s="234">
        <v>0</v>
      </c>
      <c r="BP363" s="235" t="s">
        <v>1137</v>
      </c>
    </row>
    <row r="364" spans="1:68" s="233" customFormat="1" x14ac:dyDescent="0.2">
      <c r="A364" s="246" t="s">
        <v>662</v>
      </c>
      <c r="B364" s="247" t="s">
        <v>681</v>
      </c>
      <c r="C364" s="247" t="s">
        <v>680</v>
      </c>
      <c r="D364" s="248" t="s">
        <v>189</v>
      </c>
      <c r="E364" s="247" t="s">
        <v>124</v>
      </c>
      <c r="F364" s="247" t="s">
        <v>157</v>
      </c>
      <c r="G364" s="247" t="s">
        <v>158</v>
      </c>
      <c r="H364" s="247" t="s">
        <v>1428</v>
      </c>
      <c r="I364" s="247" t="s">
        <v>1386</v>
      </c>
      <c r="J364" s="247" t="s">
        <v>1202</v>
      </c>
      <c r="K364" s="271">
        <v>2.36</v>
      </c>
      <c r="L364" s="271">
        <v>1.29</v>
      </c>
      <c r="M364" s="247" t="s">
        <v>1308</v>
      </c>
      <c r="N364" s="247" t="s">
        <v>1388</v>
      </c>
      <c r="O364" s="247" t="s">
        <v>65</v>
      </c>
      <c r="P364" s="247">
        <v>54</v>
      </c>
      <c r="Q364" s="248"/>
      <c r="R364" s="247" t="s">
        <v>136</v>
      </c>
      <c r="S364" s="247" t="s">
        <v>1335</v>
      </c>
      <c r="T364" s="249">
        <v>124</v>
      </c>
      <c r="U364" s="249" t="s">
        <v>1607</v>
      </c>
      <c r="V364" s="247" t="s">
        <v>125</v>
      </c>
      <c r="W364" s="247" t="s">
        <v>108</v>
      </c>
      <c r="X364" s="247" t="s">
        <v>108</v>
      </c>
      <c r="Y364" s="247" t="s">
        <v>112</v>
      </c>
      <c r="Z364" s="247" t="s">
        <v>1337</v>
      </c>
      <c r="AA364" s="247" t="s">
        <v>108</v>
      </c>
      <c r="AB364" s="247" t="s">
        <v>108</v>
      </c>
      <c r="AC364" s="247"/>
      <c r="AD364" s="247" t="s">
        <v>108</v>
      </c>
      <c r="AE364" s="247" t="s">
        <v>6</v>
      </c>
      <c r="AF364" s="247" t="s">
        <v>108</v>
      </c>
      <c r="AG364" s="249" t="s">
        <v>1655</v>
      </c>
      <c r="AH364" s="247" t="s">
        <v>1347</v>
      </c>
      <c r="AI364" s="254"/>
      <c r="AJ364" s="251" t="s">
        <v>1560</v>
      </c>
      <c r="AK364" s="252" t="s">
        <v>1208</v>
      </c>
      <c r="AL364" s="253" t="s">
        <v>1290</v>
      </c>
      <c r="AM364" s="266">
        <f t="shared" ref="AM364:AM365" si="382">SUM(K364+K364+L364+0.4)</f>
        <v>6.41</v>
      </c>
      <c r="AN364" s="267">
        <v>26.02</v>
      </c>
      <c r="AO364" s="234">
        <f t="shared" ref="AO364:AO365" si="383">SUBTOTAL(9,AM364)*AN364</f>
        <v>166.79</v>
      </c>
      <c r="AP364" s="268">
        <v>2.75</v>
      </c>
      <c r="AQ364" s="268">
        <v>2</v>
      </c>
      <c r="AR364" s="268">
        <v>1.25</v>
      </c>
      <c r="AS364" s="234">
        <f t="shared" ref="AS364:AS365" si="384">SUBTOTAL(9,AP364:AR364)*37.42</f>
        <v>224.52</v>
      </c>
      <c r="AT364" s="267">
        <v>26.02</v>
      </c>
      <c r="AU364" s="234">
        <f t="shared" ref="AU364:AU365" si="385">SUBTOTAL(9,AM364)*AT364</f>
        <v>166.79</v>
      </c>
      <c r="AV364" s="268">
        <v>2.75</v>
      </c>
      <c r="AW364" s="268">
        <v>2</v>
      </c>
      <c r="AX364" s="268">
        <v>1.25</v>
      </c>
      <c r="AY364" s="234">
        <f t="shared" ref="AY364:AY365" si="386">SUBTOTAL(9,AV364:AX364)*37.42</f>
        <v>224.52</v>
      </c>
      <c r="AZ364" s="272">
        <v>23.1</v>
      </c>
      <c r="BA364" s="266">
        <f t="shared" ref="BA364:BA365" si="387">SUBTOTAL(9,AM364)*AZ364</f>
        <v>148.071</v>
      </c>
      <c r="BB364" s="273">
        <v>1.75</v>
      </c>
      <c r="BC364" s="273">
        <v>1</v>
      </c>
      <c r="BD364" s="273">
        <v>0.75</v>
      </c>
      <c r="BE364" s="234">
        <f t="shared" ref="BE364:BE365" si="388">SUBTOTAL(9,BB364:BD364)*37.42</f>
        <v>130.97</v>
      </c>
      <c r="BF364" s="272">
        <v>23.1</v>
      </c>
      <c r="BG364" s="234">
        <f t="shared" ref="BG364:BG365" si="389">SUBTOTAL(9,AM364)*BF364</f>
        <v>148.07</v>
      </c>
      <c r="BH364" s="273">
        <v>1.75</v>
      </c>
      <c r="BI364" s="273">
        <v>1</v>
      </c>
      <c r="BJ364" s="273">
        <v>0.75</v>
      </c>
      <c r="BK364" s="234">
        <f t="shared" ref="BK364:BK365" si="390">SUBTOTAL(9,BH364:BJ364)*37.42</f>
        <v>130.97</v>
      </c>
      <c r="BL364" s="234">
        <f t="shared" ref="BL364:BL365" si="391">SUM(AO364+AS364)</f>
        <v>391.31</v>
      </c>
      <c r="BM364" s="234">
        <f t="shared" ref="BM364:BM365" si="392">SUM(AU364+AY364)</f>
        <v>391.31</v>
      </c>
      <c r="BN364" s="234">
        <f t="shared" ref="BN364:BN365" si="393">SUM(BA364+BE364)</f>
        <v>279.04000000000002</v>
      </c>
      <c r="BO364" s="234">
        <f t="shared" ref="BO364:BO365" si="394">SUM(BG364+BK364)</f>
        <v>279.04000000000002</v>
      </c>
      <c r="BP364" s="235" t="s">
        <v>1599</v>
      </c>
    </row>
    <row r="365" spans="1:68" s="233" customFormat="1" x14ac:dyDescent="0.2">
      <c r="A365" s="246" t="s">
        <v>662</v>
      </c>
      <c r="B365" s="247" t="s">
        <v>683</v>
      </c>
      <c r="C365" s="247" t="s">
        <v>682</v>
      </c>
      <c r="D365" s="248" t="s">
        <v>177</v>
      </c>
      <c r="E365" s="247" t="s">
        <v>124</v>
      </c>
      <c r="F365" s="247" t="s">
        <v>157</v>
      </c>
      <c r="G365" s="247" t="s">
        <v>158</v>
      </c>
      <c r="H365" s="247" t="s">
        <v>1428</v>
      </c>
      <c r="I365" s="247" t="s">
        <v>1386</v>
      </c>
      <c r="J365" s="247" t="s">
        <v>1202</v>
      </c>
      <c r="K365" s="271">
        <v>2.36</v>
      </c>
      <c r="L365" s="271">
        <v>1.29</v>
      </c>
      <c r="M365" s="247" t="s">
        <v>1308</v>
      </c>
      <c r="N365" s="247" t="s">
        <v>1388</v>
      </c>
      <c r="O365" s="247" t="s">
        <v>65</v>
      </c>
      <c r="P365" s="247">
        <v>54</v>
      </c>
      <c r="Q365" s="248"/>
      <c r="R365" s="247" t="s">
        <v>136</v>
      </c>
      <c r="S365" s="247" t="s">
        <v>1335</v>
      </c>
      <c r="T365" s="249">
        <v>124</v>
      </c>
      <c r="U365" s="249" t="s">
        <v>1607</v>
      </c>
      <c r="V365" s="247" t="s">
        <v>125</v>
      </c>
      <c r="W365" s="247" t="s">
        <v>108</v>
      </c>
      <c r="X365" s="247" t="s">
        <v>65</v>
      </c>
      <c r="Y365" s="247" t="s">
        <v>112</v>
      </c>
      <c r="Z365" s="247" t="s">
        <v>1337</v>
      </c>
      <c r="AA365" s="247" t="s">
        <v>108</v>
      </c>
      <c r="AB365" s="247" t="s">
        <v>113</v>
      </c>
      <c r="AC365" s="247"/>
      <c r="AD365" s="249" t="s">
        <v>113</v>
      </c>
      <c r="AE365" s="247" t="s">
        <v>6</v>
      </c>
      <c r="AF365" s="247" t="s">
        <v>108</v>
      </c>
      <c r="AG365" s="247"/>
      <c r="AH365" s="247" t="s">
        <v>1347</v>
      </c>
      <c r="AI365" s="254"/>
      <c r="AJ365" s="251" t="s">
        <v>1560</v>
      </c>
      <c r="AK365" s="252" t="s">
        <v>1208</v>
      </c>
      <c r="AL365" s="253" t="s">
        <v>1290</v>
      </c>
      <c r="AM365" s="266">
        <f t="shared" si="382"/>
        <v>6.41</v>
      </c>
      <c r="AN365" s="267">
        <v>26.02</v>
      </c>
      <c r="AO365" s="234">
        <f t="shared" si="383"/>
        <v>166.79</v>
      </c>
      <c r="AP365" s="268">
        <v>2.75</v>
      </c>
      <c r="AQ365" s="268">
        <v>2</v>
      </c>
      <c r="AR365" s="268">
        <v>1.25</v>
      </c>
      <c r="AS365" s="234">
        <f t="shared" si="384"/>
        <v>224.52</v>
      </c>
      <c r="AT365" s="267">
        <v>26.02</v>
      </c>
      <c r="AU365" s="234">
        <f t="shared" si="385"/>
        <v>166.79</v>
      </c>
      <c r="AV365" s="268">
        <v>2.75</v>
      </c>
      <c r="AW365" s="268">
        <v>2</v>
      </c>
      <c r="AX365" s="268">
        <v>1.25</v>
      </c>
      <c r="AY365" s="234">
        <f t="shared" si="386"/>
        <v>224.52</v>
      </c>
      <c r="AZ365" s="272">
        <v>23.1</v>
      </c>
      <c r="BA365" s="266">
        <f t="shared" si="387"/>
        <v>148.071</v>
      </c>
      <c r="BB365" s="273">
        <v>1.75</v>
      </c>
      <c r="BC365" s="273">
        <v>1</v>
      </c>
      <c r="BD365" s="273">
        <v>0.75</v>
      </c>
      <c r="BE365" s="234">
        <f t="shared" si="388"/>
        <v>130.97</v>
      </c>
      <c r="BF365" s="272">
        <v>23.1</v>
      </c>
      <c r="BG365" s="234">
        <f t="shared" si="389"/>
        <v>148.07</v>
      </c>
      <c r="BH365" s="273">
        <v>1.75</v>
      </c>
      <c r="BI365" s="273">
        <v>1</v>
      </c>
      <c r="BJ365" s="273">
        <v>0.75</v>
      </c>
      <c r="BK365" s="234">
        <f t="shared" si="390"/>
        <v>130.97</v>
      </c>
      <c r="BL365" s="234">
        <f t="shared" si="391"/>
        <v>391.31</v>
      </c>
      <c r="BM365" s="234">
        <f t="shared" si="392"/>
        <v>391.31</v>
      </c>
      <c r="BN365" s="234">
        <f t="shared" si="393"/>
        <v>279.04000000000002</v>
      </c>
      <c r="BO365" s="234">
        <f t="shared" si="394"/>
        <v>279.04000000000002</v>
      </c>
      <c r="BP365" s="235" t="s">
        <v>1599</v>
      </c>
    </row>
    <row r="366" spans="1:68" s="233" customFormat="1" x14ac:dyDescent="0.2">
      <c r="A366" s="246" t="s">
        <v>662</v>
      </c>
      <c r="B366" s="247" t="s">
        <v>684</v>
      </c>
      <c r="C366" s="247" t="s">
        <v>682</v>
      </c>
      <c r="D366" s="248" t="s">
        <v>177</v>
      </c>
      <c r="E366" s="247" t="s">
        <v>166</v>
      </c>
      <c r="F366" s="247" t="s">
        <v>333</v>
      </c>
      <c r="G366" s="248" t="s">
        <v>107</v>
      </c>
      <c r="H366" s="248" t="s">
        <v>1501</v>
      </c>
      <c r="I366" s="248" t="s">
        <v>1502</v>
      </c>
      <c r="J366" s="247" t="s">
        <v>1231</v>
      </c>
      <c r="K366" s="247" t="s">
        <v>1357</v>
      </c>
      <c r="L366" s="247" t="s">
        <v>1447</v>
      </c>
      <c r="M366" s="247"/>
      <c r="N366" s="247"/>
      <c r="O366" s="298" t="s">
        <v>108</v>
      </c>
      <c r="P366" s="247">
        <v>44</v>
      </c>
      <c r="Q366" s="248"/>
      <c r="R366" s="247" t="s">
        <v>136</v>
      </c>
      <c r="S366" s="247" t="s">
        <v>1335</v>
      </c>
      <c r="T366" s="249">
        <v>227</v>
      </c>
      <c r="U366" s="247" t="s">
        <v>110</v>
      </c>
      <c r="V366" s="247" t="s">
        <v>167</v>
      </c>
      <c r="W366" s="247" t="s">
        <v>65</v>
      </c>
      <c r="X366" s="247" t="s">
        <v>65</v>
      </c>
      <c r="Y366" s="247" t="s">
        <v>112</v>
      </c>
      <c r="Z366" s="247" t="s">
        <v>1426</v>
      </c>
      <c r="AA366" s="247" t="s">
        <v>113</v>
      </c>
      <c r="AB366" s="247" t="s">
        <v>113</v>
      </c>
      <c r="AC366" s="247"/>
      <c r="AD366" s="247" t="s">
        <v>113</v>
      </c>
      <c r="AE366" s="247" t="s">
        <v>6</v>
      </c>
      <c r="AF366" s="247" t="s">
        <v>108</v>
      </c>
      <c r="AG366" s="247"/>
      <c r="AH366" s="247" t="s">
        <v>1354</v>
      </c>
      <c r="AI366" s="254"/>
      <c r="AJ366" s="251" t="s">
        <v>1560</v>
      </c>
      <c r="AK366" s="252" t="s">
        <v>1208</v>
      </c>
      <c r="AL366" s="253" t="s">
        <v>1199</v>
      </c>
      <c r="BH366" s="233">
        <v>3.5</v>
      </c>
      <c r="BI366" s="233">
        <v>2.25</v>
      </c>
      <c r="BJ366" s="233">
        <v>1.25</v>
      </c>
      <c r="BL366" s="234">
        <v>0</v>
      </c>
      <c r="BM366" s="234">
        <v>0</v>
      </c>
      <c r="BN366" s="234">
        <v>0</v>
      </c>
      <c r="BO366" s="234">
        <v>0</v>
      </c>
      <c r="BP366" s="235" t="s">
        <v>1137</v>
      </c>
    </row>
    <row r="367" spans="1:68" s="233" customFormat="1" x14ac:dyDescent="0.2">
      <c r="A367" s="246" t="s">
        <v>662</v>
      </c>
      <c r="B367" s="247" t="s">
        <v>686</v>
      </c>
      <c r="C367" s="247" t="s">
        <v>685</v>
      </c>
      <c r="D367" s="248" t="s">
        <v>335</v>
      </c>
      <c r="E367" s="247" t="s">
        <v>166</v>
      </c>
      <c r="F367" s="247" t="s">
        <v>157</v>
      </c>
      <c r="G367" s="247" t="s">
        <v>158</v>
      </c>
      <c r="H367" s="247" t="s">
        <v>1428</v>
      </c>
      <c r="I367" s="247" t="s">
        <v>1231</v>
      </c>
      <c r="J367" s="247" t="s">
        <v>1231</v>
      </c>
      <c r="K367" s="271">
        <v>2.36</v>
      </c>
      <c r="L367" s="271">
        <v>0.97</v>
      </c>
      <c r="M367" s="247"/>
      <c r="N367" s="247"/>
      <c r="O367" s="247" t="s">
        <v>65</v>
      </c>
      <c r="P367" s="247">
        <v>54</v>
      </c>
      <c r="Q367" s="248"/>
      <c r="R367" s="247" t="s">
        <v>136</v>
      </c>
      <c r="S367" s="247" t="s">
        <v>1335</v>
      </c>
      <c r="T367" s="249">
        <v>124</v>
      </c>
      <c r="U367" s="249" t="s">
        <v>1607</v>
      </c>
      <c r="V367" s="247" t="s">
        <v>199</v>
      </c>
      <c r="W367" s="247" t="s">
        <v>65</v>
      </c>
      <c r="X367" s="247" t="s">
        <v>108</v>
      </c>
      <c r="Y367" s="247" t="s">
        <v>112</v>
      </c>
      <c r="Z367" s="247" t="s">
        <v>1304</v>
      </c>
      <c r="AA367" s="247" t="s">
        <v>113</v>
      </c>
      <c r="AB367" s="247" t="s">
        <v>113</v>
      </c>
      <c r="AC367" s="247"/>
      <c r="AD367" s="247" t="s">
        <v>113</v>
      </c>
      <c r="AE367" s="247" t="s">
        <v>6</v>
      </c>
      <c r="AF367" s="247" t="s">
        <v>108</v>
      </c>
      <c r="AG367" s="247"/>
      <c r="AH367" s="247" t="s">
        <v>1383</v>
      </c>
      <c r="AI367" s="254"/>
      <c r="AJ367" s="251" t="s">
        <v>1560</v>
      </c>
      <c r="AK367" s="252" t="s">
        <v>1208</v>
      </c>
      <c r="AL367" s="253" t="s">
        <v>1290</v>
      </c>
      <c r="AM367" s="266">
        <f t="shared" ref="AM367:AM398" si="395">SUM(K367+K367+L367+0.4)</f>
        <v>6.09</v>
      </c>
      <c r="AN367" s="267">
        <v>26.02</v>
      </c>
      <c r="AO367" s="234">
        <f t="shared" ref="AO367:AO398" si="396">SUBTOTAL(9,AM367)*AN367</f>
        <v>158.46</v>
      </c>
      <c r="AP367" s="268">
        <v>2.75</v>
      </c>
      <c r="AQ367" s="268">
        <v>2</v>
      </c>
      <c r="AR367" s="268">
        <v>1.25</v>
      </c>
      <c r="AS367" s="234">
        <f t="shared" ref="AS367:AS398" si="397">SUBTOTAL(9,AP367:AR367)*37.42</f>
        <v>224.52</v>
      </c>
      <c r="AT367" s="267">
        <v>26.02</v>
      </c>
      <c r="AU367" s="234">
        <f t="shared" ref="AU367:AU388" si="398">SUBTOTAL(9,AM367)*AT367</f>
        <v>158.46</v>
      </c>
      <c r="AV367" s="268">
        <v>2.75</v>
      </c>
      <c r="AW367" s="268">
        <v>2</v>
      </c>
      <c r="AX367" s="268">
        <v>1.25</v>
      </c>
      <c r="AY367" s="234">
        <f t="shared" ref="AY367:AY388" si="399">SUBTOTAL(9,AV367:AX367)*37.42</f>
        <v>224.52</v>
      </c>
      <c r="AZ367" s="272">
        <v>23.1</v>
      </c>
      <c r="BA367" s="266">
        <f t="shared" ref="BA367:BA388" si="400">SUBTOTAL(9,AM367)*AZ367</f>
        <v>140.679</v>
      </c>
      <c r="BB367" s="273">
        <v>1.75</v>
      </c>
      <c r="BC367" s="273">
        <v>1</v>
      </c>
      <c r="BD367" s="273">
        <v>0.75</v>
      </c>
      <c r="BE367" s="234">
        <f t="shared" ref="BE367:BE388" si="401">SUBTOTAL(9,BB367:BD367)*37.42</f>
        <v>130.97</v>
      </c>
      <c r="BF367" s="272">
        <v>23.1</v>
      </c>
      <c r="BG367" s="234">
        <f t="shared" ref="BG367:BG388" si="402">SUBTOTAL(9,AM367)*BF367</f>
        <v>140.68</v>
      </c>
      <c r="BH367" s="273">
        <v>1.75</v>
      </c>
      <c r="BI367" s="273">
        <v>1</v>
      </c>
      <c r="BJ367" s="273">
        <v>0.75</v>
      </c>
      <c r="BK367" s="234">
        <f t="shared" ref="BK367:BK388" si="403">SUBTOTAL(9,BH367:BJ367)*37.42</f>
        <v>130.97</v>
      </c>
      <c r="BL367" s="234">
        <f t="shared" ref="BL367:BL388" si="404">SUM(AO367+AS367)</f>
        <v>382.98</v>
      </c>
      <c r="BM367" s="234">
        <f t="shared" ref="BM367:BM388" si="405">SUM(AU367+AY367)</f>
        <v>382.98</v>
      </c>
      <c r="BN367" s="234">
        <f t="shared" ref="BN367:BN388" si="406">SUM(BA367+BE367)</f>
        <v>271.64999999999998</v>
      </c>
      <c r="BO367" s="234">
        <f t="shared" ref="BO367:BO388" si="407">SUM(BG367+BK367)</f>
        <v>271.64999999999998</v>
      </c>
      <c r="BP367" s="235" t="s">
        <v>1599</v>
      </c>
    </row>
    <row r="368" spans="1:68" s="233" customFormat="1" x14ac:dyDescent="0.2">
      <c r="A368" s="246" t="s">
        <v>662</v>
      </c>
      <c r="B368" s="247" t="s">
        <v>688</v>
      </c>
      <c r="C368" s="247" t="s">
        <v>687</v>
      </c>
      <c r="D368" s="248" t="s">
        <v>338</v>
      </c>
      <c r="E368" s="247" t="s">
        <v>166</v>
      </c>
      <c r="F368" s="247" t="s">
        <v>157</v>
      </c>
      <c r="G368" s="247" t="s">
        <v>158</v>
      </c>
      <c r="H368" s="247" t="s">
        <v>1428</v>
      </c>
      <c r="I368" s="247" t="s">
        <v>1231</v>
      </c>
      <c r="J368" s="247" t="s">
        <v>1231</v>
      </c>
      <c r="K368" s="271">
        <v>2.36</v>
      </c>
      <c r="L368" s="271">
        <v>0.97</v>
      </c>
      <c r="M368" s="247"/>
      <c r="N368" s="247"/>
      <c r="O368" s="247" t="s">
        <v>65</v>
      </c>
      <c r="P368" s="247">
        <v>54</v>
      </c>
      <c r="Q368" s="248"/>
      <c r="R368" s="247" t="s">
        <v>136</v>
      </c>
      <c r="S368" s="247" t="s">
        <v>1217</v>
      </c>
      <c r="T368" s="249">
        <v>154</v>
      </c>
      <c r="U368" s="249" t="s">
        <v>1607</v>
      </c>
      <c r="V368" s="247" t="s">
        <v>167</v>
      </c>
      <c r="W368" s="247" t="s">
        <v>65</v>
      </c>
      <c r="X368" s="247" t="s">
        <v>108</v>
      </c>
      <c r="Y368" s="247" t="s">
        <v>112</v>
      </c>
      <c r="Z368" s="247" t="s">
        <v>1304</v>
      </c>
      <c r="AA368" s="247" t="s">
        <v>113</v>
      </c>
      <c r="AB368" s="247" t="s">
        <v>113</v>
      </c>
      <c r="AC368" s="247"/>
      <c r="AD368" s="247" t="s">
        <v>113</v>
      </c>
      <c r="AE368" s="247" t="s">
        <v>6</v>
      </c>
      <c r="AF368" s="247" t="s">
        <v>108</v>
      </c>
      <c r="AG368" s="247"/>
      <c r="AH368" s="247" t="s">
        <v>1383</v>
      </c>
      <c r="AI368" s="254"/>
      <c r="AJ368" s="251" t="s">
        <v>1560</v>
      </c>
      <c r="AK368" s="252" t="s">
        <v>1208</v>
      </c>
      <c r="AL368" s="253" t="s">
        <v>1290</v>
      </c>
      <c r="AM368" s="266">
        <f t="shared" si="395"/>
        <v>6.09</v>
      </c>
      <c r="AN368" s="267">
        <v>33.119999999999997</v>
      </c>
      <c r="AO368" s="234">
        <f t="shared" si="396"/>
        <v>201.7</v>
      </c>
      <c r="AP368" s="268">
        <v>2.75</v>
      </c>
      <c r="AQ368" s="268">
        <v>2</v>
      </c>
      <c r="AR368" s="268">
        <v>1.25</v>
      </c>
      <c r="AS368" s="234">
        <f t="shared" si="397"/>
        <v>224.52</v>
      </c>
      <c r="AT368" s="267">
        <v>33.119999999999997</v>
      </c>
      <c r="AU368" s="234">
        <f t="shared" si="398"/>
        <v>201.7</v>
      </c>
      <c r="AV368" s="268">
        <v>2.75</v>
      </c>
      <c r="AW368" s="268">
        <v>2</v>
      </c>
      <c r="AX368" s="268">
        <v>1.25</v>
      </c>
      <c r="AY368" s="234">
        <f t="shared" si="399"/>
        <v>224.52</v>
      </c>
      <c r="AZ368" s="272">
        <v>26.43</v>
      </c>
      <c r="BA368" s="266">
        <f t="shared" si="400"/>
        <v>160.959</v>
      </c>
      <c r="BB368" s="273">
        <v>1.75</v>
      </c>
      <c r="BC368" s="273">
        <v>1</v>
      </c>
      <c r="BD368" s="273">
        <v>0.75</v>
      </c>
      <c r="BE368" s="234">
        <f t="shared" si="401"/>
        <v>130.97</v>
      </c>
      <c r="BF368" s="272">
        <v>26.43</v>
      </c>
      <c r="BG368" s="234">
        <f t="shared" si="402"/>
        <v>160.96</v>
      </c>
      <c r="BH368" s="273">
        <v>1.75</v>
      </c>
      <c r="BI368" s="273">
        <v>1</v>
      </c>
      <c r="BJ368" s="273">
        <v>0.75</v>
      </c>
      <c r="BK368" s="234">
        <f t="shared" si="403"/>
        <v>130.97</v>
      </c>
      <c r="BL368" s="234">
        <f t="shared" si="404"/>
        <v>426.22</v>
      </c>
      <c r="BM368" s="234">
        <f t="shared" si="405"/>
        <v>426.22</v>
      </c>
      <c r="BN368" s="234">
        <f t="shared" si="406"/>
        <v>291.93</v>
      </c>
      <c r="BO368" s="234">
        <f t="shared" si="407"/>
        <v>291.93</v>
      </c>
      <c r="BP368" s="235" t="s">
        <v>1599</v>
      </c>
    </row>
    <row r="369" spans="1:68" s="233" customFormat="1" x14ac:dyDescent="0.2">
      <c r="A369" s="246" t="s">
        <v>662</v>
      </c>
      <c r="B369" s="247" t="s">
        <v>690</v>
      </c>
      <c r="C369" s="247" t="s">
        <v>687</v>
      </c>
      <c r="D369" s="248" t="s">
        <v>338</v>
      </c>
      <c r="E369" s="247" t="s">
        <v>166</v>
      </c>
      <c r="F369" s="247" t="s">
        <v>157</v>
      </c>
      <c r="G369" s="247" t="s">
        <v>158</v>
      </c>
      <c r="H369" s="247" t="s">
        <v>1428</v>
      </c>
      <c r="I369" s="247" t="s">
        <v>1503</v>
      </c>
      <c r="J369" s="249" t="s">
        <v>1637</v>
      </c>
      <c r="K369" s="271">
        <v>2.36</v>
      </c>
      <c r="L369" s="271">
        <v>0.85</v>
      </c>
      <c r="M369" s="247"/>
      <c r="N369" s="247"/>
      <c r="O369" s="247" t="s">
        <v>65</v>
      </c>
      <c r="P369" s="247">
        <v>54</v>
      </c>
      <c r="Q369" s="248"/>
      <c r="R369" s="247" t="s">
        <v>136</v>
      </c>
      <c r="S369" s="247" t="s">
        <v>1238</v>
      </c>
      <c r="T369" s="249">
        <v>154</v>
      </c>
      <c r="U369" s="249" t="s">
        <v>1607</v>
      </c>
      <c r="V369" s="247" t="s">
        <v>167</v>
      </c>
      <c r="W369" s="247" t="s">
        <v>65</v>
      </c>
      <c r="X369" s="247"/>
      <c r="Y369" s="247" t="s">
        <v>112</v>
      </c>
      <c r="Z369" s="247" t="s">
        <v>1337</v>
      </c>
      <c r="AA369" s="247" t="s">
        <v>113</v>
      </c>
      <c r="AB369" s="247" t="s">
        <v>113</v>
      </c>
      <c r="AC369" s="247"/>
      <c r="AD369" s="247" t="s">
        <v>113</v>
      </c>
      <c r="AE369" s="247" t="s">
        <v>6</v>
      </c>
      <c r="AF369" s="249" t="s">
        <v>65</v>
      </c>
      <c r="AG369" s="247"/>
      <c r="AH369" s="249" t="s">
        <v>1400</v>
      </c>
      <c r="AI369" s="254"/>
      <c r="AJ369" s="251" t="s">
        <v>1566</v>
      </c>
      <c r="AK369" s="252" t="s">
        <v>1208</v>
      </c>
      <c r="AL369" s="253" t="s">
        <v>1290</v>
      </c>
      <c r="AM369" s="266">
        <f t="shared" si="395"/>
        <v>5.97</v>
      </c>
      <c r="AN369" s="267">
        <v>33.119999999999997</v>
      </c>
      <c r="AO369" s="234">
        <f t="shared" si="396"/>
        <v>197.73</v>
      </c>
      <c r="AP369" s="268">
        <v>2.75</v>
      </c>
      <c r="AQ369" s="268">
        <v>2</v>
      </c>
      <c r="AR369" s="268">
        <v>1.25</v>
      </c>
      <c r="AS369" s="234">
        <f t="shared" si="397"/>
        <v>224.52</v>
      </c>
      <c r="AT369" s="267">
        <v>33.119999999999997</v>
      </c>
      <c r="AU369" s="234">
        <f t="shared" si="398"/>
        <v>197.73</v>
      </c>
      <c r="AV369" s="268">
        <v>2.75</v>
      </c>
      <c r="AW369" s="268">
        <v>2</v>
      </c>
      <c r="AX369" s="268">
        <v>1.25</v>
      </c>
      <c r="AY369" s="234">
        <f t="shared" si="399"/>
        <v>224.52</v>
      </c>
      <c r="AZ369" s="272">
        <v>26.43</v>
      </c>
      <c r="BA369" s="266">
        <f t="shared" si="400"/>
        <v>157.78700000000001</v>
      </c>
      <c r="BB369" s="273">
        <v>1.75</v>
      </c>
      <c r="BC369" s="273">
        <v>1</v>
      </c>
      <c r="BD369" s="273">
        <v>0.75</v>
      </c>
      <c r="BE369" s="234">
        <f t="shared" si="401"/>
        <v>130.97</v>
      </c>
      <c r="BF369" s="272">
        <v>26.43</v>
      </c>
      <c r="BG369" s="234">
        <f t="shared" si="402"/>
        <v>157.79</v>
      </c>
      <c r="BH369" s="273">
        <v>1.75</v>
      </c>
      <c r="BI369" s="273">
        <v>1</v>
      </c>
      <c r="BJ369" s="273">
        <v>0.75</v>
      </c>
      <c r="BK369" s="234">
        <f t="shared" si="403"/>
        <v>130.97</v>
      </c>
      <c r="BL369" s="234">
        <f t="shared" si="404"/>
        <v>422.25</v>
      </c>
      <c r="BM369" s="234">
        <f t="shared" si="405"/>
        <v>422.25</v>
      </c>
      <c r="BN369" s="234">
        <f t="shared" si="406"/>
        <v>288.76</v>
      </c>
      <c r="BO369" s="234">
        <f t="shared" si="407"/>
        <v>288.76</v>
      </c>
      <c r="BP369" s="235" t="s">
        <v>1599</v>
      </c>
    </row>
    <row r="370" spans="1:68" s="233" customFormat="1" x14ac:dyDescent="0.2">
      <c r="A370" s="246" t="s">
        <v>662</v>
      </c>
      <c r="B370" s="247" t="s">
        <v>691</v>
      </c>
      <c r="C370" s="247" t="s">
        <v>689</v>
      </c>
      <c r="D370" s="248" t="s">
        <v>177</v>
      </c>
      <c r="E370" s="247" t="s">
        <v>166</v>
      </c>
      <c r="F370" s="247" t="s">
        <v>157</v>
      </c>
      <c r="G370" s="247" t="s">
        <v>158</v>
      </c>
      <c r="H370" s="247" t="s">
        <v>1428</v>
      </c>
      <c r="I370" s="247" t="s">
        <v>1382</v>
      </c>
      <c r="J370" s="247" t="s">
        <v>1231</v>
      </c>
      <c r="K370" s="271">
        <v>2.36</v>
      </c>
      <c r="L370" s="271">
        <v>1.04</v>
      </c>
      <c r="M370" s="247"/>
      <c r="N370" s="247"/>
      <c r="O370" s="247" t="s">
        <v>65</v>
      </c>
      <c r="P370" s="247">
        <v>54</v>
      </c>
      <c r="Q370" s="248"/>
      <c r="R370" s="247" t="s">
        <v>136</v>
      </c>
      <c r="S370" s="247" t="s">
        <v>1217</v>
      </c>
      <c r="T370" s="249">
        <v>154</v>
      </c>
      <c r="U370" s="249" t="s">
        <v>1607</v>
      </c>
      <c r="V370" s="247" t="s">
        <v>167</v>
      </c>
      <c r="W370" s="247" t="s">
        <v>65</v>
      </c>
      <c r="X370" s="247" t="s">
        <v>108</v>
      </c>
      <c r="Y370" s="247" t="s">
        <v>112</v>
      </c>
      <c r="Z370" s="247" t="s">
        <v>1304</v>
      </c>
      <c r="AA370" s="247" t="s">
        <v>113</v>
      </c>
      <c r="AB370" s="247" t="s">
        <v>113</v>
      </c>
      <c r="AC370" s="247"/>
      <c r="AD370" s="247" t="s">
        <v>113</v>
      </c>
      <c r="AE370" s="247" t="s">
        <v>6</v>
      </c>
      <c r="AF370" s="247" t="s">
        <v>108</v>
      </c>
      <c r="AG370" s="247"/>
      <c r="AH370" s="247" t="s">
        <v>1432</v>
      </c>
      <c r="AI370" s="254"/>
      <c r="AJ370" s="251" t="s">
        <v>1560</v>
      </c>
      <c r="AK370" s="252" t="s">
        <v>1208</v>
      </c>
      <c r="AL370" s="253" t="s">
        <v>1290</v>
      </c>
      <c r="AM370" s="266">
        <f t="shared" si="395"/>
        <v>6.16</v>
      </c>
      <c r="AN370" s="267">
        <v>33.119999999999997</v>
      </c>
      <c r="AO370" s="234">
        <f t="shared" si="396"/>
        <v>204.02</v>
      </c>
      <c r="AP370" s="268">
        <v>2.75</v>
      </c>
      <c r="AQ370" s="268">
        <v>2</v>
      </c>
      <c r="AR370" s="268">
        <v>1.25</v>
      </c>
      <c r="AS370" s="234">
        <f t="shared" si="397"/>
        <v>224.52</v>
      </c>
      <c r="AT370" s="267">
        <v>33.119999999999997</v>
      </c>
      <c r="AU370" s="234">
        <f t="shared" si="398"/>
        <v>204.02</v>
      </c>
      <c r="AV370" s="268">
        <v>2.75</v>
      </c>
      <c r="AW370" s="268">
        <v>2</v>
      </c>
      <c r="AX370" s="268">
        <v>1.25</v>
      </c>
      <c r="AY370" s="234">
        <f t="shared" si="399"/>
        <v>224.52</v>
      </c>
      <c r="AZ370" s="272">
        <v>26.43</v>
      </c>
      <c r="BA370" s="266">
        <f t="shared" si="400"/>
        <v>162.809</v>
      </c>
      <c r="BB370" s="273">
        <v>1.75</v>
      </c>
      <c r="BC370" s="273">
        <v>1</v>
      </c>
      <c r="BD370" s="273">
        <v>0.75</v>
      </c>
      <c r="BE370" s="234">
        <f t="shared" si="401"/>
        <v>130.97</v>
      </c>
      <c r="BF370" s="272">
        <v>26.43</v>
      </c>
      <c r="BG370" s="234">
        <f t="shared" si="402"/>
        <v>162.81</v>
      </c>
      <c r="BH370" s="273">
        <v>1.75</v>
      </c>
      <c r="BI370" s="273">
        <v>1</v>
      </c>
      <c r="BJ370" s="273">
        <v>0.75</v>
      </c>
      <c r="BK370" s="234">
        <f t="shared" si="403"/>
        <v>130.97</v>
      </c>
      <c r="BL370" s="234">
        <f t="shared" si="404"/>
        <v>428.54</v>
      </c>
      <c r="BM370" s="234">
        <f t="shared" si="405"/>
        <v>428.54</v>
      </c>
      <c r="BN370" s="234">
        <f t="shared" si="406"/>
        <v>293.77999999999997</v>
      </c>
      <c r="BO370" s="234">
        <f t="shared" si="407"/>
        <v>293.77999999999997</v>
      </c>
      <c r="BP370" s="235" t="s">
        <v>1599</v>
      </c>
    </row>
    <row r="371" spans="1:68" s="233" customFormat="1" x14ac:dyDescent="0.2">
      <c r="A371" s="246" t="s">
        <v>662</v>
      </c>
      <c r="B371" s="247" t="s">
        <v>692</v>
      </c>
      <c r="C371" s="247" t="s">
        <v>689</v>
      </c>
      <c r="D371" s="248" t="s">
        <v>177</v>
      </c>
      <c r="E371" s="247" t="s">
        <v>124</v>
      </c>
      <c r="F371" s="247" t="s">
        <v>157</v>
      </c>
      <c r="G371" s="247" t="s">
        <v>158</v>
      </c>
      <c r="H371" s="247" t="s">
        <v>1428</v>
      </c>
      <c r="I371" s="247" t="s">
        <v>1386</v>
      </c>
      <c r="J371" s="247" t="s">
        <v>1202</v>
      </c>
      <c r="K371" s="271">
        <v>2.36</v>
      </c>
      <c r="L371" s="271">
        <v>1.29</v>
      </c>
      <c r="M371" s="247" t="s">
        <v>1308</v>
      </c>
      <c r="N371" s="247" t="s">
        <v>1388</v>
      </c>
      <c r="O371" s="247" t="s">
        <v>65</v>
      </c>
      <c r="P371" s="247">
        <v>54</v>
      </c>
      <c r="Q371" s="248"/>
      <c r="R371" s="247" t="s">
        <v>136</v>
      </c>
      <c r="S371" s="247" t="s">
        <v>1217</v>
      </c>
      <c r="T371" s="249">
        <v>154</v>
      </c>
      <c r="U371" s="249" t="s">
        <v>1607</v>
      </c>
      <c r="V371" s="247" t="s">
        <v>167</v>
      </c>
      <c r="W371" s="247" t="s">
        <v>108</v>
      </c>
      <c r="X371" s="247" t="s">
        <v>108</v>
      </c>
      <c r="Y371" s="247" t="s">
        <v>112</v>
      </c>
      <c r="Z371" s="247" t="s">
        <v>1337</v>
      </c>
      <c r="AA371" s="247" t="s">
        <v>108</v>
      </c>
      <c r="AB371" s="247" t="s">
        <v>113</v>
      </c>
      <c r="AC371" s="247"/>
      <c r="AD371" s="249" t="s">
        <v>113</v>
      </c>
      <c r="AE371" s="247" t="s">
        <v>6</v>
      </c>
      <c r="AF371" s="247" t="s">
        <v>108</v>
      </c>
      <c r="AG371" s="247"/>
      <c r="AH371" s="247" t="s">
        <v>1347</v>
      </c>
      <c r="AI371" s="254"/>
      <c r="AJ371" s="251" t="s">
        <v>1560</v>
      </c>
      <c r="AK371" s="252" t="s">
        <v>1208</v>
      </c>
      <c r="AL371" s="253" t="s">
        <v>1290</v>
      </c>
      <c r="AM371" s="266">
        <f t="shared" si="395"/>
        <v>6.41</v>
      </c>
      <c r="AN371" s="267">
        <v>33.119999999999997</v>
      </c>
      <c r="AO371" s="234">
        <f t="shared" si="396"/>
        <v>212.3</v>
      </c>
      <c r="AP371" s="268">
        <v>2.75</v>
      </c>
      <c r="AQ371" s="268">
        <v>2</v>
      </c>
      <c r="AR371" s="268">
        <v>1.25</v>
      </c>
      <c r="AS371" s="234">
        <f t="shared" si="397"/>
        <v>224.52</v>
      </c>
      <c r="AT371" s="267">
        <v>33.119999999999997</v>
      </c>
      <c r="AU371" s="234">
        <f t="shared" si="398"/>
        <v>212.3</v>
      </c>
      <c r="AV371" s="268">
        <v>2.75</v>
      </c>
      <c r="AW371" s="268">
        <v>2</v>
      </c>
      <c r="AX371" s="268">
        <v>1.25</v>
      </c>
      <c r="AY371" s="234">
        <f t="shared" si="399"/>
        <v>224.52</v>
      </c>
      <c r="AZ371" s="272">
        <v>26.43</v>
      </c>
      <c r="BA371" s="266">
        <f t="shared" si="400"/>
        <v>169.416</v>
      </c>
      <c r="BB371" s="273">
        <v>1.75</v>
      </c>
      <c r="BC371" s="273">
        <v>1</v>
      </c>
      <c r="BD371" s="273">
        <v>0.75</v>
      </c>
      <c r="BE371" s="234">
        <f t="shared" si="401"/>
        <v>130.97</v>
      </c>
      <c r="BF371" s="272">
        <v>26.43</v>
      </c>
      <c r="BG371" s="234">
        <f t="shared" si="402"/>
        <v>169.42</v>
      </c>
      <c r="BH371" s="273">
        <v>1.75</v>
      </c>
      <c r="BI371" s="273">
        <v>1</v>
      </c>
      <c r="BJ371" s="273">
        <v>0.75</v>
      </c>
      <c r="BK371" s="234">
        <f t="shared" si="403"/>
        <v>130.97</v>
      </c>
      <c r="BL371" s="234">
        <f t="shared" si="404"/>
        <v>436.82</v>
      </c>
      <c r="BM371" s="234">
        <f t="shared" si="405"/>
        <v>436.82</v>
      </c>
      <c r="BN371" s="234">
        <f t="shared" si="406"/>
        <v>300.39</v>
      </c>
      <c r="BO371" s="234">
        <f t="shared" si="407"/>
        <v>300.39</v>
      </c>
      <c r="BP371" s="235" t="s">
        <v>1599</v>
      </c>
    </row>
    <row r="372" spans="1:68" s="233" customFormat="1" x14ac:dyDescent="0.2">
      <c r="A372" s="246" t="s">
        <v>662</v>
      </c>
      <c r="B372" s="247" t="s">
        <v>694</v>
      </c>
      <c r="C372" s="247" t="s">
        <v>693</v>
      </c>
      <c r="D372" s="248" t="s">
        <v>189</v>
      </c>
      <c r="E372" s="247" t="s">
        <v>124</v>
      </c>
      <c r="F372" s="247" t="s">
        <v>157</v>
      </c>
      <c r="G372" s="247" t="s">
        <v>158</v>
      </c>
      <c r="H372" s="247" t="s">
        <v>1428</v>
      </c>
      <c r="I372" s="247" t="s">
        <v>1386</v>
      </c>
      <c r="J372" s="247" t="s">
        <v>1202</v>
      </c>
      <c r="K372" s="271">
        <v>2.36</v>
      </c>
      <c r="L372" s="271">
        <v>1.29</v>
      </c>
      <c r="M372" s="247" t="s">
        <v>1308</v>
      </c>
      <c r="N372" s="247" t="s">
        <v>1388</v>
      </c>
      <c r="O372" s="247" t="s">
        <v>65</v>
      </c>
      <c r="P372" s="247">
        <v>54</v>
      </c>
      <c r="Q372" s="248"/>
      <c r="R372" s="247" t="s">
        <v>136</v>
      </c>
      <c r="S372" s="247" t="s">
        <v>1441</v>
      </c>
      <c r="T372" s="249">
        <v>139</v>
      </c>
      <c r="U372" s="249" t="s">
        <v>1607</v>
      </c>
      <c r="V372" s="247" t="s">
        <v>125</v>
      </c>
      <c r="W372" s="247" t="s">
        <v>108</v>
      </c>
      <c r="X372" s="247" t="s">
        <v>108</v>
      </c>
      <c r="Y372" s="247" t="s">
        <v>112</v>
      </c>
      <c r="Z372" s="247" t="s">
        <v>1337</v>
      </c>
      <c r="AA372" s="247" t="s">
        <v>108</v>
      </c>
      <c r="AB372" s="247" t="s">
        <v>108</v>
      </c>
      <c r="AC372" s="247"/>
      <c r="AD372" s="247" t="s">
        <v>108</v>
      </c>
      <c r="AE372" s="247" t="s">
        <v>6</v>
      </c>
      <c r="AF372" s="247" t="s">
        <v>108</v>
      </c>
      <c r="AG372" s="249" t="s">
        <v>1655</v>
      </c>
      <c r="AH372" s="247" t="s">
        <v>1347</v>
      </c>
      <c r="AI372" s="254"/>
      <c r="AJ372" s="251" t="s">
        <v>1560</v>
      </c>
      <c r="AK372" s="252" t="s">
        <v>1208</v>
      </c>
      <c r="AL372" s="253" t="s">
        <v>1290</v>
      </c>
      <c r="AM372" s="266">
        <f t="shared" si="395"/>
        <v>6.41</v>
      </c>
      <c r="AN372" s="267">
        <v>28.77</v>
      </c>
      <c r="AO372" s="234">
        <f t="shared" si="396"/>
        <v>184.42</v>
      </c>
      <c r="AP372" s="268">
        <v>2.75</v>
      </c>
      <c r="AQ372" s="268">
        <v>2</v>
      </c>
      <c r="AR372" s="268">
        <v>1.25</v>
      </c>
      <c r="AS372" s="234">
        <f t="shared" si="397"/>
        <v>224.52</v>
      </c>
      <c r="AT372" s="267">
        <v>28.77</v>
      </c>
      <c r="AU372" s="234">
        <f t="shared" si="398"/>
        <v>184.42</v>
      </c>
      <c r="AV372" s="268">
        <v>2.75</v>
      </c>
      <c r="AW372" s="268">
        <v>2</v>
      </c>
      <c r="AX372" s="268">
        <v>1.25</v>
      </c>
      <c r="AY372" s="234">
        <f t="shared" si="399"/>
        <v>224.52</v>
      </c>
      <c r="AZ372" s="272">
        <v>23.15</v>
      </c>
      <c r="BA372" s="266">
        <f t="shared" si="400"/>
        <v>148.392</v>
      </c>
      <c r="BB372" s="273">
        <v>1.75</v>
      </c>
      <c r="BC372" s="273">
        <v>1</v>
      </c>
      <c r="BD372" s="273">
        <v>0.75</v>
      </c>
      <c r="BE372" s="234">
        <f t="shared" si="401"/>
        <v>130.97</v>
      </c>
      <c r="BF372" s="272">
        <v>23.15</v>
      </c>
      <c r="BG372" s="234">
        <f t="shared" si="402"/>
        <v>148.38999999999999</v>
      </c>
      <c r="BH372" s="273">
        <v>1.75</v>
      </c>
      <c r="BI372" s="273">
        <v>1</v>
      </c>
      <c r="BJ372" s="273">
        <v>0.75</v>
      </c>
      <c r="BK372" s="234">
        <f t="shared" si="403"/>
        <v>130.97</v>
      </c>
      <c r="BL372" s="234">
        <f t="shared" si="404"/>
        <v>408.94</v>
      </c>
      <c r="BM372" s="234">
        <f t="shared" si="405"/>
        <v>408.94</v>
      </c>
      <c r="BN372" s="234">
        <f t="shared" si="406"/>
        <v>279.36</v>
      </c>
      <c r="BO372" s="234">
        <f t="shared" si="407"/>
        <v>279.36</v>
      </c>
      <c r="BP372" s="235" t="s">
        <v>1599</v>
      </c>
    </row>
    <row r="373" spans="1:68" s="233" customFormat="1" x14ac:dyDescent="0.2">
      <c r="A373" s="246" t="s">
        <v>662</v>
      </c>
      <c r="B373" s="247" t="s">
        <v>696</v>
      </c>
      <c r="C373" s="247" t="s">
        <v>695</v>
      </c>
      <c r="D373" s="248" t="s">
        <v>454</v>
      </c>
      <c r="E373" s="247" t="s">
        <v>166</v>
      </c>
      <c r="F373" s="247" t="s">
        <v>157</v>
      </c>
      <c r="G373" s="247" t="s">
        <v>158</v>
      </c>
      <c r="H373" s="247" t="s">
        <v>1428</v>
      </c>
      <c r="I373" s="247" t="s">
        <v>1382</v>
      </c>
      <c r="J373" s="247" t="s">
        <v>1231</v>
      </c>
      <c r="K373" s="271">
        <v>2.36</v>
      </c>
      <c r="L373" s="271">
        <v>1.04</v>
      </c>
      <c r="M373" s="247"/>
      <c r="N373" s="247"/>
      <c r="O373" s="247" t="s">
        <v>65</v>
      </c>
      <c r="P373" s="247">
        <v>54</v>
      </c>
      <c r="Q373" s="248"/>
      <c r="R373" s="247" t="s">
        <v>136</v>
      </c>
      <c r="S373" s="247" t="s">
        <v>1439</v>
      </c>
      <c r="T373" s="249">
        <v>124</v>
      </c>
      <c r="U373" s="249" t="s">
        <v>1607</v>
      </c>
      <c r="V373" s="247" t="s">
        <v>199</v>
      </c>
      <c r="W373" s="247" t="s">
        <v>65</v>
      </c>
      <c r="X373" s="247" t="s">
        <v>65</v>
      </c>
      <c r="Y373" s="247" t="s">
        <v>112</v>
      </c>
      <c r="Z373" s="247" t="s">
        <v>1304</v>
      </c>
      <c r="AA373" s="247" t="s">
        <v>113</v>
      </c>
      <c r="AB373" s="247" t="s">
        <v>113</v>
      </c>
      <c r="AC373" s="247"/>
      <c r="AD373" s="247" t="s">
        <v>113</v>
      </c>
      <c r="AE373" s="247" t="s">
        <v>6</v>
      </c>
      <c r="AF373" s="247"/>
      <c r="AG373" s="247"/>
      <c r="AH373" s="249" t="s">
        <v>1413</v>
      </c>
      <c r="AI373" s="254"/>
      <c r="AJ373" s="251" t="s">
        <v>1560</v>
      </c>
      <c r="AK373" s="252" t="s">
        <v>1208</v>
      </c>
      <c r="AL373" s="253" t="s">
        <v>1290</v>
      </c>
      <c r="AM373" s="266">
        <f t="shared" si="395"/>
        <v>6.16</v>
      </c>
      <c r="AN373" s="267">
        <v>26.02</v>
      </c>
      <c r="AO373" s="234">
        <f t="shared" si="396"/>
        <v>160.28</v>
      </c>
      <c r="AP373" s="268">
        <v>2.75</v>
      </c>
      <c r="AQ373" s="268">
        <v>2</v>
      </c>
      <c r="AR373" s="268">
        <v>1.25</v>
      </c>
      <c r="AS373" s="234">
        <f t="shared" si="397"/>
        <v>224.52</v>
      </c>
      <c r="AT373" s="267">
        <v>26.02</v>
      </c>
      <c r="AU373" s="234">
        <f t="shared" si="398"/>
        <v>160.28</v>
      </c>
      <c r="AV373" s="268">
        <v>2.75</v>
      </c>
      <c r="AW373" s="268">
        <v>2</v>
      </c>
      <c r="AX373" s="268">
        <v>1.25</v>
      </c>
      <c r="AY373" s="234">
        <f t="shared" si="399"/>
        <v>224.52</v>
      </c>
      <c r="AZ373" s="272">
        <v>23.1</v>
      </c>
      <c r="BA373" s="266">
        <f t="shared" si="400"/>
        <v>142.29599999999999</v>
      </c>
      <c r="BB373" s="273">
        <v>1.75</v>
      </c>
      <c r="BC373" s="273">
        <v>1</v>
      </c>
      <c r="BD373" s="273">
        <v>0.75</v>
      </c>
      <c r="BE373" s="234">
        <f t="shared" si="401"/>
        <v>130.97</v>
      </c>
      <c r="BF373" s="272">
        <v>23.1</v>
      </c>
      <c r="BG373" s="234">
        <f t="shared" si="402"/>
        <v>142.30000000000001</v>
      </c>
      <c r="BH373" s="273">
        <v>1.75</v>
      </c>
      <c r="BI373" s="273">
        <v>1</v>
      </c>
      <c r="BJ373" s="273">
        <v>0.75</v>
      </c>
      <c r="BK373" s="234">
        <f t="shared" si="403"/>
        <v>130.97</v>
      </c>
      <c r="BL373" s="234">
        <f t="shared" si="404"/>
        <v>384.8</v>
      </c>
      <c r="BM373" s="234">
        <f t="shared" si="405"/>
        <v>384.8</v>
      </c>
      <c r="BN373" s="234">
        <f t="shared" si="406"/>
        <v>273.27</v>
      </c>
      <c r="BO373" s="234">
        <f t="shared" si="407"/>
        <v>273.27</v>
      </c>
      <c r="BP373" s="235" t="s">
        <v>1599</v>
      </c>
    </row>
    <row r="374" spans="1:68" s="233" customFormat="1" x14ac:dyDescent="0.2">
      <c r="A374" s="246" t="s">
        <v>662</v>
      </c>
      <c r="B374" s="247" t="s">
        <v>698</v>
      </c>
      <c r="C374" s="247" t="s">
        <v>697</v>
      </c>
      <c r="D374" s="248" t="s">
        <v>177</v>
      </c>
      <c r="E374" s="247" t="s">
        <v>124</v>
      </c>
      <c r="F374" s="247" t="s">
        <v>157</v>
      </c>
      <c r="G374" s="247" t="s">
        <v>158</v>
      </c>
      <c r="H374" s="247" t="s">
        <v>1428</v>
      </c>
      <c r="I374" s="247" t="s">
        <v>1386</v>
      </c>
      <c r="J374" s="247" t="s">
        <v>1202</v>
      </c>
      <c r="K374" s="271">
        <v>2.36</v>
      </c>
      <c r="L374" s="271">
        <v>1.29</v>
      </c>
      <c r="M374" s="247" t="s">
        <v>1308</v>
      </c>
      <c r="N374" s="247" t="s">
        <v>1388</v>
      </c>
      <c r="O374" s="247" t="s">
        <v>65</v>
      </c>
      <c r="P374" s="247">
        <v>54</v>
      </c>
      <c r="Q374" s="248"/>
      <c r="R374" s="247" t="s">
        <v>136</v>
      </c>
      <c r="S374" s="247" t="s">
        <v>1441</v>
      </c>
      <c r="T374" s="249">
        <v>154</v>
      </c>
      <c r="U374" s="249" t="s">
        <v>1607</v>
      </c>
      <c r="V374" s="247" t="s">
        <v>132</v>
      </c>
      <c r="W374" s="247" t="s">
        <v>108</v>
      </c>
      <c r="X374" s="247" t="s">
        <v>65</v>
      </c>
      <c r="Y374" s="247" t="s">
        <v>112</v>
      </c>
      <c r="Z374" s="247" t="s">
        <v>1337</v>
      </c>
      <c r="AA374" s="247" t="s">
        <v>108</v>
      </c>
      <c r="AB374" s="247" t="s">
        <v>113</v>
      </c>
      <c r="AC374" s="247"/>
      <c r="AD374" s="249" t="s">
        <v>113</v>
      </c>
      <c r="AE374" s="247" t="s">
        <v>6</v>
      </c>
      <c r="AF374" s="247" t="s">
        <v>108</v>
      </c>
      <c r="AG374" s="247"/>
      <c r="AH374" s="247" t="s">
        <v>1347</v>
      </c>
      <c r="AI374" s="254"/>
      <c r="AJ374" s="251" t="s">
        <v>1560</v>
      </c>
      <c r="AK374" s="252" t="s">
        <v>1208</v>
      </c>
      <c r="AL374" s="253" t="s">
        <v>1290</v>
      </c>
      <c r="AM374" s="266">
        <f t="shared" si="395"/>
        <v>6.41</v>
      </c>
      <c r="AN374" s="267">
        <v>33.119999999999997</v>
      </c>
      <c r="AO374" s="234">
        <f t="shared" si="396"/>
        <v>212.3</v>
      </c>
      <c r="AP374" s="268">
        <v>2.75</v>
      </c>
      <c r="AQ374" s="268">
        <v>2</v>
      </c>
      <c r="AR374" s="268">
        <v>1.25</v>
      </c>
      <c r="AS374" s="234">
        <f t="shared" si="397"/>
        <v>224.52</v>
      </c>
      <c r="AT374" s="267">
        <v>33.119999999999997</v>
      </c>
      <c r="AU374" s="234">
        <f t="shared" si="398"/>
        <v>212.3</v>
      </c>
      <c r="AV374" s="268">
        <v>2.75</v>
      </c>
      <c r="AW374" s="268">
        <v>2</v>
      </c>
      <c r="AX374" s="268">
        <v>1.25</v>
      </c>
      <c r="AY374" s="234">
        <f t="shared" si="399"/>
        <v>224.52</v>
      </c>
      <c r="AZ374" s="272">
        <v>26.43</v>
      </c>
      <c r="BA374" s="266">
        <f t="shared" si="400"/>
        <v>169.416</v>
      </c>
      <c r="BB374" s="273">
        <v>1.75</v>
      </c>
      <c r="BC374" s="273">
        <v>1</v>
      </c>
      <c r="BD374" s="273">
        <v>0.75</v>
      </c>
      <c r="BE374" s="234">
        <f t="shared" si="401"/>
        <v>130.97</v>
      </c>
      <c r="BF374" s="272">
        <v>26.43</v>
      </c>
      <c r="BG374" s="234">
        <f t="shared" si="402"/>
        <v>169.42</v>
      </c>
      <c r="BH374" s="273">
        <v>1.75</v>
      </c>
      <c r="BI374" s="273">
        <v>1</v>
      </c>
      <c r="BJ374" s="273">
        <v>0.75</v>
      </c>
      <c r="BK374" s="234">
        <f t="shared" si="403"/>
        <v>130.97</v>
      </c>
      <c r="BL374" s="234">
        <f t="shared" si="404"/>
        <v>436.82</v>
      </c>
      <c r="BM374" s="234">
        <f t="shared" si="405"/>
        <v>436.82</v>
      </c>
      <c r="BN374" s="234">
        <f t="shared" si="406"/>
        <v>300.39</v>
      </c>
      <c r="BO374" s="234">
        <f t="shared" si="407"/>
        <v>300.39</v>
      </c>
      <c r="BP374" s="235" t="s">
        <v>1599</v>
      </c>
    </row>
    <row r="375" spans="1:68" s="233" customFormat="1" x14ac:dyDescent="0.2">
      <c r="A375" s="246" t="s">
        <v>662</v>
      </c>
      <c r="B375" s="247" t="s">
        <v>700</v>
      </c>
      <c r="C375" s="247" t="s">
        <v>699</v>
      </c>
      <c r="D375" s="248" t="s">
        <v>189</v>
      </c>
      <c r="E375" s="247" t="s">
        <v>124</v>
      </c>
      <c r="F375" s="247" t="s">
        <v>157</v>
      </c>
      <c r="G375" s="247" t="s">
        <v>158</v>
      </c>
      <c r="H375" s="247" t="s">
        <v>1428</v>
      </c>
      <c r="I375" s="247" t="s">
        <v>1386</v>
      </c>
      <c r="J375" s="247" t="s">
        <v>1202</v>
      </c>
      <c r="K375" s="271">
        <v>2.36</v>
      </c>
      <c r="L375" s="271">
        <v>1.29</v>
      </c>
      <c r="M375" s="247" t="s">
        <v>1308</v>
      </c>
      <c r="N375" s="247" t="s">
        <v>1388</v>
      </c>
      <c r="O375" s="247" t="s">
        <v>65</v>
      </c>
      <c r="P375" s="247">
        <v>54</v>
      </c>
      <c r="Q375" s="248"/>
      <c r="R375" s="247" t="s">
        <v>136</v>
      </c>
      <c r="S375" s="247" t="s">
        <v>1238</v>
      </c>
      <c r="T375" s="249">
        <v>154</v>
      </c>
      <c r="U375" s="249" t="s">
        <v>1607</v>
      </c>
      <c r="V375" s="247" t="s">
        <v>125</v>
      </c>
      <c r="W375" s="247" t="s">
        <v>108</v>
      </c>
      <c r="X375" s="247" t="s">
        <v>108</v>
      </c>
      <c r="Y375" s="247" t="s">
        <v>112</v>
      </c>
      <c r="Z375" s="247" t="s">
        <v>1337</v>
      </c>
      <c r="AA375" s="247" t="s">
        <v>108</v>
      </c>
      <c r="AB375" s="247" t="s">
        <v>108</v>
      </c>
      <c r="AC375" s="247"/>
      <c r="AD375" s="247" t="s">
        <v>108</v>
      </c>
      <c r="AE375" s="247" t="s">
        <v>6</v>
      </c>
      <c r="AF375" s="247" t="s">
        <v>108</v>
      </c>
      <c r="AG375" s="249" t="s">
        <v>1655</v>
      </c>
      <c r="AH375" s="247" t="s">
        <v>1347</v>
      </c>
      <c r="AI375" s="254"/>
      <c r="AJ375" s="251" t="s">
        <v>1560</v>
      </c>
      <c r="AK375" s="252" t="s">
        <v>1208</v>
      </c>
      <c r="AL375" s="253" t="s">
        <v>1290</v>
      </c>
      <c r="AM375" s="266">
        <f t="shared" si="395"/>
        <v>6.41</v>
      </c>
      <c r="AN375" s="267">
        <v>33.119999999999997</v>
      </c>
      <c r="AO375" s="234">
        <f t="shared" si="396"/>
        <v>212.3</v>
      </c>
      <c r="AP375" s="268">
        <v>2.75</v>
      </c>
      <c r="AQ375" s="268">
        <v>2</v>
      </c>
      <c r="AR375" s="268">
        <v>1.25</v>
      </c>
      <c r="AS375" s="234">
        <f t="shared" si="397"/>
        <v>224.52</v>
      </c>
      <c r="AT375" s="267">
        <v>33.119999999999997</v>
      </c>
      <c r="AU375" s="234">
        <f t="shared" si="398"/>
        <v>212.3</v>
      </c>
      <c r="AV375" s="268">
        <v>2.75</v>
      </c>
      <c r="AW375" s="268">
        <v>2</v>
      </c>
      <c r="AX375" s="268">
        <v>1.25</v>
      </c>
      <c r="AY375" s="234">
        <f t="shared" si="399"/>
        <v>224.52</v>
      </c>
      <c r="AZ375" s="272">
        <v>26.43</v>
      </c>
      <c r="BA375" s="266">
        <f t="shared" si="400"/>
        <v>169.416</v>
      </c>
      <c r="BB375" s="273">
        <v>1.75</v>
      </c>
      <c r="BC375" s="273">
        <v>1</v>
      </c>
      <c r="BD375" s="273">
        <v>0.75</v>
      </c>
      <c r="BE375" s="234">
        <f t="shared" si="401"/>
        <v>130.97</v>
      </c>
      <c r="BF375" s="272">
        <v>26.43</v>
      </c>
      <c r="BG375" s="234">
        <f t="shared" si="402"/>
        <v>169.42</v>
      </c>
      <c r="BH375" s="273">
        <v>1.75</v>
      </c>
      <c r="BI375" s="273">
        <v>1</v>
      </c>
      <c r="BJ375" s="273">
        <v>0.75</v>
      </c>
      <c r="BK375" s="234">
        <f t="shared" si="403"/>
        <v>130.97</v>
      </c>
      <c r="BL375" s="234">
        <f t="shared" si="404"/>
        <v>436.82</v>
      </c>
      <c r="BM375" s="234">
        <f t="shared" si="405"/>
        <v>436.82</v>
      </c>
      <c r="BN375" s="234">
        <f t="shared" si="406"/>
        <v>300.39</v>
      </c>
      <c r="BO375" s="234">
        <f t="shared" si="407"/>
        <v>300.39</v>
      </c>
      <c r="BP375" s="235" t="s">
        <v>1599</v>
      </c>
    </row>
    <row r="376" spans="1:68" s="233" customFormat="1" x14ac:dyDescent="0.2">
      <c r="A376" s="246" t="s">
        <v>662</v>
      </c>
      <c r="B376" s="247" t="s">
        <v>701</v>
      </c>
      <c r="C376" s="247" t="s">
        <v>697</v>
      </c>
      <c r="D376" s="248" t="s">
        <v>177</v>
      </c>
      <c r="E376" s="247" t="s">
        <v>166</v>
      </c>
      <c r="F376" s="247" t="s">
        <v>157</v>
      </c>
      <c r="G376" s="247" t="s">
        <v>158</v>
      </c>
      <c r="H376" s="247" t="s">
        <v>1428</v>
      </c>
      <c r="I376" s="247" t="s">
        <v>1303</v>
      </c>
      <c r="J376" s="247" t="s">
        <v>1202</v>
      </c>
      <c r="K376" s="271">
        <v>2.36</v>
      </c>
      <c r="L376" s="271">
        <v>1.04</v>
      </c>
      <c r="M376" s="247"/>
      <c r="N376" s="247"/>
      <c r="O376" s="247" t="s">
        <v>65</v>
      </c>
      <c r="P376" s="247">
        <v>54</v>
      </c>
      <c r="Q376" s="248"/>
      <c r="R376" s="247" t="s">
        <v>136</v>
      </c>
      <c r="S376" s="247" t="s">
        <v>1217</v>
      </c>
      <c r="T376" s="249">
        <v>139</v>
      </c>
      <c r="U376" s="249" t="s">
        <v>1607</v>
      </c>
      <c r="V376" s="247" t="s">
        <v>199</v>
      </c>
      <c r="W376" s="247" t="s">
        <v>108</v>
      </c>
      <c r="X376" s="247" t="s">
        <v>108</v>
      </c>
      <c r="Y376" s="247" t="s">
        <v>112</v>
      </c>
      <c r="Z376" s="247" t="s">
        <v>1304</v>
      </c>
      <c r="AA376" s="247" t="s">
        <v>113</v>
      </c>
      <c r="AB376" s="247" t="s">
        <v>113</v>
      </c>
      <c r="AC376" s="247"/>
      <c r="AD376" s="247" t="s">
        <v>113</v>
      </c>
      <c r="AE376" s="247" t="s">
        <v>6</v>
      </c>
      <c r="AF376" s="247" t="s">
        <v>108</v>
      </c>
      <c r="AG376" s="247"/>
      <c r="AH376" s="247" t="s">
        <v>1351</v>
      </c>
      <c r="AI376" s="254"/>
      <c r="AJ376" s="251" t="s">
        <v>1560</v>
      </c>
      <c r="AK376" s="252" t="s">
        <v>1208</v>
      </c>
      <c r="AL376" s="253" t="s">
        <v>1290</v>
      </c>
      <c r="AM376" s="266">
        <f t="shared" si="395"/>
        <v>6.16</v>
      </c>
      <c r="AN376" s="267">
        <v>28.77</v>
      </c>
      <c r="AO376" s="234">
        <f t="shared" si="396"/>
        <v>177.22</v>
      </c>
      <c r="AP376" s="268">
        <v>2.75</v>
      </c>
      <c r="AQ376" s="268">
        <v>2</v>
      </c>
      <c r="AR376" s="268">
        <v>1.25</v>
      </c>
      <c r="AS376" s="234">
        <f t="shared" si="397"/>
        <v>224.52</v>
      </c>
      <c r="AT376" s="267">
        <v>28.77</v>
      </c>
      <c r="AU376" s="234">
        <f t="shared" si="398"/>
        <v>177.22</v>
      </c>
      <c r="AV376" s="268">
        <v>2.75</v>
      </c>
      <c r="AW376" s="268">
        <v>2</v>
      </c>
      <c r="AX376" s="268">
        <v>1.25</v>
      </c>
      <c r="AY376" s="234">
        <f t="shared" si="399"/>
        <v>224.52</v>
      </c>
      <c r="AZ376" s="272">
        <v>23.15</v>
      </c>
      <c r="BA376" s="266">
        <f t="shared" si="400"/>
        <v>142.60400000000001</v>
      </c>
      <c r="BB376" s="273">
        <v>1.75</v>
      </c>
      <c r="BC376" s="273">
        <v>1</v>
      </c>
      <c r="BD376" s="273">
        <v>0.75</v>
      </c>
      <c r="BE376" s="234">
        <f t="shared" si="401"/>
        <v>130.97</v>
      </c>
      <c r="BF376" s="272">
        <v>23.15</v>
      </c>
      <c r="BG376" s="234">
        <f t="shared" si="402"/>
        <v>142.6</v>
      </c>
      <c r="BH376" s="273">
        <v>1.75</v>
      </c>
      <c r="BI376" s="273">
        <v>1</v>
      </c>
      <c r="BJ376" s="273">
        <v>0.75</v>
      </c>
      <c r="BK376" s="234">
        <f t="shared" si="403"/>
        <v>130.97</v>
      </c>
      <c r="BL376" s="234">
        <f t="shared" si="404"/>
        <v>401.74</v>
      </c>
      <c r="BM376" s="234">
        <f t="shared" si="405"/>
        <v>401.74</v>
      </c>
      <c r="BN376" s="234">
        <f t="shared" si="406"/>
        <v>273.57</v>
      </c>
      <c r="BO376" s="234">
        <f t="shared" si="407"/>
        <v>273.57</v>
      </c>
      <c r="BP376" s="235" t="s">
        <v>1599</v>
      </c>
    </row>
    <row r="377" spans="1:68" s="233" customFormat="1" x14ac:dyDescent="0.2">
      <c r="A377" s="246" t="s">
        <v>662</v>
      </c>
      <c r="B377" s="247" t="s">
        <v>703</v>
      </c>
      <c r="C377" s="247" t="s">
        <v>702</v>
      </c>
      <c r="D377" s="248" t="s">
        <v>311</v>
      </c>
      <c r="E377" s="247" t="s">
        <v>124</v>
      </c>
      <c r="F377" s="247" t="s">
        <v>157</v>
      </c>
      <c r="G377" s="247" t="s">
        <v>158</v>
      </c>
      <c r="H377" s="247" t="s">
        <v>1428</v>
      </c>
      <c r="I377" s="247" t="s">
        <v>1504</v>
      </c>
      <c r="J377" s="247" t="s">
        <v>1231</v>
      </c>
      <c r="K377" s="271">
        <v>2.36</v>
      </c>
      <c r="L377" s="271">
        <v>1.64</v>
      </c>
      <c r="M377" s="247" t="s">
        <v>1308</v>
      </c>
      <c r="N377" s="247" t="s">
        <v>1505</v>
      </c>
      <c r="O377" s="247" t="s">
        <v>65</v>
      </c>
      <c r="P377" s="247">
        <v>54</v>
      </c>
      <c r="Q377" s="248"/>
      <c r="R377" s="247" t="s">
        <v>136</v>
      </c>
      <c r="S377" s="247" t="s">
        <v>1406</v>
      </c>
      <c r="T377" s="249">
        <v>139</v>
      </c>
      <c r="U377" s="249" t="s">
        <v>1607</v>
      </c>
      <c r="V377" s="247" t="s">
        <v>111</v>
      </c>
      <c r="W377" s="247" t="s">
        <v>65</v>
      </c>
      <c r="X377" s="247" t="s">
        <v>108</v>
      </c>
      <c r="Y377" s="247" t="s">
        <v>112</v>
      </c>
      <c r="Z377" s="247" t="s">
        <v>1337</v>
      </c>
      <c r="AA377" s="247" t="s">
        <v>108</v>
      </c>
      <c r="AB377" s="247" t="s">
        <v>108</v>
      </c>
      <c r="AC377" s="247"/>
      <c r="AD377" s="249" t="s">
        <v>108</v>
      </c>
      <c r="AE377" s="247" t="s">
        <v>6</v>
      </c>
      <c r="AF377" s="247" t="s">
        <v>108</v>
      </c>
      <c r="AG377" s="247" t="s">
        <v>1460</v>
      </c>
      <c r="AH377" s="247" t="s">
        <v>1433</v>
      </c>
      <c r="AI377" s="254"/>
      <c r="AJ377" s="251" t="s">
        <v>1566</v>
      </c>
      <c r="AK377" s="252" t="s">
        <v>1208</v>
      </c>
      <c r="AL377" s="253" t="s">
        <v>1290</v>
      </c>
      <c r="AM377" s="266">
        <f t="shared" si="395"/>
        <v>6.76</v>
      </c>
      <c r="AN377" s="267">
        <v>28.77</v>
      </c>
      <c r="AO377" s="234">
        <f t="shared" si="396"/>
        <v>194.49</v>
      </c>
      <c r="AP377" s="268">
        <v>2.75</v>
      </c>
      <c r="AQ377" s="268">
        <v>2</v>
      </c>
      <c r="AR377" s="268">
        <v>1.25</v>
      </c>
      <c r="AS377" s="234">
        <f t="shared" si="397"/>
        <v>224.52</v>
      </c>
      <c r="AT377" s="267">
        <v>28.77</v>
      </c>
      <c r="AU377" s="234">
        <f t="shared" si="398"/>
        <v>194.49</v>
      </c>
      <c r="AV377" s="268">
        <v>2.75</v>
      </c>
      <c r="AW377" s="268">
        <v>2</v>
      </c>
      <c r="AX377" s="268">
        <v>1.25</v>
      </c>
      <c r="AY377" s="234">
        <f t="shared" si="399"/>
        <v>224.52</v>
      </c>
      <c r="AZ377" s="272">
        <v>23.15</v>
      </c>
      <c r="BA377" s="266">
        <f t="shared" si="400"/>
        <v>156.494</v>
      </c>
      <c r="BB377" s="273">
        <v>1.75</v>
      </c>
      <c r="BC377" s="273">
        <v>1</v>
      </c>
      <c r="BD377" s="273">
        <v>0.75</v>
      </c>
      <c r="BE377" s="234">
        <f t="shared" si="401"/>
        <v>130.97</v>
      </c>
      <c r="BF377" s="272">
        <v>23.15</v>
      </c>
      <c r="BG377" s="234">
        <f t="shared" si="402"/>
        <v>156.49</v>
      </c>
      <c r="BH377" s="273">
        <v>1.75</v>
      </c>
      <c r="BI377" s="273">
        <v>1</v>
      </c>
      <c r="BJ377" s="273">
        <v>0.75</v>
      </c>
      <c r="BK377" s="234">
        <f t="shared" si="403"/>
        <v>130.97</v>
      </c>
      <c r="BL377" s="234">
        <f t="shared" si="404"/>
        <v>419.01</v>
      </c>
      <c r="BM377" s="234">
        <f t="shared" si="405"/>
        <v>419.01</v>
      </c>
      <c r="BN377" s="234">
        <f t="shared" si="406"/>
        <v>287.45999999999998</v>
      </c>
      <c r="BO377" s="234">
        <f t="shared" si="407"/>
        <v>287.45999999999998</v>
      </c>
      <c r="BP377" s="235" t="s">
        <v>1599</v>
      </c>
    </row>
    <row r="378" spans="1:68" s="233" customFormat="1" x14ac:dyDescent="0.2">
      <c r="A378" s="246" t="s">
        <v>662</v>
      </c>
      <c r="B378" s="247" t="s">
        <v>704</v>
      </c>
      <c r="C378" s="247" t="s">
        <v>707</v>
      </c>
      <c r="D378" s="248" t="s">
        <v>177</v>
      </c>
      <c r="E378" s="247" t="s">
        <v>250</v>
      </c>
      <c r="F378" s="247" t="s">
        <v>251</v>
      </c>
      <c r="G378" s="247" t="s">
        <v>158</v>
      </c>
      <c r="H378" s="247" t="s">
        <v>1357</v>
      </c>
      <c r="I378" s="247" t="s">
        <v>1231</v>
      </c>
      <c r="J378" s="249" t="s">
        <v>1231</v>
      </c>
      <c r="K378" s="280">
        <v>2.395</v>
      </c>
      <c r="L378" s="271">
        <v>1.903</v>
      </c>
      <c r="M378" s="247"/>
      <c r="N378" s="247"/>
      <c r="O378" s="247" t="s">
        <v>65</v>
      </c>
      <c r="P378" s="247">
        <v>44</v>
      </c>
      <c r="Q378" s="248"/>
      <c r="R378" s="247" t="s">
        <v>136</v>
      </c>
      <c r="S378" s="247" t="s">
        <v>1499</v>
      </c>
      <c r="T378" s="249">
        <v>256</v>
      </c>
      <c r="U378" s="247" t="s">
        <v>159</v>
      </c>
      <c r="V378" s="247" t="s">
        <v>113</v>
      </c>
      <c r="W378" s="247" t="s">
        <v>65</v>
      </c>
      <c r="X378" s="247" t="s">
        <v>65</v>
      </c>
      <c r="Y378" s="247" t="s">
        <v>112</v>
      </c>
      <c r="Z378" s="247" t="s">
        <v>1337</v>
      </c>
      <c r="AA378" s="247" t="s">
        <v>113</v>
      </c>
      <c r="AB378" s="247" t="s">
        <v>113</v>
      </c>
      <c r="AC378" s="247"/>
      <c r="AD378" s="247" t="s">
        <v>113</v>
      </c>
      <c r="AE378" s="249" t="s">
        <v>113</v>
      </c>
      <c r="AF378" s="247" t="s">
        <v>65</v>
      </c>
      <c r="AG378" s="247"/>
      <c r="AH378" s="247" t="s">
        <v>1395</v>
      </c>
      <c r="AI378" s="254"/>
      <c r="AJ378" s="251" t="s">
        <v>1596</v>
      </c>
      <c r="AK378" s="252" t="s">
        <v>1208</v>
      </c>
      <c r="AL378" s="253" t="s">
        <v>1290</v>
      </c>
      <c r="AM378" s="266">
        <f t="shared" si="395"/>
        <v>7.093</v>
      </c>
      <c r="AN378" s="234"/>
      <c r="AO378" s="267">
        <v>169.05</v>
      </c>
      <c r="AP378" s="268">
        <v>3.5</v>
      </c>
      <c r="AQ378" s="268">
        <v>2.25</v>
      </c>
      <c r="AR378" s="268">
        <v>1.25</v>
      </c>
      <c r="AS378" s="234">
        <f t="shared" si="397"/>
        <v>261.94</v>
      </c>
      <c r="AT378" s="234"/>
      <c r="AU378" s="269">
        <v>93.1</v>
      </c>
      <c r="AV378" s="270">
        <v>3.5</v>
      </c>
      <c r="AW378" s="270">
        <v>2.25</v>
      </c>
      <c r="AX378" s="270">
        <v>1.25</v>
      </c>
      <c r="AY378" s="234">
        <f t="shared" si="399"/>
        <v>261.94</v>
      </c>
      <c r="AZ378" s="266"/>
      <c r="BA378" s="267">
        <v>169.05</v>
      </c>
      <c r="BB378" s="268">
        <v>3.5</v>
      </c>
      <c r="BC378" s="268">
        <v>2.25</v>
      </c>
      <c r="BD378" s="268">
        <v>1.25</v>
      </c>
      <c r="BE378" s="234">
        <f t="shared" si="401"/>
        <v>261.94</v>
      </c>
      <c r="BF378" s="234"/>
      <c r="BG378" s="269">
        <v>93.1</v>
      </c>
      <c r="BH378" s="270">
        <v>3.5</v>
      </c>
      <c r="BI378" s="270">
        <v>2.25</v>
      </c>
      <c r="BJ378" s="270">
        <v>1.25</v>
      </c>
      <c r="BK378" s="234">
        <f t="shared" si="403"/>
        <v>261.94</v>
      </c>
      <c r="BL378" s="234">
        <f t="shared" si="404"/>
        <v>430.99</v>
      </c>
      <c r="BM378" s="234">
        <f t="shared" si="405"/>
        <v>355.04</v>
      </c>
      <c r="BN378" s="234">
        <f t="shared" si="406"/>
        <v>430.99</v>
      </c>
      <c r="BO378" s="234">
        <f t="shared" si="407"/>
        <v>355.04</v>
      </c>
      <c r="BP378" s="235" t="s">
        <v>1597</v>
      </c>
    </row>
    <row r="379" spans="1:68" s="233" customFormat="1" x14ac:dyDescent="0.2">
      <c r="A379" s="246" t="s">
        <v>662</v>
      </c>
      <c r="B379" s="247" t="s">
        <v>706</v>
      </c>
      <c r="C379" s="247" t="s">
        <v>705</v>
      </c>
      <c r="D379" s="248" t="s">
        <v>335</v>
      </c>
      <c r="E379" s="247" t="s">
        <v>166</v>
      </c>
      <c r="F379" s="247" t="s">
        <v>157</v>
      </c>
      <c r="G379" s="247" t="s">
        <v>158</v>
      </c>
      <c r="H379" s="247" t="s">
        <v>1408</v>
      </c>
      <c r="I379" s="247" t="s">
        <v>1449</v>
      </c>
      <c r="J379" s="247" t="s">
        <v>1295</v>
      </c>
      <c r="K379" s="271">
        <v>2.36</v>
      </c>
      <c r="L379" s="271">
        <v>0.97</v>
      </c>
      <c r="M379" s="247"/>
      <c r="N379" s="247"/>
      <c r="O379" s="247" t="s">
        <v>65</v>
      </c>
      <c r="P379" s="247">
        <v>44</v>
      </c>
      <c r="Q379" s="248"/>
      <c r="R379" s="247" t="s">
        <v>136</v>
      </c>
      <c r="S379" s="247" t="s">
        <v>1238</v>
      </c>
      <c r="T379" s="249">
        <v>154</v>
      </c>
      <c r="U379" s="249" t="s">
        <v>1607</v>
      </c>
      <c r="V379" s="247" t="s">
        <v>199</v>
      </c>
      <c r="W379" s="247" t="s">
        <v>65</v>
      </c>
      <c r="X379" s="247" t="s">
        <v>108</v>
      </c>
      <c r="Y379" s="247" t="s">
        <v>112</v>
      </c>
      <c r="Z379" s="247" t="s">
        <v>1337</v>
      </c>
      <c r="AA379" s="247" t="s">
        <v>113</v>
      </c>
      <c r="AB379" s="247" t="s">
        <v>113</v>
      </c>
      <c r="AC379" s="247"/>
      <c r="AD379" s="247" t="s">
        <v>113</v>
      </c>
      <c r="AE379" s="249" t="s">
        <v>113</v>
      </c>
      <c r="AF379" s="247" t="s">
        <v>65</v>
      </c>
      <c r="AG379" s="247"/>
      <c r="AH379" s="247" t="s">
        <v>1383</v>
      </c>
      <c r="AI379" s="254"/>
      <c r="AJ379" s="251" t="s">
        <v>1596</v>
      </c>
      <c r="AK379" s="252" t="s">
        <v>1208</v>
      </c>
      <c r="AL379" s="253" t="s">
        <v>1290</v>
      </c>
      <c r="AM379" s="266">
        <f t="shared" si="395"/>
        <v>6.09</v>
      </c>
      <c r="AN379" s="267">
        <v>28.03</v>
      </c>
      <c r="AO379" s="234">
        <f t="shared" si="396"/>
        <v>170.7</v>
      </c>
      <c r="AP379" s="268">
        <v>2.5</v>
      </c>
      <c r="AQ379" s="268">
        <v>2</v>
      </c>
      <c r="AR379" s="268">
        <v>1.25</v>
      </c>
      <c r="AS379" s="234">
        <f t="shared" si="397"/>
        <v>215.17</v>
      </c>
      <c r="AT379" s="269">
        <v>13.09</v>
      </c>
      <c r="AU379" s="234">
        <f t="shared" si="398"/>
        <v>79.72</v>
      </c>
      <c r="AV379" s="270">
        <v>2.5</v>
      </c>
      <c r="AW379" s="270">
        <v>2</v>
      </c>
      <c r="AX379" s="270">
        <v>1.25</v>
      </c>
      <c r="AY379" s="234">
        <f t="shared" si="399"/>
        <v>215.17</v>
      </c>
      <c r="AZ379" s="272">
        <v>18.66</v>
      </c>
      <c r="BA379" s="266">
        <f t="shared" si="400"/>
        <v>113.639</v>
      </c>
      <c r="BB379" s="273">
        <v>1.5</v>
      </c>
      <c r="BC379" s="273">
        <v>1</v>
      </c>
      <c r="BD379" s="273">
        <v>0.75</v>
      </c>
      <c r="BE379" s="234">
        <f t="shared" si="401"/>
        <v>121.62</v>
      </c>
      <c r="BF379" s="294">
        <v>10.78</v>
      </c>
      <c r="BG379" s="234">
        <f t="shared" si="402"/>
        <v>65.650000000000006</v>
      </c>
      <c r="BH379" s="295">
        <v>1.25</v>
      </c>
      <c r="BI379" s="295">
        <v>1</v>
      </c>
      <c r="BJ379" s="295">
        <v>0.75</v>
      </c>
      <c r="BK379" s="234">
        <f t="shared" si="403"/>
        <v>112.26</v>
      </c>
      <c r="BL379" s="234">
        <f t="shared" si="404"/>
        <v>385.87</v>
      </c>
      <c r="BM379" s="234">
        <f t="shared" si="405"/>
        <v>294.89</v>
      </c>
      <c r="BN379" s="234">
        <f t="shared" si="406"/>
        <v>235.26</v>
      </c>
      <c r="BO379" s="234">
        <f t="shared" si="407"/>
        <v>177.91</v>
      </c>
    </row>
    <row r="380" spans="1:68" s="233" customFormat="1" x14ac:dyDescent="0.2">
      <c r="A380" s="246" t="s">
        <v>662</v>
      </c>
      <c r="B380" s="247" t="s">
        <v>708</v>
      </c>
      <c r="C380" s="247" t="s">
        <v>707</v>
      </c>
      <c r="D380" s="248" t="s">
        <v>177</v>
      </c>
      <c r="E380" s="247" t="s">
        <v>166</v>
      </c>
      <c r="F380" s="247" t="s">
        <v>157</v>
      </c>
      <c r="G380" s="247" t="s">
        <v>158</v>
      </c>
      <c r="H380" s="247" t="s">
        <v>1408</v>
      </c>
      <c r="I380" s="247" t="s">
        <v>1429</v>
      </c>
      <c r="J380" s="249" t="s">
        <v>1637</v>
      </c>
      <c r="K380" s="271">
        <v>2.36</v>
      </c>
      <c r="L380" s="271">
        <v>0.83</v>
      </c>
      <c r="M380" s="247"/>
      <c r="N380" s="247"/>
      <c r="O380" s="247" t="s">
        <v>65</v>
      </c>
      <c r="P380" s="247">
        <v>44</v>
      </c>
      <c r="Q380" s="248"/>
      <c r="R380" s="247" t="s">
        <v>136</v>
      </c>
      <c r="S380" s="247" t="s">
        <v>1238</v>
      </c>
      <c r="T380" s="249">
        <v>154</v>
      </c>
      <c r="U380" s="249" t="s">
        <v>1607</v>
      </c>
      <c r="V380" s="247" t="s">
        <v>167</v>
      </c>
      <c r="W380" s="247" t="s">
        <v>65</v>
      </c>
      <c r="X380" s="247" t="s">
        <v>108</v>
      </c>
      <c r="Y380" s="247" t="s">
        <v>112</v>
      </c>
      <c r="Z380" s="247" t="s">
        <v>1337</v>
      </c>
      <c r="AA380" s="247" t="s">
        <v>113</v>
      </c>
      <c r="AB380" s="247" t="s">
        <v>113</v>
      </c>
      <c r="AC380" s="247"/>
      <c r="AD380" s="247" t="s">
        <v>113</v>
      </c>
      <c r="AE380" s="249" t="s">
        <v>5</v>
      </c>
      <c r="AF380" s="249" t="s">
        <v>108</v>
      </c>
      <c r="AG380" s="247"/>
      <c r="AH380" s="247" t="s">
        <v>1400</v>
      </c>
      <c r="AI380" s="254"/>
      <c r="AJ380" s="251" t="s">
        <v>1566</v>
      </c>
      <c r="AK380" s="252" t="s">
        <v>1208</v>
      </c>
      <c r="AL380" s="253" t="s">
        <v>1290</v>
      </c>
      <c r="AM380" s="266">
        <f t="shared" si="395"/>
        <v>5.95</v>
      </c>
      <c r="AN380" s="267">
        <v>28.04</v>
      </c>
      <c r="AO380" s="234">
        <f t="shared" si="396"/>
        <v>166.84</v>
      </c>
      <c r="AP380" s="268">
        <v>2.5</v>
      </c>
      <c r="AQ380" s="268">
        <v>2</v>
      </c>
      <c r="AR380" s="268">
        <v>1.25</v>
      </c>
      <c r="AS380" s="234">
        <f t="shared" si="397"/>
        <v>215.17</v>
      </c>
      <c r="AT380" s="269">
        <v>13.1</v>
      </c>
      <c r="AU380" s="234">
        <f t="shared" si="398"/>
        <v>77.95</v>
      </c>
      <c r="AV380" s="270">
        <v>2.5</v>
      </c>
      <c r="AW380" s="270">
        <v>2</v>
      </c>
      <c r="AX380" s="270">
        <v>1.25</v>
      </c>
      <c r="AY380" s="234">
        <f t="shared" si="399"/>
        <v>215.17</v>
      </c>
      <c r="AZ380" s="272">
        <v>18.68</v>
      </c>
      <c r="BA380" s="266">
        <f t="shared" si="400"/>
        <v>111.146</v>
      </c>
      <c r="BB380" s="273">
        <v>1.5</v>
      </c>
      <c r="BC380" s="273">
        <v>1</v>
      </c>
      <c r="BD380" s="273">
        <v>0.75</v>
      </c>
      <c r="BE380" s="234">
        <f t="shared" si="401"/>
        <v>121.62</v>
      </c>
      <c r="BF380" s="294">
        <v>10.79</v>
      </c>
      <c r="BG380" s="234">
        <f t="shared" si="402"/>
        <v>64.2</v>
      </c>
      <c r="BH380" s="295">
        <v>1.25</v>
      </c>
      <c r="BI380" s="295">
        <v>1</v>
      </c>
      <c r="BJ380" s="295">
        <v>0.75</v>
      </c>
      <c r="BK380" s="234">
        <f t="shared" si="403"/>
        <v>112.26</v>
      </c>
      <c r="BL380" s="234">
        <f t="shared" si="404"/>
        <v>382.01</v>
      </c>
      <c r="BM380" s="234">
        <f t="shared" si="405"/>
        <v>293.12</v>
      </c>
      <c r="BN380" s="234">
        <f t="shared" si="406"/>
        <v>232.77</v>
      </c>
      <c r="BO380" s="234">
        <f t="shared" si="407"/>
        <v>176.46</v>
      </c>
    </row>
    <row r="381" spans="1:68" s="233" customFormat="1" x14ac:dyDescent="0.2">
      <c r="A381" s="246" t="s">
        <v>662</v>
      </c>
      <c r="B381" s="247" t="s">
        <v>710</v>
      </c>
      <c r="C381" s="247" t="s">
        <v>709</v>
      </c>
      <c r="D381" s="248" t="s">
        <v>338</v>
      </c>
      <c r="E381" s="247" t="s">
        <v>166</v>
      </c>
      <c r="F381" s="247" t="s">
        <v>157</v>
      </c>
      <c r="G381" s="247" t="s">
        <v>158</v>
      </c>
      <c r="H381" s="247" t="s">
        <v>1408</v>
      </c>
      <c r="I381" s="247" t="s">
        <v>1449</v>
      </c>
      <c r="J381" s="247" t="s">
        <v>1295</v>
      </c>
      <c r="K381" s="271">
        <v>2.36</v>
      </c>
      <c r="L381" s="271">
        <v>0.97</v>
      </c>
      <c r="M381" s="247"/>
      <c r="N381" s="247"/>
      <c r="O381" s="247" t="s">
        <v>65</v>
      </c>
      <c r="P381" s="247">
        <v>44</v>
      </c>
      <c r="Q381" s="248"/>
      <c r="R381" s="247" t="s">
        <v>136</v>
      </c>
      <c r="S381" s="247" t="s">
        <v>1238</v>
      </c>
      <c r="T381" s="249">
        <v>154</v>
      </c>
      <c r="U381" s="249" t="s">
        <v>1607</v>
      </c>
      <c r="V381" s="247" t="s">
        <v>167</v>
      </c>
      <c r="W381" s="247" t="s">
        <v>65</v>
      </c>
      <c r="X381" s="247" t="s">
        <v>108</v>
      </c>
      <c r="Y381" s="247" t="s">
        <v>112</v>
      </c>
      <c r="Z381" s="247" t="s">
        <v>1337</v>
      </c>
      <c r="AA381" s="247" t="s">
        <v>113</v>
      </c>
      <c r="AB381" s="247" t="s">
        <v>113</v>
      </c>
      <c r="AC381" s="247"/>
      <c r="AD381" s="247" t="s">
        <v>113</v>
      </c>
      <c r="AE381" s="249" t="s">
        <v>113</v>
      </c>
      <c r="AF381" s="247" t="s">
        <v>65</v>
      </c>
      <c r="AG381" s="247"/>
      <c r="AH381" s="247" t="s">
        <v>1383</v>
      </c>
      <c r="AI381" s="254"/>
      <c r="AJ381" s="251" t="s">
        <v>1596</v>
      </c>
      <c r="AK381" s="252" t="s">
        <v>1208</v>
      </c>
      <c r="AL381" s="253" t="s">
        <v>1290</v>
      </c>
      <c r="AM381" s="266">
        <f t="shared" si="395"/>
        <v>6.09</v>
      </c>
      <c r="AN381" s="267">
        <v>28.03</v>
      </c>
      <c r="AO381" s="234">
        <f t="shared" si="396"/>
        <v>170.7</v>
      </c>
      <c r="AP381" s="268">
        <v>2.5</v>
      </c>
      <c r="AQ381" s="268">
        <v>2</v>
      </c>
      <c r="AR381" s="268">
        <v>1.25</v>
      </c>
      <c r="AS381" s="234">
        <f t="shared" si="397"/>
        <v>215.17</v>
      </c>
      <c r="AT381" s="269">
        <v>13.09</v>
      </c>
      <c r="AU381" s="234">
        <f t="shared" si="398"/>
        <v>79.72</v>
      </c>
      <c r="AV381" s="270">
        <v>2.5</v>
      </c>
      <c r="AW381" s="270">
        <v>2</v>
      </c>
      <c r="AX381" s="270">
        <v>1.25</v>
      </c>
      <c r="AY381" s="234">
        <f t="shared" si="399"/>
        <v>215.17</v>
      </c>
      <c r="AZ381" s="272">
        <v>18.66</v>
      </c>
      <c r="BA381" s="266">
        <f t="shared" si="400"/>
        <v>113.639</v>
      </c>
      <c r="BB381" s="273">
        <v>1.5</v>
      </c>
      <c r="BC381" s="273">
        <v>1</v>
      </c>
      <c r="BD381" s="273">
        <v>0.75</v>
      </c>
      <c r="BE381" s="234">
        <f t="shared" si="401"/>
        <v>121.62</v>
      </c>
      <c r="BF381" s="294">
        <v>10.78</v>
      </c>
      <c r="BG381" s="234">
        <f t="shared" si="402"/>
        <v>65.650000000000006</v>
      </c>
      <c r="BH381" s="295">
        <v>1.25</v>
      </c>
      <c r="BI381" s="295">
        <v>1</v>
      </c>
      <c r="BJ381" s="295">
        <v>0.75</v>
      </c>
      <c r="BK381" s="234">
        <f t="shared" si="403"/>
        <v>112.26</v>
      </c>
      <c r="BL381" s="234">
        <f t="shared" si="404"/>
        <v>385.87</v>
      </c>
      <c r="BM381" s="234">
        <f t="shared" si="405"/>
        <v>294.89</v>
      </c>
      <c r="BN381" s="234">
        <f t="shared" si="406"/>
        <v>235.26</v>
      </c>
      <c r="BO381" s="234">
        <f t="shared" si="407"/>
        <v>177.91</v>
      </c>
    </row>
    <row r="382" spans="1:68" s="233" customFormat="1" x14ac:dyDescent="0.2">
      <c r="A382" s="246" t="s">
        <v>662</v>
      </c>
      <c r="B382" s="247" t="s">
        <v>712</v>
      </c>
      <c r="C382" s="247" t="s">
        <v>711</v>
      </c>
      <c r="D382" s="248" t="s">
        <v>177</v>
      </c>
      <c r="E382" s="247" t="s">
        <v>124</v>
      </c>
      <c r="F382" s="247" t="s">
        <v>157</v>
      </c>
      <c r="G382" s="247" t="s">
        <v>158</v>
      </c>
      <c r="H382" s="247" t="s">
        <v>1428</v>
      </c>
      <c r="I382" s="247" t="s">
        <v>1386</v>
      </c>
      <c r="J382" s="247" t="s">
        <v>1202</v>
      </c>
      <c r="K382" s="271">
        <v>2.36</v>
      </c>
      <c r="L382" s="271">
        <v>1.29</v>
      </c>
      <c r="M382" s="247" t="s">
        <v>1308</v>
      </c>
      <c r="N382" s="247" t="s">
        <v>1388</v>
      </c>
      <c r="O382" s="247" t="s">
        <v>65</v>
      </c>
      <c r="P382" s="247">
        <v>54</v>
      </c>
      <c r="Q382" s="248"/>
      <c r="R382" s="247" t="s">
        <v>136</v>
      </c>
      <c r="S382" s="247" t="s">
        <v>1506</v>
      </c>
      <c r="T382" s="249">
        <v>124</v>
      </c>
      <c r="U382" s="249" t="s">
        <v>1607</v>
      </c>
      <c r="V382" s="247" t="s">
        <v>132</v>
      </c>
      <c r="W382" s="247" t="s">
        <v>108</v>
      </c>
      <c r="X382" s="247" t="s">
        <v>65</v>
      </c>
      <c r="Y382" s="247" t="s">
        <v>112</v>
      </c>
      <c r="Z382" s="247" t="s">
        <v>1337</v>
      </c>
      <c r="AA382" s="247" t="s">
        <v>108</v>
      </c>
      <c r="AB382" s="247" t="s">
        <v>113</v>
      </c>
      <c r="AC382" s="247"/>
      <c r="AD382" s="249" t="s">
        <v>113</v>
      </c>
      <c r="AE382" s="247" t="s">
        <v>6</v>
      </c>
      <c r="AF382" s="247" t="s">
        <v>108</v>
      </c>
      <c r="AG382" s="247"/>
      <c r="AH382" s="247" t="s">
        <v>1347</v>
      </c>
      <c r="AI382" s="254"/>
      <c r="AJ382" s="251" t="s">
        <v>1560</v>
      </c>
      <c r="AK382" s="252" t="s">
        <v>1208</v>
      </c>
      <c r="AL382" s="253" t="s">
        <v>1290</v>
      </c>
      <c r="AM382" s="266">
        <f t="shared" si="395"/>
        <v>6.41</v>
      </c>
      <c r="AN382" s="267">
        <v>26.02</v>
      </c>
      <c r="AO382" s="234">
        <f t="shared" si="396"/>
        <v>166.79</v>
      </c>
      <c r="AP382" s="268">
        <v>2.75</v>
      </c>
      <c r="AQ382" s="268">
        <v>2</v>
      </c>
      <c r="AR382" s="268">
        <v>1.25</v>
      </c>
      <c r="AS382" s="234">
        <f t="shared" si="397"/>
        <v>224.52</v>
      </c>
      <c r="AT382" s="267">
        <v>26.02</v>
      </c>
      <c r="AU382" s="234">
        <f t="shared" si="398"/>
        <v>166.79</v>
      </c>
      <c r="AV382" s="268">
        <v>2.75</v>
      </c>
      <c r="AW382" s="268">
        <v>2</v>
      </c>
      <c r="AX382" s="268">
        <v>1.25</v>
      </c>
      <c r="AY382" s="234">
        <f t="shared" si="399"/>
        <v>224.52</v>
      </c>
      <c r="AZ382" s="272">
        <v>23.1</v>
      </c>
      <c r="BA382" s="266">
        <f t="shared" si="400"/>
        <v>148.071</v>
      </c>
      <c r="BB382" s="273">
        <v>1.75</v>
      </c>
      <c r="BC382" s="273">
        <v>1</v>
      </c>
      <c r="BD382" s="273">
        <v>0.75</v>
      </c>
      <c r="BE382" s="234">
        <f t="shared" si="401"/>
        <v>130.97</v>
      </c>
      <c r="BF382" s="272">
        <v>23.1</v>
      </c>
      <c r="BG382" s="234">
        <f t="shared" si="402"/>
        <v>148.07</v>
      </c>
      <c r="BH382" s="273">
        <v>1.75</v>
      </c>
      <c r="BI382" s="273">
        <v>1</v>
      </c>
      <c r="BJ382" s="273">
        <v>0.75</v>
      </c>
      <c r="BK382" s="234">
        <f t="shared" si="403"/>
        <v>130.97</v>
      </c>
      <c r="BL382" s="234">
        <f t="shared" si="404"/>
        <v>391.31</v>
      </c>
      <c r="BM382" s="234">
        <f t="shared" si="405"/>
        <v>391.31</v>
      </c>
      <c r="BN382" s="234">
        <f t="shared" si="406"/>
        <v>279.04000000000002</v>
      </c>
      <c r="BO382" s="234">
        <f t="shared" si="407"/>
        <v>279.04000000000002</v>
      </c>
      <c r="BP382" s="235" t="s">
        <v>1599</v>
      </c>
    </row>
    <row r="383" spans="1:68" s="233" customFormat="1" x14ac:dyDescent="0.2">
      <c r="A383" s="246" t="s">
        <v>662</v>
      </c>
      <c r="B383" s="247" t="s">
        <v>714</v>
      </c>
      <c r="C383" s="247" t="s">
        <v>713</v>
      </c>
      <c r="D383" s="248" t="s">
        <v>311</v>
      </c>
      <c r="E383" s="247" t="s">
        <v>124</v>
      </c>
      <c r="F383" s="247" t="s">
        <v>157</v>
      </c>
      <c r="G383" s="247" t="s">
        <v>158</v>
      </c>
      <c r="H383" s="247" t="s">
        <v>1428</v>
      </c>
      <c r="I383" s="247" t="s">
        <v>1504</v>
      </c>
      <c r="J383" s="247" t="s">
        <v>1295</v>
      </c>
      <c r="K383" s="271">
        <v>2.36</v>
      </c>
      <c r="L383" s="271">
        <v>1.64</v>
      </c>
      <c r="M383" s="247" t="s">
        <v>1308</v>
      </c>
      <c r="N383" s="247" t="s">
        <v>1505</v>
      </c>
      <c r="O383" s="247" t="s">
        <v>65</v>
      </c>
      <c r="P383" s="247">
        <v>54</v>
      </c>
      <c r="Q383" s="248"/>
      <c r="R383" s="247" t="s">
        <v>136</v>
      </c>
      <c r="S383" s="247" t="s">
        <v>1238</v>
      </c>
      <c r="T383" s="249">
        <v>154</v>
      </c>
      <c r="U383" s="249" t="s">
        <v>1607</v>
      </c>
      <c r="V383" s="247" t="s">
        <v>111</v>
      </c>
      <c r="W383" s="247" t="s">
        <v>65</v>
      </c>
      <c r="X383" s="247" t="s">
        <v>108</v>
      </c>
      <c r="Y383" s="247" t="s">
        <v>112</v>
      </c>
      <c r="Z383" s="247" t="s">
        <v>1337</v>
      </c>
      <c r="AA383" s="247" t="s">
        <v>108</v>
      </c>
      <c r="AB383" s="247" t="s">
        <v>108</v>
      </c>
      <c r="AC383" s="247"/>
      <c r="AD383" s="249" t="s">
        <v>108</v>
      </c>
      <c r="AE383" s="247" t="s">
        <v>6</v>
      </c>
      <c r="AF383" s="247" t="s">
        <v>108</v>
      </c>
      <c r="AG383" s="247" t="s">
        <v>1460</v>
      </c>
      <c r="AH383" s="247" t="s">
        <v>1433</v>
      </c>
      <c r="AI383" s="254"/>
      <c r="AJ383" s="251" t="s">
        <v>1560</v>
      </c>
      <c r="AK383" s="252" t="s">
        <v>1208</v>
      </c>
      <c r="AL383" s="253" t="s">
        <v>1290</v>
      </c>
      <c r="AM383" s="266">
        <f t="shared" si="395"/>
        <v>6.76</v>
      </c>
      <c r="AN383" s="267">
        <v>33.119999999999997</v>
      </c>
      <c r="AO383" s="234">
        <f t="shared" si="396"/>
        <v>223.89</v>
      </c>
      <c r="AP383" s="268">
        <v>2.75</v>
      </c>
      <c r="AQ383" s="268">
        <v>2</v>
      </c>
      <c r="AR383" s="268">
        <v>1.25</v>
      </c>
      <c r="AS383" s="234">
        <f t="shared" si="397"/>
        <v>224.52</v>
      </c>
      <c r="AT383" s="267">
        <v>33.119999999999997</v>
      </c>
      <c r="AU383" s="234">
        <f t="shared" si="398"/>
        <v>223.89</v>
      </c>
      <c r="AV383" s="268">
        <v>2.75</v>
      </c>
      <c r="AW383" s="268">
        <v>2</v>
      </c>
      <c r="AX383" s="268">
        <v>1.25</v>
      </c>
      <c r="AY383" s="234">
        <f t="shared" si="399"/>
        <v>224.52</v>
      </c>
      <c r="AZ383" s="272">
        <v>26.43</v>
      </c>
      <c r="BA383" s="266">
        <f t="shared" si="400"/>
        <v>178.667</v>
      </c>
      <c r="BB383" s="273">
        <v>1.75</v>
      </c>
      <c r="BC383" s="273">
        <v>1</v>
      </c>
      <c r="BD383" s="273">
        <v>0.75</v>
      </c>
      <c r="BE383" s="234">
        <f t="shared" si="401"/>
        <v>130.97</v>
      </c>
      <c r="BF383" s="272">
        <v>26.43</v>
      </c>
      <c r="BG383" s="234">
        <f t="shared" si="402"/>
        <v>178.67</v>
      </c>
      <c r="BH383" s="273">
        <v>1.75</v>
      </c>
      <c r="BI383" s="273">
        <v>1</v>
      </c>
      <c r="BJ383" s="273">
        <v>0.75</v>
      </c>
      <c r="BK383" s="234">
        <f t="shared" si="403"/>
        <v>130.97</v>
      </c>
      <c r="BL383" s="234">
        <f t="shared" si="404"/>
        <v>448.41</v>
      </c>
      <c r="BM383" s="234">
        <f t="shared" si="405"/>
        <v>448.41</v>
      </c>
      <c r="BN383" s="234">
        <f t="shared" si="406"/>
        <v>309.64</v>
      </c>
      <c r="BO383" s="234">
        <f t="shared" si="407"/>
        <v>309.64</v>
      </c>
      <c r="BP383" s="235" t="s">
        <v>1599</v>
      </c>
    </row>
    <row r="384" spans="1:68" s="233" customFormat="1" x14ac:dyDescent="0.2">
      <c r="A384" s="246" t="s">
        <v>662</v>
      </c>
      <c r="B384" s="247" t="s">
        <v>716</v>
      </c>
      <c r="C384" s="247" t="s">
        <v>715</v>
      </c>
      <c r="D384" s="248" t="s">
        <v>189</v>
      </c>
      <c r="E384" s="247" t="s">
        <v>124</v>
      </c>
      <c r="F384" s="247" t="s">
        <v>157</v>
      </c>
      <c r="G384" s="247" t="s">
        <v>158</v>
      </c>
      <c r="H384" s="247" t="s">
        <v>1428</v>
      </c>
      <c r="I384" s="247" t="s">
        <v>1386</v>
      </c>
      <c r="J384" s="247" t="s">
        <v>1202</v>
      </c>
      <c r="K384" s="271">
        <v>2.36</v>
      </c>
      <c r="L384" s="271">
        <v>1.29</v>
      </c>
      <c r="M384" s="247" t="s">
        <v>1308</v>
      </c>
      <c r="N384" s="247" t="s">
        <v>1388</v>
      </c>
      <c r="O384" s="247" t="s">
        <v>65</v>
      </c>
      <c r="P384" s="247">
        <v>54</v>
      </c>
      <c r="Q384" s="248"/>
      <c r="R384" s="247" t="s">
        <v>136</v>
      </c>
      <c r="S384" s="247" t="s">
        <v>1431</v>
      </c>
      <c r="T384" s="249">
        <v>124</v>
      </c>
      <c r="U384" s="249" t="s">
        <v>1607</v>
      </c>
      <c r="V384" s="247" t="s">
        <v>199</v>
      </c>
      <c r="W384" s="247" t="s">
        <v>108</v>
      </c>
      <c r="X384" s="247" t="s">
        <v>108</v>
      </c>
      <c r="Y384" s="247" t="s">
        <v>112</v>
      </c>
      <c r="Z384" s="247" t="s">
        <v>1337</v>
      </c>
      <c r="AA384" s="247" t="s">
        <v>108</v>
      </c>
      <c r="AB384" s="247" t="s">
        <v>108</v>
      </c>
      <c r="AC384" s="247"/>
      <c r="AD384" s="247" t="s">
        <v>108</v>
      </c>
      <c r="AE384" s="247" t="s">
        <v>6</v>
      </c>
      <c r="AF384" s="247" t="s">
        <v>108</v>
      </c>
      <c r="AG384" s="249" t="s">
        <v>1655</v>
      </c>
      <c r="AH384" s="247" t="s">
        <v>1347</v>
      </c>
      <c r="AI384" s="254"/>
      <c r="AJ384" s="251" t="s">
        <v>1560</v>
      </c>
      <c r="AK384" s="252" t="s">
        <v>1208</v>
      </c>
      <c r="AL384" s="253" t="s">
        <v>1290</v>
      </c>
      <c r="AM384" s="266">
        <f t="shared" si="395"/>
        <v>6.41</v>
      </c>
      <c r="AN384" s="267">
        <v>26.02</v>
      </c>
      <c r="AO384" s="234">
        <f t="shared" si="396"/>
        <v>166.79</v>
      </c>
      <c r="AP384" s="268">
        <v>2.75</v>
      </c>
      <c r="AQ384" s="268">
        <v>2</v>
      </c>
      <c r="AR384" s="268">
        <v>1.25</v>
      </c>
      <c r="AS384" s="234">
        <f t="shared" si="397"/>
        <v>224.52</v>
      </c>
      <c r="AT384" s="267">
        <v>26.02</v>
      </c>
      <c r="AU384" s="234">
        <f t="shared" si="398"/>
        <v>166.79</v>
      </c>
      <c r="AV384" s="268">
        <v>2.75</v>
      </c>
      <c r="AW384" s="268">
        <v>2</v>
      </c>
      <c r="AX384" s="268">
        <v>1.25</v>
      </c>
      <c r="AY384" s="234">
        <f t="shared" si="399"/>
        <v>224.52</v>
      </c>
      <c r="AZ384" s="272">
        <v>23.1</v>
      </c>
      <c r="BA384" s="266">
        <f t="shared" si="400"/>
        <v>148.071</v>
      </c>
      <c r="BB384" s="273">
        <v>1.75</v>
      </c>
      <c r="BC384" s="273">
        <v>1</v>
      </c>
      <c r="BD384" s="273">
        <v>0.75</v>
      </c>
      <c r="BE384" s="234">
        <f t="shared" si="401"/>
        <v>130.97</v>
      </c>
      <c r="BF384" s="272">
        <v>23.1</v>
      </c>
      <c r="BG384" s="234">
        <f t="shared" si="402"/>
        <v>148.07</v>
      </c>
      <c r="BH384" s="273">
        <v>1.75</v>
      </c>
      <c r="BI384" s="273">
        <v>1</v>
      </c>
      <c r="BJ384" s="273">
        <v>0.75</v>
      </c>
      <c r="BK384" s="234">
        <f t="shared" si="403"/>
        <v>130.97</v>
      </c>
      <c r="BL384" s="234">
        <f t="shared" si="404"/>
        <v>391.31</v>
      </c>
      <c r="BM384" s="234">
        <f t="shared" si="405"/>
        <v>391.31</v>
      </c>
      <c r="BN384" s="234">
        <f t="shared" si="406"/>
        <v>279.04000000000002</v>
      </c>
      <c r="BO384" s="234">
        <f t="shared" si="407"/>
        <v>279.04000000000002</v>
      </c>
      <c r="BP384" s="235" t="s">
        <v>1599</v>
      </c>
    </row>
    <row r="385" spans="1:68" s="233" customFormat="1" x14ac:dyDescent="0.2">
      <c r="A385" s="246" t="s">
        <v>662</v>
      </c>
      <c r="B385" s="247" t="s">
        <v>718</v>
      </c>
      <c r="C385" s="247" t="s">
        <v>717</v>
      </c>
      <c r="D385" s="248" t="s">
        <v>291</v>
      </c>
      <c r="E385" s="247" t="s">
        <v>250</v>
      </c>
      <c r="F385" s="247" t="s">
        <v>251</v>
      </c>
      <c r="G385" s="247" t="s">
        <v>158</v>
      </c>
      <c r="H385" s="247" t="s">
        <v>1357</v>
      </c>
      <c r="I385" s="247" t="s">
        <v>1449</v>
      </c>
      <c r="J385" s="249" t="s">
        <v>1295</v>
      </c>
      <c r="K385" s="280">
        <v>2.395</v>
      </c>
      <c r="L385" s="271">
        <v>1.9550000000000001</v>
      </c>
      <c r="M385" s="247"/>
      <c r="N385" s="247"/>
      <c r="O385" s="247" t="s">
        <v>65</v>
      </c>
      <c r="P385" s="247">
        <v>44</v>
      </c>
      <c r="Q385" s="248"/>
      <c r="R385" s="247" t="s">
        <v>136</v>
      </c>
      <c r="S385" s="247" t="s">
        <v>1499</v>
      </c>
      <c r="T385" s="249">
        <v>241</v>
      </c>
      <c r="U385" s="247" t="s">
        <v>159</v>
      </c>
      <c r="V385" s="247" t="s">
        <v>113</v>
      </c>
      <c r="W385" s="247" t="s">
        <v>65</v>
      </c>
      <c r="X385" s="247" t="s">
        <v>108</v>
      </c>
      <c r="Y385" s="247" t="s">
        <v>112</v>
      </c>
      <c r="Z385" s="247" t="s">
        <v>1337</v>
      </c>
      <c r="AA385" s="247" t="s">
        <v>113</v>
      </c>
      <c r="AB385" s="247" t="s">
        <v>113</v>
      </c>
      <c r="AC385" s="247"/>
      <c r="AD385" s="247" t="s">
        <v>113</v>
      </c>
      <c r="AE385" s="249" t="s">
        <v>113</v>
      </c>
      <c r="AF385" s="249" t="s">
        <v>65</v>
      </c>
      <c r="AG385" s="247"/>
      <c r="AH385" s="247" t="s">
        <v>1395</v>
      </c>
      <c r="AI385" s="254"/>
      <c r="AJ385" s="251" t="s">
        <v>1596</v>
      </c>
      <c r="AK385" s="252" t="s">
        <v>1208</v>
      </c>
      <c r="AL385" s="253" t="s">
        <v>1290</v>
      </c>
      <c r="AM385" s="266">
        <f t="shared" si="395"/>
        <v>7.1449999999999996</v>
      </c>
      <c r="AN385" s="234"/>
      <c r="AO385" s="267">
        <v>152.63999999999999</v>
      </c>
      <c r="AP385" s="268">
        <v>3.5</v>
      </c>
      <c r="AQ385" s="268">
        <v>2.25</v>
      </c>
      <c r="AR385" s="268">
        <v>1.25</v>
      </c>
      <c r="AS385" s="234">
        <f t="shared" si="397"/>
        <v>261.94</v>
      </c>
      <c r="AT385" s="234"/>
      <c r="AU385" s="269">
        <v>85.99</v>
      </c>
      <c r="AV385" s="270">
        <v>3.5</v>
      </c>
      <c r="AW385" s="270">
        <v>2.25</v>
      </c>
      <c r="AX385" s="270">
        <v>1.25</v>
      </c>
      <c r="AY385" s="234">
        <f t="shared" si="399"/>
        <v>261.94</v>
      </c>
      <c r="AZ385" s="266"/>
      <c r="BA385" s="267">
        <v>152.63999999999999</v>
      </c>
      <c r="BB385" s="268">
        <v>3.5</v>
      </c>
      <c r="BC385" s="268">
        <v>2.25</v>
      </c>
      <c r="BD385" s="268">
        <v>1.25</v>
      </c>
      <c r="BE385" s="234">
        <f t="shared" si="401"/>
        <v>261.94</v>
      </c>
      <c r="BF385" s="234"/>
      <c r="BG385" s="269">
        <v>85.99</v>
      </c>
      <c r="BH385" s="270">
        <v>3.5</v>
      </c>
      <c r="BI385" s="270">
        <v>2.25</v>
      </c>
      <c r="BJ385" s="270">
        <v>1.25</v>
      </c>
      <c r="BK385" s="234">
        <f t="shared" si="403"/>
        <v>261.94</v>
      </c>
      <c r="BL385" s="234">
        <f t="shared" si="404"/>
        <v>414.58</v>
      </c>
      <c r="BM385" s="234">
        <f t="shared" si="405"/>
        <v>347.93</v>
      </c>
      <c r="BN385" s="234">
        <f t="shared" si="406"/>
        <v>414.58</v>
      </c>
      <c r="BO385" s="234">
        <f t="shared" si="407"/>
        <v>347.93</v>
      </c>
      <c r="BP385" s="235" t="s">
        <v>1597</v>
      </c>
    </row>
    <row r="386" spans="1:68" s="233" customFormat="1" x14ac:dyDescent="0.2">
      <c r="A386" s="246" t="s">
        <v>662</v>
      </c>
      <c r="B386" s="247" t="s">
        <v>720</v>
      </c>
      <c r="C386" s="247" t="s">
        <v>719</v>
      </c>
      <c r="D386" s="248" t="s">
        <v>338</v>
      </c>
      <c r="E386" s="247" t="s">
        <v>166</v>
      </c>
      <c r="F386" s="247" t="s">
        <v>157</v>
      </c>
      <c r="G386" s="247" t="s">
        <v>158</v>
      </c>
      <c r="H386" s="247" t="s">
        <v>1428</v>
      </c>
      <c r="I386" s="247" t="s">
        <v>1231</v>
      </c>
      <c r="J386" s="247" t="s">
        <v>1231</v>
      </c>
      <c r="K386" s="271">
        <v>2.36</v>
      </c>
      <c r="L386" s="271">
        <v>0.97</v>
      </c>
      <c r="M386" s="247"/>
      <c r="N386" s="247"/>
      <c r="O386" s="247" t="s">
        <v>65</v>
      </c>
      <c r="P386" s="247">
        <v>54</v>
      </c>
      <c r="Q386" s="248"/>
      <c r="R386" s="247" t="s">
        <v>136</v>
      </c>
      <c r="S386" s="247" t="s">
        <v>1238</v>
      </c>
      <c r="T386" s="249">
        <v>154</v>
      </c>
      <c r="U386" s="249" t="s">
        <v>1607</v>
      </c>
      <c r="V386" s="247" t="s">
        <v>167</v>
      </c>
      <c r="W386" s="247" t="s">
        <v>65</v>
      </c>
      <c r="X386" s="247" t="s">
        <v>108</v>
      </c>
      <c r="Y386" s="247" t="s">
        <v>112</v>
      </c>
      <c r="Z386" s="247" t="s">
        <v>1304</v>
      </c>
      <c r="AA386" s="247" t="s">
        <v>113</v>
      </c>
      <c r="AB386" s="247" t="s">
        <v>113</v>
      </c>
      <c r="AC386" s="247"/>
      <c r="AD386" s="247" t="s">
        <v>113</v>
      </c>
      <c r="AE386" s="247" t="s">
        <v>6</v>
      </c>
      <c r="AF386" s="247" t="s">
        <v>108</v>
      </c>
      <c r="AG386" s="247"/>
      <c r="AH386" s="247" t="s">
        <v>1383</v>
      </c>
      <c r="AI386" s="254"/>
      <c r="AJ386" s="251" t="s">
        <v>1560</v>
      </c>
      <c r="AK386" s="252" t="s">
        <v>1208</v>
      </c>
      <c r="AL386" s="253" t="s">
        <v>1290</v>
      </c>
      <c r="AM386" s="266">
        <f t="shared" si="395"/>
        <v>6.09</v>
      </c>
      <c r="AN386" s="267">
        <v>33.119999999999997</v>
      </c>
      <c r="AO386" s="234">
        <f t="shared" si="396"/>
        <v>201.7</v>
      </c>
      <c r="AP386" s="268">
        <v>2.75</v>
      </c>
      <c r="AQ386" s="268">
        <v>2</v>
      </c>
      <c r="AR386" s="268">
        <v>1.25</v>
      </c>
      <c r="AS386" s="234">
        <f t="shared" si="397"/>
        <v>224.52</v>
      </c>
      <c r="AT386" s="267">
        <v>33.119999999999997</v>
      </c>
      <c r="AU386" s="234">
        <f t="shared" si="398"/>
        <v>201.7</v>
      </c>
      <c r="AV386" s="268">
        <v>2.75</v>
      </c>
      <c r="AW386" s="268">
        <v>2</v>
      </c>
      <c r="AX386" s="268">
        <v>1.25</v>
      </c>
      <c r="AY386" s="234">
        <f t="shared" si="399"/>
        <v>224.52</v>
      </c>
      <c r="AZ386" s="272">
        <v>26.43</v>
      </c>
      <c r="BA386" s="266">
        <f t="shared" si="400"/>
        <v>160.959</v>
      </c>
      <c r="BB386" s="273">
        <v>1.75</v>
      </c>
      <c r="BC386" s="273">
        <v>1</v>
      </c>
      <c r="BD386" s="273">
        <v>0.75</v>
      </c>
      <c r="BE386" s="234">
        <f t="shared" si="401"/>
        <v>130.97</v>
      </c>
      <c r="BF386" s="272">
        <v>26.43</v>
      </c>
      <c r="BG386" s="234">
        <f t="shared" si="402"/>
        <v>160.96</v>
      </c>
      <c r="BH386" s="273">
        <v>1.75</v>
      </c>
      <c r="BI386" s="273">
        <v>1</v>
      </c>
      <c r="BJ386" s="273">
        <v>0.75</v>
      </c>
      <c r="BK386" s="234">
        <f t="shared" si="403"/>
        <v>130.97</v>
      </c>
      <c r="BL386" s="234">
        <f t="shared" si="404"/>
        <v>426.22</v>
      </c>
      <c r="BM386" s="234">
        <f t="shared" si="405"/>
        <v>426.22</v>
      </c>
      <c r="BN386" s="234">
        <f t="shared" si="406"/>
        <v>291.93</v>
      </c>
      <c r="BO386" s="234">
        <f t="shared" si="407"/>
        <v>291.93</v>
      </c>
      <c r="BP386" s="235" t="s">
        <v>1599</v>
      </c>
    </row>
    <row r="387" spans="1:68" s="233" customFormat="1" x14ac:dyDescent="0.2">
      <c r="A387" s="277" t="s">
        <v>662</v>
      </c>
      <c r="B387" s="278" t="s">
        <v>722</v>
      </c>
      <c r="C387" s="278" t="s">
        <v>721</v>
      </c>
      <c r="D387" s="279" t="s">
        <v>335</v>
      </c>
      <c r="E387" s="278" t="s">
        <v>166</v>
      </c>
      <c r="F387" s="278" t="s">
        <v>157</v>
      </c>
      <c r="G387" s="278" t="s">
        <v>158</v>
      </c>
      <c r="H387" s="278" t="s">
        <v>1428</v>
      </c>
      <c r="I387" s="278" t="s">
        <v>1231</v>
      </c>
      <c r="J387" s="278" t="s">
        <v>1231</v>
      </c>
      <c r="K387" s="271">
        <v>2.36</v>
      </c>
      <c r="L387" s="271">
        <v>0.97</v>
      </c>
      <c r="M387" s="278"/>
      <c r="N387" s="278"/>
      <c r="O387" s="278" t="s">
        <v>65</v>
      </c>
      <c r="P387" s="278">
        <v>54</v>
      </c>
      <c r="Q387" s="279"/>
      <c r="R387" s="278" t="s">
        <v>136</v>
      </c>
      <c r="S387" s="278" t="s">
        <v>1238</v>
      </c>
      <c r="T387" s="249">
        <v>154</v>
      </c>
      <c r="U387" s="249" t="s">
        <v>1607</v>
      </c>
      <c r="V387" s="278" t="s">
        <v>167</v>
      </c>
      <c r="W387" s="278" t="s">
        <v>65</v>
      </c>
      <c r="X387" s="278" t="s">
        <v>108</v>
      </c>
      <c r="Y387" s="278" t="s">
        <v>112</v>
      </c>
      <c r="Z387" s="278" t="s">
        <v>1304</v>
      </c>
      <c r="AA387" s="278" t="s">
        <v>113</v>
      </c>
      <c r="AB387" s="278" t="s">
        <v>113</v>
      </c>
      <c r="AC387" s="278"/>
      <c r="AD387" s="278" t="s">
        <v>113</v>
      </c>
      <c r="AE387" s="278" t="s">
        <v>6</v>
      </c>
      <c r="AF387" s="278" t="s">
        <v>108</v>
      </c>
      <c r="AG387" s="278"/>
      <c r="AH387" s="278" t="s">
        <v>1383</v>
      </c>
      <c r="AI387" s="281"/>
      <c r="AJ387" s="282" t="s">
        <v>1560</v>
      </c>
      <c r="AK387" s="252" t="s">
        <v>1208</v>
      </c>
      <c r="AL387" s="253" t="s">
        <v>1290</v>
      </c>
      <c r="AM387" s="266">
        <f t="shared" si="395"/>
        <v>6.09</v>
      </c>
      <c r="AN387" s="267">
        <v>33.119999999999997</v>
      </c>
      <c r="AO387" s="234">
        <f t="shared" si="396"/>
        <v>201.7</v>
      </c>
      <c r="AP387" s="268">
        <v>2.75</v>
      </c>
      <c r="AQ387" s="268">
        <v>2</v>
      </c>
      <c r="AR387" s="268">
        <v>1.25</v>
      </c>
      <c r="AS387" s="234">
        <f t="shared" si="397"/>
        <v>224.52</v>
      </c>
      <c r="AT387" s="267">
        <v>33.119999999999997</v>
      </c>
      <c r="AU387" s="234">
        <f t="shared" si="398"/>
        <v>201.7</v>
      </c>
      <c r="AV387" s="268">
        <v>2.75</v>
      </c>
      <c r="AW387" s="268">
        <v>2</v>
      </c>
      <c r="AX387" s="268">
        <v>1.25</v>
      </c>
      <c r="AY387" s="234">
        <f t="shared" si="399"/>
        <v>224.52</v>
      </c>
      <c r="AZ387" s="272">
        <v>26.43</v>
      </c>
      <c r="BA387" s="266">
        <f t="shared" si="400"/>
        <v>160.959</v>
      </c>
      <c r="BB387" s="273">
        <v>1.75</v>
      </c>
      <c r="BC387" s="273">
        <v>1</v>
      </c>
      <c r="BD387" s="273">
        <v>0.75</v>
      </c>
      <c r="BE387" s="234">
        <f t="shared" si="401"/>
        <v>130.97</v>
      </c>
      <c r="BF387" s="272">
        <v>26.43</v>
      </c>
      <c r="BG387" s="234">
        <f t="shared" si="402"/>
        <v>160.96</v>
      </c>
      <c r="BH387" s="273">
        <v>1.75</v>
      </c>
      <c r="BI387" s="273">
        <v>1</v>
      </c>
      <c r="BJ387" s="273">
        <v>0.75</v>
      </c>
      <c r="BK387" s="234">
        <f t="shared" si="403"/>
        <v>130.97</v>
      </c>
      <c r="BL387" s="234">
        <f t="shared" si="404"/>
        <v>426.22</v>
      </c>
      <c r="BM387" s="234">
        <f t="shared" si="405"/>
        <v>426.22</v>
      </c>
      <c r="BN387" s="234">
        <f t="shared" si="406"/>
        <v>291.93</v>
      </c>
      <c r="BO387" s="234">
        <f t="shared" si="407"/>
        <v>291.93</v>
      </c>
      <c r="BP387" s="235" t="s">
        <v>1599</v>
      </c>
    </row>
    <row r="388" spans="1:68" s="233" customFormat="1" ht="14.95" thickBot="1" x14ac:dyDescent="0.25">
      <c r="A388" s="241" t="s">
        <v>662</v>
      </c>
      <c r="B388" s="242" t="s">
        <v>1668</v>
      </c>
      <c r="C388" s="242" t="s">
        <v>663</v>
      </c>
      <c r="D388" s="243" t="s">
        <v>335</v>
      </c>
      <c r="E388" s="242" t="s">
        <v>166</v>
      </c>
      <c r="F388" s="242" t="s">
        <v>157</v>
      </c>
      <c r="G388" s="242" t="s">
        <v>158</v>
      </c>
      <c r="H388" s="242" t="s">
        <v>1408</v>
      </c>
      <c r="I388" s="242" t="s">
        <v>1500</v>
      </c>
      <c r="J388" s="242" t="s">
        <v>1231</v>
      </c>
      <c r="K388" s="297">
        <v>2.36</v>
      </c>
      <c r="L388" s="297">
        <v>0.95</v>
      </c>
      <c r="M388" s="242"/>
      <c r="N388" s="242"/>
      <c r="O388" s="242"/>
      <c r="P388" s="242">
        <v>44</v>
      </c>
      <c r="Q388" s="243"/>
      <c r="R388" s="242" t="s">
        <v>136</v>
      </c>
      <c r="S388" s="242" t="s">
        <v>1238</v>
      </c>
      <c r="T388" s="242">
        <v>154</v>
      </c>
      <c r="U388" s="242" t="s">
        <v>1607</v>
      </c>
      <c r="V388" s="242" t="s">
        <v>167</v>
      </c>
      <c r="W388" s="242" t="s">
        <v>65</v>
      </c>
      <c r="X388" s="242" t="s">
        <v>108</v>
      </c>
      <c r="Y388" s="242" t="s">
        <v>112</v>
      </c>
      <c r="Z388" s="242" t="s">
        <v>1337</v>
      </c>
      <c r="AA388" s="242" t="s">
        <v>113</v>
      </c>
      <c r="AB388" s="242" t="s">
        <v>113</v>
      </c>
      <c r="AC388" s="242"/>
      <c r="AD388" s="242" t="s">
        <v>113</v>
      </c>
      <c r="AE388" s="242" t="s">
        <v>113</v>
      </c>
      <c r="AF388" s="242" t="s">
        <v>65</v>
      </c>
      <c r="AG388" s="242"/>
      <c r="AH388" s="242" t="s">
        <v>1383</v>
      </c>
      <c r="AI388" s="264"/>
      <c r="AJ388" s="264" t="s">
        <v>1596</v>
      </c>
      <c r="AK388" s="244" t="s">
        <v>1208</v>
      </c>
      <c r="AL388" s="245" t="s">
        <v>1290</v>
      </c>
      <c r="AM388" s="266">
        <f t="shared" si="395"/>
        <v>6.07</v>
      </c>
      <c r="AN388" s="267">
        <v>28.03</v>
      </c>
      <c r="AO388" s="234">
        <f t="shared" si="396"/>
        <v>170.14</v>
      </c>
      <c r="AP388" s="268">
        <v>2.5</v>
      </c>
      <c r="AQ388" s="268">
        <v>2</v>
      </c>
      <c r="AR388" s="268">
        <v>1.25</v>
      </c>
      <c r="AS388" s="234">
        <f t="shared" si="397"/>
        <v>215.17</v>
      </c>
      <c r="AT388" s="269">
        <v>13.09</v>
      </c>
      <c r="AU388" s="234">
        <f t="shared" si="398"/>
        <v>79.459999999999994</v>
      </c>
      <c r="AV388" s="270">
        <v>2.5</v>
      </c>
      <c r="AW388" s="270">
        <v>2</v>
      </c>
      <c r="AX388" s="270">
        <v>1.25</v>
      </c>
      <c r="AY388" s="234">
        <f t="shared" si="399"/>
        <v>215.17</v>
      </c>
      <c r="AZ388" s="272">
        <v>18.66</v>
      </c>
      <c r="BA388" s="266">
        <f t="shared" si="400"/>
        <v>113.26600000000001</v>
      </c>
      <c r="BB388" s="273">
        <v>1.5</v>
      </c>
      <c r="BC388" s="273">
        <v>1</v>
      </c>
      <c r="BD388" s="273">
        <v>0.75</v>
      </c>
      <c r="BE388" s="234">
        <f t="shared" si="401"/>
        <v>121.62</v>
      </c>
      <c r="BF388" s="294">
        <v>10.78</v>
      </c>
      <c r="BG388" s="234">
        <f t="shared" si="402"/>
        <v>65.430000000000007</v>
      </c>
      <c r="BH388" s="295">
        <v>1.25</v>
      </c>
      <c r="BI388" s="295">
        <v>1</v>
      </c>
      <c r="BJ388" s="295">
        <v>0.75</v>
      </c>
      <c r="BK388" s="234">
        <f t="shared" si="403"/>
        <v>112.26</v>
      </c>
      <c r="BL388" s="234">
        <f t="shared" si="404"/>
        <v>385.31</v>
      </c>
      <c r="BM388" s="234">
        <f t="shared" si="405"/>
        <v>294.63</v>
      </c>
      <c r="BN388" s="234">
        <f t="shared" si="406"/>
        <v>234.89</v>
      </c>
      <c r="BO388" s="234">
        <f t="shared" si="407"/>
        <v>177.69</v>
      </c>
    </row>
    <row r="389" spans="1:68" s="233" customFormat="1" ht="14.95" thickBot="1" x14ac:dyDescent="0.25">
      <c r="A389" s="284" t="s">
        <v>723</v>
      </c>
      <c r="B389" s="285"/>
      <c r="C389" s="285"/>
      <c r="D389" s="286"/>
      <c r="E389" s="285"/>
      <c r="F389" s="285"/>
      <c r="G389" s="286"/>
      <c r="H389" s="286"/>
      <c r="I389" s="286"/>
      <c r="J389" s="285"/>
      <c r="K389" s="287"/>
      <c r="L389" s="287"/>
      <c r="M389" s="285"/>
      <c r="N389" s="285"/>
      <c r="O389" s="285"/>
      <c r="P389" s="285"/>
      <c r="Q389" s="286"/>
      <c r="R389" s="285"/>
      <c r="S389" s="285"/>
      <c r="T389" s="285"/>
      <c r="U389" s="285"/>
      <c r="V389" s="285"/>
      <c r="W389" s="285"/>
      <c r="X389" s="285"/>
      <c r="Y389" s="285"/>
      <c r="Z389" s="285"/>
      <c r="AA389" s="285"/>
      <c r="AB389" s="285"/>
      <c r="AC389" s="285"/>
      <c r="AD389" s="285"/>
      <c r="AE389" s="285"/>
      <c r="AF389" s="285"/>
      <c r="AG389" s="285"/>
      <c r="AH389" s="285"/>
      <c r="AI389" s="286"/>
      <c r="AJ389" s="286"/>
      <c r="AK389" s="285"/>
      <c r="AL389" s="288"/>
      <c r="AM389" s="266"/>
      <c r="AN389" s="234"/>
      <c r="AO389" s="234"/>
      <c r="AP389" s="234"/>
      <c r="AQ389" s="234"/>
      <c r="AR389" s="234"/>
      <c r="AS389" s="234"/>
      <c r="AT389" s="266"/>
      <c r="AU389" s="266"/>
      <c r="AV389" s="266"/>
      <c r="AW389" s="266"/>
      <c r="AX389" s="266"/>
      <c r="AY389" s="266"/>
      <c r="AZ389" s="266"/>
      <c r="BA389" s="266"/>
      <c r="BB389" s="266"/>
      <c r="BC389" s="266"/>
      <c r="BD389" s="266"/>
      <c r="BE389" s="266"/>
      <c r="BF389" s="266"/>
      <c r="BG389" s="266"/>
      <c r="BH389" s="266">
        <v>3.5</v>
      </c>
      <c r="BI389" s="266">
        <v>2.25</v>
      </c>
      <c r="BJ389" s="266">
        <v>1.25</v>
      </c>
      <c r="BK389" s="266"/>
      <c r="BL389" s="234"/>
      <c r="BM389" s="234"/>
      <c r="BN389" s="234"/>
      <c r="BO389" s="234"/>
    </row>
    <row r="390" spans="1:68" s="233" customFormat="1" x14ac:dyDescent="0.2">
      <c r="A390" s="289" t="s">
        <v>723</v>
      </c>
      <c r="B390" s="290" t="s">
        <v>725</v>
      </c>
      <c r="C390" s="290" t="s">
        <v>724</v>
      </c>
      <c r="D390" s="291" t="s">
        <v>335</v>
      </c>
      <c r="E390" s="290" t="s">
        <v>166</v>
      </c>
      <c r="F390" s="290" t="s">
        <v>157</v>
      </c>
      <c r="G390" s="290" t="s">
        <v>158</v>
      </c>
      <c r="H390" s="290" t="s">
        <v>1408</v>
      </c>
      <c r="I390" s="290" t="s">
        <v>1500</v>
      </c>
      <c r="J390" s="290" t="s">
        <v>1231</v>
      </c>
      <c r="K390" s="271">
        <v>2.36</v>
      </c>
      <c r="L390" s="271">
        <v>0.95</v>
      </c>
      <c r="M390" s="290"/>
      <c r="N390" s="290"/>
      <c r="O390" s="290" t="s">
        <v>65</v>
      </c>
      <c r="P390" s="290">
        <v>44</v>
      </c>
      <c r="Q390" s="291"/>
      <c r="R390" s="290" t="s">
        <v>136</v>
      </c>
      <c r="S390" s="290" t="s">
        <v>1238</v>
      </c>
      <c r="T390" s="249">
        <v>154</v>
      </c>
      <c r="U390" s="249" t="s">
        <v>1607</v>
      </c>
      <c r="V390" s="290" t="s">
        <v>167</v>
      </c>
      <c r="W390" s="290" t="s">
        <v>65</v>
      </c>
      <c r="X390" s="290" t="s">
        <v>108</v>
      </c>
      <c r="Y390" s="290" t="s">
        <v>112</v>
      </c>
      <c r="Z390" s="290" t="s">
        <v>1337</v>
      </c>
      <c r="AA390" s="290" t="s">
        <v>113</v>
      </c>
      <c r="AB390" s="290" t="s">
        <v>113</v>
      </c>
      <c r="AC390" s="290"/>
      <c r="AD390" s="290" t="s">
        <v>113</v>
      </c>
      <c r="AE390" s="249" t="s">
        <v>113</v>
      </c>
      <c r="AF390" s="290" t="s">
        <v>65</v>
      </c>
      <c r="AG390" s="290"/>
      <c r="AH390" s="290" t="s">
        <v>1383</v>
      </c>
      <c r="AI390" s="304"/>
      <c r="AJ390" s="292" t="s">
        <v>1596</v>
      </c>
      <c r="AK390" s="252" t="s">
        <v>1208</v>
      </c>
      <c r="AL390" s="253" t="s">
        <v>1290</v>
      </c>
      <c r="AM390" s="266">
        <f t="shared" si="395"/>
        <v>6.07</v>
      </c>
      <c r="AN390" s="267">
        <v>28.03</v>
      </c>
      <c r="AO390" s="234">
        <f t="shared" si="396"/>
        <v>170.14</v>
      </c>
      <c r="AP390" s="268">
        <v>2.5</v>
      </c>
      <c r="AQ390" s="268">
        <v>2</v>
      </c>
      <c r="AR390" s="268">
        <v>1.25</v>
      </c>
      <c r="AS390" s="234">
        <f t="shared" si="397"/>
        <v>215.17</v>
      </c>
      <c r="AT390" s="269">
        <v>13.09</v>
      </c>
      <c r="AU390" s="234">
        <f t="shared" ref="AU390:AU398" si="408">SUBTOTAL(9,AM390)*AT390</f>
        <v>79.459999999999994</v>
      </c>
      <c r="AV390" s="270">
        <v>2.5</v>
      </c>
      <c r="AW390" s="270">
        <v>2</v>
      </c>
      <c r="AX390" s="270">
        <v>1.25</v>
      </c>
      <c r="AY390" s="234">
        <f t="shared" ref="AY390:AY398" si="409">SUBTOTAL(9,AV390:AX390)*37.42</f>
        <v>215.17</v>
      </c>
      <c r="AZ390" s="272">
        <v>18.66</v>
      </c>
      <c r="BA390" s="266">
        <f t="shared" ref="BA390:BA398" si="410">SUBTOTAL(9,AM390)*AZ390</f>
        <v>113.26600000000001</v>
      </c>
      <c r="BB390" s="273">
        <v>1.5</v>
      </c>
      <c r="BC390" s="273">
        <v>1</v>
      </c>
      <c r="BD390" s="273">
        <v>0.75</v>
      </c>
      <c r="BE390" s="234">
        <f t="shared" ref="BE390:BE398" si="411">SUBTOTAL(9,BB390:BD390)*37.42</f>
        <v>121.62</v>
      </c>
      <c r="BF390" s="294">
        <v>10.78</v>
      </c>
      <c r="BG390" s="234">
        <f t="shared" ref="BG390:BG398" si="412">SUBTOTAL(9,AM390)*BF390</f>
        <v>65.430000000000007</v>
      </c>
      <c r="BH390" s="295">
        <v>1.25</v>
      </c>
      <c r="BI390" s="295">
        <v>1</v>
      </c>
      <c r="BJ390" s="295">
        <v>0.75</v>
      </c>
      <c r="BK390" s="234">
        <f t="shared" ref="BK390:BK398" si="413">SUBTOTAL(9,BH390:BJ390)*37.42</f>
        <v>112.26</v>
      </c>
      <c r="BL390" s="234">
        <f t="shared" ref="BL390:BL398" si="414">SUM(AO390+AS390)</f>
        <v>385.31</v>
      </c>
      <c r="BM390" s="234">
        <f t="shared" ref="BM390:BM398" si="415">SUM(AU390+AY390)</f>
        <v>294.63</v>
      </c>
      <c r="BN390" s="234">
        <f t="shared" ref="BN390:BN398" si="416">SUM(BA390+BE390)</f>
        <v>234.89</v>
      </c>
      <c r="BO390" s="234">
        <f t="shared" ref="BO390:BO398" si="417">SUM(BG390+BK390)</f>
        <v>177.69</v>
      </c>
    </row>
    <row r="391" spans="1:68" s="233" customFormat="1" x14ac:dyDescent="0.2">
      <c r="A391" s="246" t="s">
        <v>723</v>
      </c>
      <c r="B391" s="247" t="s">
        <v>727</v>
      </c>
      <c r="C391" s="247" t="s">
        <v>726</v>
      </c>
      <c r="D391" s="248" t="s">
        <v>177</v>
      </c>
      <c r="E391" s="247" t="s">
        <v>124</v>
      </c>
      <c r="F391" s="247" t="s">
        <v>157</v>
      </c>
      <c r="G391" s="247" t="s">
        <v>158</v>
      </c>
      <c r="H391" s="247" t="s">
        <v>1428</v>
      </c>
      <c r="I391" s="247" t="s">
        <v>1386</v>
      </c>
      <c r="J391" s="247" t="s">
        <v>1202</v>
      </c>
      <c r="K391" s="271">
        <v>2.36</v>
      </c>
      <c r="L391" s="271">
        <v>1.29</v>
      </c>
      <c r="M391" s="247" t="s">
        <v>1308</v>
      </c>
      <c r="N391" s="247" t="s">
        <v>1388</v>
      </c>
      <c r="O391" s="247" t="s">
        <v>65</v>
      </c>
      <c r="P391" s="247">
        <v>54</v>
      </c>
      <c r="Q391" s="248"/>
      <c r="R391" s="247" t="s">
        <v>136</v>
      </c>
      <c r="S391" s="247" t="s">
        <v>1217</v>
      </c>
      <c r="T391" s="249">
        <v>154</v>
      </c>
      <c r="U391" s="249" t="s">
        <v>1607</v>
      </c>
      <c r="V391" s="247" t="s">
        <v>167</v>
      </c>
      <c r="W391" s="247" t="s">
        <v>108</v>
      </c>
      <c r="X391" s="247" t="s">
        <v>108</v>
      </c>
      <c r="Y391" s="247" t="s">
        <v>112</v>
      </c>
      <c r="Z391" s="247" t="s">
        <v>1337</v>
      </c>
      <c r="AA391" s="247" t="s">
        <v>108</v>
      </c>
      <c r="AB391" s="247" t="s">
        <v>113</v>
      </c>
      <c r="AC391" s="247"/>
      <c r="AD391" s="249" t="s">
        <v>113</v>
      </c>
      <c r="AE391" s="247" t="s">
        <v>6</v>
      </c>
      <c r="AF391" s="247" t="s">
        <v>108</v>
      </c>
      <c r="AG391" s="247"/>
      <c r="AH391" s="247" t="s">
        <v>1433</v>
      </c>
      <c r="AI391" s="254"/>
      <c r="AJ391" s="251" t="s">
        <v>1560</v>
      </c>
      <c r="AK391" s="252" t="s">
        <v>1208</v>
      </c>
      <c r="AL391" s="253" t="s">
        <v>1290</v>
      </c>
      <c r="AM391" s="266">
        <f t="shared" si="395"/>
        <v>6.41</v>
      </c>
      <c r="AN391" s="267">
        <v>33.119999999999997</v>
      </c>
      <c r="AO391" s="234">
        <f t="shared" si="396"/>
        <v>212.3</v>
      </c>
      <c r="AP391" s="268">
        <v>2.75</v>
      </c>
      <c r="AQ391" s="268">
        <v>2</v>
      </c>
      <c r="AR391" s="268">
        <v>1.25</v>
      </c>
      <c r="AS391" s="234">
        <f t="shared" si="397"/>
        <v>224.52</v>
      </c>
      <c r="AT391" s="267">
        <v>33.119999999999997</v>
      </c>
      <c r="AU391" s="234">
        <f t="shared" si="408"/>
        <v>212.3</v>
      </c>
      <c r="AV391" s="268">
        <v>2.75</v>
      </c>
      <c r="AW391" s="268">
        <v>2</v>
      </c>
      <c r="AX391" s="268">
        <v>1.25</v>
      </c>
      <c r="AY391" s="234">
        <f t="shared" si="409"/>
        <v>224.52</v>
      </c>
      <c r="AZ391" s="272">
        <v>26.43</v>
      </c>
      <c r="BA391" s="266">
        <f t="shared" si="410"/>
        <v>169.416</v>
      </c>
      <c r="BB391" s="273">
        <v>1.75</v>
      </c>
      <c r="BC391" s="273">
        <v>1</v>
      </c>
      <c r="BD391" s="273">
        <v>0.75</v>
      </c>
      <c r="BE391" s="234">
        <f t="shared" si="411"/>
        <v>130.97</v>
      </c>
      <c r="BF391" s="272">
        <v>26.43</v>
      </c>
      <c r="BG391" s="234">
        <f t="shared" si="412"/>
        <v>169.42</v>
      </c>
      <c r="BH391" s="273">
        <v>1.75</v>
      </c>
      <c r="BI391" s="273">
        <v>1</v>
      </c>
      <c r="BJ391" s="273">
        <v>0.75</v>
      </c>
      <c r="BK391" s="234">
        <f t="shared" si="413"/>
        <v>130.97</v>
      </c>
      <c r="BL391" s="234">
        <f t="shared" si="414"/>
        <v>436.82</v>
      </c>
      <c r="BM391" s="234">
        <f t="shared" si="415"/>
        <v>436.82</v>
      </c>
      <c r="BN391" s="234">
        <f t="shared" si="416"/>
        <v>300.39</v>
      </c>
      <c r="BO391" s="234">
        <f t="shared" si="417"/>
        <v>300.39</v>
      </c>
      <c r="BP391" s="235" t="s">
        <v>1599</v>
      </c>
    </row>
    <row r="392" spans="1:68" s="233" customFormat="1" x14ac:dyDescent="0.2">
      <c r="A392" s="246" t="s">
        <v>723</v>
      </c>
      <c r="B392" s="247" t="s">
        <v>729</v>
      </c>
      <c r="C392" s="247" t="s">
        <v>728</v>
      </c>
      <c r="D392" s="248" t="s">
        <v>358</v>
      </c>
      <c r="E392" s="247" t="s">
        <v>166</v>
      </c>
      <c r="F392" s="247" t="s">
        <v>157</v>
      </c>
      <c r="G392" s="247" t="s">
        <v>158</v>
      </c>
      <c r="H392" s="247" t="s">
        <v>1408</v>
      </c>
      <c r="I392" s="247" t="s">
        <v>1429</v>
      </c>
      <c r="J392" s="249" t="s">
        <v>1637</v>
      </c>
      <c r="K392" s="271">
        <v>2.36</v>
      </c>
      <c r="L392" s="271">
        <v>0.83</v>
      </c>
      <c r="M392" s="247"/>
      <c r="N392" s="247"/>
      <c r="O392" s="247" t="s">
        <v>65</v>
      </c>
      <c r="P392" s="247">
        <v>44</v>
      </c>
      <c r="Q392" s="248"/>
      <c r="R392" s="247" t="s">
        <v>136</v>
      </c>
      <c r="S392" s="247" t="s">
        <v>1238</v>
      </c>
      <c r="T392" s="249">
        <v>154</v>
      </c>
      <c r="U392" s="249" t="s">
        <v>1607</v>
      </c>
      <c r="V392" s="247" t="s">
        <v>167</v>
      </c>
      <c r="W392" s="247" t="s">
        <v>65</v>
      </c>
      <c r="X392" s="247" t="s">
        <v>108</v>
      </c>
      <c r="Y392" s="247" t="s">
        <v>112</v>
      </c>
      <c r="Z392" s="247" t="s">
        <v>1337</v>
      </c>
      <c r="AA392" s="247" t="s">
        <v>113</v>
      </c>
      <c r="AB392" s="247" t="s">
        <v>113</v>
      </c>
      <c r="AC392" s="247"/>
      <c r="AD392" s="247" t="s">
        <v>113</v>
      </c>
      <c r="AE392" s="249" t="s">
        <v>5</v>
      </c>
      <c r="AF392" s="247" t="s">
        <v>65</v>
      </c>
      <c r="AG392" s="247"/>
      <c r="AH392" s="247" t="s">
        <v>1413</v>
      </c>
      <c r="AI392" s="254"/>
      <c r="AJ392" s="251" t="s">
        <v>1566</v>
      </c>
      <c r="AK392" s="252" t="s">
        <v>1208</v>
      </c>
      <c r="AL392" s="253" t="s">
        <v>1290</v>
      </c>
      <c r="AM392" s="266">
        <f t="shared" si="395"/>
        <v>5.95</v>
      </c>
      <c r="AN392" s="267">
        <v>28.04</v>
      </c>
      <c r="AO392" s="234">
        <f t="shared" si="396"/>
        <v>166.84</v>
      </c>
      <c r="AP392" s="268">
        <v>2.5</v>
      </c>
      <c r="AQ392" s="268">
        <v>2</v>
      </c>
      <c r="AR392" s="268">
        <v>1.25</v>
      </c>
      <c r="AS392" s="234">
        <f t="shared" si="397"/>
        <v>215.17</v>
      </c>
      <c r="AT392" s="269">
        <v>13.1</v>
      </c>
      <c r="AU392" s="234">
        <f t="shared" si="408"/>
        <v>77.95</v>
      </c>
      <c r="AV392" s="270">
        <v>2.5</v>
      </c>
      <c r="AW392" s="270">
        <v>2</v>
      </c>
      <c r="AX392" s="270">
        <v>1.25</v>
      </c>
      <c r="AY392" s="234">
        <f t="shared" si="409"/>
        <v>215.17</v>
      </c>
      <c r="AZ392" s="272">
        <v>18.68</v>
      </c>
      <c r="BA392" s="266">
        <f t="shared" si="410"/>
        <v>111.146</v>
      </c>
      <c r="BB392" s="273">
        <v>1.5</v>
      </c>
      <c r="BC392" s="273">
        <v>1</v>
      </c>
      <c r="BD392" s="273">
        <v>0.75</v>
      </c>
      <c r="BE392" s="234">
        <f t="shared" si="411"/>
        <v>121.62</v>
      </c>
      <c r="BF392" s="294">
        <v>10.79</v>
      </c>
      <c r="BG392" s="234">
        <f t="shared" si="412"/>
        <v>64.2</v>
      </c>
      <c r="BH392" s="295">
        <v>1.25</v>
      </c>
      <c r="BI392" s="295">
        <v>1</v>
      </c>
      <c r="BJ392" s="295">
        <v>0.75</v>
      </c>
      <c r="BK392" s="234">
        <f t="shared" si="413"/>
        <v>112.26</v>
      </c>
      <c r="BL392" s="234">
        <f t="shared" si="414"/>
        <v>382.01</v>
      </c>
      <c r="BM392" s="234">
        <f t="shared" si="415"/>
        <v>293.12</v>
      </c>
      <c r="BN392" s="234">
        <f t="shared" si="416"/>
        <v>232.77</v>
      </c>
      <c r="BO392" s="234">
        <f t="shared" si="417"/>
        <v>176.46</v>
      </c>
    </row>
    <row r="393" spans="1:68" s="233" customFormat="1" x14ac:dyDescent="0.2">
      <c r="A393" s="246" t="s">
        <v>723</v>
      </c>
      <c r="B393" s="247" t="s">
        <v>730</v>
      </c>
      <c r="C393" s="247" t="s">
        <v>726</v>
      </c>
      <c r="D393" s="248" t="s">
        <v>177</v>
      </c>
      <c r="E393" s="247" t="s">
        <v>166</v>
      </c>
      <c r="F393" s="247" t="s">
        <v>157</v>
      </c>
      <c r="G393" s="247" t="s">
        <v>158</v>
      </c>
      <c r="H393" s="247" t="s">
        <v>1408</v>
      </c>
      <c r="I393" s="247" t="s">
        <v>1442</v>
      </c>
      <c r="J393" s="247" t="s">
        <v>1231</v>
      </c>
      <c r="K393" s="271">
        <v>2.36</v>
      </c>
      <c r="L393" s="271">
        <v>1.01</v>
      </c>
      <c r="M393" s="247"/>
      <c r="N393" s="247"/>
      <c r="O393" s="247" t="s">
        <v>65</v>
      </c>
      <c r="P393" s="247">
        <v>44</v>
      </c>
      <c r="Q393" s="248"/>
      <c r="R393" s="247" t="s">
        <v>136</v>
      </c>
      <c r="S393" s="247" t="s">
        <v>1238</v>
      </c>
      <c r="T393" s="249">
        <v>154</v>
      </c>
      <c r="U393" s="249" t="s">
        <v>1607</v>
      </c>
      <c r="V393" s="247" t="s">
        <v>167</v>
      </c>
      <c r="W393" s="247" t="s">
        <v>65</v>
      </c>
      <c r="X393" s="247" t="s">
        <v>108</v>
      </c>
      <c r="Y393" s="247" t="s">
        <v>112</v>
      </c>
      <c r="Z393" s="247" t="s">
        <v>1337</v>
      </c>
      <c r="AA393" s="247" t="s">
        <v>113</v>
      </c>
      <c r="AB393" s="247" t="s">
        <v>113</v>
      </c>
      <c r="AC393" s="247"/>
      <c r="AD393" s="247" t="s">
        <v>113</v>
      </c>
      <c r="AE393" s="249" t="s">
        <v>113</v>
      </c>
      <c r="AF393" s="247" t="s">
        <v>65</v>
      </c>
      <c r="AG393" s="247"/>
      <c r="AH393" s="247" t="s">
        <v>1432</v>
      </c>
      <c r="AI393" s="254"/>
      <c r="AJ393" s="251" t="s">
        <v>1596</v>
      </c>
      <c r="AK393" s="252" t="s">
        <v>1208</v>
      </c>
      <c r="AL393" s="253" t="s">
        <v>1290</v>
      </c>
      <c r="AM393" s="266">
        <f t="shared" si="395"/>
        <v>6.13</v>
      </c>
      <c r="AN393" s="267">
        <v>28.03</v>
      </c>
      <c r="AO393" s="234">
        <f t="shared" si="396"/>
        <v>171.82</v>
      </c>
      <c r="AP393" s="268">
        <v>2.5</v>
      </c>
      <c r="AQ393" s="268">
        <v>2</v>
      </c>
      <c r="AR393" s="268">
        <v>1.25</v>
      </c>
      <c r="AS393" s="234">
        <f t="shared" si="397"/>
        <v>215.17</v>
      </c>
      <c r="AT393" s="269">
        <v>13.09</v>
      </c>
      <c r="AU393" s="234">
        <f t="shared" si="408"/>
        <v>80.239999999999995</v>
      </c>
      <c r="AV393" s="270">
        <v>2.5</v>
      </c>
      <c r="AW393" s="270">
        <v>2</v>
      </c>
      <c r="AX393" s="270">
        <v>1.25</v>
      </c>
      <c r="AY393" s="234">
        <f t="shared" si="409"/>
        <v>215.17</v>
      </c>
      <c r="AZ393" s="272">
        <v>18.66</v>
      </c>
      <c r="BA393" s="266">
        <f t="shared" si="410"/>
        <v>114.386</v>
      </c>
      <c r="BB393" s="273">
        <v>1.5</v>
      </c>
      <c r="BC393" s="273">
        <v>1</v>
      </c>
      <c r="BD393" s="273">
        <v>0.75</v>
      </c>
      <c r="BE393" s="234">
        <f t="shared" si="411"/>
        <v>121.62</v>
      </c>
      <c r="BF393" s="294">
        <v>10.78</v>
      </c>
      <c r="BG393" s="234">
        <f t="shared" si="412"/>
        <v>66.08</v>
      </c>
      <c r="BH393" s="295">
        <v>1.25</v>
      </c>
      <c r="BI393" s="295">
        <v>1</v>
      </c>
      <c r="BJ393" s="295">
        <v>0.75</v>
      </c>
      <c r="BK393" s="234">
        <f t="shared" si="413"/>
        <v>112.26</v>
      </c>
      <c r="BL393" s="234">
        <f t="shared" si="414"/>
        <v>386.99</v>
      </c>
      <c r="BM393" s="234">
        <f t="shared" si="415"/>
        <v>295.41000000000003</v>
      </c>
      <c r="BN393" s="234">
        <f t="shared" si="416"/>
        <v>236.01</v>
      </c>
      <c r="BO393" s="234">
        <f t="shared" si="417"/>
        <v>178.34</v>
      </c>
    </row>
    <row r="394" spans="1:68" s="233" customFormat="1" x14ac:dyDescent="0.2">
      <c r="A394" s="246" t="s">
        <v>723</v>
      </c>
      <c r="B394" s="247" t="s">
        <v>732</v>
      </c>
      <c r="C394" s="247" t="s">
        <v>731</v>
      </c>
      <c r="D394" s="248" t="s">
        <v>338</v>
      </c>
      <c r="E394" s="247" t="s">
        <v>166</v>
      </c>
      <c r="F394" s="247" t="s">
        <v>157</v>
      </c>
      <c r="G394" s="247" t="s">
        <v>158</v>
      </c>
      <c r="H394" s="247" t="s">
        <v>1428</v>
      </c>
      <c r="I394" s="247" t="s">
        <v>1231</v>
      </c>
      <c r="J394" s="247" t="s">
        <v>1231</v>
      </c>
      <c r="K394" s="271">
        <v>2.36</v>
      </c>
      <c r="L394" s="271">
        <v>0.97</v>
      </c>
      <c r="M394" s="247"/>
      <c r="N394" s="247"/>
      <c r="O394" s="247" t="s">
        <v>65</v>
      </c>
      <c r="P394" s="247">
        <v>54</v>
      </c>
      <c r="Q394" s="248"/>
      <c r="R394" s="247" t="s">
        <v>136</v>
      </c>
      <c r="S394" s="247" t="s">
        <v>1441</v>
      </c>
      <c r="T394" s="249">
        <v>139</v>
      </c>
      <c r="U394" s="249" t="s">
        <v>1607</v>
      </c>
      <c r="V394" s="247" t="s">
        <v>167</v>
      </c>
      <c r="W394" s="247" t="s">
        <v>65</v>
      </c>
      <c r="X394" s="247" t="s">
        <v>108</v>
      </c>
      <c r="Y394" s="247" t="s">
        <v>112</v>
      </c>
      <c r="Z394" s="247" t="s">
        <v>1304</v>
      </c>
      <c r="AA394" s="247" t="s">
        <v>113</v>
      </c>
      <c r="AB394" s="247" t="s">
        <v>113</v>
      </c>
      <c r="AC394" s="247"/>
      <c r="AD394" s="247" t="s">
        <v>113</v>
      </c>
      <c r="AE394" s="247" t="s">
        <v>6</v>
      </c>
      <c r="AF394" s="247" t="s">
        <v>108</v>
      </c>
      <c r="AG394" s="247"/>
      <c r="AH394" s="247" t="s">
        <v>1383</v>
      </c>
      <c r="AI394" s="254"/>
      <c r="AJ394" s="251" t="s">
        <v>1560</v>
      </c>
      <c r="AK394" s="252" t="s">
        <v>1208</v>
      </c>
      <c r="AL394" s="253" t="s">
        <v>1290</v>
      </c>
      <c r="AM394" s="266">
        <f t="shared" si="395"/>
        <v>6.09</v>
      </c>
      <c r="AN394" s="267">
        <v>28.77</v>
      </c>
      <c r="AO394" s="234">
        <f t="shared" si="396"/>
        <v>175.21</v>
      </c>
      <c r="AP394" s="268">
        <v>2.75</v>
      </c>
      <c r="AQ394" s="268">
        <v>2</v>
      </c>
      <c r="AR394" s="268">
        <v>1.25</v>
      </c>
      <c r="AS394" s="234">
        <f t="shared" si="397"/>
        <v>224.52</v>
      </c>
      <c r="AT394" s="267">
        <v>28.77</v>
      </c>
      <c r="AU394" s="234">
        <f t="shared" si="408"/>
        <v>175.21</v>
      </c>
      <c r="AV394" s="268">
        <v>2.75</v>
      </c>
      <c r="AW394" s="268">
        <v>2</v>
      </c>
      <c r="AX394" s="268">
        <v>1.25</v>
      </c>
      <c r="AY394" s="234">
        <f t="shared" si="409"/>
        <v>224.52</v>
      </c>
      <c r="AZ394" s="272">
        <v>23.15</v>
      </c>
      <c r="BA394" s="266">
        <f t="shared" si="410"/>
        <v>140.98400000000001</v>
      </c>
      <c r="BB394" s="273">
        <v>1.75</v>
      </c>
      <c r="BC394" s="273">
        <v>1</v>
      </c>
      <c r="BD394" s="273">
        <v>0.75</v>
      </c>
      <c r="BE394" s="234">
        <f t="shared" si="411"/>
        <v>130.97</v>
      </c>
      <c r="BF394" s="272">
        <v>23.15</v>
      </c>
      <c r="BG394" s="234">
        <f t="shared" si="412"/>
        <v>140.97999999999999</v>
      </c>
      <c r="BH394" s="273">
        <v>1.75</v>
      </c>
      <c r="BI394" s="273">
        <v>1</v>
      </c>
      <c r="BJ394" s="273">
        <v>0.75</v>
      </c>
      <c r="BK394" s="234">
        <f t="shared" si="413"/>
        <v>130.97</v>
      </c>
      <c r="BL394" s="234">
        <f t="shared" si="414"/>
        <v>399.73</v>
      </c>
      <c r="BM394" s="234">
        <f t="shared" si="415"/>
        <v>399.73</v>
      </c>
      <c r="BN394" s="234">
        <f t="shared" si="416"/>
        <v>271.95</v>
      </c>
      <c r="BO394" s="234">
        <f t="shared" si="417"/>
        <v>271.95</v>
      </c>
      <c r="BP394" s="235" t="s">
        <v>1599</v>
      </c>
    </row>
    <row r="395" spans="1:68" s="233" customFormat="1" x14ac:dyDescent="0.2">
      <c r="A395" s="246" t="s">
        <v>723</v>
      </c>
      <c r="B395" s="247" t="s">
        <v>734</v>
      </c>
      <c r="C395" s="247" t="s">
        <v>733</v>
      </c>
      <c r="D395" s="248" t="s">
        <v>177</v>
      </c>
      <c r="E395" s="247" t="s">
        <v>124</v>
      </c>
      <c r="F395" s="247" t="s">
        <v>157</v>
      </c>
      <c r="G395" s="247" t="s">
        <v>158</v>
      </c>
      <c r="H395" s="247" t="s">
        <v>1428</v>
      </c>
      <c r="I395" s="247" t="s">
        <v>1386</v>
      </c>
      <c r="J395" s="247" t="s">
        <v>1202</v>
      </c>
      <c r="K395" s="271">
        <v>2.36</v>
      </c>
      <c r="L395" s="271">
        <v>1.29</v>
      </c>
      <c r="M395" s="247" t="s">
        <v>1308</v>
      </c>
      <c r="N395" s="247" t="s">
        <v>1388</v>
      </c>
      <c r="O395" s="247" t="s">
        <v>65</v>
      </c>
      <c r="P395" s="247">
        <v>54</v>
      </c>
      <c r="Q395" s="248"/>
      <c r="R395" s="247" t="s">
        <v>136</v>
      </c>
      <c r="S395" s="247" t="s">
        <v>1441</v>
      </c>
      <c r="T395" s="249">
        <v>154</v>
      </c>
      <c r="U395" s="249" t="s">
        <v>1607</v>
      </c>
      <c r="V395" s="247" t="s">
        <v>167</v>
      </c>
      <c r="W395" s="247" t="s">
        <v>108</v>
      </c>
      <c r="X395" s="247" t="s">
        <v>65</v>
      </c>
      <c r="Y395" s="247" t="s">
        <v>112</v>
      </c>
      <c r="Z395" s="247" t="s">
        <v>1337</v>
      </c>
      <c r="AA395" s="247" t="s">
        <v>108</v>
      </c>
      <c r="AB395" s="247" t="s">
        <v>113</v>
      </c>
      <c r="AC395" s="247"/>
      <c r="AD395" s="249" t="s">
        <v>113</v>
      </c>
      <c r="AE395" s="247" t="s">
        <v>6</v>
      </c>
      <c r="AF395" s="247" t="s">
        <v>108</v>
      </c>
      <c r="AG395" s="247"/>
      <c r="AH395" s="247" t="s">
        <v>1347</v>
      </c>
      <c r="AI395" s="254"/>
      <c r="AJ395" s="251" t="s">
        <v>1560</v>
      </c>
      <c r="AK395" s="252" t="s">
        <v>1208</v>
      </c>
      <c r="AL395" s="253" t="s">
        <v>1290</v>
      </c>
      <c r="AM395" s="266">
        <f t="shared" si="395"/>
        <v>6.41</v>
      </c>
      <c r="AN395" s="267">
        <v>33.119999999999997</v>
      </c>
      <c r="AO395" s="234">
        <f t="shared" si="396"/>
        <v>212.3</v>
      </c>
      <c r="AP395" s="268">
        <v>2.75</v>
      </c>
      <c r="AQ395" s="268">
        <v>2</v>
      </c>
      <c r="AR395" s="268">
        <v>1.25</v>
      </c>
      <c r="AS395" s="234">
        <f t="shared" si="397"/>
        <v>224.52</v>
      </c>
      <c r="AT395" s="267">
        <v>33.119999999999997</v>
      </c>
      <c r="AU395" s="234">
        <f t="shared" si="408"/>
        <v>212.3</v>
      </c>
      <c r="AV395" s="268">
        <v>2.75</v>
      </c>
      <c r="AW395" s="268">
        <v>2</v>
      </c>
      <c r="AX395" s="268">
        <v>1.25</v>
      </c>
      <c r="AY395" s="234">
        <f t="shared" si="409"/>
        <v>224.52</v>
      </c>
      <c r="AZ395" s="272">
        <v>26.43</v>
      </c>
      <c r="BA395" s="266">
        <f t="shared" si="410"/>
        <v>169.416</v>
      </c>
      <c r="BB395" s="273">
        <v>1.75</v>
      </c>
      <c r="BC395" s="273">
        <v>1</v>
      </c>
      <c r="BD395" s="273">
        <v>0.75</v>
      </c>
      <c r="BE395" s="234">
        <f t="shared" si="411"/>
        <v>130.97</v>
      </c>
      <c r="BF395" s="272">
        <v>26.43</v>
      </c>
      <c r="BG395" s="234">
        <f t="shared" si="412"/>
        <v>169.42</v>
      </c>
      <c r="BH395" s="273">
        <v>1.75</v>
      </c>
      <c r="BI395" s="273">
        <v>1</v>
      </c>
      <c r="BJ395" s="273">
        <v>0.75</v>
      </c>
      <c r="BK395" s="234">
        <f t="shared" si="413"/>
        <v>130.97</v>
      </c>
      <c r="BL395" s="234">
        <f t="shared" si="414"/>
        <v>436.82</v>
      </c>
      <c r="BM395" s="234">
        <f t="shared" si="415"/>
        <v>436.82</v>
      </c>
      <c r="BN395" s="234">
        <f t="shared" si="416"/>
        <v>300.39</v>
      </c>
      <c r="BO395" s="234">
        <f t="shared" si="417"/>
        <v>300.39</v>
      </c>
      <c r="BP395" s="235" t="s">
        <v>1599</v>
      </c>
    </row>
    <row r="396" spans="1:68" s="233" customFormat="1" x14ac:dyDescent="0.2">
      <c r="A396" s="246" t="s">
        <v>723</v>
      </c>
      <c r="B396" s="247" t="s">
        <v>736</v>
      </c>
      <c r="C396" s="247" t="s">
        <v>735</v>
      </c>
      <c r="D396" s="248" t="s">
        <v>189</v>
      </c>
      <c r="E396" s="247" t="s">
        <v>166</v>
      </c>
      <c r="F396" s="247" t="s">
        <v>157</v>
      </c>
      <c r="G396" s="247" t="s">
        <v>158</v>
      </c>
      <c r="H396" s="247" t="s">
        <v>1428</v>
      </c>
      <c r="I396" s="247" t="s">
        <v>1402</v>
      </c>
      <c r="J396" s="247" t="s">
        <v>1402</v>
      </c>
      <c r="K396" s="271">
        <v>2.36</v>
      </c>
      <c r="L396" s="271">
        <v>1.02</v>
      </c>
      <c r="M396" s="247"/>
      <c r="N396" s="247"/>
      <c r="O396" s="247" t="s">
        <v>65</v>
      </c>
      <c r="P396" s="247">
        <v>54</v>
      </c>
      <c r="Q396" s="248"/>
      <c r="R396" s="247" t="s">
        <v>136</v>
      </c>
      <c r="S396" s="247" t="s">
        <v>1441</v>
      </c>
      <c r="T396" s="249">
        <v>139</v>
      </c>
      <c r="U396" s="249" t="s">
        <v>1607</v>
      </c>
      <c r="V396" s="247" t="s">
        <v>125</v>
      </c>
      <c r="W396" s="247" t="s">
        <v>108</v>
      </c>
      <c r="X396" s="247" t="s">
        <v>108</v>
      </c>
      <c r="Y396" s="247" t="s">
        <v>112</v>
      </c>
      <c r="Z396" s="247" t="s">
        <v>1304</v>
      </c>
      <c r="AA396" s="247" t="s">
        <v>108</v>
      </c>
      <c r="AB396" s="247" t="s">
        <v>108</v>
      </c>
      <c r="AC396" s="247"/>
      <c r="AD396" s="247" t="s">
        <v>108</v>
      </c>
      <c r="AE396" s="247" t="s">
        <v>6</v>
      </c>
      <c r="AF396" s="247" t="s">
        <v>108</v>
      </c>
      <c r="AG396" s="247" t="s">
        <v>1396</v>
      </c>
      <c r="AH396" s="247" t="s">
        <v>1354</v>
      </c>
      <c r="AI396" s="254"/>
      <c r="AJ396" s="251" t="s">
        <v>1560</v>
      </c>
      <c r="AK396" s="252" t="s">
        <v>1208</v>
      </c>
      <c r="AL396" s="253" t="s">
        <v>1290</v>
      </c>
      <c r="AM396" s="266">
        <f t="shared" si="395"/>
        <v>6.14</v>
      </c>
      <c r="AN396" s="267">
        <v>28.77</v>
      </c>
      <c r="AO396" s="234">
        <f t="shared" si="396"/>
        <v>176.65</v>
      </c>
      <c r="AP396" s="268">
        <v>2.75</v>
      </c>
      <c r="AQ396" s="268">
        <v>2</v>
      </c>
      <c r="AR396" s="268">
        <v>1.25</v>
      </c>
      <c r="AS396" s="234">
        <f t="shared" si="397"/>
        <v>224.52</v>
      </c>
      <c r="AT396" s="267">
        <v>28.77</v>
      </c>
      <c r="AU396" s="234">
        <f t="shared" si="408"/>
        <v>176.65</v>
      </c>
      <c r="AV396" s="268">
        <v>2.75</v>
      </c>
      <c r="AW396" s="268">
        <v>2</v>
      </c>
      <c r="AX396" s="268">
        <v>1.25</v>
      </c>
      <c r="AY396" s="234">
        <f t="shared" si="409"/>
        <v>224.52</v>
      </c>
      <c r="AZ396" s="272">
        <v>23.15</v>
      </c>
      <c r="BA396" s="266">
        <f t="shared" si="410"/>
        <v>142.14099999999999</v>
      </c>
      <c r="BB396" s="273">
        <v>1.75</v>
      </c>
      <c r="BC396" s="273">
        <v>1</v>
      </c>
      <c r="BD396" s="273">
        <v>0.75</v>
      </c>
      <c r="BE396" s="234">
        <f t="shared" si="411"/>
        <v>130.97</v>
      </c>
      <c r="BF396" s="272">
        <v>23.15</v>
      </c>
      <c r="BG396" s="234">
        <f t="shared" si="412"/>
        <v>142.13999999999999</v>
      </c>
      <c r="BH396" s="273">
        <v>1.75</v>
      </c>
      <c r="BI396" s="273">
        <v>1</v>
      </c>
      <c r="BJ396" s="273">
        <v>0.75</v>
      </c>
      <c r="BK396" s="234">
        <f t="shared" si="413"/>
        <v>130.97</v>
      </c>
      <c r="BL396" s="234">
        <f t="shared" si="414"/>
        <v>401.17</v>
      </c>
      <c r="BM396" s="234">
        <f t="shared" si="415"/>
        <v>401.17</v>
      </c>
      <c r="BN396" s="234">
        <f t="shared" si="416"/>
        <v>273.11</v>
      </c>
      <c r="BO396" s="234">
        <f t="shared" si="417"/>
        <v>273.11</v>
      </c>
      <c r="BP396" s="235" t="s">
        <v>1599</v>
      </c>
    </row>
    <row r="397" spans="1:68" s="233" customFormat="1" x14ac:dyDescent="0.2">
      <c r="A397" s="246" t="s">
        <v>723</v>
      </c>
      <c r="B397" s="247" t="s">
        <v>738</v>
      </c>
      <c r="C397" s="247" t="s">
        <v>737</v>
      </c>
      <c r="D397" s="248" t="s">
        <v>177</v>
      </c>
      <c r="E397" s="247" t="s">
        <v>105</v>
      </c>
      <c r="F397" s="247" t="s">
        <v>157</v>
      </c>
      <c r="G397" s="247" t="s">
        <v>158</v>
      </c>
      <c r="H397" s="247" t="s">
        <v>1362</v>
      </c>
      <c r="I397" s="247" t="s">
        <v>1459</v>
      </c>
      <c r="J397" s="249" t="s">
        <v>1231</v>
      </c>
      <c r="K397" s="271">
        <v>2.36</v>
      </c>
      <c r="L397" s="271">
        <v>1.8149999999999999</v>
      </c>
      <c r="M397" s="247"/>
      <c r="N397" s="247"/>
      <c r="O397" s="247" t="s">
        <v>65</v>
      </c>
      <c r="P397" s="247">
        <v>54</v>
      </c>
      <c r="Q397" s="248"/>
      <c r="R397" s="247" t="s">
        <v>136</v>
      </c>
      <c r="S397" s="247" t="s">
        <v>1431</v>
      </c>
      <c r="T397" s="249">
        <v>124</v>
      </c>
      <c r="U397" s="249" t="s">
        <v>1607</v>
      </c>
      <c r="V397" s="247" t="s">
        <v>111</v>
      </c>
      <c r="W397" s="247" t="s">
        <v>65</v>
      </c>
      <c r="X397" s="247" t="s">
        <v>108</v>
      </c>
      <c r="Y397" s="247" t="s">
        <v>112</v>
      </c>
      <c r="Z397" s="247" t="s">
        <v>1337</v>
      </c>
      <c r="AA397" s="247" t="s">
        <v>108</v>
      </c>
      <c r="AB397" s="247" t="s">
        <v>108</v>
      </c>
      <c r="AC397" s="247"/>
      <c r="AD397" s="249" t="s">
        <v>108</v>
      </c>
      <c r="AE397" s="247" t="s">
        <v>6</v>
      </c>
      <c r="AF397" s="247" t="s">
        <v>108</v>
      </c>
      <c r="AG397" s="247" t="s">
        <v>1460</v>
      </c>
      <c r="AH397" s="247" t="s">
        <v>1461</v>
      </c>
      <c r="AI397" s="250" t="s">
        <v>1636</v>
      </c>
      <c r="AJ397" s="251" t="s">
        <v>1560</v>
      </c>
      <c r="AK397" s="252" t="s">
        <v>1208</v>
      </c>
      <c r="AL397" s="253" t="s">
        <v>1290</v>
      </c>
      <c r="AM397" s="266">
        <f t="shared" si="395"/>
        <v>6.9349999999999996</v>
      </c>
      <c r="AN397" s="267">
        <v>26.02</v>
      </c>
      <c r="AO397" s="234">
        <f t="shared" si="396"/>
        <v>180.45</v>
      </c>
      <c r="AP397" s="268">
        <v>2.75</v>
      </c>
      <c r="AQ397" s="268">
        <v>2</v>
      </c>
      <c r="AR397" s="268">
        <v>1.25</v>
      </c>
      <c r="AS397" s="234">
        <f t="shared" si="397"/>
        <v>224.52</v>
      </c>
      <c r="AT397" s="267">
        <v>26.02</v>
      </c>
      <c r="AU397" s="234">
        <f t="shared" si="408"/>
        <v>180.45</v>
      </c>
      <c r="AV397" s="268">
        <v>2.75</v>
      </c>
      <c r="AW397" s="268">
        <v>2</v>
      </c>
      <c r="AX397" s="268">
        <v>1.25</v>
      </c>
      <c r="AY397" s="234">
        <f t="shared" si="409"/>
        <v>224.52</v>
      </c>
      <c r="AZ397" s="272">
        <v>23.1</v>
      </c>
      <c r="BA397" s="266">
        <f t="shared" si="410"/>
        <v>160.19900000000001</v>
      </c>
      <c r="BB397" s="273">
        <v>1.75</v>
      </c>
      <c r="BC397" s="273">
        <v>1</v>
      </c>
      <c r="BD397" s="273">
        <v>0.75</v>
      </c>
      <c r="BE397" s="234">
        <f t="shared" si="411"/>
        <v>130.97</v>
      </c>
      <c r="BF397" s="272">
        <v>23.1</v>
      </c>
      <c r="BG397" s="234">
        <f t="shared" si="412"/>
        <v>160.19999999999999</v>
      </c>
      <c r="BH397" s="273">
        <v>1.75</v>
      </c>
      <c r="BI397" s="273">
        <v>1</v>
      </c>
      <c r="BJ397" s="273">
        <v>0.75</v>
      </c>
      <c r="BK397" s="234">
        <f t="shared" si="413"/>
        <v>130.97</v>
      </c>
      <c r="BL397" s="234">
        <f t="shared" si="414"/>
        <v>404.97</v>
      </c>
      <c r="BM397" s="234">
        <f t="shared" si="415"/>
        <v>404.97</v>
      </c>
      <c r="BN397" s="234">
        <f t="shared" si="416"/>
        <v>291.17</v>
      </c>
      <c r="BO397" s="234">
        <f t="shared" si="417"/>
        <v>291.17</v>
      </c>
      <c r="BP397" s="235" t="s">
        <v>1599</v>
      </c>
    </row>
    <row r="398" spans="1:68" s="233" customFormat="1" x14ac:dyDescent="0.2">
      <c r="A398" s="246" t="s">
        <v>723</v>
      </c>
      <c r="B398" s="247" t="s">
        <v>740</v>
      </c>
      <c r="C398" s="247" t="s">
        <v>739</v>
      </c>
      <c r="D398" s="248" t="s">
        <v>177</v>
      </c>
      <c r="E398" s="249" t="s">
        <v>166</v>
      </c>
      <c r="F398" s="247" t="s">
        <v>157</v>
      </c>
      <c r="G398" s="247" t="s">
        <v>158</v>
      </c>
      <c r="H398" s="247" t="s">
        <v>1428</v>
      </c>
      <c r="I398" s="249" t="s">
        <v>1402</v>
      </c>
      <c r="J398" s="249" t="s">
        <v>1402</v>
      </c>
      <c r="K398" s="271">
        <v>2.36</v>
      </c>
      <c r="L398" s="265">
        <v>1.02</v>
      </c>
      <c r="M398" s="249"/>
      <c r="N398" s="249"/>
      <c r="O398" s="247" t="s">
        <v>65</v>
      </c>
      <c r="P398" s="247">
        <v>54</v>
      </c>
      <c r="Q398" s="248"/>
      <c r="R398" s="247" t="s">
        <v>136</v>
      </c>
      <c r="S398" s="247" t="s">
        <v>1431</v>
      </c>
      <c r="T398" s="249">
        <v>124</v>
      </c>
      <c r="U398" s="249" t="s">
        <v>1607</v>
      </c>
      <c r="V398" s="247" t="s">
        <v>125</v>
      </c>
      <c r="W398" s="247" t="s">
        <v>108</v>
      </c>
      <c r="X398" s="247" t="s">
        <v>65</v>
      </c>
      <c r="Y398" s="247" t="s">
        <v>112</v>
      </c>
      <c r="Z398" s="247" t="s">
        <v>1337</v>
      </c>
      <c r="AA398" s="247" t="s">
        <v>108</v>
      </c>
      <c r="AB398" s="247" t="s">
        <v>113</v>
      </c>
      <c r="AC398" s="247"/>
      <c r="AD398" s="249" t="s">
        <v>113</v>
      </c>
      <c r="AE398" s="247" t="s">
        <v>6</v>
      </c>
      <c r="AF398" s="247" t="s">
        <v>108</v>
      </c>
      <c r="AG398" s="247"/>
      <c r="AH398" s="249" t="s">
        <v>1354</v>
      </c>
      <c r="AI398" s="254"/>
      <c r="AJ398" s="251" t="s">
        <v>1560</v>
      </c>
      <c r="AK398" s="252" t="s">
        <v>1208</v>
      </c>
      <c r="AL398" s="253" t="s">
        <v>1290</v>
      </c>
      <c r="AM398" s="266">
        <f t="shared" si="395"/>
        <v>6.14</v>
      </c>
      <c r="AN398" s="267">
        <v>26.02</v>
      </c>
      <c r="AO398" s="234">
        <f t="shared" si="396"/>
        <v>159.76</v>
      </c>
      <c r="AP398" s="268">
        <v>2.75</v>
      </c>
      <c r="AQ398" s="268">
        <v>2</v>
      </c>
      <c r="AR398" s="268">
        <v>1.25</v>
      </c>
      <c r="AS398" s="234">
        <f t="shared" si="397"/>
        <v>224.52</v>
      </c>
      <c r="AT398" s="267">
        <v>26.02</v>
      </c>
      <c r="AU398" s="234">
        <f t="shared" si="408"/>
        <v>159.76</v>
      </c>
      <c r="AV398" s="268">
        <v>2.75</v>
      </c>
      <c r="AW398" s="268">
        <v>2</v>
      </c>
      <c r="AX398" s="268">
        <v>1.25</v>
      </c>
      <c r="AY398" s="234">
        <f t="shared" si="409"/>
        <v>224.52</v>
      </c>
      <c r="AZ398" s="272">
        <v>23.1</v>
      </c>
      <c r="BA398" s="266">
        <f t="shared" si="410"/>
        <v>141.834</v>
      </c>
      <c r="BB398" s="273">
        <v>1.75</v>
      </c>
      <c r="BC398" s="273">
        <v>1</v>
      </c>
      <c r="BD398" s="273">
        <v>0.75</v>
      </c>
      <c r="BE398" s="234">
        <f t="shared" si="411"/>
        <v>130.97</v>
      </c>
      <c r="BF398" s="272">
        <v>23.1</v>
      </c>
      <c r="BG398" s="234">
        <f t="shared" si="412"/>
        <v>141.83000000000001</v>
      </c>
      <c r="BH398" s="273">
        <v>1.75</v>
      </c>
      <c r="BI398" s="273">
        <v>1</v>
      </c>
      <c r="BJ398" s="273">
        <v>0.75</v>
      </c>
      <c r="BK398" s="234">
        <f t="shared" si="413"/>
        <v>130.97</v>
      </c>
      <c r="BL398" s="234">
        <f t="shared" si="414"/>
        <v>384.28</v>
      </c>
      <c r="BM398" s="234">
        <f t="shared" si="415"/>
        <v>384.28</v>
      </c>
      <c r="BN398" s="234">
        <f t="shared" si="416"/>
        <v>272.8</v>
      </c>
      <c r="BO398" s="234">
        <f t="shared" si="417"/>
        <v>272.8</v>
      </c>
      <c r="BP398" s="235" t="s">
        <v>1599</v>
      </c>
    </row>
    <row r="399" spans="1:68" s="233" customFormat="1" x14ac:dyDescent="0.2">
      <c r="A399" s="246" t="s">
        <v>723</v>
      </c>
      <c r="B399" s="247" t="s">
        <v>741</v>
      </c>
      <c r="C399" s="247" t="s">
        <v>739</v>
      </c>
      <c r="D399" s="248" t="s">
        <v>177</v>
      </c>
      <c r="E399" s="247" t="s">
        <v>166</v>
      </c>
      <c r="F399" s="247" t="s">
        <v>333</v>
      </c>
      <c r="G399" s="248" t="s">
        <v>107</v>
      </c>
      <c r="H399" s="248" t="s">
        <v>1501</v>
      </c>
      <c r="I399" s="248" t="s">
        <v>1502</v>
      </c>
      <c r="J399" s="247" t="s">
        <v>1231</v>
      </c>
      <c r="K399" s="247" t="s">
        <v>1357</v>
      </c>
      <c r="L399" s="247" t="s">
        <v>1447</v>
      </c>
      <c r="M399" s="247"/>
      <c r="N399" s="247"/>
      <c r="O399" s="298" t="s">
        <v>108</v>
      </c>
      <c r="P399" s="247">
        <v>44</v>
      </c>
      <c r="Q399" s="248"/>
      <c r="R399" s="247" t="s">
        <v>136</v>
      </c>
      <c r="S399" s="247" t="s">
        <v>1335</v>
      </c>
      <c r="T399" s="249">
        <v>227</v>
      </c>
      <c r="U399" s="247" t="s">
        <v>110</v>
      </c>
      <c r="V399" s="247" t="s">
        <v>167</v>
      </c>
      <c r="W399" s="247" t="s">
        <v>65</v>
      </c>
      <c r="X399" s="247" t="s">
        <v>65</v>
      </c>
      <c r="Y399" s="247" t="s">
        <v>112</v>
      </c>
      <c r="Z399" s="247" t="s">
        <v>1426</v>
      </c>
      <c r="AA399" s="247" t="s">
        <v>113</v>
      </c>
      <c r="AB399" s="247" t="s">
        <v>113</v>
      </c>
      <c r="AC399" s="247"/>
      <c r="AD399" s="247" t="s">
        <v>113</v>
      </c>
      <c r="AE399" s="247" t="s">
        <v>6</v>
      </c>
      <c r="AF399" s="247" t="s">
        <v>108</v>
      </c>
      <c r="AG399" s="247"/>
      <c r="AH399" s="247" t="s">
        <v>1354</v>
      </c>
      <c r="AI399" s="254"/>
      <c r="AJ399" s="251" t="s">
        <v>1560</v>
      </c>
      <c r="AK399" s="252" t="s">
        <v>1208</v>
      </c>
      <c r="AL399" s="253" t="s">
        <v>1199</v>
      </c>
      <c r="BH399" s="233">
        <v>3.5</v>
      </c>
      <c r="BI399" s="233">
        <v>2.25</v>
      </c>
      <c r="BJ399" s="233">
        <v>1.25</v>
      </c>
      <c r="BL399" s="234">
        <v>0</v>
      </c>
      <c r="BM399" s="234">
        <v>0</v>
      </c>
      <c r="BN399" s="234">
        <v>0</v>
      </c>
      <c r="BO399" s="234">
        <v>0</v>
      </c>
      <c r="BP399" s="235" t="s">
        <v>1137</v>
      </c>
    </row>
    <row r="400" spans="1:68" s="233" customFormat="1" x14ac:dyDescent="0.2">
      <c r="A400" s="246" t="s">
        <v>723</v>
      </c>
      <c r="B400" s="247" t="s">
        <v>743</v>
      </c>
      <c r="C400" s="247" t="s">
        <v>742</v>
      </c>
      <c r="D400" s="248" t="s">
        <v>189</v>
      </c>
      <c r="E400" s="247" t="s">
        <v>124</v>
      </c>
      <c r="F400" s="247" t="s">
        <v>157</v>
      </c>
      <c r="G400" s="247" t="s">
        <v>158</v>
      </c>
      <c r="H400" s="247" t="s">
        <v>1428</v>
      </c>
      <c r="I400" s="247" t="s">
        <v>1386</v>
      </c>
      <c r="J400" s="247" t="s">
        <v>1202</v>
      </c>
      <c r="K400" s="271">
        <v>2.36</v>
      </c>
      <c r="L400" s="271">
        <v>1.29</v>
      </c>
      <c r="M400" s="247" t="s">
        <v>1308</v>
      </c>
      <c r="N400" s="247" t="s">
        <v>1388</v>
      </c>
      <c r="O400" s="247" t="s">
        <v>65</v>
      </c>
      <c r="P400" s="247">
        <v>54</v>
      </c>
      <c r="Q400" s="248"/>
      <c r="R400" s="247" t="s">
        <v>136</v>
      </c>
      <c r="S400" s="247" t="s">
        <v>1335</v>
      </c>
      <c r="T400" s="249">
        <v>124</v>
      </c>
      <c r="U400" s="249" t="s">
        <v>1607</v>
      </c>
      <c r="V400" s="247" t="s">
        <v>125</v>
      </c>
      <c r="W400" s="247" t="s">
        <v>108</v>
      </c>
      <c r="X400" s="247" t="s">
        <v>108</v>
      </c>
      <c r="Y400" s="247" t="s">
        <v>112</v>
      </c>
      <c r="Z400" s="247" t="s">
        <v>1337</v>
      </c>
      <c r="AA400" s="247" t="s">
        <v>108</v>
      </c>
      <c r="AB400" s="247" t="s">
        <v>108</v>
      </c>
      <c r="AC400" s="247"/>
      <c r="AD400" s="247" t="s">
        <v>108</v>
      </c>
      <c r="AE400" s="247" t="s">
        <v>6</v>
      </c>
      <c r="AF400" s="247" t="s">
        <v>108</v>
      </c>
      <c r="AG400" s="249" t="s">
        <v>1655</v>
      </c>
      <c r="AH400" s="247" t="s">
        <v>1347</v>
      </c>
      <c r="AI400" s="254"/>
      <c r="AJ400" s="251" t="s">
        <v>1560</v>
      </c>
      <c r="AK400" s="252" t="s">
        <v>1208</v>
      </c>
      <c r="AL400" s="253" t="s">
        <v>1290</v>
      </c>
      <c r="AM400" s="266">
        <f t="shared" ref="AM400:AM401" si="418">SUM(K400+K400+L400+0.4)</f>
        <v>6.41</v>
      </c>
      <c r="AN400" s="267">
        <v>26.02</v>
      </c>
      <c r="AO400" s="234">
        <f t="shared" ref="AO400:AO401" si="419">SUBTOTAL(9,AM400)*AN400</f>
        <v>166.79</v>
      </c>
      <c r="AP400" s="268">
        <v>2.75</v>
      </c>
      <c r="AQ400" s="268">
        <v>2</v>
      </c>
      <c r="AR400" s="268">
        <v>1.25</v>
      </c>
      <c r="AS400" s="234">
        <f t="shared" ref="AS400:AS401" si="420">SUBTOTAL(9,AP400:AR400)*37.42</f>
        <v>224.52</v>
      </c>
      <c r="AT400" s="267">
        <v>26.02</v>
      </c>
      <c r="AU400" s="234">
        <f t="shared" ref="AU400:AU401" si="421">SUBTOTAL(9,AM400)*AT400</f>
        <v>166.79</v>
      </c>
      <c r="AV400" s="268">
        <v>2.75</v>
      </c>
      <c r="AW400" s="268">
        <v>2</v>
      </c>
      <c r="AX400" s="268">
        <v>1.25</v>
      </c>
      <c r="AY400" s="234">
        <f t="shared" ref="AY400:AY401" si="422">SUBTOTAL(9,AV400:AX400)*37.42</f>
        <v>224.52</v>
      </c>
      <c r="AZ400" s="272">
        <v>23.1</v>
      </c>
      <c r="BA400" s="266">
        <f t="shared" ref="BA400:BA401" si="423">SUBTOTAL(9,AM400)*AZ400</f>
        <v>148.071</v>
      </c>
      <c r="BB400" s="273">
        <v>1.75</v>
      </c>
      <c r="BC400" s="273">
        <v>1</v>
      </c>
      <c r="BD400" s="273">
        <v>0.75</v>
      </c>
      <c r="BE400" s="234">
        <f t="shared" ref="BE400:BE401" si="424">SUBTOTAL(9,BB400:BD400)*37.42</f>
        <v>130.97</v>
      </c>
      <c r="BF400" s="272">
        <v>23.1</v>
      </c>
      <c r="BG400" s="234">
        <f t="shared" ref="BG400:BG401" si="425">SUBTOTAL(9,AM400)*BF400</f>
        <v>148.07</v>
      </c>
      <c r="BH400" s="273">
        <v>1.75</v>
      </c>
      <c r="BI400" s="273">
        <v>1</v>
      </c>
      <c r="BJ400" s="273">
        <v>0.75</v>
      </c>
      <c r="BK400" s="234">
        <f t="shared" ref="BK400:BK401" si="426">SUBTOTAL(9,BH400:BJ400)*37.42</f>
        <v>130.97</v>
      </c>
      <c r="BL400" s="234">
        <f t="shared" ref="BL400:BL401" si="427">SUM(AO400+AS400)</f>
        <v>391.31</v>
      </c>
      <c r="BM400" s="234">
        <f t="shared" ref="BM400:BM401" si="428">SUM(AU400+AY400)</f>
        <v>391.31</v>
      </c>
      <c r="BN400" s="234">
        <f t="shared" ref="BN400:BN401" si="429">SUM(BA400+BE400)</f>
        <v>279.04000000000002</v>
      </c>
      <c r="BO400" s="234">
        <f t="shared" ref="BO400:BO401" si="430">SUM(BG400+BK400)</f>
        <v>279.04000000000002</v>
      </c>
      <c r="BP400" s="235" t="s">
        <v>1599</v>
      </c>
    </row>
    <row r="401" spans="1:68" s="233" customFormat="1" x14ac:dyDescent="0.2">
      <c r="A401" s="246" t="s">
        <v>723</v>
      </c>
      <c r="B401" s="247" t="s">
        <v>745</v>
      </c>
      <c r="C401" s="247" t="s">
        <v>744</v>
      </c>
      <c r="D401" s="248" t="s">
        <v>177</v>
      </c>
      <c r="E401" s="247" t="s">
        <v>124</v>
      </c>
      <c r="F401" s="247" t="s">
        <v>157</v>
      </c>
      <c r="G401" s="247" t="s">
        <v>158</v>
      </c>
      <c r="H401" s="247" t="s">
        <v>1428</v>
      </c>
      <c r="I401" s="247" t="s">
        <v>1386</v>
      </c>
      <c r="J401" s="247" t="s">
        <v>1202</v>
      </c>
      <c r="K401" s="271">
        <v>2.36</v>
      </c>
      <c r="L401" s="271">
        <v>1.29</v>
      </c>
      <c r="M401" s="247" t="s">
        <v>1308</v>
      </c>
      <c r="N401" s="247" t="s">
        <v>1388</v>
      </c>
      <c r="O401" s="247" t="s">
        <v>65</v>
      </c>
      <c r="P401" s="247">
        <v>54</v>
      </c>
      <c r="Q401" s="248"/>
      <c r="R401" s="247" t="s">
        <v>136</v>
      </c>
      <c r="S401" s="247" t="s">
        <v>1335</v>
      </c>
      <c r="T401" s="249">
        <v>124</v>
      </c>
      <c r="U401" s="249" t="s">
        <v>1607</v>
      </c>
      <c r="V401" s="247" t="s">
        <v>125</v>
      </c>
      <c r="W401" s="247" t="s">
        <v>108</v>
      </c>
      <c r="X401" s="247" t="s">
        <v>65</v>
      </c>
      <c r="Y401" s="247" t="s">
        <v>112</v>
      </c>
      <c r="Z401" s="247" t="s">
        <v>1337</v>
      </c>
      <c r="AA401" s="247" t="s">
        <v>108</v>
      </c>
      <c r="AB401" s="247" t="s">
        <v>113</v>
      </c>
      <c r="AC401" s="247"/>
      <c r="AD401" s="249" t="s">
        <v>113</v>
      </c>
      <c r="AE401" s="247" t="s">
        <v>6</v>
      </c>
      <c r="AF401" s="247" t="s">
        <v>108</v>
      </c>
      <c r="AG401" s="247"/>
      <c r="AH401" s="247" t="s">
        <v>1347</v>
      </c>
      <c r="AI401" s="254"/>
      <c r="AJ401" s="251" t="s">
        <v>1560</v>
      </c>
      <c r="AK401" s="252" t="s">
        <v>1208</v>
      </c>
      <c r="AL401" s="253" t="s">
        <v>1290</v>
      </c>
      <c r="AM401" s="266">
        <f t="shared" si="418"/>
        <v>6.41</v>
      </c>
      <c r="AN401" s="267">
        <v>26.02</v>
      </c>
      <c r="AO401" s="234">
        <f t="shared" si="419"/>
        <v>166.79</v>
      </c>
      <c r="AP401" s="268">
        <v>2.75</v>
      </c>
      <c r="AQ401" s="268">
        <v>2</v>
      </c>
      <c r="AR401" s="268">
        <v>1.25</v>
      </c>
      <c r="AS401" s="234">
        <f t="shared" si="420"/>
        <v>224.52</v>
      </c>
      <c r="AT401" s="267">
        <v>26.02</v>
      </c>
      <c r="AU401" s="234">
        <f t="shared" si="421"/>
        <v>166.79</v>
      </c>
      <c r="AV401" s="268">
        <v>2.75</v>
      </c>
      <c r="AW401" s="268">
        <v>2</v>
      </c>
      <c r="AX401" s="268">
        <v>1.25</v>
      </c>
      <c r="AY401" s="234">
        <f t="shared" si="422"/>
        <v>224.52</v>
      </c>
      <c r="AZ401" s="272">
        <v>23.1</v>
      </c>
      <c r="BA401" s="266">
        <f t="shared" si="423"/>
        <v>148.071</v>
      </c>
      <c r="BB401" s="273">
        <v>1.75</v>
      </c>
      <c r="BC401" s="273">
        <v>1</v>
      </c>
      <c r="BD401" s="273">
        <v>0.75</v>
      </c>
      <c r="BE401" s="234">
        <f t="shared" si="424"/>
        <v>130.97</v>
      </c>
      <c r="BF401" s="272">
        <v>23.1</v>
      </c>
      <c r="BG401" s="234">
        <f t="shared" si="425"/>
        <v>148.07</v>
      </c>
      <c r="BH401" s="273">
        <v>1.75</v>
      </c>
      <c r="BI401" s="273">
        <v>1</v>
      </c>
      <c r="BJ401" s="273">
        <v>0.75</v>
      </c>
      <c r="BK401" s="234">
        <f t="shared" si="426"/>
        <v>130.97</v>
      </c>
      <c r="BL401" s="234">
        <f t="shared" si="427"/>
        <v>391.31</v>
      </c>
      <c r="BM401" s="234">
        <f t="shared" si="428"/>
        <v>391.31</v>
      </c>
      <c r="BN401" s="234">
        <f t="shared" si="429"/>
        <v>279.04000000000002</v>
      </c>
      <c r="BO401" s="234">
        <f t="shared" si="430"/>
        <v>279.04000000000002</v>
      </c>
      <c r="BP401" s="235" t="s">
        <v>1599</v>
      </c>
    </row>
    <row r="402" spans="1:68" s="233" customFormat="1" x14ac:dyDescent="0.2">
      <c r="A402" s="246" t="s">
        <v>723</v>
      </c>
      <c r="B402" s="247" t="s">
        <v>746</v>
      </c>
      <c r="C402" s="247" t="s">
        <v>744</v>
      </c>
      <c r="D402" s="248" t="s">
        <v>177</v>
      </c>
      <c r="E402" s="247" t="s">
        <v>166</v>
      </c>
      <c r="F402" s="247" t="s">
        <v>333</v>
      </c>
      <c r="G402" s="248" t="s">
        <v>107</v>
      </c>
      <c r="H402" s="248" t="s">
        <v>1501</v>
      </c>
      <c r="I402" s="248" t="s">
        <v>1502</v>
      </c>
      <c r="J402" s="247" t="s">
        <v>1231</v>
      </c>
      <c r="K402" s="247" t="s">
        <v>1357</v>
      </c>
      <c r="L402" s="247" t="s">
        <v>1447</v>
      </c>
      <c r="M402" s="247"/>
      <c r="N402" s="247"/>
      <c r="O402" s="298" t="s">
        <v>108</v>
      </c>
      <c r="P402" s="247">
        <v>44</v>
      </c>
      <c r="Q402" s="248"/>
      <c r="R402" s="247" t="s">
        <v>136</v>
      </c>
      <c r="S402" s="247" t="s">
        <v>1335</v>
      </c>
      <c r="T402" s="249">
        <v>227</v>
      </c>
      <c r="U402" s="247" t="s">
        <v>110</v>
      </c>
      <c r="V402" s="247" t="s">
        <v>167</v>
      </c>
      <c r="W402" s="247" t="s">
        <v>65</v>
      </c>
      <c r="X402" s="247" t="s">
        <v>65</v>
      </c>
      <c r="Y402" s="247" t="s">
        <v>112</v>
      </c>
      <c r="Z402" s="247" t="s">
        <v>1426</v>
      </c>
      <c r="AA402" s="247" t="s">
        <v>113</v>
      </c>
      <c r="AB402" s="247" t="s">
        <v>113</v>
      </c>
      <c r="AC402" s="247"/>
      <c r="AD402" s="247" t="s">
        <v>113</v>
      </c>
      <c r="AE402" s="247" t="s">
        <v>6</v>
      </c>
      <c r="AF402" s="247" t="s">
        <v>108</v>
      </c>
      <c r="AG402" s="247"/>
      <c r="AH402" s="247" t="s">
        <v>1354</v>
      </c>
      <c r="AI402" s="254"/>
      <c r="AJ402" s="251" t="s">
        <v>1560</v>
      </c>
      <c r="AK402" s="252" t="s">
        <v>1208</v>
      </c>
      <c r="AL402" s="253" t="s">
        <v>1199</v>
      </c>
      <c r="BH402" s="233">
        <v>3.5</v>
      </c>
      <c r="BI402" s="233">
        <v>2.25</v>
      </c>
      <c r="BJ402" s="233">
        <v>1.25</v>
      </c>
      <c r="BL402" s="234">
        <v>0</v>
      </c>
      <c r="BM402" s="234">
        <v>0</v>
      </c>
      <c r="BN402" s="234">
        <v>0</v>
      </c>
      <c r="BO402" s="234">
        <v>0</v>
      </c>
      <c r="BP402" s="235" t="s">
        <v>1137</v>
      </c>
    </row>
    <row r="403" spans="1:68" s="233" customFormat="1" x14ac:dyDescent="0.2">
      <c r="A403" s="246" t="s">
        <v>723</v>
      </c>
      <c r="B403" s="247" t="s">
        <v>748</v>
      </c>
      <c r="C403" s="247" t="s">
        <v>747</v>
      </c>
      <c r="D403" s="248" t="s">
        <v>335</v>
      </c>
      <c r="E403" s="247" t="s">
        <v>166</v>
      </c>
      <c r="F403" s="247" t="s">
        <v>157</v>
      </c>
      <c r="G403" s="247" t="s">
        <v>158</v>
      </c>
      <c r="H403" s="247" t="s">
        <v>1428</v>
      </c>
      <c r="I403" s="247" t="s">
        <v>1231</v>
      </c>
      <c r="J403" s="247" t="s">
        <v>1231</v>
      </c>
      <c r="K403" s="271">
        <v>2.36</v>
      </c>
      <c r="L403" s="271">
        <v>0.97</v>
      </c>
      <c r="M403" s="247"/>
      <c r="N403" s="247"/>
      <c r="O403" s="247" t="s">
        <v>65</v>
      </c>
      <c r="P403" s="247">
        <v>54</v>
      </c>
      <c r="Q403" s="248"/>
      <c r="R403" s="247" t="s">
        <v>136</v>
      </c>
      <c r="S403" s="247" t="s">
        <v>1335</v>
      </c>
      <c r="T403" s="249">
        <v>124</v>
      </c>
      <c r="U403" s="249" t="s">
        <v>1607</v>
      </c>
      <c r="V403" s="247" t="s">
        <v>199</v>
      </c>
      <c r="W403" s="247" t="s">
        <v>65</v>
      </c>
      <c r="X403" s="247" t="s">
        <v>108</v>
      </c>
      <c r="Y403" s="247" t="s">
        <v>112</v>
      </c>
      <c r="Z403" s="247" t="s">
        <v>1304</v>
      </c>
      <c r="AA403" s="247" t="s">
        <v>113</v>
      </c>
      <c r="AB403" s="247" t="s">
        <v>113</v>
      </c>
      <c r="AC403" s="247"/>
      <c r="AD403" s="247" t="s">
        <v>113</v>
      </c>
      <c r="AE403" s="247" t="s">
        <v>6</v>
      </c>
      <c r="AF403" s="247" t="s">
        <v>108</v>
      </c>
      <c r="AG403" s="247"/>
      <c r="AH403" s="247" t="s">
        <v>1383</v>
      </c>
      <c r="AI403" s="254"/>
      <c r="AJ403" s="251" t="s">
        <v>1560</v>
      </c>
      <c r="AK403" s="252" t="s">
        <v>1208</v>
      </c>
      <c r="AL403" s="253" t="s">
        <v>1290</v>
      </c>
      <c r="AM403" s="266">
        <f t="shared" ref="AM403:AM433" si="431">SUM(K403+K403+L403+0.4)</f>
        <v>6.09</v>
      </c>
      <c r="AN403" s="267">
        <v>26.02</v>
      </c>
      <c r="AO403" s="234">
        <f t="shared" ref="AO403:AO433" si="432">SUBTOTAL(9,AM403)*AN403</f>
        <v>158.46</v>
      </c>
      <c r="AP403" s="268">
        <v>2.75</v>
      </c>
      <c r="AQ403" s="268">
        <v>2</v>
      </c>
      <c r="AR403" s="268">
        <v>1.25</v>
      </c>
      <c r="AS403" s="234">
        <f t="shared" ref="AS403:AS433" si="433">SUBTOTAL(9,AP403:AR403)*37.42</f>
        <v>224.52</v>
      </c>
      <c r="AT403" s="267">
        <v>26.02</v>
      </c>
      <c r="AU403" s="234">
        <f t="shared" ref="AU403:AU423" si="434">SUBTOTAL(9,AM403)*AT403</f>
        <v>158.46</v>
      </c>
      <c r="AV403" s="268">
        <v>2.75</v>
      </c>
      <c r="AW403" s="268">
        <v>2</v>
      </c>
      <c r="AX403" s="268">
        <v>1.25</v>
      </c>
      <c r="AY403" s="234">
        <f t="shared" ref="AY403:AY423" si="435">SUBTOTAL(9,AV403:AX403)*37.42</f>
        <v>224.52</v>
      </c>
      <c r="AZ403" s="272">
        <v>23.1</v>
      </c>
      <c r="BA403" s="266">
        <f t="shared" ref="BA403:BA423" si="436">SUBTOTAL(9,AM403)*AZ403</f>
        <v>140.679</v>
      </c>
      <c r="BB403" s="273">
        <v>1.75</v>
      </c>
      <c r="BC403" s="273">
        <v>1</v>
      </c>
      <c r="BD403" s="273">
        <v>0.75</v>
      </c>
      <c r="BE403" s="234">
        <f t="shared" ref="BE403:BE423" si="437">SUBTOTAL(9,BB403:BD403)*37.42</f>
        <v>130.97</v>
      </c>
      <c r="BF403" s="272">
        <v>23.1</v>
      </c>
      <c r="BG403" s="234">
        <f t="shared" ref="BG403:BG423" si="438">SUBTOTAL(9,AM403)*BF403</f>
        <v>140.68</v>
      </c>
      <c r="BH403" s="273">
        <v>1.75</v>
      </c>
      <c r="BI403" s="273">
        <v>1</v>
      </c>
      <c r="BJ403" s="273">
        <v>0.75</v>
      </c>
      <c r="BK403" s="234">
        <f t="shared" ref="BK403:BK423" si="439">SUBTOTAL(9,BH403:BJ403)*37.42</f>
        <v>130.97</v>
      </c>
      <c r="BL403" s="234">
        <f t="shared" ref="BL403:BL423" si="440">SUM(AO403+AS403)</f>
        <v>382.98</v>
      </c>
      <c r="BM403" s="234">
        <f t="shared" ref="BM403:BM423" si="441">SUM(AU403+AY403)</f>
        <v>382.98</v>
      </c>
      <c r="BN403" s="234">
        <f t="shared" ref="BN403:BN423" si="442">SUM(BA403+BE403)</f>
        <v>271.64999999999998</v>
      </c>
      <c r="BO403" s="234">
        <f t="shared" ref="BO403:BO423" si="443">SUM(BG403+BK403)</f>
        <v>271.64999999999998</v>
      </c>
      <c r="BP403" s="235" t="s">
        <v>1599</v>
      </c>
    </row>
    <row r="404" spans="1:68" s="233" customFormat="1" x14ac:dyDescent="0.2">
      <c r="A404" s="246" t="s">
        <v>723</v>
      </c>
      <c r="B404" s="247" t="s">
        <v>1507</v>
      </c>
      <c r="C404" s="247" t="s">
        <v>747</v>
      </c>
      <c r="D404" s="248" t="s">
        <v>335</v>
      </c>
      <c r="E404" s="247" t="s">
        <v>166</v>
      </c>
      <c r="F404" s="247" t="s">
        <v>157</v>
      </c>
      <c r="G404" s="247" t="s">
        <v>158</v>
      </c>
      <c r="H404" s="247" t="s">
        <v>1408</v>
      </c>
      <c r="I404" s="247" t="s">
        <v>1429</v>
      </c>
      <c r="J404" s="249" t="s">
        <v>1637</v>
      </c>
      <c r="K404" s="271">
        <v>2.36</v>
      </c>
      <c r="L404" s="271">
        <v>0.83</v>
      </c>
      <c r="M404" s="247"/>
      <c r="N404" s="247"/>
      <c r="O404" s="247" t="s">
        <v>65</v>
      </c>
      <c r="P404" s="247">
        <v>44</v>
      </c>
      <c r="Q404" s="248"/>
      <c r="R404" s="247" t="s">
        <v>136</v>
      </c>
      <c r="S404" s="247" t="s">
        <v>1444</v>
      </c>
      <c r="T404" s="249">
        <v>154</v>
      </c>
      <c r="U404" s="249" t="s">
        <v>1607</v>
      </c>
      <c r="V404" s="247" t="s">
        <v>199</v>
      </c>
      <c r="W404" s="247" t="s">
        <v>65</v>
      </c>
      <c r="X404" s="247" t="s">
        <v>108</v>
      </c>
      <c r="Y404" s="247" t="s">
        <v>112</v>
      </c>
      <c r="Z404" s="247" t="s">
        <v>1337</v>
      </c>
      <c r="AA404" s="247" t="s">
        <v>113</v>
      </c>
      <c r="AB404" s="247" t="s">
        <v>113</v>
      </c>
      <c r="AC404" s="247"/>
      <c r="AD404" s="247" t="s">
        <v>113</v>
      </c>
      <c r="AE404" s="249" t="s">
        <v>5</v>
      </c>
      <c r="AF404" s="247" t="s">
        <v>65</v>
      </c>
      <c r="AG404" s="247"/>
      <c r="AH404" s="247" t="s">
        <v>1400</v>
      </c>
      <c r="AI404" s="254"/>
      <c r="AJ404" s="251" t="s">
        <v>1566</v>
      </c>
      <c r="AK404" s="252" t="s">
        <v>1208</v>
      </c>
      <c r="AL404" s="253" t="s">
        <v>1290</v>
      </c>
      <c r="AM404" s="266">
        <f t="shared" si="431"/>
        <v>5.95</v>
      </c>
      <c r="AN404" s="267">
        <v>28.04</v>
      </c>
      <c r="AO404" s="234">
        <f t="shared" si="432"/>
        <v>166.84</v>
      </c>
      <c r="AP404" s="268">
        <v>2.5</v>
      </c>
      <c r="AQ404" s="268">
        <v>2</v>
      </c>
      <c r="AR404" s="268">
        <v>1.25</v>
      </c>
      <c r="AS404" s="234">
        <f t="shared" si="433"/>
        <v>215.17</v>
      </c>
      <c r="AT404" s="269">
        <v>13.1</v>
      </c>
      <c r="AU404" s="234">
        <f t="shared" si="434"/>
        <v>77.95</v>
      </c>
      <c r="AV404" s="270">
        <v>2.5</v>
      </c>
      <c r="AW404" s="270">
        <v>2</v>
      </c>
      <c r="AX404" s="270">
        <v>1.25</v>
      </c>
      <c r="AY404" s="234">
        <f t="shared" si="435"/>
        <v>215.17</v>
      </c>
      <c r="AZ404" s="272">
        <v>18.68</v>
      </c>
      <c r="BA404" s="266">
        <f t="shared" si="436"/>
        <v>111.146</v>
      </c>
      <c r="BB404" s="273">
        <v>1.5</v>
      </c>
      <c r="BC404" s="273">
        <v>1</v>
      </c>
      <c r="BD404" s="273">
        <v>0.75</v>
      </c>
      <c r="BE404" s="234">
        <f t="shared" si="437"/>
        <v>121.62</v>
      </c>
      <c r="BF404" s="294">
        <v>10.79</v>
      </c>
      <c r="BG404" s="234">
        <f t="shared" si="438"/>
        <v>64.2</v>
      </c>
      <c r="BH404" s="295">
        <v>1.25</v>
      </c>
      <c r="BI404" s="295">
        <v>1</v>
      </c>
      <c r="BJ404" s="295">
        <v>0.75</v>
      </c>
      <c r="BK404" s="234">
        <f t="shared" si="439"/>
        <v>112.26</v>
      </c>
      <c r="BL404" s="234">
        <f t="shared" si="440"/>
        <v>382.01</v>
      </c>
      <c r="BM404" s="234">
        <f t="shared" si="441"/>
        <v>293.12</v>
      </c>
      <c r="BN404" s="234">
        <f t="shared" si="442"/>
        <v>232.77</v>
      </c>
      <c r="BO404" s="234">
        <f t="shared" si="443"/>
        <v>176.46</v>
      </c>
    </row>
    <row r="405" spans="1:68" s="233" customFormat="1" x14ac:dyDescent="0.2">
      <c r="A405" s="246" t="s">
        <v>723</v>
      </c>
      <c r="B405" s="247" t="s">
        <v>750</v>
      </c>
      <c r="C405" s="247" t="s">
        <v>749</v>
      </c>
      <c r="D405" s="248" t="s">
        <v>338</v>
      </c>
      <c r="E405" s="247" t="s">
        <v>166</v>
      </c>
      <c r="F405" s="247" t="s">
        <v>157</v>
      </c>
      <c r="G405" s="247" t="s">
        <v>158</v>
      </c>
      <c r="H405" s="247" t="s">
        <v>1428</v>
      </c>
      <c r="I405" s="247" t="s">
        <v>1231</v>
      </c>
      <c r="J405" s="247" t="s">
        <v>1231</v>
      </c>
      <c r="K405" s="271">
        <v>2.36</v>
      </c>
      <c r="L405" s="271">
        <v>0.97</v>
      </c>
      <c r="M405" s="247"/>
      <c r="N405" s="247"/>
      <c r="O405" s="247" t="s">
        <v>65</v>
      </c>
      <c r="P405" s="247">
        <v>54</v>
      </c>
      <c r="Q405" s="248"/>
      <c r="R405" s="247" t="s">
        <v>136</v>
      </c>
      <c r="S405" s="247" t="s">
        <v>1217</v>
      </c>
      <c r="T405" s="249">
        <v>154</v>
      </c>
      <c r="U405" s="249" t="s">
        <v>1607</v>
      </c>
      <c r="V405" s="247" t="s">
        <v>167</v>
      </c>
      <c r="W405" s="247" t="s">
        <v>65</v>
      </c>
      <c r="X405" s="247" t="s">
        <v>108</v>
      </c>
      <c r="Y405" s="247" t="s">
        <v>112</v>
      </c>
      <c r="Z405" s="247" t="s">
        <v>1304</v>
      </c>
      <c r="AA405" s="247" t="s">
        <v>113</v>
      </c>
      <c r="AB405" s="247" t="s">
        <v>113</v>
      </c>
      <c r="AC405" s="247"/>
      <c r="AD405" s="247" t="s">
        <v>113</v>
      </c>
      <c r="AE405" s="247" t="s">
        <v>6</v>
      </c>
      <c r="AF405" s="247" t="s">
        <v>108</v>
      </c>
      <c r="AG405" s="247"/>
      <c r="AH405" s="247" t="s">
        <v>1383</v>
      </c>
      <c r="AI405" s="254"/>
      <c r="AJ405" s="251" t="s">
        <v>1560</v>
      </c>
      <c r="AK405" s="252" t="s">
        <v>1208</v>
      </c>
      <c r="AL405" s="253" t="s">
        <v>1290</v>
      </c>
      <c r="AM405" s="266">
        <f t="shared" si="431"/>
        <v>6.09</v>
      </c>
      <c r="AN405" s="267">
        <v>33.119999999999997</v>
      </c>
      <c r="AO405" s="234">
        <f t="shared" si="432"/>
        <v>201.7</v>
      </c>
      <c r="AP405" s="268">
        <v>2.75</v>
      </c>
      <c r="AQ405" s="268">
        <v>2</v>
      </c>
      <c r="AR405" s="268">
        <v>1.25</v>
      </c>
      <c r="AS405" s="234">
        <f t="shared" si="433"/>
        <v>224.52</v>
      </c>
      <c r="AT405" s="267">
        <v>33.119999999999997</v>
      </c>
      <c r="AU405" s="234">
        <f t="shared" si="434"/>
        <v>201.7</v>
      </c>
      <c r="AV405" s="268">
        <v>2.75</v>
      </c>
      <c r="AW405" s="268">
        <v>2</v>
      </c>
      <c r="AX405" s="268">
        <v>1.25</v>
      </c>
      <c r="AY405" s="234">
        <f t="shared" si="435"/>
        <v>224.52</v>
      </c>
      <c r="AZ405" s="272">
        <v>26.43</v>
      </c>
      <c r="BA405" s="266">
        <f t="shared" si="436"/>
        <v>160.959</v>
      </c>
      <c r="BB405" s="273">
        <v>1.75</v>
      </c>
      <c r="BC405" s="273">
        <v>1</v>
      </c>
      <c r="BD405" s="273">
        <v>0.75</v>
      </c>
      <c r="BE405" s="234">
        <f t="shared" si="437"/>
        <v>130.97</v>
      </c>
      <c r="BF405" s="272">
        <v>26.43</v>
      </c>
      <c r="BG405" s="234">
        <f t="shared" si="438"/>
        <v>160.96</v>
      </c>
      <c r="BH405" s="273">
        <v>1.75</v>
      </c>
      <c r="BI405" s="273">
        <v>1</v>
      </c>
      <c r="BJ405" s="273">
        <v>0.75</v>
      </c>
      <c r="BK405" s="234">
        <f t="shared" si="439"/>
        <v>130.97</v>
      </c>
      <c r="BL405" s="234">
        <f t="shared" si="440"/>
        <v>426.22</v>
      </c>
      <c r="BM405" s="234">
        <f t="shared" si="441"/>
        <v>426.22</v>
      </c>
      <c r="BN405" s="234">
        <f t="shared" si="442"/>
        <v>291.93</v>
      </c>
      <c r="BO405" s="234">
        <f t="shared" si="443"/>
        <v>291.93</v>
      </c>
      <c r="BP405" s="235" t="s">
        <v>1599</v>
      </c>
    </row>
    <row r="406" spans="1:68" s="233" customFormat="1" x14ac:dyDescent="0.2">
      <c r="A406" s="246" t="s">
        <v>723</v>
      </c>
      <c r="B406" s="247" t="s">
        <v>752</v>
      </c>
      <c r="C406" s="247" t="s">
        <v>749</v>
      </c>
      <c r="D406" s="248" t="s">
        <v>338</v>
      </c>
      <c r="E406" s="247" t="s">
        <v>166</v>
      </c>
      <c r="F406" s="247" t="s">
        <v>157</v>
      </c>
      <c r="G406" s="247" t="s">
        <v>158</v>
      </c>
      <c r="H406" s="247" t="s">
        <v>1428</v>
      </c>
      <c r="I406" s="247" t="s">
        <v>1503</v>
      </c>
      <c r="J406" s="249" t="s">
        <v>1637</v>
      </c>
      <c r="K406" s="271">
        <v>2.36</v>
      </c>
      <c r="L406" s="271">
        <v>0.85</v>
      </c>
      <c r="M406" s="247"/>
      <c r="N406" s="247"/>
      <c r="O406" s="247" t="s">
        <v>65</v>
      </c>
      <c r="P406" s="247">
        <v>54</v>
      </c>
      <c r="Q406" s="248"/>
      <c r="R406" s="247" t="s">
        <v>136</v>
      </c>
      <c r="S406" s="247" t="s">
        <v>1238</v>
      </c>
      <c r="T406" s="249">
        <v>154</v>
      </c>
      <c r="U406" s="249" t="s">
        <v>1607</v>
      </c>
      <c r="V406" s="247" t="s">
        <v>167</v>
      </c>
      <c r="W406" s="247" t="s">
        <v>65</v>
      </c>
      <c r="X406" s="247" t="s">
        <v>108</v>
      </c>
      <c r="Y406" s="247" t="s">
        <v>112</v>
      </c>
      <c r="Z406" s="247" t="s">
        <v>1337</v>
      </c>
      <c r="AA406" s="247" t="s">
        <v>113</v>
      </c>
      <c r="AB406" s="247" t="s">
        <v>113</v>
      </c>
      <c r="AC406" s="247"/>
      <c r="AD406" s="247" t="s">
        <v>113</v>
      </c>
      <c r="AE406" s="247" t="s">
        <v>6</v>
      </c>
      <c r="AF406" s="249" t="s">
        <v>65</v>
      </c>
      <c r="AG406" s="247"/>
      <c r="AH406" s="247" t="s">
        <v>1400</v>
      </c>
      <c r="AI406" s="254"/>
      <c r="AJ406" s="251" t="s">
        <v>1566</v>
      </c>
      <c r="AK406" s="252" t="s">
        <v>1208</v>
      </c>
      <c r="AL406" s="253" t="s">
        <v>1290</v>
      </c>
      <c r="AM406" s="266">
        <f t="shared" si="431"/>
        <v>5.97</v>
      </c>
      <c r="AN406" s="267">
        <v>33.119999999999997</v>
      </c>
      <c r="AO406" s="234">
        <f t="shared" si="432"/>
        <v>197.73</v>
      </c>
      <c r="AP406" s="268">
        <v>2.75</v>
      </c>
      <c r="AQ406" s="268">
        <v>2</v>
      </c>
      <c r="AR406" s="268">
        <v>1.25</v>
      </c>
      <c r="AS406" s="234">
        <f t="shared" si="433"/>
        <v>224.52</v>
      </c>
      <c r="AT406" s="267">
        <v>33.119999999999997</v>
      </c>
      <c r="AU406" s="234">
        <f t="shared" si="434"/>
        <v>197.73</v>
      </c>
      <c r="AV406" s="268">
        <v>2.75</v>
      </c>
      <c r="AW406" s="268">
        <v>2</v>
      </c>
      <c r="AX406" s="268">
        <v>1.25</v>
      </c>
      <c r="AY406" s="234">
        <f t="shared" si="435"/>
        <v>224.52</v>
      </c>
      <c r="AZ406" s="272">
        <v>26.43</v>
      </c>
      <c r="BA406" s="266">
        <f t="shared" si="436"/>
        <v>157.78700000000001</v>
      </c>
      <c r="BB406" s="273">
        <v>1.75</v>
      </c>
      <c r="BC406" s="273">
        <v>1</v>
      </c>
      <c r="BD406" s="273">
        <v>0.75</v>
      </c>
      <c r="BE406" s="234">
        <f t="shared" si="437"/>
        <v>130.97</v>
      </c>
      <c r="BF406" s="272">
        <v>26.43</v>
      </c>
      <c r="BG406" s="234">
        <f t="shared" si="438"/>
        <v>157.79</v>
      </c>
      <c r="BH406" s="273">
        <v>1.75</v>
      </c>
      <c r="BI406" s="273">
        <v>1</v>
      </c>
      <c r="BJ406" s="273">
        <v>0.75</v>
      </c>
      <c r="BK406" s="234">
        <f t="shared" si="439"/>
        <v>130.97</v>
      </c>
      <c r="BL406" s="234">
        <f t="shared" si="440"/>
        <v>422.25</v>
      </c>
      <c r="BM406" s="234">
        <f t="shared" si="441"/>
        <v>422.25</v>
      </c>
      <c r="BN406" s="234">
        <f t="shared" si="442"/>
        <v>288.76</v>
      </c>
      <c r="BO406" s="234">
        <f t="shared" si="443"/>
        <v>288.76</v>
      </c>
      <c r="BP406" s="235" t="s">
        <v>1599</v>
      </c>
    </row>
    <row r="407" spans="1:68" s="233" customFormat="1" x14ac:dyDescent="0.2">
      <c r="A407" s="246" t="s">
        <v>723</v>
      </c>
      <c r="B407" s="247" t="s">
        <v>753</v>
      </c>
      <c r="C407" s="247" t="s">
        <v>751</v>
      </c>
      <c r="D407" s="248" t="s">
        <v>177</v>
      </c>
      <c r="E407" s="247" t="s">
        <v>166</v>
      </c>
      <c r="F407" s="247" t="s">
        <v>157</v>
      </c>
      <c r="G407" s="247" t="s">
        <v>158</v>
      </c>
      <c r="H407" s="247" t="s">
        <v>1428</v>
      </c>
      <c r="I407" s="247" t="s">
        <v>1382</v>
      </c>
      <c r="J407" s="247" t="s">
        <v>1231</v>
      </c>
      <c r="K407" s="271">
        <v>2.36</v>
      </c>
      <c r="L407" s="271">
        <v>1.04</v>
      </c>
      <c r="M407" s="247"/>
      <c r="N407" s="247"/>
      <c r="O407" s="247" t="s">
        <v>65</v>
      </c>
      <c r="P407" s="247">
        <v>54</v>
      </c>
      <c r="Q407" s="248"/>
      <c r="R407" s="247" t="s">
        <v>136</v>
      </c>
      <c r="S407" s="247" t="s">
        <v>1217</v>
      </c>
      <c r="T407" s="249">
        <v>154</v>
      </c>
      <c r="U407" s="249" t="s">
        <v>1607</v>
      </c>
      <c r="V407" s="247" t="s">
        <v>199</v>
      </c>
      <c r="W407" s="247" t="s">
        <v>65</v>
      </c>
      <c r="X407" s="247" t="s">
        <v>108</v>
      </c>
      <c r="Y407" s="247" t="s">
        <v>112</v>
      </c>
      <c r="Z407" s="247" t="s">
        <v>1304</v>
      </c>
      <c r="AA407" s="247" t="s">
        <v>113</v>
      </c>
      <c r="AB407" s="247" t="s">
        <v>113</v>
      </c>
      <c r="AC407" s="247"/>
      <c r="AD407" s="247" t="s">
        <v>113</v>
      </c>
      <c r="AE407" s="247" t="s">
        <v>6</v>
      </c>
      <c r="AF407" s="247" t="s">
        <v>108</v>
      </c>
      <c r="AG407" s="247"/>
      <c r="AH407" s="247" t="s">
        <v>1432</v>
      </c>
      <c r="AI407" s="254"/>
      <c r="AJ407" s="251" t="s">
        <v>1560</v>
      </c>
      <c r="AK407" s="252" t="s">
        <v>1208</v>
      </c>
      <c r="AL407" s="253" t="s">
        <v>1290</v>
      </c>
      <c r="AM407" s="266">
        <f t="shared" si="431"/>
        <v>6.16</v>
      </c>
      <c r="AN407" s="267">
        <v>33.119999999999997</v>
      </c>
      <c r="AO407" s="234">
        <f t="shared" si="432"/>
        <v>204.02</v>
      </c>
      <c r="AP407" s="268">
        <v>2.75</v>
      </c>
      <c r="AQ407" s="268">
        <v>2</v>
      </c>
      <c r="AR407" s="268">
        <v>1.25</v>
      </c>
      <c r="AS407" s="234">
        <f t="shared" si="433"/>
        <v>224.52</v>
      </c>
      <c r="AT407" s="267">
        <v>33.119999999999997</v>
      </c>
      <c r="AU407" s="234">
        <f t="shared" si="434"/>
        <v>204.02</v>
      </c>
      <c r="AV407" s="268">
        <v>2.75</v>
      </c>
      <c r="AW407" s="268">
        <v>2</v>
      </c>
      <c r="AX407" s="268">
        <v>1.25</v>
      </c>
      <c r="AY407" s="234">
        <f t="shared" si="435"/>
        <v>224.52</v>
      </c>
      <c r="AZ407" s="272">
        <v>26.43</v>
      </c>
      <c r="BA407" s="266">
        <f t="shared" si="436"/>
        <v>162.809</v>
      </c>
      <c r="BB407" s="273">
        <v>1.75</v>
      </c>
      <c r="BC407" s="273">
        <v>1</v>
      </c>
      <c r="BD407" s="273">
        <v>0.75</v>
      </c>
      <c r="BE407" s="234">
        <f t="shared" si="437"/>
        <v>130.97</v>
      </c>
      <c r="BF407" s="272">
        <v>26.43</v>
      </c>
      <c r="BG407" s="234">
        <f t="shared" si="438"/>
        <v>162.81</v>
      </c>
      <c r="BH407" s="273">
        <v>1.75</v>
      </c>
      <c r="BI407" s="273">
        <v>1</v>
      </c>
      <c r="BJ407" s="273">
        <v>0.75</v>
      </c>
      <c r="BK407" s="234">
        <f t="shared" si="439"/>
        <v>130.97</v>
      </c>
      <c r="BL407" s="234">
        <f t="shared" si="440"/>
        <v>428.54</v>
      </c>
      <c r="BM407" s="234">
        <f t="shared" si="441"/>
        <v>428.54</v>
      </c>
      <c r="BN407" s="234">
        <f t="shared" si="442"/>
        <v>293.77999999999997</v>
      </c>
      <c r="BO407" s="234">
        <f t="shared" si="443"/>
        <v>293.77999999999997</v>
      </c>
      <c r="BP407" s="235" t="s">
        <v>1599</v>
      </c>
    </row>
    <row r="408" spans="1:68" s="233" customFormat="1" x14ac:dyDescent="0.2">
      <c r="A408" s="246" t="s">
        <v>723</v>
      </c>
      <c r="B408" s="247" t="s">
        <v>1508</v>
      </c>
      <c r="C408" s="247" t="s">
        <v>751</v>
      </c>
      <c r="D408" s="248" t="s">
        <v>177</v>
      </c>
      <c r="E408" s="247" t="s">
        <v>124</v>
      </c>
      <c r="F408" s="247" t="s">
        <v>157</v>
      </c>
      <c r="G408" s="247" t="s">
        <v>158</v>
      </c>
      <c r="H408" s="247" t="s">
        <v>1428</v>
      </c>
      <c r="I408" s="247" t="s">
        <v>1386</v>
      </c>
      <c r="J408" s="247" t="s">
        <v>1202</v>
      </c>
      <c r="K408" s="271">
        <v>2.36</v>
      </c>
      <c r="L408" s="271">
        <v>1.29</v>
      </c>
      <c r="M408" s="247" t="s">
        <v>1308</v>
      </c>
      <c r="N408" s="247" t="s">
        <v>1388</v>
      </c>
      <c r="O408" s="247" t="s">
        <v>65</v>
      </c>
      <c r="P408" s="247">
        <v>54</v>
      </c>
      <c r="Q408" s="248"/>
      <c r="R408" s="247" t="s">
        <v>136</v>
      </c>
      <c r="S408" s="247" t="s">
        <v>1217</v>
      </c>
      <c r="T408" s="249">
        <v>154</v>
      </c>
      <c r="U408" s="249" t="s">
        <v>1607</v>
      </c>
      <c r="V408" s="247" t="s">
        <v>167</v>
      </c>
      <c r="W408" s="247" t="s">
        <v>108</v>
      </c>
      <c r="X408" s="247" t="s">
        <v>108</v>
      </c>
      <c r="Y408" s="247" t="s">
        <v>112</v>
      </c>
      <c r="Z408" s="247" t="s">
        <v>1337</v>
      </c>
      <c r="AA408" s="247" t="s">
        <v>108</v>
      </c>
      <c r="AB408" s="247" t="s">
        <v>113</v>
      </c>
      <c r="AC408" s="247"/>
      <c r="AD408" s="249" t="s">
        <v>113</v>
      </c>
      <c r="AE408" s="247" t="s">
        <v>6</v>
      </c>
      <c r="AF408" s="247" t="s">
        <v>108</v>
      </c>
      <c r="AG408" s="247"/>
      <c r="AH408" s="247" t="s">
        <v>1347</v>
      </c>
      <c r="AI408" s="254"/>
      <c r="AJ408" s="251" t="s">
        <v>1560</v>
      </c>
      <c r="AK408" s="252" t="s">
        <v>1208</v>
      </c>
      <c r="AL408" s="253" t="s">
        <v>1290</v>
      </c>
      <c r="AM408" s="266">
        <f t="shared" si="431"/>
        <v>6.41</v>
      </c>
      <c r="AN408" s="267">
        <v>33.119999999999997</v>
      </c>
      <c r="AO408" s="234">
        <f t="shared" si="432"/>
        <v>212.3</v>
      </c>
      <c r="AP408" s="268">
        <v>2.75</v>
      </c>
      <c r="AQ408" s="268">
        <v>2</v>
      </c>
      <c r="AR408" s="268">
        <v>1.25</v>
      </c>
      <c r="AS408" s="234">
        <f t="shared" si="433"/>
        <v>224.52</v>
      </c>
      <c r="AT408" s="267">
        <v>33.119999999999997</v>
      </c>
      <c r="AU408" s="234">
        <f t="shared" si="434"/>
        <v>212.3</v>
      </c>
      <c r="AV408" s="268">
        <v>2.75</v>
      </c>
      <c r="AW408" s="268">
        <v>2</v>
      </c>
      <c r="AX408" s="268">
        <v>1.25</v>
      </c>
      <c r="AY408" s="234">
        <f t="shared" si="435"/>
        <v>224.52</v>
      </c>
      <c r="AZ408" s="272">
        <v>26.43</v>
      </c>
      <c r="BA408" s="266">
        <f t="shared" si="436"/>
        <v>169.416</v>
      </c>
      <c r="BB408" s="273">
        <v>1.75</v>
      </c>
      <c r="BC408" s="273">
        <v>1</v>
      </c>
      <c r="BD408" s="273">
        <v>0.75</v>
      </c>
      <c r="BE408" s="234">
        <f t="shared" si="437"/>
        <v>130.97</v>
      </c>
      <c r="BF408" s="272">
        <v>26.43</v>
      </c>
      <c r="BG408" s="234">
        <f t="shared" si="438"/>
        <v>169.42</v>
      </c>
      <c r="BH408" s="273">
        <v>1.75</v>
      </c>
      <c r="BI408" s="273">
        <v>1</v>
      </c>
      <c r="BJ408" s="273">
        <v>0.75</v>
      </c>
      <c r="BK408" s="234">
        <f t="shared" si="439"/>
        <v>130.97</v>
      </c>
      <c r="BL408" s="234">
        <f t="shared" si="440"/>
        <v>436.82</v>
      </c>
      <c r="BM408" s="234">
        <f t="shared" si="441"/>
        <v>436.82</v>
      </c>
      <c r="BN408" s="234">
        <f t="shared" si="442"/>
        <v>300.39</v>
      </c>
      <c r="BO408" s="234">
        <f t="shared" si="443"/>
        <v>300.39</v>
      </c>
      <c r="BP408" s="235" t="s">
        <v>1599</v>
      </c>
    </row>
    <row r="409" spans="1:68" s="233" customFormat="1" x14ac:dyDescent="0.2">
      <c r="A409" s="246" t="s">
        <v>723</v>
      </c>
      <c r="B409" s="247" t="s">
        <v>755</v>
      </c>
      <c r="C409" s="247" t="s">
        <v>754</v>
      </c>
      <c r="D409" s="248" t="s">
        <v>189</v>
      </c>
      <c r="E409" s="247" t="s">
        <v>124</v>
      </c>
      <c r="F409" s="247" t="s">
        <v>157</v>
      </c>
      <c r="G409" s="247" t="s">
        <v>158</v>
      </c>
      <c r="H409" s="247" t="s">
        <v>1428</v>
      </c>
      <c r="I409" s="247" t="s">
        <v>1386</v>
      </c>
      <c r="J409" s="247" t="s">
        <v>1202</v>
      </c>
      <c r="K409" s="271">
        <v>2.36</v>
      </c>
      <c r="L409" s="271">
        <v>1.29</v>
      </c>
      <c r="M409" s="247" t="s">
        <v>1308</v>
      </c>
      <c r="N409" s="247" t="s">
        <v>1388</v>
      </c>
      <c r="O409" s="247" t="s">
        <v>65</v>
      </c>
      <c r="P409" s="247">
        <v>54</v>
      </c>
      <c r="Q409" s="248"/>
      <c r="R409" s="247" t="s">
        <v>136</v>
      </c>
      <c r="S409" s="247" t="s">
        <v>1441</v>
      </c>
      <c r="T409" s="249">
        <v>139</v>
      </c>
      <c r="U409" s="249" t="s">
        <v>1607</v>
      </c>
      <c r="V409" s="247" t="s">
        <v>125</v>
      </c>
      <c r="W409" s="247" t="s">
        <v>108</v>
      </c>
      <c r="X409" s="247" t="s">
        <v>108</v>
      </c>
      <c r="Y409" s="247" t="s">
        <v>112</v>
      </c>
      <c r="Z409" s="247" t="s">
        <v>1337</v>
      </c>
      <c r="AA409" s="247" t="s">
        <v>108</v>
      </c>
      <c r="AB409" s="247" t="s">
        <v>108</v>
      </c>
      <c r="AC409" s="247"/>
      <c r="AD409" s="247" t="s">
        <v>108</v>
      </c>
      <c r="AE409" s="247" t="s">
        <v>6</v>
      </c>
      <c r="AF409" s="247" t="s">
        <v>108</v>
      </c>
      <c r="AG409" s="249" t="s">
        <v>1655</v>
      </c>
      <c r="AH409" s="247" t="s">
        <v>1347</v>
      </c>
      <c r="AI409" s="254"/>
      <c r="AJ409" s="251" t="s">
        <v>1560</v>
      </c>
      <c r="AK409" s="252" t="s">
        <v>1208</v>
      </c>
      <c r="AL409" s="253" t="s">
        <v>1290</v>
      </c>
      <c r="AM409" s="266">
        <f t="shared" si="431"/>
        <v>6.41</v>
      </c>
      <c r="AN409" s="267">
        <v>28.77</v>
      </c>
      <c r="AO409" s="234">
        <f t="shared" si="432"/>
        <v>184.42</v>
      </c>
      <c r="AP409" s="268">
        <v>2.75</v>
      </c>
      <c r="AQ409" s="268">
        <v>2</v>
      </c>
      <c r="AR409" s="268">
        <v>1.25</v>
      </c>
      <c r="AS409" s="234">
        <f t="shared" si="433"/>
        <v>224.52</v>
      </c>
      <c r="AT409" s="267">
        <v>28.77</v>
      </c>
      <c r="AU409" s="234">
        <f t="shared" si="434"/>
        <v>184.42</v>
      </c>
      <c r="AV409" s="268">
        <v>2.75</v>
      </c>
      <c r="AW409" s="268">
        <v>2</v>
      </c>
      <c r="AX409" s="268">
        <v>1.25</v>
      </c>
      <c r="AY409" s="234">
        <f t="shared" si="435"/>
        <v>224.52</v>
      </c>
      <c r="AZ409" s="272">
        <v>23.15</v>
      </c>
      <c r="BA409" s="266">
        <f t="shared" si="436"/>
        <v>148.392</v>
      </c>
      <c r="BB409" s="273">
        <v>1.75</v>
      </c>
      <c r="BC409" s="273">
        <v>1</v>
      </c>
      <c r="BD409" s="273">
        <v>0.75</v>
      </c>
      <c r="BE409" s="234">
        <f t="shared" si="437"/>
        <v>130.97</v>
      </c>
      <c r="BF409" s="272">
        <v>23.15</v>
      </c>
      <c r="BG409" s="234">
        <f t="shared" si="438"/>
        <v>148.38999999999999</v>
      </c>
      <c r="BH409" s="273">
        <v>1.75</v>
      </c>
      <c r="BI409" s="273">
        <v>1</v>
      </c>
      <c r="BJ409" s="273">
        <v>0.75</v>
      </c>
      <c r="BK409" s="234">
        <f t="shared" si="439"/>
        <v>130.97</v>
      </c>
      <c r="BL409" s="234">
        <f t="shared" si="440"/>
        <v>408.94</v>
      </c>
      <c r="BM409" s="234">
        <f t="shared" si="441"/>
        <v>408.94</v>
      </c>
      <c r="BN409" s="234">
        <f t="shared" si="442"/>
        <v>279.36</v>
      </c>
      <c r="BO409" s="234">
        <f t="shared" si="443"/>
        <v>279.36</v>
      </c>
      <c r="BP409" s="235" t="s">
        <v>1599</v>
      </c>
    </row>
    <row r="410" spans="1:68" s="233" customFormat="1" x14ac:dyDescent="0.2">
      <c r="A410" s="246" t="s">
        <v>723</v>
      </c>
      <c r="B410" s="247" t="s">
        <v>757</v>
      </c>
      <c r="C410" s="247" t="s">
        <v>756</v>
      </c>
      <c r="D410" s="248" t="s">
        <v>454</v>
      </c>
      <c r="E410" s="247" t="s">
        <v>166</v>
      </c>
      <c r="F410" s="247" t="s">
        <v>157</v>
      </c>
      <c r="G410" s="247" t="s">
        <v>158</v>
      </c>
      <c r="H410" s="247" t="s">
        <v>1428</v>
      </c>
      <c r="I410" s="247" t="s">
        <v>1382</v>
      </c>
      <c r="J410" s="247" t="s">
        <v>1231</v>
      </c>
      <c r="K410" s="271">
        <v>2.36</v>
      </c>
      <c r="L410" s="271">
        <v>1.04</v>
      </c>
      <c r="M410" s="247"/>
      <c r="N410" s="247"/>
      <c r="O410" s="247" t="s">
        <v>65</v>
      </c>
      <c r="P410" s="247">
        <v>54</v>
      </c>
      <c r="Q410" s="248"/>
      <c r="R410" s="247" t="s">
        <v>136</v>
      </c>
      <c r="S410" s="247" t="s">
        <v>1431</v>
      </c>
      <c r="T410" s="249">
        <v>124</v>
      </c>
      <c r="U410" s="249" t="s">
        <v>1607</v>
      </c>
      <c r="V410" s="247" t="s">
        <v>199</v>
      </c>
      <c r="W410" s="247" t="s">
        <v>65</v>
      </c>
      <c r="X410" s="247" t="s">
        <v>65</v>
      </c>
      <c r="Y410" s="247" t="s">
        <v>112</v>
      </c>
      <c r="Z410" s="247" t="s">
        <v>1304</v>
      </c>
      <c r="AA410" s="247" t="s">
        <v>113</v>
      </c>
      <c r="AB410" s="247" t="s">
        <v>113</v>
      </c>
      <c r="AC410" s="247"/>
      <c r="AD410" s="247" t="s">
        <v>113</v>
      </c>
      <c r="AE410" s="247" t="s">
        <v>6</v>
      </c>
      <c r="AF410" s="247"/>
      <c r="AG410" s="247"/>
      <c r="AH410" s="247" t="s">
        <v>1413</v>
      </c>
      <c r="AI410" s="254"/>
      <c r="AJ410" s="251" t="s">
        <v>1560</v>
      </c>
      <c r="AK410" s="252" t="s">
        <v>1208</v>
      </c>
      <c r="AL410" s="253" t="s">
        <v>1290</v>
      </c>
      <c r="AM410" s="266">
        <f t="shared" si="431"/>
        <v>6.16</v>
      </c>
      <c r="AN410" s="267">
        <v>26.02</v>
      </c>
      <c r="AO410" s="234">
        <f t="shared" si="432"/>
        <v>160.28</v>
      </c>
      <c r="AP410" s="268">
        <v>2.75</v>
      </c>
      <c r="AQ410" s="268">
        <v>2</v>
      </c>
      <c r="AR410" s="268">
        <v>1.25</v>
      </c>
      <c r="AS410" s="234">
        <f t="shared" si="433"/>
        <v>224.52</v>
      </c>
      <c r="AT410" s="267">
        <v>26.02</v>
      </c>
      <c r="AU410" s="234">
        <f t="shared" si="434"/>
        <v>160.28</v>
      </c>
      <c r="AV410" s="268">
        <v>2.75</v>
      </c>
      <c r="AW410" s="268">
        <v>2</v>
      </c>
      <c r="AX410" s="268">
        <v>1.25</v>
      </c>
      <c r="AY410" s="234">
        <f t="shared" si="435"/>
        <v>224.52</v>
      </c>
      <c r="AZ410" s="272">
        <v>23.1</v>
      </c>
      <c r="BA410" s="266">
        <f t="shared" si="436"/>
        <v>142.29599999999999</v>
      </c>
      <c r="BB410" s="273">
        <v>1.75</v>
      </c>
      <c r="BC410" s="273">
        <v>1</v>
      </c>
      <c r="BD410" s="273">
        <v>0.75</v>
      </c>
      <c r="BE410" s="234">
        <f t="shared" si="437"/>
        <v>130.97</v>
      </c>
      <c r="BF410" s="272">
        <v>23.1</v>
      </c>
      <c r="BG410" s="234">
        <f t="shared" si="438"/>
        <v>142.30000000000001</v>
      </c>
      <c r="BH410" s="273">
        <v>1.75</v>
      </c>
      <c r="BI410" s="273">
        <v>1</v>
      </c>
      <c r="BJ410" s="273">
        <v>0.75</v>
      </c>
      <c r="BK410" s="234">
        <f t="shared" si="439"/>
        <v>130.97</v>
      </c>
      <c r="BL410" s="234">
        <f t="shared" si="440"/>
        <v>384.8</v>
      </c>
      <c r="BM410" s="234">
        <f t="shared" si="441"/>
        <v>384.8</v>
      </c>
      <c r="BN410" s="234">
        <f t="shared" si="442"/>
        <v>273.27</v>
      </c>
      <c r="BO410" s="234">
        <f t="shared" si="443"/>
        <v>273.27</v>
      </c>
      <c r="BP410" s="235" t="s">
        <v>1599</v>
      </c>
    </row>
    <row r="411" spans="1:68" s="233" customFormat="1" x14ac:dyDescent="0.2">
      <c r="A411" s="246" t="s">
        <v>723</v>
      </c>
      <c r="B411" s="247" t="s">
        <v>759</v>
      </c>
      <c r="C411" s="247" t="s">
        <v>758</v>
      </c>
      <c r="D411" s="248" t="s">
        <v>177</v>
      </c>
      <c r="E411" s="247" t="s">
        <v>124</v>
      </c>
      <c r="F411" s="247" t="s">
        <v>157</v>
      </c>
      <c r="G411" s="247" t="s">
        <v>158</v>
      </c>
      <c r="H411" s="247" t="s">
        <v>1428</v>
      </c>
      <c r="I411" s="247" t="s">
        <v>1386</v>
      </c>
      <c r="J411" s="247" t="s">
        <v>1202</v>
      </c>
      <c r="K411" s="271">
        <v>2.36</v>
      </c>
      <c r="L411" s="271">
        <v>1.29</v>
      </c>
      <c r="M411" s="247" t="s">
        <v>1308</v>
      </c>
      <c r="N411" s="247" t="s">
        <v>1388</v>
      </c>
      <c r="O411" s="247" t="s">
        <v>65</v>
      </c>
      <c r="P411" s="247">
        <v>54</v>
      </c>
      <c r="Q411" s="248"/>
      <c r="R411" s="247" t="s">
        <v>136</v>
      </c>
      <c r="S411" s="247" t="s">
        <v>1441</v>
      </c>
      <c r="T411" s="249">
        <v>154</v>
      </c>
      <c r="U411" s="249" t="s">
        <v>1607</v>
      </c>
      <c r="V411" s="247" t="s">
        <v>132</v>
      </c>
      <c r="W411" s="247" t="s">
        <v>108</v>
      </c>
      <c r="X411" s="247" t="s">
        <v>65</v>
      </c>
      <c r="Y411" s="247" t="s">
        <v>112</v>
      </c>
      <c r="Z411" s="247" t="s">
        <v>1337</v>
      </c>
      <c r="AA411" s="247" t="s">
        <v>108</v>
      </c>
      <c r="AB411" s="247" t="s">
        <v>113</v>
      </c>
      <c r="AC411" s="247"/>
      <c r="AD411" s="249" t="s">
        <v>113</v>
      </c>
      <c r="AE411" s="247" t="s">
        <v>6</v>
      </c>
      <c r="AF411" s="247" t="s">
        <v>108</v>
      </c>
      <c r="AG411" s="247"/>
      <c r="AH411" s="247" t="s">
        <v>1347</v>
      </c>
      <c r="AI411" s="254"/>
      <c r="AJ411" s="251" t="s">
        <v>1560</v>
      </c>
      <c r="AK411" s="252" t="s">
        <v>1208</v>
      </c>
      <c r="AL411" s="253" t="s">
        <v>1290</v>
      </c>
      <c r="AM411" s="266">
        <f t="shared" si="431"/>
        <v>6.41</v>
      </c>
      <c r="AN411" s="267">
        <v>33.119999999999997</v>
      </c>
      <c r="AO411" s="234">
        <f t="shared" si="432"/>
        <v>212.3</v>
      </c>
      <c r="AP411" s="268">
        <v>2.75</v>
      </c>
      <c r="AQ411" s="268">
        <v>2</v>
      </c>
      <c r="AR411" s="268">
        <v>1.25</v>
      </c>
      <c r="AS411" s="234">
        <f t="shared" si="433"/>
        <v>224.52</v>
      </c>
      <c r="AT411" s="267">
        <v>33.119999999999997</v>
      </c>
      <c r="AU411" s="234">
        <f t="shared" si="434"/>
        <v>212.3</v>
      </c>
      <c r="AV411" s="268">
        <v>2.75</v>
      </c>
      <c r="AW411" s="268">
        <v>2</v>
      </c>
      <c r="AX411" s="268">
        <v>1.25</v>
      </c>
      <c r="AY411" s="234">
        <f t="shared" si="435"/>
        <v>224.52</v>
      </c>
      <c r="AZ411" s="272">
        <v>26.43</v>
      </c>
      <c r="BA411" s="266">
        <f t="shared" si="436"/>
        <v>169.416</v>
      </c>
      <c r="BB411" s="273">
        <v>1.75</v>
      </c>
      <c r="BC411" s="273">
        <v>1</v>
      </c>
      <c r="BD411" s="273">
        <v>0.75</v>
      </c>
      <c r="BE411" s="234">
        <f t="shared" si="437"/>
        <v>130.97</v>
      </c>
      <c r="BF411" s="272">
        <v>26.43</v>
      </c>
      <c r="BG411" s="234">
        <f t="shared" si="438"/>
        <v>169.42</v>
      </c>
      <c r="BH411" s="273">
        <v>1.75</v>
      </c>
      <c r="BI411" s="273">
        <v>1</v>
      </c>
      <c r="BJ411" s="273">
        <v>0.75</v>
      </c>
      <c r="BK411" s="234">
        <f t="shared" si="439"/>
        <v>130.97</v>
      </c>
      <c r="BL411" s="234">
        <f t="shared" si="440"/>
        <v>436.82</v>
      </c>
      <c r="BM411" s="234">
        <f t="shared" si="441"/>
        <v>436.82</v>
      </c>
      <c r="BN411" s="234">
        <f t="shared" si="442"/>
        <v>300.39</v>
      </c>
      <c r="BO411" s="234">
        <f t="shared" si="443"/>
        <v>300.39</v>
      </c>
      <c r="BP411" s="235" t="s">
        <v>1599</v>
      </c>
    </row>
    <row r="412" spans="1:68" s="233" customFormat="1" x14ac:dyDescent="0.2">
      <c r="A412" s="246" t="s">
        <v>723</v>
      </c>
      <c r="B412" s="247" t="s">
        <v>761</v>
      </c>
      <c r="C412" s="247" t="s">
        <v>760</v>
      </c>
      <c r="D412" s="248" t="s">
        <v>189</v>
      </c>
      <c r="E412" s="247" t="s">
        <v>124</v>
      </c>
      <c r="F412" s="247" t="s">
        <v>157</v>
      </c>
      <c r="G412" s="247" t="s">
        <v>158</v>
      </c>
      <c r="H412" s="247" t="s">
        <v>1428</v>
      </c>
      <c r="I412" s="247" t="s">
        <v>1386</v>
      </c>
      <c r="J412" s="247" t="s">
        <v>1202</v>
      </c>
      <c r="K412" s="271">
        <v>2.36</v>
      </c>
      <c r="L412" s="271">
        <v>1.29</v>
      </c>
      <c r="M412" s="247" t="s">
        <v>1308</v>
      </c>
      <c r="N412" s="247" t="s">
        <v>1388</v>
      </c>
      <c r="O412" s="247" t="s">
        <v>65</v>
      </c>
      <c r="P412" s="247">
        <v>54</v>
      </c>
      <c r="Q412" s="248"/>
      <c r="R412" s="247" t="s">
        <v>136</v>
      </c>
      <c r="S412" s="247" t="s">
        <v>1238</v>
      </c>
      <c r="T412" s="249">
        <v>154</v>
      </c>
      <c r="U412" s="249" t="s">
        <v>1607</v>
      </c>
      <c r="V412" s="247" t="s">
        <v>125</v>
      </c>
      <c r="W412" s="247" t="s">
        <v>108</v>
      </c>
      <c r="X412" s="247" t="s">
        <v>108</v>
      </c>
      <c r="Y412" s="247" t="s">
        <v>112</v>
      </c>
      <c r="Z412" s="247" t="s">
        <v>1337</v>
      </c>
      <c r="AA412" s="247" t="s">
        <v>108</v>
      </c>
      <c r="AB412" s="247" t="s">
        <v>108</v>
      </c>
      <c r="AC412" s="247"/>
      <c r="AD412" s="247" t="s">
        <v>108</v>
      </c>
      <c r="AE412" s="247" t="s">
        <v>6</v>
      </c>
      <c r="AF412" s="247" t="s">
        <v>108</v>
      </c>
      <c r="AG412" s="249" t="s">
        <v>1655</v>
      </c>
      <c r="AH412" s="247" t="s">
        <v>1347</v>
      </c>
      <c r="AI412" s="254"/>
      <c r="AJ412" s="251" t="s">
        <v>1560</v>
      </c>
      <c r="AK412" s="252" t="s">
        <v>1208</v>
      </c>
      <c r="AL412" s="253" t="s">
        <v>1290</v>
      </c>
      <c r="AM412" s="266">
        <f t="shared" si="431"/>
        <v>6.41</v>
      </c>
      <c r="AN412" s="267">
        <v>33.119999999999997</v>
      </c>
      <c r="AO412" s="234">
        <f t="shared" si="432"/>
        <v>212.3</v>
      </c>
      <c r="AP412" s="268">
        <v>2.75</v>
      </c>
      <c r="AQ412" s="268">
        <v>2</v>
      </c>
      <c r="AR412" s="268">
        <v>1.25</v>
      </c>
      <c r="AS412" s="234">
        <f t="shared" si="433"/>
        <v>224.52</v>
      </c>
      <c r="AT412" s="267">
        <v>33.119999999999997</v>
      </c>
      <c r="AU412" s="234">
        <f t="shared" si="434"/>
        <v>212.3</v>
      </c>
      <c r="AV412" s="268">
        <v>2.75</v>
      </c>
      <c r="AW412" s="268">
        <v>2</v>
      </c>
      <c r="AX412" s="268">
        <v>1.25</v>
      </c>
      <c r="AY412" s="234">
        <f t="shared" si="435"/>
        <v>224.52</v>
      </c>
      <c r="AZ412" s="272">
        <v>26.43</v>
      </c>
      <c r="BA412" s="266">
        <f t="shared" si="436"/>
        <v>169.416</v>
      </c>
      <c r="BB412" s="273">
        <v>1.75</v>
      </c>
      <c r="BC412" s="273">
        <v>1</v>
      </c>
      <c r="BD412" s="273">
        <v>0.75</v>
      </c>
      <c r="BE412" s="234">
        <f t="shared" si="437"/>
        <v>130.97</v>
      </c>
      <c r="BF412" s="272">
        <v>26.43</v>
      </c>
      <c r="BG412" s="234">
        <f t="shared" si="438"/>
        <v>169.42</v>
      </c>
      <c r="BH412" s="273">
        <v>1.75</v>
      </c>
      <c r="BI412" s="273">
        <v>1</v>
      </c>
      <c r="BJ412" s="273">
        <v>0.75</v>
      </c>
      <c r="BK412" s="234">
        <f t="shared" si="439"/>
        <v>130.97</v>
      </c>
      <c r="BL412" s="234">
        <f t="shared" si="440"/>
        <v>436.82</v>
      </c>
      <c r="BM412" s="234">
        <f t="shared" si="441"/>
        <v>436.82</v>
      </c>
      <c r="BN412" s="234">
        <f t="shared" si="442"/>
        <v>300.39</v>
      </c>
      <c r="BO412" s="234">
        <f t="shared" si="443"/>
        <v>300.39</v>
      </c>
      <c r="BP412" s="235" t="s">
        <v>1599</v>
      </c>
    </row>
    <row r="413" spans="1:68" s="233" customFormat="1" x14ac:dyDescent="0.2">
      <c r="A413" s="246" t="s">
        <v>723</v>
      </c>
      <c r="B413" s="247" t="s">
        <v>762</v>
      </c>
      <c r="C413" s="247" t="s">
        <v>758</v>
      </c>
      <c r="D413" s="248" t="s">
        <v>177</v>
      </c>
      <c r="E413" s="247" t="s">
        <v>166</v>
      </c>
      <c r="F413" s="247" t="s">
        <v>157</v>
      </c>
      <c r="G413" s="247" t="s">
        <v>158</v>
      </c>
      <c r="H413" s="247" t="s">
        <v>1428</v>
      </c>
      <c r="I413" s="247" t="s">
        <v>1303</v>
      </c>
      <c r="J413" s="249" t="s">
        <v>1402</v>
      </c>
      <c r="K413" s="271">
        <v>2.36</v>
      </c>
      <c r="L413" s="271">
        <v>1.04</v>
      </c>
      <c r="M413" s="247"/>
      <c r="N413" s="247"/>
      <c r="O413" s="247" t="s">
        <v>65</v>
      </c>
      <c r="P413" s="247">
        <v>54</v>
      </c>
      <c r="Q413" s="248"/>
      <c r="R413" s="247" t="s">
        <v>136</v>
      </c>
      <c r="S413" s="247" t="s">
        <v>1217</v>
      </c>
      <c r="T413" s="249">
        <v>139</v>
      </c>
      <c r="U413" s="249" t="s">
        <v>1607</v>
      </c>
      <c r="V413" s="247" t="s">
        <v>132</v>
      </c>
      <c r="W413" s="247" t="s">
        <v>108</v>
      </c>
      <c r="X413" s="247" t="s">
        <v>108</v>
      </c>
      <c r="Y413" s="247" t="s">
        <v>112</v>
      </c>
      <c r="Z413" s="247" t="s">
        <v>1304</v>
      </c>
      <c r="AA413" s="247" t="s">
        <v>113</v>
      </c>
      <c r="AB413" s="247" t="s">
        <v>113</v>
      </c>
      <c r="AC413" s="247"/>
      <c r="AD413" s="247" t="s">
        <v>113</v>
      </c>
      <c r="AE413" s="247" t="s">
        <v>6</v>
      </c>
      <c r="AF413" s="247" t="s">
        <v>108</v>
      </c>
      <c r="AG413" s="247"/>
      <c r="AH413" s="247" t="s">
        <v>1354</v>
      </c>
      <c r="AI413" s="254"/>
      <c r="AJ413" s="251" t="s">
        <v>1560</v>
      </c>
      <c r="AK413" s="252" t="s">
        <v>1208</v>
      </c>
      <c r="AL413" s="253" t="s">
        <v>1290</v>
      </c>
      <c r="AM413" s="266">
        <f t="shared" si="431"/>
        <v>6.16</v>
      </c>
      <c r="AN413" s="267">
        <v>28.77</v>
      </c>
      <c r="AO413" s="234">
        <f t="shared" si="432"/>
        <v>177.22</v>
      </c>
      <c r="AP413" s="268">
        <v>2.75</v>
      </c>
      <c r="AQ413" s="268">
        <v>2</v>
      </c>
      <c r="AR413" s="268">
        <v>1.25</v>
      </c>
      <c r="AS413" s="234">
        <f t="shared" si="433"/>
        <v>224.52</v>
      </c>
      <c r="AT413" s="267">
        <v>28.77</v>
      </c>
      <c r="AU413" s="234">
        <f t="shared" si="434"/>
        <v>177.22</v>
      </c>
      <c r="AV413" s="268">
        <v>2.75</v>
      </c>
      <c r="AW413" s="268">
        <v>2</v>
      </c>
      <c r="AX413" s="268">
        <v>1.25</v>
      </c>
      <c r="AY413" s="234">
        <f t="shared" si="435"/>
        <v>224.52</v>
      </c>
      <c r="AZ413" s="272">
        <v>23.15</v>
      </c>
      <c r="BA413" s="266">
        <f t="shared" si="436"/>
        <v>142.60400000000001</v>
      </c>
      <c r="BB413" s="273">
        <v>1.75</v>
      </c>
      <c r="BC413" s="273">
        <v>1</v>
      </c>
      <c r="BD413" s="273">
        <v>0.75</v>
      </c>
      <c r="BE413" s="234">
        <f t="shared" si="437"/>
        <v>130.97</v>
      </c>
      <c r="BF413" s="272">
        <v>23.15</v>
      </c>
      <c r="BG413" s="234">
        <f t="shared" si="438"/>
        <v>142.6</v>
      </c>
      <c r="BH413" s="273">
        <v>1.75</v>
      </c>
      <c r="BI413" s="273">
        <v>1</v>
      </c>
      <c r="BJ413" s="273">
        <v>0.75</v>
      </c>
      <c r="BK413" s="234">
        <f t="shared" si="439"/>
        <v>130.97</v>
      </c>
      <c r="BL413" s="234">
        <f t="shared" si="440"/>
        <v>401.74</v>
      </c>
      <c r="BM413" s="234">
        <f t="shared" si="441"/>
        <v>401.74</v>
      </c>
      <c r="BN413" s="234">
        <f t="shared" si="442"/>
        <v>273.57</v>
      </c>
      <c r="BO413" s="234">
        <f t="shared" si="443"/>
        <v>273.57</v>
      </c>
      <c r="BP413" s="235" t="s">
        <v>1599</v>
      </c>
    </row>
    <row r="414" spans="1:68" s="233" customFormat="1" x14ac:dyDescent="0.2">
      <c r="A414" s="246" t="s">
        <v>723</v>
      </c>
      <c r="B414" s="247" t="s">
        <v>764</v>
      </c>
      <c r="C414" s="247" t="s">
        <v>763</v>
      </c>
      <c r="D414" s="248" t="s">
        <v>311</v>
      </c>
      <c r="E414" s="247" t="s">
        <v>124</v>
      </c>
      <c r="F414" s="247" t="s">
        <v>157</v>
      </c>
      <c r="G414" s="247" t="s">
        <v>158</v>
      </c>
      <c r="H414" s="247" t="s">
        <v>1428</v>
      </c>
      <c r="I414" s="247" t="s">
        <v>1504</v>
      </c>
      <c r="J414" s="247" t="s">
        <v>1231</v>
      </c>
      <c r="K414" s="271">
        <v>2.36</v>
      </c>
      <c r="L414" s="271">
        <v>1.64</v>
      </c>
      <c r="M414" s="247" t="s">
        <v>1308</v>
      </c>
      <c r="N414" s="247" t="s">
        <v>1505</v>
      </c>
      <c r="O414" s="247" t="s">
        <v>65</v>
      </c>
      <c r="P414" s="247">
        <v>54</v>
      </c>
      <c r="Q414" s="248"/>
      <c r="R414" s="247" t="s">
        <v>136</v>
      </c>
      <c r="S414" s="247" t="s">
        <v>1406</v>
      </c>
      <c r="T414" s="249">
        <v>139</v>
      </c>
      <c r="U414" s="249" t="s">
        <v>1607</v>
      </c>
      <c r="V414" s="247" t="s">
        <v>111</v>
      </c>
      <c r="W414" s="247" t="s">
        <v>65</v>
      </c>
      <c r="X414" s="247" t="s">
        <v>108</v>
      </c>
      <c r="Y414" s="247" t="s">
        <v>112</v>
      </c>
      <c r="Z414" s="247" t="s">
        <v>1337</v>
      </c>
      <c r="AA414" s="247" t="s">
        <v>108</v>
      </c>
      <c r="AB414" s="247" t="s">
        <v>108</v>
      </c>
      <c r="AC414" s="247"/>
      <c r="AD414" s="249" t="s">
        <v>108</v>
      </c>
      <c r="AE414" s="247" t="s">
        <v>6</v>
      </c>
      <c r="AF414" s="247" t="s">
        <v>108</v>
      </c>
      <c r="AG414" s="247" t="s">
        <v>1460</v>
      </c>
      <c r="AH414" s="247" t="s">
        <v>1433</v>
      </c>
      <c r="AI414" s="254"/>
      <c r="AJ414" s="251" t="s">
        <v>1560</v>
      </c>
      <c r="AK414" s="252" t="s">
        <v>1208</v>
      </c>
      <c r="AL414" s="253" t="s">
        <v>1290</v>
      </c>
      <c r="AM414" s="266">
        <f t="shared" si="431"/>
        <v>6.76</v>
      </c>
      <c r="AN414" s="267">
        <v>28.77</v>
      </c>
      <c r="AO414" s="234">
        <f t="shared" si="432"/>
        <v>194.49</v>
      </c>
      <c r="AP414" s="268">
        <v>2.75</v>
      </c>
      <c r="AQ414" s="268">
        <v>2</v>
      </c>
      <c r="AR414" s="268">
        <v>1.25</v>
      </c>
      <c r="AS414" s="234">
        <f t="shared" si="433"/>
        <v>224.52</v>
      </c>
      <c r="AT414" s="267">
        <v>28.77</v>
      </c>
      <c r="AU414" s="234">
        <f t="shared" si="434"/>
        <v>194.49</v>
      </c>
      <c r="AV414" s="268">
        <v>2.75</v>
      </c>
      <c r="AW414" s="268">
        <v>2</v>
      </c>
      <c r="AX414" s="268">
        <v>1.25</v>
      </c>
      <c r="AY414" s="234">
        <f t="shared" si="435"/>
        <v>224.52</v>
      </c>
      <c r="AZ414" s="272">
        <v>23.15</v>
      </c>
      <c r="BA414" s="266">
        <f t="shared" si="436"/>
        <v>156.494</v>
      </c>
      <c r="BB414" s="273">
        <v>1.75</v>
      </c>
      <c r="BC414" s="273">
        <v>1</v>
      </c>
      <c r="BD414" s="273">
        <v>0.75</v>
      </c>
      <c r="BE414" s="234">
        <f t="shared" si="437"/>
        <v>130.97</v>
      </c>
      <c r="BF414" s="272">
        <v>23.15</v>
      </c>
      <c r="BG414" s="234">
        <f t="shared" si="438"/>
        <v>156.49</v>
      </c>
      <c r="BH414" s="273">
        <v>1.75</v>
      </c>
      <c r="BI414" s="273">
        <v>1</v>
      </c>
      <c r="BJ414" s="273">
        <v>0.75</v>
      </c>
      <c r="BK414" s="234">
        <f t="shared" si="439"/>
        <v>130.97</v>
      </c>
      <c r="BL414" s="234">
        <f t="shared" si="440"/>
        <v>419.01</v>
      </c>
      <c r="BM414" s="234">
        <f t="shared" si="441"/>
        <v>419.01</v>
      </c>
      <c r="BN414" s="234">
        <f t="shared" si="442"/>
        <v>287.45999999999998</v>
      </c>
      <c r="BO414" s="234">
        <f t="shared" si="443"/>
        <v>287.45999999999998</v>
      </c>
      <c r="BP414" s="235" t="s">
        <v>1599</v>
      </c>
    </row>
    <row r="415" spans="1:68" s="233" customFormat="1" x14ac:dyDescent="0.2">
      <c r="A415" s="246" t="s">
        <v>723</v>
      </c>
      <c r="B415" s="247" t="s">
        <v>765</v>
      </c>
      <c r="C415" s="247" t="s">
        <v>768</v>
      </c>
      <c r="D415" s="248" t="s">
        <v>177</v>
      </c>
      <c r="E415" s="247" t="s">
        <v>250</v>
      </c>
      <c r="F415" s="247" t="s">
        <v>251</v>
      </c>
      <c r="G415" s="247" t="s">
        <v>158</v>
      </c>
      <c r="H415" s="247" t="s">
        <v>1357</v>
      </c>
      <c r="I415" s="247" t="s">
        <v>1231</v>
      </c>
      <c r="J415" s="249" t="s">
        <v>1231</v>
      </c>
      <c r="K415" s="280">
        <v>2.395</v>
      </c>
      <c r="L415" s="271">
        <v>1.903</v>
      </c>
      <c r="M415" s="247"/>
      <c r="N415" s="247"/>
      <c r="O415" s="247" t="s">
        <v>65</v>
      </c>
      <c r="P415" s="247">
        <v>44</v>
      </c>
      <c r="Q415" s="248"/>
      <c r="R415" s="247" t="s">
        <v>136</v>
      </c>
      <c r="S415" s="247" t="s">
        <v>1499</v>
      </c>
      <c r="T415" s="249">
        <v>256</v>
      </c>
      <c r="U415" s="247" t="s">
        <v>159</v>
      </c>
      <c r="V415" s="247" t="s">
        <v>113</v>
      </c>
      <c r="W415" s="247" t="s">
        <v>65</v>
      </c>
      <c r="X415" s="247" t="s">
        <v>65</v>
      </c>
      <c r="Y415" s="247" t="s">
        <v>112</v>
      </c>
      <c r="Z415" s="247" t="s">
        <v>1337</v>
      </c>
      <c r="AA415" s="247" t="s">
        <v>113</v>
      </c>
      <c r="AB415" s="247" t="s">
        <v>113</v>
      </c>
      <c r="AC415" s="247"/>
      <c r="AD415" s="247" t="s">
        <v>113</v>
      </c>
      <c r="AE415" s="249" t="s">
        <v>113</v>
      </c>
      <c r="AF415" s="247" t="s">
        <v>65</v>
      </c>
      <c r="AG415" s="247"/>
      <c r="AH415" s="247" t="s">
        <v>1395</v>
      </c>
      <c r="AI415" s="254"/>
      <c r="AJ415" s="251" t="s">
        <v>1596</v>
      </c>
      <c r="AK415" s="252" t="s">
        <v>1208</v>
      </c>
      <c r="AL415" s="253" t="s">
        <v>1290</v>
      </c>
      <c r="AM415" s="266">
        <f t="shared" si="431"/>
        <v>7.093</v>
      </c>
      <c r="AN415" s="234"/>
      <c r="AO415" s="267">
        <v>169.05</v>
      </c>
      <c r="AP415" s="268">
        <v>3.5</v>
      </c>
      <c r="AQ415" s="268">
        <v>2.25</v>
      </c>
      <c r="AR415" s="268">
        <v>1.25</v>
      </c>
      <c r="AS415" s="234">
        <f t="shared" si="433"/>
        <v>261.94</v>
      </c>
      <c r="AT415" s="234"/>
      <c r="AU415" s="269">
        <v>93.1</v>
      </c>
      <c r="AV415" s="270">
        <v>3.5</v>
      </c>
      <c r="AW415" s="270">
        <v>2.25</v>
      </c>
      <c r="AX415" s="270">
        <v>1.25</v>
      </c>
      <c r="AY415" s="234">
        <f t="shared" si="435"/>
        <v>261.94</v>
      </c>
      <c r="AZ415" s="266"/>
      <c r="BA415" s="267">
        <v>169.05</v>
      </c>
      <c r="BB415" s="268">
        <v>3.5</v>
      </c>
      <c r="BC415" s="268">
        <v>2.25</v>
      </c>
      <c r="BD415" s="268">
        <v>1.25</v>
      </c>
      <c r="BE415" s="234">
        <f t="shared" si="437"/>
        <v>261.94</v>
      </c>
      <c r="BF415" s="234"/>
      <c r="BG415" s="269">
        <v>93.1</v>
      </c>
      <c r="BH415" s="270">
        <v>3.5</v>
      </c>
      <c r="BI415" s="270">
        <v>2.25</v>
      </c>
      <c r="BJ415" s="270">
        <v>1.25</v>
      </c>
      <c r="BK415" s="234">
        <f t="shared" si="439"/>
        <v>261.94</v>
      </c>
      <c r="BL415" s="234">
        <f t="shared" si="440"/>
        <v>430.99</v>
      </c>
      <c r="BM415" s="234">
        <f t="shared" si="441"/>
        <v>355.04</v>
      </c>
      <c r="BN415" s="234">
        <f t="shared" si="442"/>
        <v>430.99</v>
      </c>
      <c r="BO415" s="234">
        <f t="shared" si="443"/>
        <v>355.04</v>
      </c>
      <c r="BP415" s="235" t="s">
        <v>1597</v>
      </c>
    </row>
    <row r="416" spans="1:68" s="233" customFormat="1" x14ac:dyDescent="0.2">
      <c r="A416" s="246" t="s">
        <v>723</v>
      </c>
      <c r="B416" s="247" t="s">
        <v>767</v>
      </c>
      <c r="C416" s="247" t="s">
        <v>766</v>
      </c>
      <c r="D416" s="248" t="s">
        <v>335</v>
      </c>
      <c r="E416" s="247" t="s">
        <v>166</v>
      </c>
      <c r="F416" s="247" t="s">
        <v>157</v>
      </c>
      <c r="G416" s="247" t="s">
        <v>158</v>
      </c>
      <c r="H416" s="247" t="s">
        <v>1408</v>
      </c>
      <c r="I416" s="247" t="s">
        <v>1500</v>
      </c>
      <c r="J416" s="247" t="s">
        <v>1295</v>
      </c>
      <c r="K416" s="271">
        <v>2.36</v>
      </c>
      <c r="L416" s="271">
        <v>0.95</v>
      </c>
      <c r="M416" s="247"/>
      <c r="N416" s="247"/>
      <c r="O416" s="247" t="s">
        <v>65</v>
      </c>
      <c r="P416" s="247">
        <v>44</v>
      </c>
      <c r="Q416" s="248"/>
      <c r="R416" s="247" t="s">
        <v>136</v>
      </c>
      <c r="S416" s="247" t="s">
        <v>1238</v>
      </c>
      <c r="T416" s="249">
        <v>154</v>
      </c>
      <c r="U416" s="249" t="s">
        <v>1607</v>
      </c>
      <c r="V416" s="247" t="s">
        <v>167</v>
      </c>
      <c r="W416" s="247" t="s">
        <v>65</v>
      </c>
      <c r="X416" s="247" t="s">
        <v>108</v>
      </c>
      <c r="Y416" s="247" t="s">
        <v>112</v>
      </c>
      <c r="Z416" s="247" t="s">
        <v>1337</v>
      </c>
      <c r="AA416" s="247" t="s">
        <v>113</v>
      </c>
      <c r="AB416" s="247" t="s">
        <v>113</v>
      </c>
      <c r="AC416" s="247"/>
      <c r="AD416" s="247" t="s">
        <v>113</v>
      </c>
      <c r="AE416" s="249" t="s">
        <v>113</v>
      </c>
      <c r="AF416" s="247" t="s">
        <v>65</v>
      </c>
      <c r="AG416" s="247"/>
      <c r="AH416" s="247" t="s">
        <v>1383</v>
      </c>
      <c r="AI416" s="254"/>
      <c r="AJ416" s="251" t="s">
        <v>1596</v>
      </c>
      <c r="AK416" s="252" t="s">
        <v>1208</v>
      </c>
      <c r="AL416" s="253" t="s">
        <v>1290</v>
      </c>
      <c r="AM416" s="266">
        <f t="shared" si="431"/>
        <v>6.07</v>
      </c>
      <c r="AN416" s="267">
        <v>28.03</v>
      </c>
      <c r="AO416" s="234">
        <f t="shared" si="432"/>
        <v>170.14</v>
      </c>
      <c r="AP416" s="268">
        <v>2.5</v>
      </c>
      <c r="AQ416" s="268">
        <v>2</v>
      </c>
      <c r="AR416" s="268">
        <v>1.25</v>
      </c>
      <c r="AS416" s="234">
        <f t="shared" si="433"/>
        <v>215.17</v>
      </c>
      <c r="AT416" s="269">
        <v>13.09</v>
      </c>
      <c r="AU416" s="234">
        <f t="shared" si="434"/>
        <v>79.459999999999994</v>
      </c>
      <c r="AV416" s="270">
        <v>2.5</v>
      </c>
      <c r="AW416" s="270">
        <v>2</v>
      </c>
      <c r="AX416" s="270">
        <v>1.25</v>
      </c>
      <c r="AY416" s="234">
        <f t="shared" si="435"/>
        <v>215.17</v>
      </c>
      <c r="AZ416" s="272">
        <v>18.66</v>
      </c>
      <c r="BA416" s="266">
        <f t="shared" si="436"/>
        <v>113.26600000000001</v>
      </c>
      <c r="BB416" s="273">
        <v>1.5</v>
      </c>
      <c r="BC416" s="273">
        <v>1</v>
      </c>
      <c r="BD416" s="273">
        <v>0.75</v>
      </c>
      <c r="BE416" s="234">
        <f t="shared" si="437"/>
        <v>121.62</v>
      </c>
      <c r="BF416" s="294">
        <v>10.78</v>
      </c>
      <c r="BG416" s="234">
        <f t="shared" si="438"/>
        <v>65.430000000000007</v>
      </c>
      <c r="BH416" s="295">
        <v>1.25</v>
      </c>
      <c r="BI416" s="295">
        <v>1</v>
      </c>
      <c r="BJ416" s="295">
        <v>0.75</v>
      </c>
      <c r="BK416" s="234">
        <f t="shared" si="439"/>
        <v>112.26</v>
      </c>
      <c r="BL416" s="234">
        <f t="shared" si="440"/>
        <v>385.31</v>
      </c>
      <c r="BM416" s="234">
        <f t="shared" si="441"/>
        <v>294.63</v>
      </c>
      <c r="BN416" s="234">
        <f t="shared" si="442"/>
        <v>234.89</v>
      </c>
      <c r="BO416" s="234">
        <f t="shared" si="443"/>
        <v>177.69</v>
      </c>
    </row>
    <row r="417" spans="1:68" s="233" customFormat="1" x14ac:dyDescent="0.2">
      <c r="A417" s="246" t="s">
        <v>723</v>
      </c>
      <c r="B417" s="247" t="s">
        <v>770</v>
      </c>
      <c r="C417" s="247" t="s">
        <v>769</v>
      </c>
      <c r="D417" s="248" t="s">
        <v>338</v>
      </c>
      <c r="E417" s="247" t="s">
        <v>166</v>
      </c>
      <c r="F417" s="247" t="s">
        <v>157</v>
      </c>
      <c r="G417" s="247" t="s">
        <v>158</v>
      </c>
      <c r="H417" s="247" t="s">
        <v>1408</v>
      </c>
      <c r="I417" s="247" t="s">
        <v>1500</v>
      </c>
      <c r="J417" s="247" t="s">
        <v>1295</v>
      </c>
      <c r="K417" s="271">
        <v>2.36</v>
      </c>
      <c r="L417" s="271">
        <v>0.95</v>
      </c>
      <c r="M417" s="247"/>
      <c r="N417" s="247"/>
      <c r="O417" s="247" t="s">
        <v>65</v>
      </c>
      <c r="P417" s="247">
        <v>44</v>
      </c>
      <c r="Q417" s="248"/>
      <c r="R417" s="247" t="s">
        <v>136</v>
      </c>
      <c r="S417" s="247" t="s">
        <v>1238</v>
      </c>
      <c r="T417" s="249">
        <v>154</v>
      </c>
      <c r="U417" s="249" t="s">
        <v>1607</v>
      </c>
      <c r="V417" s="247" t="s">
        <v>199</v>
      </c>
      <c r="W417" s="247" t="s">
        <v>65</v>
      </c>
      <c r="X417" s="247" t="s">
        <v>108</v>
      </c>
      <c r="Y417" s="247" t="s">
        <v>112</v>
      </c>
      <c r="Z417" s="247" t="s">
        <v>1337</v>
      </c>
      <c r="AA417" s="247" t="s">
        <v>113</v>
      </c>
      <c r="AB417" s="247" t="s">
        <v>113</v>
      </c>
      <c r="AC417" s="247"/>
      <c r="AD417" s="247" t="s">
        <v>113</v>
      </c>
      <c r="AE417" s="249" t="s">
        <v>113</v>
      </c>
      <c r="AF417" s="247" t="s">
        <v>65</v>
      </c>
      <c r="AG417" s="247"/>
      <c r="AH417" s="247" t="s">
        <v>1383</v>
      </c>
      <c r="AI417" s="254"/>
      <c r="AJ417" s="251" t="s">
        <v>1596</v>
      </c>
      <c r="AK417" s="252" t="s">
        <v>1208</v>
      </c>
      <c r="AL417" s="253" t="s">
        <v>1290</v>
      </c>
      <c r="AM417" s="266">
        <f t="shared" si="431"/>
        <v>6.07</v>
      </c>
      <c r="AN417" s="267">
        <v>28.03</v>
      </c>
      <c r="AO417" s="234">
        <f t="shared" si="432"/>
        <v>170.14</v>
      </c>
      <c r="AP417" s="268">
        <v>2.5</v>
      </c>
      <c r="AQ417" s="268">
        <v>2</v>
      </c>
      <c r="AR417" s="268">
        <v>1.25</v>
      </c>
      <c r="AS417" s="234">
        <f t="shared" si="433"/>
        <v>215.17</v>
      </c>
      <c r="AT417" s="269">
        <v>13.09</v>
      </c>
      <c r="AU417" s="234">
        <f t="shared" si="434"/>
        <v>79.459999999999994</v>
      </c>
      <c r="AV417" s="270">
        <v>2.5</v>
      </c>
      <c r="AW417" s="270">
        <v>2</v>
      </c>
      <c r="AX417" s="270">
        <v>1.25</v>
      </c>
      <c r="AY417" s="234">
        <f t="shared" si="435"/>
        <v>215.17</v>
      </c>
      <c r="AZ417" s="272">
        <v>18.66</v>
      </c>
      <c r="BA417" s="266">
        <f t="shared" si="436"/>
        <v>113.26600000000001</v>
      </c>
      <c r="BB417" s="273">
        <v>1.5</v>
      </c>
      <c r="BC417" s="273">
        <v>1</v>
      </c>
      <c r="BD417" s="273">
        <v>0.75</v>
      </c>
      <c r="BE417" s="234">
        <f t="shared" si="437"/>
        <v>121.62</v>
      </c>
      <c r="BF417" s="294">
        <v>10.78</v>
      </c>
      <c r="BG417" s="234">
        <f t="shared" si="438"/>
        <v>65.430000000000007</v>
      </c>
      <c r="BH417" s="295">
        <v>1.25</v>
      </c>
      <c r="BI417" s="295">
        <v>1</v>
      </c>
      <c r="BJ417" s="295">
        <v>0.75</v>
      </c>
      <c r="BK417" s="234">
        <f t="shared" si="439"/>
        <v>112.26</v>
      </c>
      <c r="BL417" s="234">
        <f t="shared" si="440"/>
        <v>385.31</v>
      </c>
      <c r="BM417" s="234">
        <f t="shared" si="441"/>
        <v>294.63</v>
      </c>
      <c r="BN417" s="234">
        <f t="shared" si="442"/>
        <v>234.89</v>
      </c>
      <c r="BO417" s="234">
        <f t="shared" si="443"/>
        <v>177.69</v>
      </c>
    </row>
    <row r="418" spans="1:68" s="233" customFormat="1" x14ac:dyDescent="0.2">
      <c r="A418" s="246" t="s">
        <v>723</v>
      </c>
      <c r="B418" s="247" t="s">
        <v>772</v>
      </c>
      <c r="C418" s="247" t="s">
        <v>771</v>
      </c>
      <c r="D418" s="248" t="s">
        <v>177</v>
      </c>
      <c r="E418" s="247" t="s">
        <v>124</v>
      </c>
      <c r="F418" s="247" t="s">
        <v>157</v>
      </c>
      <c r="G418" s="247" t="s">
        <v>158</v>
      </c>
      <c r="H418" s="247" t="s">
        <v>1428</v>
      </c>
      <c r="I418" s="247" t="s">
        <v>1386</v>
      </c>
      <c r="J418" s="247" t="s">
        <v>1202</v>
      </c>
      <c r="K418" s="271">
        <v>2.36</v>
      </c>
      <c r="L418" s="271">
        <v>1.29</v>
      </c>
      <c r="M418" s="247" t="s">
        <v>1308</v>
      </c>
      <c r="N418" s="247" t="s">
        <v>1388</v>
      </c>
      <c r="O418" s="247" t="s">
        <v>65</v>
      </c>
      <c r="P418" s="247">
        <v>54</v>
      </c>
      <c r="Q418" s="248"/>
      <c r="R418" s="247" t="s">
        <v>136</v>
      </c>
      <c r="S418" s="247" t="s">
        <v>1506</v>
      </c>
      <c r="T418" s="249">
        <v>124</v>
      </c>
      <c r="U418" s="249" t="s">
        <v>1607</v>
      </c>
      <c r="V418" s="247" t="s">
        <v>132</v>
      </c>
      <c r="W418" s="247" t="s">
        <v>108</v>
      </c>
      <c r="X418" s="247" t="s">
        <v>65</v>
      </c>
      <c r="Y418" s="247" t="s">
        <v>112</v>
      </c>
      <c r="Z418" s="247" t="s">
        <v>1337</v>
      </c>
      <c r="AA418" s="247" t="s">
        <v>108</v>
      </c>
      <c r="AB418" s="247" t="s">
        <v>113</v>
      </c>
      <c r="AC418" s="247"/>
      <c r="AD418" s="249" t="s">
        <v>113</v>
      </c>
      <c r="AE418" s="247" t="s">
        <v>6</v>
      </c>
      <c r="AF418" s="247" t="s">
        <v>108</v>
      </c>
      <c r="AG418" s="247"/>
      <c r="AH418" s="247" t="s">
        <v>1347</v>
      </c>
      <c r="AI418" s="254"/>
      <c r="AJ418" s="251" t="s">
        <v>1560</v>
      </c>
      <c r="AK418" s="252" t="s">
        <v>1208</v>
      </c>
      <c r="AL418" s="253" t="s">
        <v>1290</v>
      </c>
      <c r="AM418" s="266">
        <f t="shared" si="431"/>
        <v>6.41</v>
      </c>
      <c r="AN418" s="267">
        <v>26.02</v>
      </c>
      <c r="AO418" s="234">
        <f t="shared" si="432"/>
        <v>166.79</v>
      </c>
      <c r="AP418" s="268">
        <v>2.75</v>
      </c>
      <c r="AQ418" s="268">
        <v>2</v>
      </c>
      <c r="AR418" s="268">
        <v>1.25</v>
      </c>
      <c r="AS418" s="234">
        <f t="shared" si="433"/>
        <v>224.52</v>
      </c>
      <c r="AT418" s="267">
        <v>26.02</v>
      </c>
      <c r="AU418" s="234">
        <f t="shared" si="434"/>
        <v>166.79</v>
      </c>
      <c r="AV418" s="268">
        <v>2.75</v>
      </c>
      <c r="AW418" s="268">
        <v>2</v>
      </c>
      <c r="AX418" s="268">
        <v>1.25</v>
      </c>
      <c r="AY418" s="234">
        <f t="shared" si="435"/>
        <v>224.52</v>
      </c>
      <c r="AZ418" s="272">
        <v>23.1</v>
      </c>
      <c r="BA418" s="266">
        <f t="shared" si="436"/>
        <v>148.071</v>
      </c>
      <c r="BB418" s="273">
        <v>1.75</v>
      </c>
      <c r="BC418" s="273">
        <v>1</v>
      </c>
      <c r="BD418" s="273">
        <v>0.75</v>
      </c>
      <c r="BE418" s="234">
        <f t="shared" si="437"/>
        <v>130.97</v>
      </c>
      <c r="BF418" s="272">
        <v>23.1</v>
      </c>
      <c r="BG418" s="234">
        <f t="shared" si="438"/>
        <v>148.07</v>
      </c>
      <c r="BH418" s="273">
        <v>1.75</v>
      </c>
      <c r="BI418" s="273">
        <v>1</v>
      </c>
      <c r="BJ418" s="273">
        <v>0.75</v>
      </c>
      <c r="BK418" s="234">
        <f t="shared" si="439"/>
        <v>130.97</v>
      </c>
      <c r="BL418" s="234">
        <f t="shared" si="440"/>
        <v>391.31</v>
      </c>
      <c r="BM418" s="234">
        <f t="shared" si="441"/>
        <v>391.31</v>
      </c>
      <c r="BN418" s="234">
        <f t="shared" si="442"/>
        <v>279.04000000000002</v>
      </c>
      <c r="BO418" s="234">
        <f t="shared" si="443"/>
        <v>279.04000000000002</v>
      </c>
      <c r="BP418" s="235" t="s">
        <v>1599</v>
      </c>
    </row>
    <row r="419" spans="1:68" s="233" customFormat="1" x14ac:dyDescent="0.2">
      <c r="A419" s="246" t="s">
        <v>723</v>
      </c>
      <c r="B419" s="247" t="s">
        <v>774</v>
      </c>
      <c r="C419" s="247" t="s">
        <v>773</v>
      </c>
      <c r="D419" s="248" t="s">
        <v>311</v>
      </c>
      <c r="E419" s="247" t="s">
        <v>124</v>
      </c>
      <c r="F419" s="247" t="s">
        <v>157</v>
      </c>
      <c r="G419" s="247" t="s">
        <v>158</v>
      </c>
      <c r="H419" s="247" t="s">
        <v>1428</v>
      </c>
      <c r="I419" s="247" t="s">
        <v>1504</v>
      </c>
      <c r="J419" s="247" t="s">
        <v>1295</v>
      </c>
      <c r="K419" s="271">
        <v>2.36</v>
      </c>
      <c r="L419" s="271">
        <v>1.64</v>
      </c>
      <c r="M419" s="247" t="s">
        <v>1308</v>
      </c>
      <c r="N419" s="247" t="s">
        <v>1505</v>
      </c>
      <c r="O419" s="247" t="s">
        <v>65</v>
      </c>
      <c r="P419" s="247">
        <v>54</v>
      </c>
      <c r="Q419" s="248"/>
      <c r="R419" s="247" t="s">
        <v>136</v>
      </c>
      <c r="S419" s="247" t="s">
        <v>1238</v>
      </c>
      <c r="T419" s="249">
        <v>154</v>
      </c>
      <c r="U419" s="249" t="s">
        <v>1607</v>
      </c>
      <c r="V419" s="247" t="s">
        <v>111</v>
      </c>
      <c r="W419" s="247" t="s">
        <v>65</v>
      </c>
      <c r="X419" s="247" t="s">
        <v>108</v>
      </c>
      <c r="Y419" s="247" t="s">
        <v>112</v>
      </c>
      <c r="Z419" s="247" t="s">
        <v>1337</v>
      </c>
      <c r="AA419" s="247" t="s">
        <v>108</v>
      </c>
      <c r="AB419" s="247" t="s">
        <v>108</v>
      </c>
      <c r="AC419" s="247"/>
      <c r="AD419" s="249" t="s">
        <v>108</v>
      </c>
      <c r="AE419" s="247" t="s">
        <v>6</v>
      </c>
      <c r="AF419" s="247" t="s">
        <v>108</v>
      </c>
      <c r="AG419" s="247" t="s">
        <v>1460</v>
      </c>
      <c r="AH419" s="247" t="s">
        <v>1433</v>
      </c>
      <c r="AI419" s="254"/>
      <c r="AJ419" s="251" t="s">
        <v>1560</v>
      </c>
      <c r="AK419" s="252" t="s">
        <v>1208</v>
      </c>
      <c r="AL419" s="253" t="s">
        <v>1290</v>
      </c>
      <c r="AM419" s="266">
        <f t="shared" si="431"/>
        <v>6.76</v>
      </c>
      <c r="AN419" s="267">
        <v>33.119999999999997</v>
      </c>
      <c r="AO419" s="234">
        <f t="shared" si="432"/>
        <v>223.89</v>
      </c>
      <c r="AP419" s="268">
        <v>2.75</v>
      </c>
      <c r="AQ419" s="268">
        <v>2</v>
      </c>
      <c r="AR419" s="268">
        <v>1.25</v>
      </c>
      <c r="AS419" s="234">
        <f t="shared" si="433"/>
        <v>224.52</v>
      </c>
      <c r="AT419" s="267">
        <v>33.119999999999997</v>
      </c>
      <c r="AU419" s="234">
        <f t="shared" si="434"/>
        <v>223.89</v>
      </c>
      <c r="AV419" s="268">
        <v>2.75</v>
      </c>
      <c r="AW419" s="268">
        <v>2</v>
      </c>
      <c r="AX419" s="268">
        <v>1.25</v>
      </c>
      <c r="AY419" s="234">
        <f t="shared" si="435"/>
        <v>224.52</v>
      </c>
      <c r="AZ419" s="272">
        <v>26.43</v>
      </c>
      <c r="BA419" s="266">
        <f t="shared" si="436"/>
        <v>178.667</v>
      </c>
      <c r="BB419" s="273">
        <v>1.75</v>
      </c>
      <c r="BC419" s="273">
        <v>1</v>
      </c>
      <c r="BD419" s="273">
        <v>0.75</v>
      </c>
      <c r="BE419" s="234">
        <f t="shared" si="437"/>
        <v>130.97</v>
      </c>
      <c r="BF419" s="272">
        <v>26.43</v>
      </c>
      <c r="BG419" s="234">
        <f t="shared" si="438"/>
        <v>178.67</v>
      </c>
      <c r="BH419" s="273">
        <v>1.75</v>
      </c>
      <c r="BI419" s="273">
        <v>1</v>
      </c>
      <c r="BJ419" s="273">
        <v>0.75</v>
      </c>
      <c r="BK419" s="234">
        <f t="shared" si="439"/>
        <v>130.97</v>
      </c>
      <c r="BL419" s="234">
        <f t="shared" si="440"/>
        <v>448.41</v>
      </c>
      <c r="BM419" s="234">
        <f t="shared" si="441"/>
        <v>448.41</v>
      </c>
      <c r="BN419" s="234">
        <f t="shared" si="442"/>
        <v>309.64</v>
      </c>
      <c r="BO419" s="234">
        <f t="shared" si="443"/>
        <v>309.64</v>
      </c>
      <c r="BP419" s="235" t="s">
        <v>1599</v>
      </c>
    </row>
    <row r="420" spans="1:68" s="233" customFormat="1" x14ac:dyDescent="0.2">
      <c r="A420" s="246" t="s">
        <v>723</v>
      </c>
      <c r="B420" s="247" t="s">
        <v>776</v>
      </c>
      <c r="C420" s="247" t="s">
        <v>775</v>
      </c>
      <c r="D420" s="248" t="s">
        <v>189</v>
      </c>
      <c r="E420" s="247" t="s">
        <v>124</v>
      </c>
      <c r="F420" s="247" t="s">
        <v>157</v>
      </c>
      <c r="G420" s="247" t="s">
        <v>158</v>
      </c>
      <c r="H420" s="247" t="s">
        <v>1428</v>
      </c>
      <c r="I420" s="247" t="s">
        <v>1386</v>
      </c>
      <c r="J420" s="247" t="s">
        <v>1202</v>
      </c>
      <c r="K420" s="271">
        <v>2.36</v>
      </c>
      <c r="L420" s="271">
        <v>1.29</v>
      </c>
      <c r="M420" s="247" t="s">
        <v>1308</v>
      </c>
      <c r="N420" s="247" t="s">
        <v>1388</v>
      </c>
      <c r="O420" s="247" t="s">
        <v>65</v>
      </c>
      <c r="P420" s="247">
        <v>54</v>
      </c>
      <c r="Q420" s="248"/>
      <c r="R420" s="247" t="s">
        <v>136</v>
      </c>
      <c r="S420" s="247" t="s">
        <v>1431</v>
      </c>
      <c r="T420" s="249">
        <v>124</v>
      </c>
      <c r="U420" s="249" t="s">
        <v>1607</v>
      </c>
      <c r="V420" s="247" t="s">
        <v>132</v>
      </c>
      <c r="W420" s="247" t="s">
        <v>108</v>
      </c>
      <c r="X420" s="247" t="s">
        <v>108</v>
      </c>
      <c r="Y420" s="247" t="s">
        <v>112</v>
      </c>
      <c r="Z420" s="247" t="s">
        <v>1337</v>
      </c>
      <c r="AA420" s="247" t="s">
        <v>108</v>
      </c>
      <c r="AB420" s="247" t="s">
        <v>108</v>
      </c>
      <c r="AC420" s="247"/>
      <c r="AD420" s="247" t="s">
        <v>108</v>
      </c>
      <c r="AE420" s="247" t="s">
        <v>6</v>
      </c>
      <c r="AF420" s="247" t="s">
        <v>108</v>
      </c>
      <c r="AG420" s="249" t="s">
        <v>1655</v>
      </c>
      <c r="AH420" s="247" t="s">
        <v>1347</v>
      </c>
      <c r="AI420" s="254"/>
      <c r="AJ420" s="251" t="s">
        <v>1560</v>
      </c>
      <c r="AK420" s="252" t="s">
        <v>1208</v>
      </c>
      <c r="AL420" s="253" t="s">
        <v>1290</v>
      </c>
      <c r="AM420" s="266">
        <f t="shared" si="431"/>
        <v>6.41</v>
      </c>
      <c r="AN420" s="267">
        <v>26.02</v>
      </c>
      <c r="AO420" s="234">
        <f t="shared" si="432"/>
        <v>166.79</v>
      </c>
      <c r="AP420" s="268">
        <v>2.75</v>
      </c>
      <c r="AQ420" s="268">
        <v>2</v>
      </c>
      <c r="AR420" s="268">
        <v>1.25</v>
      </c>
      <c r="AS420" s="234">
        <f t="shared" si="433"/>
        <v>224.52</v>
      </c>
      <c r="AT420" s="267">
        <v>26.02</v>
      </c>
      <c r="AU420" s="234">
        <f t="shared" si="434"/>
        <v>166.79</v>
      </c>
      <c r="AV420" s="268">
        <v>2.75</v>
      </c>
      <c r="AW420" s="268">
        <v>2</v>
      </c>
      <c r="AX420" s="268">
        <v>1.25</v>
      </c>
      <c r="AY420" s="234">
        <f t="shared" si="435"/>
        <v>224.52</v>
      </c>
      <c r="AZ420" s="272">
        <v>23.1</v>
      </c>
      <c r="BA420" s="266">
        <f t="shared" si="436"/>
        <v>148.071</v>
      </c>
      <c r="BB420" s="273">
        <v>1.75</v>
      </c>
      <c r="BC420" s="273">
        <v>1</v>
      </c>
      <c r="BD420" s="273">
        <v>0.75</v>
      </c>
      <c r="BE420" s="234">
        <f t="shared" si="437"/>
        <v>130.97</v>
      </c>
      <c r="BF420" s="272">
        <v>23.1</v>
      </c>
      <c r="BG420" s="234">
        <f t="shared" si="438"/>
        <v>148.07</v>
      </c>
      <c r="BH420" s="273">
        <v>1.75</v>
      </c>
      <c r="BI420" s="273">
        <v>1</v>
      </c>
      <c r="BJ420" s="273">
        <v>0.75</v>
      </c>
      <c r="BK420" s="234">
        <f t="shared" si="439"/>
        <v>130.97</v>
      </c>
      <c r="BL420" s="234">
        <f t="shared" si="440"/>
        <v>391.31</v>
      </c>
      <c r="BM420" s="234">
        <f t="shared" si="441"/>
        <v>391.31</v>
      </c>
      <c r="BN420" s="234">
        <f t="shared" si="442"/>
        <v>279.04000000000002</v>
      </c>
      <c r="BO420" s="234">
        <f t="shared" si="443"/>
        <v>279.04000000000002</v>
      </c>
      <c r="BP420" s="235" t="s">
        <v>1599</v>
      </c>
    </row>
    <row r="421" spans="1:68" s="233" customFormat="1" x14ac:dyDescent="0.2">
      <c r="A421" s="246" t="s">
        <v>723</v>
      </c>
      <c r="B421" s="247" t="s">
        <v>778</v>
      </c>
      <c r="C421" s="247" t="s">
        <v>777</v>
      </c>
      <c r="D421" s="248" t="s">
        <v>291</v>
      </c>
      <c r="E421" s="247" t="s">
        <v>250</v>
      </c>
      <c r="F421" s="247" t="s">
        <v>251</v>
      </c>
      <c r="G421" s="247" t="s">
        <v>158</v>
      </c>
      <c r="H421" s="247" t="s">
        <v>1357</v>
      </c>
      <c r="I421" s="247" t="s">
        <v>1449</v>
      </c>
      <c r="J421" s="249" t="s">
        <v>1295</v>
      </c>
      <c r="K421" s="280">
        <v>2.395</v>
      </c>
      <c r="L421" s="271">
        <v>1.9550000000000001</v>
      </c>
      <c r="M421" s="247"/>
      <c r="N421" s="247"/>
      <c r="O421" s="247" t="s">
        <v>65</v>
      </c>
      <c r="P421" s="247">
        <v>44</v>
      </c>
      <c r="Q421" s="248"/>
      <c r="R421" s="247" t="s">
        <v>136</v>
      </c>
      <c r="S421" s="247" t="s">
        <v>1499</v>
      </c>
      <c r="T421" s="249">
        <v>124</v>
      </c>
      <c r="U421" s="247" t="s">
        <v>159</v>
      </c>
      <c r="V421" s="247" t="s">
        <v>113</v>
      </c>
      <c r="W421" s="247" t="s">
        <v>65</v>
      </c>
      <c r="X421" s="247" t="s">
        <v>65</v>
      </c>
      <c r="Y421" s="247" t="s">
        <v>112</v>
      </c>
      <c r="Z421" s="247" t="s">
        <v>1337</v>
      </c>
      <c r="AA421" s="247" t="s">
        <v>113</v>
      </c>
      <c r="AB421" s="247" t="s">
        <v>113</v>
      </c>
      <c r="AC421" s="247"/>
      <c r="AD421" s="247" t="s">
        <v>113</v>
      </c>
      <c r="AE421" s="249" t="s">
        <v>113</v>
      </c>
      <c r="AF421" s="249" t="s">
        <v>65</v>
      </c>
      <c r="AG421" s="247"/>
      <c r="AH421" s="247" t="s">
        <v>1395</v>
      </c>
      <c r="AI421" s="254"/>
      <c r="AJ421" s="251" t="s">
        <v>1596</v>
      </c>
      <c r="AK421" s="252" t="s">
        <v>1208</v>
      </c>
      <c r="AL421" s="253" t="s">
        <v>1290</v>
      </c>
      <c r="AM421" s="266">
        <f t="shared" si="431"/>
        <v>7.1449999999999996</v>
      </c>
      <c r="AN421" s="234"/>
      <c r="AO421" s="267">
        <v>84.43</v>
      </c>
      <c r="AP421" s="268">
        <v>3</v>
      </c>
      <c r="AQ421" s="268">
        <v>2.25</v>
      </c>
      <c r="AR421" s="268">
        <v>1.25</v>
      </c>
      <c r="AS421" s="234">
        <f t="shared" si="433"/>
        <v>243.23</v>
      </c>
      <c r="AT421" s="234"/>
      <c r="AU421" s="269">
        <v>53.02</v>
      </c>
      <c r="AV421" s="270">
        <v>3</v>
      </c>
      <c r="AW421" s="270">
        <v>2.25</v>
      </c>
      <c r="AX421" s="270">
        <v>1.25</v>
      </c>
      <c r="AY421" s="234">
        <f t="shared" si="435"/>
        <v>243.23</v>
      </c>
      <c r="AZ421" s="266"/>
      <c r="BA421" s="267">
        <v>84.43</v>
      </c>
      <c r="BB421" s="268">
        <v>3</v>
      </c>
      <c r="BC421" s="268">
        <v>2.25</v>
      </c>
      <c r="BD421" s="268">
        <v>1.25</v>
      </c>
      <c r="BE421" s="234">
        <f t="shared" si="437"/>
        <v>243.23</v>
      </c>
      <c r="BF421" s="234"/>
      <c r="BG421" s="269">
        <v>53.02</v>
      </c>
      <c r="BH421" s="270">
        <v>3</v>
      </c>
      <c r="BI421" s="270">
        <v>2.25</v>
      </c>
      <c r="BJ421" s="270">
        <v>1.25</v>
      </c>
      <c r="BK421" s="234">
        <f t="shared" si="439"/>
        <v>243.23</v>
      </c>
      <c r="BL421" s="234">
        <f t="shared" si="440"/>
        <v>327.66000000000003</v>
      </c>
      <c r="BM421" s="234">
        <f t="shared" si="441"/>
        <v>296.25</v>
      </c>
      <c r="BN421" s="234">
        <f t="shared" si="442"/>
        <v>327.66000000000003</v>
      </c>
      <c r="BO421" s="234">
        <f t="shared" si="443"/>
        <v>296.25</v>
      </c>
      <c r="BP421" s="235" t="s">
        <v>1597</v>
      </c>
    </row>
    <row r="422" spans="1:68" s="233" customFormat="1" x14ac:dyDescent="0.2">
      <c r="A422" s="246" t="s">
        <v>723</v>
      </c>
      <c r="B422" s="247" t="s">
        <v>780</v>
      </c>
      <c r="C422" s="247" t="s">
        <v>779</v>
      </c>
      <c r="D422" s="248" t="s">
        <v>338</v>
      </c>
      <c r="E422" s="247" t="s">
        <v>166</v>
      </c>
      <c r="F422" s="247" t="s">
        <v>157</v>
      </c>
      <c r="G422" s="247" t="s">
        <v>158</v>
      </c>
      <c r="H422" s="247" t="s">
        <v>1428</v>
      </c>
      <c r="I422" s="247" t="s">
        <v>1231</v>
      </c>
      <c r="J422" s="247" t="s">
        <v>1231</v>
      </c>
      <c r="K422" s="271">
        <v>2.36</v>
      </c>
      <c r="L422" s="271">
        <v>0.97</v>
      </c>
      <c r="M422" s="247"/>
      <c r="N422" s="247"/>
      <c r="O422" s="247" t="s">
        <v>65</v>
      </c>
      <c r="P422" s="247">
        <v>54</v>
      </c>
      <c r="Q422" s="248"/>
      <c r="R422" s="247" t="s">
        <v>136</v>
      </c>
      <c r="S422" s="247" t="s">
        <v>1238</v>
      </c>
      <c r="T422" s="249">
        <v>154</v>
      </c>
      <c r="U422" s="249" t="s">
        <v>1607</v>
      </c>
      <c r="V422" s="247" t="s">
        <v>167</v>
      </c>
      <c r="W422" s="247" t="s">
        <v>65</v>
      </c>
      <c r="X422" s="247" t="s">
        <v>108</v>
      </c>
      <c r="Y422" s="247" t="s">
        <v>112</v>
      </c>
      <c r="Z422" s="247" t="s">
        <v>1304</v>
      </c>
      <c r="AA422" s="247" t="s">
        <v>113</v>
      </c>
      <c r="AB422" s="247" t="s">
        <v>113</v>
      </c>
      <c r="AC422" s="247"/>
      <c r="AD422" s="247" t="s">
        <v>113</v>
      </c>
      <c r="AE422" s="247" t="s">
        <v>6</v>
      </c>
      <c r="AF422" s="247" t="s">
        <v>108</v>
      </c>
      <c r="AG422" s="247"/>
      <c r="AH422" s="247" t="s">
        <v>1383</v>
      </c>
      <c r="AI422" s="254"/>
      <c r="AJ422" s="251" t="s">
        <v>1560</v>
      </c>
      <c r="AK422" s="252" t="s">
        <v>1208</v>
      </c>
      <c r="AL422" s="253" t="s">
        <v>1290</v>
      </c>
      <c r="AM422" s="266">
        <f t="shared" si="431"/>
        <v>6.09</v>
      </c>
      <c r="AN422" s="267">
        <v>33.119999999999997</v>
      </c>
      <c r="AO422" s="234">
        <f t="shared" si="432"/>
        <v>201.7</v>
      </c>
      <c r="AP422" s="268">
        <v>2.75</v>
      </c>
      <c r="AQ422" s="268">
        <v>2</v>
      </c>
      <c r="AR422" s="268">
        <v>1.25</v>
      </c>
      <c r="AS422" s="234">
        <f t="shared" si="433"/>
        <v>224.52</v>
      </c>
      <c r="AT422" s="267">
        <v>33.119999999999997</v>
      </c>
      <c r="AU422" s="234">
        <f t="shared" si="434"/>
        <v>201.7</v>
      </c>
      <c r="AV422" s="268">
        <v>2.75</v>
      </c>
      <c r="AW422" s="268">
        <v>2</v>
      </c>
      <c r="AX422" s="268">
        <v>1.25</v>
      </c>
      <c r="AY422" s="234">
        <f t="shared" si="435"/>
        <v>224.52</v>
      </c>
      <c r="AZ422" s="272">
        <v>26.43</v>
      </c>
      <c r="BA422" s="266">
        <f t="shared" si="436"/>
        <v>160.959</v>
      </c>
      <c r="BB422" s="273">
        <v>1.75</v>
      </c>
      <c r="BC422" s="273">
        <v>1</v>
      </c>
      <c r="BD422" s="273">
        <v>0.75</v>
      </c>
      <c r="BE422" s="234">
        <f t="shared" si="437"/>
        <v>130.97</v>
      </c>
      <c r="BF422" s="272">
        <v>26.43</v>
      </c>
      <c r="BG422" s="234">
        <f t="shared" si="438"/>
        <v>160.96</v>
      </c>
      <c r="BH422" s="273">
        <v>1.75</v>
      </c>
      <c r="BI422" s="273">
        <v>1</v>
      </c>
      <c r="BJ422" s="273">
        <v>0.75</v>
      </c>
      <c r="BK422" s="234">
        <f t="shared" si="439"/>
        <v>130.97</v>
      </c>
      <c r="BL422" s="234">
        <f t="shared" si="440"/>
        <v>426.22</v>
      </c>
      <c r="BM422" s="234">
        <f t="shared" si="441"/>
        <v>426.22</v>
      </c>
      <c r="BN422" s="234">
        <f t="shared" si="442"/>
        <v>291.93</v>
      </c>
      <c r="BO422" s="234">
        <f t="shared" si="443"/>
        <v>291.93</v>
      </c>
      <c r="BP422" s="235" t="s">
        <v>1599</v>
      </c>
    </row>
    <row r="423" spans="1:68" s="233" customFormat="1" ht="14.95" thickBot="1" x14ac:dyDescent="0.25">
      <c r="A423" s="277" t="s">
        <v>723</v>
      </c>
      <c r="B423" s="278" t="s">
        <v>782</v>
      </c>
      <c r="C423" s="278" t="s">
        <v>781</v>
      </c>
      <c r="D423" s="279" t="s">
        <v>335</v>
      </c>
      <c r="E423" s="278" t="s">
        <v>166</v>
      </c>
      <c r="F423" s="278" t="s">
        <v>157</v>
      </c>
      <c r="G423" s="278" t="s">
        <v>158</v>
      </c>
      <c r="H423" s="278" t="s">
        <v>1428</v>
      </c>
      <c r="I423" s="278" t="s">
        <v>1231</v>
      </c>
      <c r="J423" s="278" t="s">
        <v>1231</v>
      </c>
      <c r="K423" s="271">
        <v>2.36</v>
      </c>
      <c r="L423" s="271">
        <v>0.97</v>
      </c>
      <c r="M423" s="278"/>
      <c r="N423" s="278"/>
      <c r="O423" s="278" t="s">
        <v>65</v>
      </c>
      <c r="P423" s="278">
        <v>54</v>
      </c>
      <c r="Q423" s="279"/>
      <c r="R423" s="278" t="s">
        <v>136</v>
      </c>
      <c r="S423" s="278" t="s">
        <v>1238</v>
      </c>
      <c r="T423" s="249">
        <v>154</v>
      </c>
      <c r="U423" s="249" t="s">
        <v>1607</v>
      </c>
      <c r="V423" s="278" t="s">
        <v>167</v>
      </c>
      <c r="W423" s="278" t="s">
        <v>65</v>
      </c>
      <c r="X423" s="278" t="s">
        <v>108</v>
      </c>
      <c r="Y423" s="278" t="s">
        <v>112</v>
      </c>
      <c r="Z423" s="278" t="s">
        <v>1304</v>
      </c>
      <c r="AA423" s="278" t="s">
        <v>113</v>
      </c>
      <c r="AB423" s="278" t="s">
        <v>113</v>
      </c>
      <c r="AC423" s="278"/>
      <c r="AD423" s="278" t="s">
        <v>113</v>
      </c>
      <c r="AE423" s="278" t="s">
        <v>6</v>
      </c>
      <c r="AF423" s="278" t="s">
        <v>108</v>
      </c>
      <c r="AG423" s="278"/>
      <c r="AH423" s="278" t="s">
        <v>1383</v>
      </c>
      <c r="AI423" s="281"/>
      <c r="AJ423" s="282" t="s">
        <v>1560</v>
      </c>
      <c r="AK423" s="252" t="s">
        <v>1208</v>
      </c>
      <c r="AL423" s="253" t="s">
        <v>1290</v>
      </c>
      <c r="AM423" s="266">
        <f t="shared" si="431"/>
        <v>6.09</v>
      </c>
      <c r="AN423" s="267">
        <v>33.119999999999997</v>
      </c>
      <c r="AO423" s="234">
        <f t="shared" si="432"/>
        <v>201.7</v>
      </c>
      <c r="AP423" s="268">
        <v>2.75</v>
      </c>
      <c r="AQ423" s="268">
        <v>2</v>
      </c>
      <c r="AR423" s="268">
        <v>1.25</v>
      </c>
      <c r="AS423" s="234">
        <f t="shared" si="433"/>
        <v>224.52</v>
      </c>
      <c r="AT423" s="267">
        <v>33.119999999999997</v>
      </c>
      <c r="AU423" s="234">
        <f t="shared" si="434"/>
        <v>201.7</v>
      </c>
      <c r="AV423" s="268">
        <v>2.75</v>
      </c>
      <c r="AW423" s="268">
        <v>2</v>
      </c>
      <c r="AX423" s="268">
        <v>1.25</v>
      </c>
      <c r="AY423" s="234">
        <f t="shared" si="435"/>
        <v>224.52</v>
      </c>
      <c r="AZ423" s="272">
        <v>26.43</v>
      </c>
      <c r="BA423" s="266">
        <f t="shared" si="436"/>
        <v>160.959</v>
      </c>
      <c r="BB423" s="273">
        <v>1.75</v>
      </c>
      <c r="BC423" s="273">
        <v>1</v>
      </c>
      <c r="BD423" s="273">
        <v>0.75</v>
      </c>
      <c r="BE423" s="234">
        <f t="shared" si="437"/>
        <v>130.97</v>
      </c>
      <c r="BF423" s="272">
        <v>26.43</v>
      </c>
      <c r="BG423" s="234">
        <f t="shared" si="438"/>
        <v>160.96</v>
      </c>
      <c r="BH423" s="273">
        <v>1.75</v>
      </c>
      <c r="BI423" s="273">
        <v>1</v>
      </c>
      <c r="BJ423" s="273">
        <v>0.75</v>
      </c>
      <c r="BK423" s="234">
        <f t="shared" si="439"/>
        <v>130.97</v>
      </c>
      <c r="BL423" s="234">
        <f t="shared" si="440"/>
        <v>426.22</v>
      </c>
      <c r="BM423" s="234">
        <f t="shared" si="441"/>
        <v>426.22</v>
      </c>
      <c r="BN423" s="234">
        <f t="shared" si="442"/>
        <v>291.93</v>
      </c>
      <c r="BO423" s="234">
        <f t="shared" si="443"/>
        <v>291.93</v>
      </c>
      <c r="BP423" s="235" t="s">
        <v>1599</v>
      </c>
    </row>
    <row r="424" spans="1:68" s="233" customFormat="1" ht="14.95" thickBot="1" x14ac:dyDescent="0.25">
      <c r="A424" s="284" t="s">
        <v>783</v>
      </c>
      <c r="B424" s="285"/>
      <c r="C424" s="285"/>
      <c r="D424" s="286"/>
      <c r="E424" s="285"/>
      <c r="F424" s="285"/>
      <c r="G424" s="286"/>
      <c r="H424" s="286"/>
      <c r="I424" s="286"/>
      <c r="J424" s="285"/>
      <c r="K424" s="287"/>
      <c r="L424" s="287"/>
      <c r="M424" s="285"/>
      <c r="N424" s="285"/>
      <c r="O424" s="285"/>
      <c r="P424" s="285"/>
      <c r="Q424" s="286"/>
      <c r="R424" s="285"/>
      <c r="S424" s="285"/>
      <c r="T424" s="285"/>
      <c r="U424" s="285"/>
      <c r="V424" s="285"/>
      <c r="W424" s="285"/>
      <c r="X424" s="285"/>
      <c r="Y424" s="285"/>
      <c r="Z424" s="285"/>
      <c r="AA424" s="285"/>
      <c r="AB424" s="285"/>
      <c r="AC424" s="285"/>
      <c r="AD424" s="285"/>
      <c r="AE424" s="285"/>
      <c r="AF424" s="285"/>
      <c r="AG424" s="285"/>
      <c r="AH424" s="285"/>
      <c r="AI424" s="286"/>
      <c r="AJ424" s="286"/>
      <c r="AK424" s="285"/>
      <c r="AL424" s="288"/>
      <c r="AM424" s="266"/>
      <c r="AN424" s="234"/>
      <c r="AO424" s="234"/>
      <c r="AP424" s="234"/>
      <c r="AQ424" s="234"/>
      <c r="AR424" s="234"/>
      <c r="AS424" s="234"/>
      <c r="AT424" s="266"/>
      <c r="AU424" s="266"/>
      <c r="AV424" s="266"/>
      <c r="AW424" s="266"/>
      <c r="AX424" s="266"/>
      <c r="AY424" s="266"/>
      <c r="AZ424" s="266"/>
      <c r="BA424" s="266"/>
      <c r="BB424" s="266"/>
      <c r="BC424" s="266"/>
      <c r="BD424" s="266"/>
      <c r="BE424" s="266"/>
      <c r="BF424" s="266"/>
      <c r="BG424" s="266"/>
      <c r="BH424" s="266">
        <v>3.5</v>
      </c>
      <c r="BI424" s="266">
        <v>2.25</v>
      </c>
      <c r="BJ424" s="266">
        <v>1.25</v>
      </c>
      <c r="BK424" s="266"/>
      <c r="BL424" s="234"/>
      <c r="BM424" s="234"/>
      <c r="BN424" s="234"/>
      <c r="BO424" s="234"/>
    </row>
    <row r="425" spans="1:68" s="233" customFormat="1" x14ac:dyDescent="0.2">
      <c r="A425" s="289" t="s">
        <v>783</v>
      </c>
      <c r="B425" s="290" t="s">
        <v>785</v>
      </c>
      <c r="C425" s="290" t="s">
        <v>784</v>
      </c>
      <c r="D425" s="291" t="s">
        <v>335</v>
      </c>
      <c r="E425" s="290" t="s">
        <v>166</v>
      </c>
      <c r="F425" s="290" t="s">
        <v>157</v>
      </c>
      <c r="G425" s="290" t="s">
        <v>158</v>
      </c>
      <c r="H425" s="290" t="s">
        <v>1408</v>
      </c>
      <c r="I425" s="290" t="s">
        <v>1500</v>
      </c>
      <c r="J425" s="290" t="s">
        <v>1231</v>
      </c>
      <c r="K425" s="271">
        <v>2.36</v>
      </c>
      <c r="L425" s="271">
        <v>0.95</v>
      </c>
      <c r="M425" s="290"/>
      <c r="N425" s="290"/>
      <c r="O425" s="290" t="s">
        <v>65</v>
      </c>
      <c r="P425" s="290">
        <v>44</v>
      </c>
      <c r="Q425" s="291"/>
      <c r="R425" s="290" t="s">
        <v>136</v>
      </c>
      <c r="S425" s="290" t="s">
        <v>1238</v>
      </c>
      <c r="T425" s="249">
        <v>154</v>
      </c>
      <c r="U425" s="249" t="s">
        <v>1607</v>
      </c>
      <c r="V425" s="290" t="s">
        <v>199</v>
      </c>
      <c r="W425" s="290" t="s">
        <v>65</v>
      </c>
      <c r="X425" s="290" t="s">
        <v>108</v>
      </c>
      <c r="Y425" s="290" t="s">
        <v>112</v>
      </c>
      <c r="Z425" s="290" t="s">
        <v>1337</v>
      </c>
      <c r="AA425" s="290" t="s">
        <v>113</v>
      </c>
      <c r="AB425" s="290" t="s">
        <v>113</v>
      </c>
      <c r="AC425" s="290"/>
      <c r="AD425" s="290" t="s">
        <v>113</v>
      </c>
      <c r="AE425" s="249" t="s">
        <v>113</v>
      </c>
      <c r="AF425" s="290" t="s">
        <v>65</v>
      </c>
      <c r="AG425" s="290"/>
      <c r="AH425" s="290" t="s">
        <v>1383</v>
      </c>
      <c r="AI425" s="304"/>
      <c r="AJ425" s="292" t="s">
        <v>1596</v>
      </c>
      <c r="AK425" s="252" t="s">
        <v>1208</v>
      </c>
      <c r="AL425" s="253" t="s">
        <v>1290</v>
      </c>
      <c r="AM425" s="266">
        <f t="shared" si="431"/>
        <v>6.07</v>
      </c>
      <c r="AN425" s="267">
        <v>28.03</v>
      </c>
      <c r="AO425" s="234">
        <f t="shared" si="432"/>
        <v>170.14</v>
      </c>
      <c r="AP425" s="268">
        <v>2.5</v>
      </c>
      <c r="AQ425" s="268">
        <v>2</v>
      </c>
      <c r="AR425" s="268">
        <v>1.25</v>
      </c>
      <c r="AS425" s="234">
        <f t="shared" si="433"/>
        <v>215.17</v>
      </c>
      <c r="AT425" s="269">
        <v>13.09</v>
      </c>
      <c r="AU425" s="234">
        <f t="shared" ref="AU425:AU433" si="444">SUBTOTAL(9,AM425)*AT425</f>
        <v>79.459999999999994</v>
      </c>
      <c r="AV425" s="270">
        <v>2.5</v>
      </c>
      <c r="AW425" s="270">
        <v>2</v>
      </c>
      <c r="AX425" s="270">
        <v>1.25</v>
      </c>
      <c r="AY425" s="234">
        <f t="shared" ref="AY425:AY433" si="445">SUBTOTAL(9,AV425:AX425)*37.42</f>
        <v>215.17</v>
      </c>
      <c r="AZ425" s="272">
        <v>18.66</v>
      </c>
      <c r="BA425" s="266">
        <f t="shared" ref="BA425:BA433" si="446">SUBTOTAL(9,AM425)*AZ425</f>
        <v>113.26600000000001</v>
      </c>
      <c r="BB425" s="273">
        <v>1.5</v>
      </c>
      <c r="BC425" s="273">
        <v>1</v>
      </c>
      <c r="BD425" s="273">
        <v>0.75</v>
      </c>
      <c r="BE425" s="234">
        <f t="shared" ref="BE425:BE433" si="447">SUBTOTAL(9,BB425:BD425)*37.42</f>
        <v>121.62</v>
      </c>
      <c r="BF425" s="294">
        <v>10.78</v>
      </c>
      <c r="BG425" s="234">
        <f t="shared" ref="BG425:BG433" si="448">SUBTOTAL(9,AM425)*BF425</f>
        <v>65.430000000000007</v>
      </c>
      <c r="BH425" s="295">
        <v>1.25</v>
      </c>
      <c r="BI425" s="295">
        <v>1</v>
      </c>
      <c r="BJ425" s="295">
        <v>0.75</v>
      </c>
      <c r="BK425" s="234">
        <f t="shared" ref="BK425:BK433" si="449">SUBTOTAL(9,BH425:BJ425)*37.42</f>
        <v>112.26</v>
      </c>
      <c r="BL425" s="234">
        <f t="shared" ref="BL425:BL433" si="450">SUM(AO425+AS425)</f>
        <v>385.31</v>
      </c>
      <c r="BM425" s="234">
        <f t="shared" ref="BM425:BM433" si="451">SUM(AU425+AY425)</f>
        <v>294.63</v>
      </c>
      <c r="BN425" s="234">
        <f t="shared" ref="BN425:BN433" si="452">SUM(BA425+BE425)</f>
        <v>234.89</v>
      </c>
      <c r="BO425" s="234">
        <f t="shared" ref="BO425:BO433" si="453">SUM(BG425+BK425)</f>
        <v>177.69</v>
      </c>
    </row>
    <row r="426" spans="1:68" s="233" customFormat="1" x14ac:dyDescent="0.2">
      <c r="A426" s="246" t="s">
        <v>783</v>
      </c>
      <c r="B426" s="247" t="s">
        <v>787</v>
      </c>
      <c r="C426" s="247" t="s">
        <v>786</v>
      </c>
      <c r="D426" s="248" t="s">
        <v>177</v>
      </c>
      <c r="E426" s="247" t="s">
        <v>124</v>
      </c>
      <c r="F426" s="247" t="s">
        <v>157</v>
      </c>
      <c r="G426" s="247" t="s">
        <v>158</v>
      </c>
      <c r="H426" s="247" t="s">
        <v>1428</v>
      </c>
      <c r="I426" s="247" t="s">
        <v>1386</v>
      </c>
      <c r="J426" s="247" t="s">
        <v>1202</v>
      </c>
      <c r="K426" s="271">
        <v>2.36</v>
      </c>
      <c r="L426" s="271">
        <v>1.29</v>
      </c>
      <c r="M426" s="247" t="s">
        <v>1308</v>
      </c>
      <c r="N426" s="247" t="s">
        <v>1388</v>
      </c>
      <c r="O426" s="247" t="s">
        <v>65</v>
      </c>
      <c r="P426" s="247">
        <v>54</v>
      </c>
      <c r="Q426" s="248"/>
      <c r="R426" s="247" t="s">
        <v>136</v>
      </c>
      <c r="S426" s="247" t="s">
        <v>1217</v>
      </c>
      <c r="T426" s="249">
        <v>154</v>
      </c>
      <c r="U426" s="249" t="s">
        <v>1607</v>
      </c>
      <c r="V426" s="247" t="s">
        <v>125</v>
      </c>
      <c r="W426" s="247" t="s">
        <v>108</v>
      </c>
      <c r="X426" s="247" t="s">
        <v>108</v>
      </c>
      <c r="Y426" s="247" t="s">
        <v>112</v>
      </c>
      <c r="Z426" s="247" t="s">
        <v>1337</v>
      </c>
      <c r="AA426" s="247" t="s">
        <v>108</v>
      </c>
      <c r="AB426" s="247" t="s">
        <v>113</v>
      </c>
      <c r="AC426" s="247"/>
      <c r="AD426" s="249" t="s">
        <v>113</v>
      </c>
      <c r="AE426" s="247" t="s">
        <v>6</v>
      </c>
      <c r="AF426" s="247" t="s">
        <v>108</v>
      </c>
      <c r="AG426" s="247"/>
      <c r="AH426" s="247" t="s">
        <v>1433</v>
      </c>
      <c r="AI426" s="254"/>
      <c r="AJ426" s="251" t="s">
        <v>1560</v>
      </c>
      <c r="AK426" s="252" t="s">
        <v>1208</v>
      </c>
      <c r="AL426" s="253" t="s">
        <v>1290</v>
      </c>
      <c r="AM426" s="266">
        <f t="shared" si="431"/>
        <v>6.41</v>
      </c>
      <c r="AN426" s="267">
        <v>33.119999999999997</v>
      </c>
      <c r="AO426" s="234">
        <f t="shared" si="432"/>
        <v>212.3</v>
      </c>
      <c r="AP426" s="268">
        <v>2.75</v>
      </c>
      <c r="AQ426" s="268">
        <v>2</v>
      </c>
      <c r="AR426" s="268">
        <v>1.25</v>
      </c>
      <c r="AS426" s="234">
        <f t="shared" si="433"/>
        <v>224.52</v>
      </c>
      <c r="AT426" s="267">
        <v>33.119999999999997</v>
      </c>
      <c r="AU426" s="234">
        <f t="shared" si="444"/>
        <v>212.3</v>
      </c>
      <c r="AV426" s="268">
        <v>2.75</v>
      </c>
      <c r="AW426" s="268">
        <v>2</v>
      </c>
      <c r="AX426" s="268">
        <v>1.25</v>
      </c>
      <c r="AY426" s="234">
        <f t="shared" si="445"/>
        <v>224.52</v>
      </c>
      <c r="AZ426" s="272">
        <v>26.43</v>
      </c>
      <c r="BA426" s="266">
        <f t="shared" si="446"/>
        <v>169.416</v>
      </c>
      <c r="BB426" s="273">
        <v>1.75</v>
      </c>
      <c r="BC426" s="273">
        <v>1</v>
      </c>
      <c r="BD426" s="273">
        <v>0.75</v>
      </c>
      <c r="BE426" s="234">
        <f t="shared" si="447"/>
        <v>130.97</v>
      </c>
      <c r="BF426" s="272">
        <v>26.43</v>
      </c>
      <c r="BG426" s="234">
        <f t="shared" si="448"/>
        <v>169.42</v>
      </c>
      <c r="BH426" s="273">
        <v>1.75</v>
      </c>
      <c r="BI426" s="273">
        <v>1</v>
      </c>
      <c r="BJ426" s="273">
        <v>0.75</v>
      </c>
      <c r="BK426" s="234">
        <f t="shared" si="449"/>
        <v>130.97</v>
      </c>
      <c r="BL426" s="234">
        <f t="shared" si="450"/>
        <v>436.82</v>
      </c>
      <c r="BM426" s="234">
        <f t="shared" si="451"/>
        <v>436.82</v>
      </c>
      <c r="BN426" s="234">
        <f t="shared" si="452"/>
        <v>300.39</v>
      </c>
      <c r="BO426" s="234">
        <f t="shared" si="453"/>
        <v>300.39</v>
      </c>
      <c r="BP426" s="235" t="s">
        <v>1599</v>
      </c>
    </row>
    <row r="427" spans="1:68" s="233" customFormat="1" x14ac:dyDescent="0.2">
      <c r="A427" s="246" t="s">
        <v>783</v>
      </c>
      <c r="B427" s="247" t="s">
        <v>789</v>
      </c>
      <c r="C427" s="247" t="s">
        <v>788</v>
      </c>
      <c r="D427" s="248" t="s">
        <v>358</v>
      </c>
      <c r="E427" s="247" t="s">
        <v>166</v>
      </c>
      <c r="F427" s="247" t="s">
        <v>157</v>
      </c>
      <c r="G427" s="247" t="s">
        <v>158</v>
      </c>
      <c r="H427" s="247" t="s">
        <v>1408</v>
      </c>
      <c r="I427" s="247" t="s">
        <v>1429</v>
      </c>
      <c r="J427" s="249" t="s">
        <v>1637</v>
      </c>
      <c r="K427" s="271">
        <v>2.36</v>
      </c>
      <c r="L427" s="271">
        <v>0.83</v>
      </c>
      <c r="M427" s="247"/>
      <c r="N427" s="247"/>
      <c r="O427" s="247" t="s">
        <v>65</v>
      </c>
      <c r="P427" s="247">
        <v>44</v>
      </c>
      <c r="Q427" s="248"/>
      <c r="R427" s="247" t="s">
        <v>136</v>
      </c>
      <c r="S427" s="247" t="s">
        <v>1238</v>
      </c>
      <c r="T427" s="249">
        <v>154</v>
      </c>
      <c r="U427" s="249" t="s">
        <v>1607</v>
      </c>
      <c r="V427" s="247" t="s">
        <v>167</v>
      </c>
      <c r="W427" s="247" t="s">
        <v>65</v>
      </c>
      <c r="X427" s="247" t="s">
        <v>108</v>
      </c>
      <c r="Y427" s="247" t="s">
        <v>112</v>
      </c>
      <c r="Z427" s="247" t="s">
        <v>1337</v>
      </c>
      <c r="AA427" s="247" t="s">
        <v>113</v>
      </c>
      <c r="AB427" s="247" t="s">
        <v>113</v>
      </c>
      <c r="AC427" s="247"/>
      <c r="AD427" s="247" t="s">
        <v>113</v>
      </c>
      <c r="AE427" s="249" t="s">
        <v>5</v>
      </c>
      <c r="AF427" s="247" t="s">
        <v>65</v>
      </c>
      <c r="AG427" s="247"/>
      <c r="AH427" s="247" t="s">
        <v>1413</v>
      </c>
      <c r="AI427" s="254"/>
      <c r="AJ427" s="251" t="s">
        <v>1566</v>
      </c>
      <c r="AK427" s="252" t="s">
        <v>1208</v>
      </c>
      <c r="AL427" s="253" t="s">
        <v>1290</v>
      </c>
      <c r="AM427" s="266">
        <f t="shared" si="431"/>
        <v>5.95</v>
      </c>
      <c r="AN427" s="267">
        <v>28.04</v>
      </c>
      <c r="AO427" s="234">
        <f t="shared" si="432"/>
        <v>166.84</v>
      </c>
      <c r="AP427" s="268">
        <v>2.5</v>
      </c>
      <c r="AQ427" s="268">
        <v>2</v>
      </c>
      <c r="AR427" s="268">
        <v>1.25</v>
      </c>
      <c r="AS427" s="234">
        <f t="shared" si="433"/>
        <v>215.17</v>
      </c>
      <c r="AT427" s="269">
        <v>13.1</v>
      </c>
      <c r="AU427" s="234">
        <f t="shared" si="444"/>
        <v>77.95</v>
      </c>
      <c r="AV427" s="270">
        <v>2.5</v>
      </c>
      <c r="AW427" s="270">
        <v>2</v>
      </c>
      <c r="AX427" s="270">
        <v>1.25</v>
      </c>
      <c r="AY427" s="234">
        <f t="shared" si="445"/>
        <v>215.17</v>
      </c>
      <c r="AZ427" s="272">
        <v>18.68</v>
      </c>
      <c r="BA427" s="266">
        <f t="shared" si="446"/>
        <v>111.146</v>
      </c>
      <c r="BB427" s="273">
        <v>1.5</v>
      </c>
      <c r="BC427" s="273">
        <v>1</v>
      </c>
      <c r="BD427" s="273">
        <v>0.75</v>
      </c>
      <c r="BE427" s="234">
        <f t="shared" si="447"/>
        <v>121.62</v>
      </c>
      <c r="BF427" s="294">
        <v>10.79</v>
      </c>
      <c r="BG427" s="234">
        <f t="shared" si="448"/>
        <v>64.2</v>
      </c>
      <c r="BH427" s="295">
        <v>1.25</v>
      </c>
      <c r="BI427" s="295">
        <v>1</v>
      </c>
      <c r="BJ427" s="295">
        <v>0.75</v>
      </c>
      <c r="BK427" s="234">
        <f t="shared" si="449"/>
        <v>112.26</v>
      </c>
      <c r="BL427" s="234">
        <f t="shared" si="450"/>
        <v>382.01</v>
      </c>
      <c r="BM427" s="234">
        <f t="shared" si="451"/>
        <v>293.12</v>
      </c>
      <c r="BN427" s="234">
        <f t="shared" si="452"/>
        <v>232.77</v>
      </c>
      <c r="BO427" s="234">
        <f t="shared" si="453"/>
        <v>176.46</v>
      </c>
    </row>
    <row r="428" spans="1:68" s="233" customFormat="1" x14ac:dyDescent="0.2">
      <c r="A428" s="246" t="s">
        <v>783</v>
      </c>
      <c r="B428" s="247" t="s">
        <v>790</v>
      </c>
      <c r="C428" s="247" t="s">
        <v>786</v>
      </c>
      <c r="D428" s="248" t="s">
        <v>177</v>
      </c>
      <c r="E428" s="247" t="s">
        <v>166</v>
      </c>
      <c r="F428" s="247" t="s">
        <v>157</v>
      </c>
      <c r="G428" s="247" t="s">
        <v>158</v>
      </c>
      <c r="H428" s="247" t="s">
        <v>1408</v>
      </c>
      <c r="I428" s="247" t="s">
        <v>1442</v>
      </c>
      <c r="J428" s="247" t="s">
        <v>1231</v>
      </c>
      <c r="K428" s="271">
        <v>2.36</v>
      </c>
      <c r="L428" s="271">
        <v>1.01</v>
      </c>
      <c r="M428" s="247"/>
      <c r="N428" s="247"/>
      <c r="O428" s="247" t="s">
        <v>65</v>
      </c>
      <c r="P428" s="247">
        <v>44</v>
      </c>
      <c r="Q428" s="248"/>
      <c r="R428" s="247" t="s">
        <v>136</v>
      </c>
      <c r="S428" s="247" t="s">
        <v>1238</v>
      </c>
      <c r="T428" s="249">
        <v>154</v>
      </c>
      <c r="U428" s="249" t="s">
        <v>1607</v>
      </c>
      <c r="V428" s="247" t="s">
        <v>167</v>
      </c>
      <c r="W428" s="247" t="s">
        <v>65</v>
      </c>
      <c r="X428" s="247" t="s">
        <v>108</v>
      </c>
      <c r="Y428" s="247" t="s">
        <v>112</v>
      </c>
      <c r="Z428" s="247" t="s">
        <v>1337</v>
      </c>
      <c r="AA428" s="247" t="s">
        <v>113</v>
      </c>
      <c r="AB428" s="247" t="s">
        <v>113</v>
      </c>
      <c r="AC428" s="247"/>
      <c r="AD428" s="247" t="s">
        <v>113</v>
      </c>
      <c r="AE428" s="249" t="s">
        <v>113</v>
      </c>
      <c r="AF428" s="247" t="s">
        <v>65</v>
      </c>
      <c r="AG428" s="247"/>
      <c r="AH428" s="247" t="s">
        <v>1432</v>
      </c>
      <c r="AI428" s="254"/>
      <c r="AJ428" s="251" t="s">
        <v>1596</v>
      </c>
      <c r="AK428" s="252" t="s">
        <v>1208</v>
      </c>
      <c r="AL428" s="253" t="s">
        <v>1290</v>
      </c>
      <c r="AM428" s="266">
        <f t="shared" si="431"/>
        <v>6.13</v>
      </c>
      <c r="AN428" s="267">
        <v>28.03</v>
      </c>
      <c r="AO428" s="234">
        <f t="shared" si="432"/>
        <v>171.82</v>
      </c>
      <c r="AP428" s="268">
        <v>2.5</v>
      </c>
      <c r="AQ428" s="268">
        <v>2</v>
      </c>
      <c r="AR428" s="268">
        <v>1.25</v>
      </c>
      <c r="AS428" s="234">
        <f t="shared" si="433"/>
        <v>215.17</v>
      </c>
      <c r="AT428" s="269">
        <v>13.09</v>
      </c>
      <c r="AU428" s="234">
        <f t="shared" si="444"/>
        <v>80.239999999999995</v>
      </c>
      <c r="AV428" s="270">
        <v>2.5</v>
      </c>
      <c r="AW428" s="270">
        <v>2</v>
      </c>
      <c r="AX428" s="270">
        <v>1.25</v>
      </c>
      <c r="AY428" s="234">
        <f t="shared" si="445"/>
        <v>215.17</v>
      </c>
      <c r="AZ428" s="272">
        <v>18.66</v>
      </c>
      <c r="BA428" s="266">
        <f t="shared" si="446"/>
        <v>114.386</v>
      </c>
      <c r="BB428" s="273">
        <v>1.5</v>
      </c>
      <c r="BC428" s="273">
        <v>1</v>
      </c>
      <c r="BD428" s="273">
        <v>0.75</v>
      </c>
      <c r="BE428" s="234">
        <f t="shared" si="447"/>
        <v>121.62</v>
      </c>
      <c r="BF428" s="294">
        <v>10.78</v>
      </c>
      <c r="BG428" s="234">
        <f t="shared" si="448"/>
        <v>66.08</v>
      </c>
      <c r="BH428" s="295">
        <v>1.25</v>
      </c>
      <c r="BI428" s="295">
        <v>1</v>
      </c>
      <c r="BJ428" s="295">
        <v>0.75</v>
      </c>
      <c r="BK428" s="234">
        <f t="shared" si="449"/>
        <v>112.26</v>
      </c>
      <c r="BL428" s="234">
        <f t="shared" si="450"/>
        <v>386.99</v>
      </c>
      <c r="BM428" s="234">
        <f t="shared" si="451"/>
        <v>295.41000000000003</v>
      </c>
      <c r="BN428" s="234">
        <f t="shared" si="452"/>
        <v>236.01</v>
      </c>
      <c r="BO428" s="234">
        <f t="shared" si="453"/>
        <v>178.34</v>
      </c>
    </row>
    <row r="429" spans="1:68" s="233" customFormat="1" x14ac:dyDescent="0.2">
      <c r="A429" s="246" t="s">
        <v>783</v>
      </c>
      <c r="B429" s="247" t="s">
        <v>792</v>
      </c>
      <c r="C429" s="247" t="s">
        <v>791</v>
      </c>
      <c r="D429" s="248" t="s">
        <v>338</v>
      </c>
      <c r="E429" s="247" t="s">
        <v>166</v>
      </c>
      <c r="F429" s="247" t="s">
        <v>157</v>
      </c>
      <c r="G429" s="247" t="s">
        <v>158</v>
      </c>
      <c r="H429" s="247" t="s">
        <v>1428</v>
      </c>
      <c r="I429" s="247" t="s">
        <v>1231</v>
      </c>
      <c r="J429" s="247" t="s">
        <v>1231</v>
      </c>
      <c r="K429" s="271">
        <v>2.36</v>
      </c>
      <c r="L429" s="271">
        <v>0.97</v>
      </c>
      <c r="M429" s="247"/>
      <c r="N429" s="247"/>
      <c r="O429" s="247" t="s">
        <v>65</v>
      </c>
      <c r="P429" s="247">
        <v>54</v>
      </c>
      <c r="Q429" s="248"/>
      <c r="R429" s="247" t="s">
        <v>136</v>
      </c>
      <c r="S429" s="247" t="s">
        <v>1441</v>
      </c>
      <c r="T429" s="249">
        <v>139</v>
      </c>
      <c r="U429" s="249" t="s">
        <v>1607</v>
      </c>
      <c r="V429" s="247" t="s">
        <v>167</v>
      </c>
      <c r="W429" s="247" t="s">
        <v>65</v>
      </c>
      <c r="X429" s="247" t="s">
        <v>108</v>
      </c>
      <c r="Y429" s="247" t="s">
        <v>112</v>
      </c>
      <c r="Z429" s="247" t="s">
        <v>1304</v>
      </c>
      <c r="AA429" s="247" t="s">
        <v>113</v>
      </c>
      <c r="AB429" s="247" t="s">
        <v>113</v>
      </c>
      <c r="AC429" s="247"/>
      <c r="AD429" s="247" t="s">
        <v>113</v>
      </c>
      <c r="AE429" s="247" t="s">
        <v>6</v>
      </c>
      <c r="AF429" s="247" t="s">
        <v>108</v>
      </c>
      <c r="AG429" s="247"/>
      <c r="AH429" s="247" t="s">
        <v>1383</v>
      </c>
      <c r="AI429" s="254"/>
      <c r="AJ429" s="251" t="s">
        <v>1560</v>
      </c>
      <c r="AK429" s="252" t="s">
        <v>1208</v>
      </c>
      <c r="AL429" s="253" t="s">
        <v>1290</v>
      </c>
      <c r="AM429" s="266">
        <f t="shared" si="431"/>
        <v>6.09</v>
      </c>
      <c r="AN429" s="267">
        <v>28.77</v>
      </c>
      <c r="AO429" s="234">
        <f t="shared" si="432"/>
        <v>175.21</v>
      </c>
      <c r="AP429" s="268">
        <v>2.75</v>
      </c>
      <c r="AQ429" s="268">
        <v>2</v>
      </c>
      <c r="AR429" s="268">
        <v>1.25</v>
      </c>
      <c r="AS429" s="234">
        <f t="shared" si="433"/>
        <v>224.52</v>
      </c>
      <c r="AT429" s="267">
        <v>28.77</v>
      </c>
      <c r="AU429" s="234">
        <f t="shared" si="444"/>
        <v>175.21</v>
      </c>
      <c r="AV429" s="268">
        <v>2.75</v>
      </c>
      <c r="AW429" s="268">
        <v>2</v>
      </c>
      <c r="AX429" s="268">
        <v>1.25</v>
      </c>
      <c r="AY429" s="234">
        <f t="shared" si="445"/>
        <v>224.52</v>
      </c>
      <c r="AZ429" s="272">
        <v>23.15</v>
      </c>
      <c r="BA429" s="266">
        <f t="shared" si="446"/>
        <v>140.98400000000001</v>
      </c>
      <c r="BB429" s="273">
        <v>1.75</v>
      </c>
      <c r="BC429" s="273">
        <v>1</v>
      </c>
      <c r="BD429" s="273">
        <v>0.75</v>
      </c>
      <c r="BE429" s="234">
        <f t="shared" si="447"/>
        <v>130.97</v>
      </c>
      <c r="BF429" s="272">
        <v>23.15</v>
      </c>
      <c r="BG429" s="234">
        <f t="shared" si="448"/>
        <v>140.97999999999999</v>
      </c>
      <c r="BH429" s="273">
        <v>1.75</v>
      </c>
      <c r="BI429" s="273">
        <v>1</v>
      </c>
      <c r="BJ429" s="273">
        <v>0.75</v>
      </c>
      <c r="BK429" s="234">
        <f t="shared" si="449"/>
        <v>130.97</v>
      </c>
      <c r="BL429" s="234">
        <f t="shared" si="450"/>
        <v>399.73</v>
      </c>
      <c r="BM429" s="234">
        <f t="shared" si="451"/>
        <v>399.73</v>
      </c>
      <c r="BN429" s="234">
        <f t="shared" si="452"/>
        <v>271.95</v>
      </c>
      <c r="BO429" s="234">
        <f t="shared" si="453"/>
        <v>271.95</v>
      </c>
      <c r="BP429" s="235" t="s">
        <v>1599</v>
      </c>
    </row>
    <row r="430" spans="1:68" s="233" customFormat="1" x14ac:dyDescent="0.2">
      <c r="A430" s="246" t="s">
        <v>783</v>
      </c>
      <c r="B430" s="247" t="s">
        <v>794</v>
      </c>
      <c r="C430" s="247" t="s">
        <v>793</v>
      </c>
      <c r="D430" s="248" t="s">
        <v>177</v>
      </c>
      <c r="E430" s="247" t="s">
        <v>124</v>
      </c>
      <c r="F430" s="247" t="s">
        <v>157</v>
      </c>
      <c r="G430" s="247" t="s">
        <v>158</v>
      </c>
      <c r="H430" s="247" t="s">
        <v>1428</v>
      </c>
      <c r="I430" s="247" t="s">
        <v>1386</v>
      </c>
      <c r="J430" s="247" t="s">
        <v>1202</v>
      </c>
      <c r="K430" s="271">
        <v>2.36</v>
      </c>
      <c r="L430" s="271">
        <v>1.29</v>
      </c>
      <c r="M430" s="247" t="s">
        <v>1308</v>
      </c>
      <c r="N430" s="247" t="s">
        <v>1388</v>
      </c>
      <c r="O430" s="247" t="s">
        <v>65</v>
      </c>
      <c r="P430" s="247">
        <v>54</v>
      </c>
      <c r="Q430" s="248"/>
      <c r="R430" s="247" t="s">
        <v>136</v>
      </c>
      <c r="S430" s="247" t="s">
        <v>1441</v>
      </c>
      <c r="T430" s="249">
        <v>154</v>
      </c>
      <c r="U430" s="249" t="s">
        <v>1607</v>
      </c>
      <c r="V430" s="247" t="s">
        <v>125</v>
      </c>
      <c r="W430" s="247" t="s">
        <v>108</v>
      </c>
      <c r="X430" s="247" t="s">
        <v>65</v>
      </c>
      <c r="Y430" s="247" t="s">
        <v>112</v>
      </c>
      <c r="Z430" s="247" t="s">
        <v>1337</v>
      </c>
      <c r="AA430" s="247" t="s">
        <v>108</v>
      </c>
      <c r="AB430" s="247" t="s">
        <v>113</v>
      </c>
      <c r="AC430" s="247"/>
      <c r="AD430" s="249" t="s">
        <v>113</v>
      </c>
      <c r="AE430" s="247" t="s">
        <v>6</v>
      </c>
      <c r="AF430" s="247" t="s">
        <v>108</v>
      </c>
      <c r="AG430" s="247"/>
      <c r="AH430" s="247" t="s">
        <v>1347</v>
      </c>
      <c r="AI430" s="254"/>
      <c r="AJ430" s="251" t="s">
        <v>1560</v>
      </c>
      <c r="AK430" s="252" t="s">
        <v>1208</v>
      </c>
      <c r="AL430" s="253" t="s">
        <v>1290</v>
      </c>
      <c r="AM430" s="266">
        <f t="shared" si="431"/>
        <v>6.41</v>
      </c>
      <c r="AN430" s="267">
        <v>33.119999999999997</v>
      </c>
      <c r="AO430" s="234">
        <f t="shared" si="432"/>
        <v>212.3</v>
      </c>
      <c r="AP430" s="268">
        <v>2.75</v>
      </c>
      <c r="AQ430" s="268">
        <v>2</v>
      </c>
      <c r="AR430" s="268">
        <v>1.25</v>
      </c>
      <c r="AS430" s="234">
        <f t="shared" si="433"/>
        <v>224.52</v>
      </c>
      <c r="AT430" s="267">
        <v>33.119999999999997</v>
      </c>
      <c r="AU430" s="234">
        <f t="shared" si="444"/>
        <v>212.3</v>
      </c>
      <c r="AV430" s="268">
        <v>2.75</v>
      </c>
      <c r="AW430" s="268">
        <v>2</v>
      </c>
      <c r="AX430" s="268">
        <v>1.25</v>
      </c>
      <c r="AY430" s="234">
        <f t="shared" si="445"/>
        <v>224.52</v>
      </c>
      <c r="AZ430" s="272">
        <v>26.43</v>
      </c>
      <c r="BA430" s="266">
        <f t="shared" si="446"/>
        <v>169.416</v>
      </c>
      <c r="BB430" s="273">
        <v>1.75</v>
      </c>
      <c r="BC430" s="273">
        <v>1</v>
      </c>
      <c r="BD430" s="273">
        <v>0.75</v>
      </c>
      <c r="BE430" s="234">
        <f t="shared" si="447"/>
        <v>130.97</v>
      </c>
      <c r="BF430" s="272">
        <v>26.43</v>
      </c>
      <c r="BG430" s="234">
        <f t="shared" si="448"/>
        <v>169.42</v>
      </c>
      <c r="BH430" s="273">
        <v>1.75</v>
      </c>
      <c r="BI430" s="273">
        <v>1</v>
      </c>
      <c r="BJ430" s="273">
        <v>0.75</v>
      </c>
      <c r="BK430" s="234">
        <f t="shared" si="449"/>
        <v>130.97</v>
      </c>
      <c r="BL430" s="234">
        <f t="shared" si="450"/>
        <v>436.82</v>
      </c>
      <c r="BM430" s="234">
        <f t="shared" si="451"/>
        <v>436.82</v>
      </c>
      <c r="BN430" s="234">
        <f t="shared" si="452"/>
        <v>300.39</v>
      </c>
      <c r="BO430" s="234">
        <f t="shared" si="453"/>
        <v>300.39</v>
      </c>
      <c r="BP430" s="235" t="s">
        <v>1599</v>
      </c>
    </row>
    <row r="431" spans="1:68" s="233" customFormat="1" x14ac:dyDescent="0.2">
      <c r="A431" s="246" t="s">
        <v>783</v>
      </c>
      <c r="B431" s="247" t="s">
        <v>796</v>
      </c>
      <c r="C431" s="247" t="s">
        <v>795</v>
      </c>
      <c r="D431" s="248" t="s">
        <v>189</v>
      </c>
      <c r="E431" s="247" t="s">
        <v>166</v>
      </c>
      <c r="F431" s="247" t="s">
        <v>157</v>
      </c>
      <c r="G431" s="247" t="s">
        <v>158</v>
      </c>
      <c r="H431" s="247" t="s">
        <v>1428</v>
      </c>
      <c r="I431" s="249" t="s">
        <v>1402</v>
      </c>
      <c r="J431" s="247" t="s">
        <v>1402</v>
      </c>
      <c r="K431" s="271">
        <v>2.36</v>
      </c>
      <c r="L431" s="265">
        <v>1.02</v>
      </c>
      <c r="M431" s="247"/>
      <c r="N431" s="247"/>
      <c r="O431" s="247" t="s">
        <v>65</v>
      </c>
      <c r="P431" s="247">
        <v>54</v>
      </c>
      <c r="Q431" s="248"/>
      <c r="R431" s="247" t="s">
        <v>136</v>
      </c>
      <c r="S431" s="247" t="s">
        <v>1441</v>
      </c>
      <c r="T431" s="249">
        <v>139</v>
      </c>
      <c r="U431" s="249" t="s">
        <v>1607</v>
      </c>
      <c r="V431" s="247" t="s">
        <v>125</v>
      </c>
      <c r="W431" s="247" t="s">
        <v>108</v>
      </c>
      <c r="X431" s="247" t="s">
        <v>108</v>
      </c>
      <c r="Y431" s="247" t="s">
        <v>112</v>
      </c>
      <c r="Z431" s="247" t="s">
        <v>1304</v>
      </c>
      <c r="AA431" s="247" t="s">
        <v>108</v>
      </c>
      <c r="AB431" s="247" t="s">
        <v>108</v>
      </c>
      <c r="AC431" s="247"/>
      <c r="AD431" s="247" t="s">
        <v>108</v>
      </c>
      <c r="AE431" s="247" t="s">
        <v>6</v>
      </c>
      <c r="AF431" s="247" t="s">
        <v>108</v>
      </c>
      <c r="AG431" s="247" t="s">
        <v>1396</v>
      </c>
      <c r="AH431" s="247" t="s">
        <v>1354</v>
      </c>
      <c r="AI431" s="254"/>
      <c r="AJ431" s="251" t="s">
        <v>1560</v>
      </c>
      <c r="AK431" s="252" t="s">
        <v>1208</v>
      </c>
      <c r="AL431" s="253" t="s">
        <v>1290</v>
      </c>
      <c r="AM431" s="266">
        <f t="shared" si="431"/>
        <v>6.14</v>
      </c>
      <c r="AN431" s="267">
        <v>28.77</v>
      </c>
      <c r="AO431" s="234">
        <f t="shared" si="432"/>
        <v>176.65</v>
      </c>
      <c r="AP431" s="268">
        <v>2.75</v>
      </c>
      <c r="AQ431" s="268">
        <v>2</v>
      </c>
      <c r="AR431" s="268">
        <v>1.25</v>
      </c>
      <c r="AS431" s="234">
        <f t="shared" si="433"/>
        <v>224.52</v>
      </c>
      <c r="AT431" s="267">
        <v>28.77</v>
      </c>
      <c r="AU431" s="234">
        <f t="shared" si="444"/>
        <v>176.65</v>
      </c>
      <c r="AV431" s="268">
        <v>2.75</v>
      </c>
      <c r="AW431" s="268">
        <v>2</v>
      </c>
      <c r="AX431" s="268">
        <v>1.25</v>
      </c>
      <c r="AY431" s="234">
        <f t="shared" si="445"/>
        <v>224.52</v>
      </c>
      <c r="AZ431" s="272">
        <v>23.15</v>
      </c>
      <c r="BA431" s="266">
        <f t="shared" si="446"/>
        <v>142.14099999999999</v>
      </c>
      <c r="BB431" s="273">
        <v>1.75</v>
      </c>
      <c r="BC431" s="273">
        <v>1</v>
      </c>
      <c r="BD431" s="273">
        <v>0.75</v>
      </c>
      <c r="BE431" s="234">
        <f t="shared" si="447"/>
        <v>130.97</v>
      </c>
      <c r="BF431" s="272">
        <v>23.15</v>
      </c>
      <c r="BG431" s="234">
        <f t="shared" si="448"/>
        <v>142.13999999999999</v>
      </c>
      <c r="BH431" s="273">
        <v>1.75</v>
      </c>
      <c r="BI431" s="273">
        <v>1</v>
      </c>
      <c r="BJ431" s="273">
        <v>0.75</v>
      </c>
      <c r="BK431" s="234">
        <f t="shared" si="449"/>
        <v>130.97</v>
      </c>
      <c r="BL431" s="234">
        <f t="shared" si="450"/>
        <v>401.17</v>
      </c>
      <c r="BM431" s="234">
        <f t="shared" si="451"/>
        <v>401.17</v>
      </c>
      <c r="BN431" s="234">
        <f t="shared" si="452"/>
        <v>273.11</v>
      </c>
      <c r="BO431" s="234">
        <f t="shared" si="453"/>
        <v>273.11</v>
      </c>
      <c r="BP431" s="235" t="s">
        <v>1599</v>
      </c>
    </row>
    <row r="432" spans="1:68" s="233" customFormat="1" x14ac:dyDescent="0.2">
      <c r="A432" s="246" t="s">
        <v>783</v>
      </c>
      <c r="B432" s="247" t="s">
        <v>798</v>
      </c>
      <c r="C432" s="247" t="s">
        <v>797</v>
      </c>
      <c r="D432" s="248" t="s">
        <v>177</v>
      </c>
      <c r="E432" s="247" t="s">
        <v>105</v>
      </c>
      <c r="F432" s="247" t="s">
        <v>157</v>
      </c>
      <c r="G432" s="247" t="s">
        <v>158</v>
      </c>
      <c r="H432" s="247" t="s">
        <v>1362</v>
      </c>
      <c r="I432" s="247" t="s">
        <v>1459</v>
      </c>
      <c r="J432" s="249" t="s">
        <v>1231</v>
      </c>
      <c r="K432" s="271">
        <v>2.36</v>
      </c>
      <c r="L432" s="271">
        <v>1.8149999999999999</v>
      </c>
      <c r="M432" s="247"/>
      <c r="N432" s="247"/>
      <c r="O432" s="247" t="s">
        <v>65</v>
      </c>
      <c r="P432" s="247">
        <v>54</v>
      </c>
      <c r="Q432" s="248"/>
      <c r="R432" s="247" t="s">
        <v>136</v>
      </c>
      <c r="S432" s="247" t="s">
        <v>1431</v>
      </c>
      <c r="T432" s="249">
        <v>124</v>
      </c>
      <c r="U432" s="249" t="s">
        <v>1607</v>
      </c>
      <c r="V432" s="247" t="s">
        <v>111</v>
      </c>
      <c r="W432" s="247" t="s">
        <v>65</v>
      </c>
      <c r="X432" s="247" t="s">
        <v>108</v>
      </c>
      <c r="Y432" s="247" t="s">
        <v>112</v>
      </c>
      <c r="Z432" s="247" t="s">
        <v>1337</v>
      </c>
      <c r="AA432" s="247" t="s">
        <v>108</v>
      </c>
      <c r="AB432" s="247" t="s">
        <v>108</v>
      </c>
      <c r="AC432" s="247"/>
      <c r="AD432" s="249" t="s">
        <v>108</v>
      </c>
      <c r="AE432" s="247" t="s">
        <v>6</v>
      </c>
      <c r="AF432" s="247" t="s">
        <v>108</v>
      </c>
      <c r="AG432" s="247" t="s">
        <v>1460</v>
      </c>
      <c r="AH432" s="247" t="s">
        <v>1461</v>
      </c>
      <c r="AI432" s="250" t="s">
        <v>1636</v>
      </c>
      <c r="AJ432" s="251" t="s">
        <v>1566</v>
      </c>
      <c r="AK432" s="252" t="s">
        <v>1208</v>
      </c>
      <c r="AL432" s="253" t="s">
        <v>1290</v>
      </c>
      <c r="AM432" s="266">
        <f t="shared" si="431"/>
        <v>6.9349999999999996</v>
      </c>
      <c r="AN432" s="267">
        <v>26.02</v>
      </c>
      <c r="AO432" s="234">
        <f t="shared" si="432"/>
        <v>180.45</v>
      </c>
      <c r="AP432" s="268">
        <v>2.75</v>
      </c>
      <c r="AQ432" s="268">
        <v>2</v>
      </c>
      <c r="AR432" s="268">
        <v>1.25</v>
      </c>
      <c r="AS432" s="234">
        <f t="shared" si="433"/>
        <v>224.52</v>
      </c>
      <c r="AT432" s="267">
        <v>26.02</v>
      </c>
      <c r="AU432" s="234">
        <f t="shared" si="444"/>
        <v>180.45</v>
      </c>
      <c r="AV432" s="268">
        <v>2.75</v>
      </c>
      <c r="AW432" s="268">
        <v>2</v>
      </c>
      <c r="AX432" s="268">
        <v>1.25</v>
      </c>
      <c r="AY432" s="234">
        <f t="shared" si="445"/>
        <v>224.52</v>
      </c>
      <c r="AZ432" s="272">
        <v>23.1</v>
      </c>
      <c r="BA432" s="266">
        <f t="shared" si="446"/>
        <v>160.19900000000001</v>
      </c>
      <c r="BB432" s="273">
        <v>1.75</v>
      </c>
      <c r="BC432" s="273">
        <v>1</v>
      </c>
      <c r="BD432" s="273">
        <v>0.75</v>
      </c>
      <c r="BE432" s="234">
        <f t="shared" si="447"/>
        <v>130.97</v>
      </c>
      <c r="BF432" s="272">
        <v>23.1</v>
      </c>
      <c r="BG432" s="234">
        <f t="shared" si="448"/>
        <v>160.19999999999999</v>
      </c>
      <c r="BH432" s="273">
        <v>1.75</v>
      </c>
      <c r="BI432" s="273">
        <v>1</v>
      </c>
      <c r="BJ432" s="273">
        <v>0.75</v>
      </c>
      <c r="BK432" s="234">
        <f t="shared" si="449"/>
        <v>130.97</v>
      </c>
      <c r="BL432" s="234">
        <f t="shared" si="450"/>
        <v>404.97</v>
      </c>
      <c r="BM432" s="234">
        <f t="shared" si="451"/>
        <v>404.97</v>
      </c>
      <c r="BN432" s="234">
        <f t="shared" si="452"/>
        <v>291.17</v>
      </c>
      <c r="BO432" s="234">
        <f t="shared" si="453"/>
        <v>291.17</v>
      </c>
      <c r="BP432" s="235" t="s">
        <v>1599</v>
      </c>
    </row>
    <row r="433" spans="1:68" s="233" customFormat="1" x14ac:dyDescent="0.2">
      <c r="A433" s="246" t="s">
        <v>783</v>
      </c>
      <c r="B433" s="247" t="s">
        <v>800</v>
      </c>
      <c r="C433" s="247" t="s">
        <v>799</v>
      </c>
      <c r="D433" s="248" t="s">
        <v>177</v>
      </c>
      <c r="E433" s="247" t="s">
        <v>124</v>
      </c>
      <c r="F433" s="247" t="s">
        <v>157</v>
      </c>
      <c r="G433" s="247" t="s">
        <v>158</v>
      </c>
      <c r="H433" s="247" t="s">
        <v>1428</v>
      </c>
      <c r="I433" s="247" t="s">
        <v>1386</v>
      </c>
      <c r="J433" s="247" t="s">
        <v>1202</v>
      </c>
      <c r="K433" s="271">
        <v>2.36</v>
      </c>
      <c r="L433" s="271">
        <v>1.29</v>
      </c>
      <c r="M433" s="247" t="s">
        <v>1308</v>
      </c>
      <c r="N433" s="247" t="s">
        <v>1388</v>
      </c>
      <c r="O433" s="247" t="s">
        <v>65</v>
      </c>
      <c r="P433" s="247">
        <v>54</v>
      </c>
      <c r="Q433" s="248"/>
      <c r="R433" s="247" t="s">
        <v>136</v>
      </c>
      <c r="S433" s="247" t="s">
        <v>1439</v>
      </c>
      <c r="T433" s="249">
        <v>124</v>
      </c>
      <c r="U433" s="249" t="s">
        <v>1607</v>
      </c>
      <c r="V433" s="247" t="s">
        <v>125</v>
      </c>
      <c r="W433" s="247" t="s">
        <v>108</v>
      </c>
      <c r="X433" s="247" t="s">
        <v>65</v>
      </c>
      <c r="Y433" s="247" t="s">
        <v>112</v>
      </c>
      <c r="Z433" s="247" t="s">
        <v>1337</v>
      </c>
      <c r="AA433" s="247" t="s">
        <v>108</v>
      </c>
      <c r="AB433" s="247" t="s">
        <v>113</v>
      </c>
      <c r="AC433" s="247"/>
      <c r="AD433" s="249" t="s">
        <v>113</v>
      </c>
      <c r="AE433" s="247" t="s">
        <v>6</v>
      </c>
      <c r="AF433" s="247" t="s">
        <v>108</v>
      </c>
      <c r="AG433" s="247"/>
      <c r="AH433" s="247" t="s">
        <v>1347</v>
      </c>
      <c r="AI433" s="254"/>
      <c r="AJ433" s="251" t="s">
        <v>1560</v>
      </c>
      <c r="AK433" s="252" t="s">
        <v>1208</v>
      </c>
      <c r="AL433" s="253" t="s">
        <v>1290</v>
      </c>
      <c r="AM433" s="266">
        <f t="shared" si="431"/>
        <v>6.41</v>
      </c>
      <c r="AN433" s="267">
        <v>26.02</v>
      </c>
      <c r="AO433" s="234">
        <f t="shared" si="432"/>
        <v>166.79</v>
      </c>
      <c r="AP433" s="268">
        <v>2.75</v>
      </c>
      <c r="AQ433" s="268">
        <v>2</v>
      </c>
      <c r="AR433" s="268">
        <v>1.25</v>
      </c>
      <c r="AS433" s="234">
        <f t="shared" si="433"/>
        <v>224.52</v>
      </c>
      <c r="AT433" s="267">
        <v>26.02</v>
      </c>
      <c r="AU433" s="234">
        <f t="shared" si="444"/>
        <v>166.79</v>
      </c>
      <c r="AV433" s="268">
        <v>2.75</v>
      </c>
      <c r="AW433" s="268">
        <v>2</v>
      </c>
      <c r="AX433" s="268">
        <v>1.25</v>
      </c>
      <c r="AY433" s="234">
        <f t="shared" si="445"/>
        <v>224.52</v>
      </c>
      <c r="AZ433" s="272">
        <v>23.1</v>
      </c>
      <c r="BA433" s="266">
        <f t="shared" si="446"/>
        <v>148.071</v>
      </c>
      <c r="BB433" s="273">
        <v>1.75</v>
      </c>
      <c r="BC433" s="273">
        <v>1</v>
      </c>
      <c r="BD433" s="273">
        <v>0.75</v>
      </c>
      <c r="BE433" s="234">
        <f t="shared" si="447"/>
        <v>130.97</v>
      </c>
      <c r="BF433" s="272">
        <v>23.1</v>
      </c>
      <c r="BG433" s="234">
        <f t="shared" si="448"/>
        <v>148.07</v>
      </c>
      <c r="BH433" s="273">
        <v>1.75</v>
      </c>
      <c r="BI433" s="273">
        <v>1</v>
      </c>
      <c r="BJ433" s="273">
        <v>0.75</v>
      </c>
      <c r="BK433" s="234">
        <f t="shared" si="449"/>
        <v>130.97</v>
      </c>
      <c r="BL433" s="234">
        <f t="shared" si="450"/>
        <v>391.31</v>
      </c>
      <c r="BM433" s="234">
        <f t="shared" si="451"/>
        <v>391.31</v>
      </c>
      <c r="BN433" s="234">
        <f t="shared" si="452"/>
        <v>279.04000000000002</v>
      </c>
      <c r="BO433" s="234">
        <f t="shared" si="453"/>
        <v>279.04000000000002</v>
      </c>
      <c r="BP433" s="235" t="s">
        <v>1599</v>
      </c>
    </row>
    <row r="434" spans="1:68" s="233" customFormat="1" x14ac:dyDescent="0.2">
      <c r="A434" s="246" t="s">
        <v>783</v>
      </c>
      <c r="B434" s="247" t="s">
        <v>801</v>
      </c>
      <c r="C434" s="247" t="s">
        <v>799</v>
      </c>
      <c r="D434" s="248" t="s">
        <v>177</v>
      </c>
      <c r="E434" s="247" t="s">
        <v>166</v>
      </c>
      <c r="F434" s="247" t="s">
        <v>333</v>
      </c>
      <c r="G434" s="248" t="s">
        <v>107</v>
      </c>
      <c r="H434" s="248" t="s">
        <v>1501</v>
      </c>
      <c r="I434" s="248" t="s">
        <v>1502</v>
      </c>
      <c r="J434" s="247" t="s">
        <v>1202</v>
      </c>
      <c r="K434" s="247" t="s">
        <v>1357</v>
      </c>
      <c r="L434" s="247" t="s">
        <v>1447</v>
      </c>
      <c r="M434" s="247"/>
      <c r="N434" s="247"/>
      <c r="O434" s="298" t="s">
        <v>108</v>
      </c>
      <c r="P434" s="247">
        <v>44</v>
      </c>
      <c r="Q434" s="248"/>
      <c r="R434" s="247" t="s">
        <v>136</v>
      </c>
      <c r="S434" s="247" t="s">
        <v>1335</v>
      </c>
      <c r="T434" s="249">
        <v>227</v>
      </c>
      <c r="U434" s="247" t="s">
        <v>110</v>
      </c>
      <c r="V434" s="247" t="s">
        <v>167</v>
      </c>
      <c r="W434" s="247" t="s">
        <v>65</v>
      </c>
      <c r="X434" s="247" t="s">
        <v>65</v>
      </c>
      <c r="Y434" s="247" t="s">
        <v>112</v>
      </c>
      <c r="Z434" s="247" t="s">
        <v>1426</v>
      </c>
      <c r="AA434" s="247" t="s">
        <v>113</v>
      </c>
      <c r="AB434" s="247" t="s">
        <v>113</v>
      </c>
      <c r="AC434" s="247"/>
      <c r="AD434" s="247" t="s">
        <v>113</v>
      </c>
      <c r="AE434" s="247" t="s">
        <v>6</v>
      </c>
      <c r="AF434" s="247" t="s">
        <v>108</v>
      </c>
      <c r="AG434" s="247"/>
      <c r="AH434" s="247" t="s">
        <v>1354</v>
      </c>
      <c r="AI434" s="254"/>
      <c r="AJ434" s="251" t="s">
        <v>1560</v>
      </c>
      <c r="AK434" s="252" t="s">
        <v>1208</v>
      </c>
      <c r="AL434" s="253" t="s">
        <v>1199</v>
      </c>
      <c r="BH434" s="233">
        <v>3.5</v>
      </c>
      <c r="BI434" s="233">
        <v>2.25</v>
      </c>
      <c r="BJ434" s="233">
        <v>1.25</v>
      </c>
      <c r="BL434" s="234">
        <v>0</v>
      </c>
      <c r="BM434" s="234">
        <v>0</v>
      </c>
      <c r="BN434" s="234">
        <v>0</v>
      </c>
      <c r="BO434" s="234">
        <v>0</v>
      </c>
      <c r="BP434" s="235" t="s">
        <v>1137</v>
      </c>
    </row>
    <row r="435" spans="1:68" s="233" customFormat="1" x14ac:dyDescent="0.2">
      <c r="A435" s="246" t="s">
        <v>783</v>
      </c>
      <c r="B435" s="247" t="s">
        <v>803</v>
      </c>
      <c r="C435" s="247" t="s">
        <v>802</v>
      </c>
      <c r="D435" s="248" t="s">
        <v>189</v>
      </c>
      <c r="E435" s="247" t="s">
        <v>124</v>
      </c>
      <c r="F435" s="247" t="s">
        <v>157</v>
      </c>
      <c r="G435" s="247" t="s">
        <v>158</v>
      </c>
      <c r="H435" s="247" t="s">
        <v>1428</v>
      </c>
      <c r="I435" s="247" t="s">
        <v>1386</v>
      </c>
      <c r="J435" s="247" t="s">
        <v>1202</v>
      </c>
      <c r="K435" s="271">
        <v>2.36</v>
      </c>
      <c r="L435" s="271">
        <v>1.29</v>
      </c>
      <c r="M435" s="247" t="s">
        <v>1308</v>
      </c>
      <c r="N435" s="247" t="s">
        <v>1388</v>
      </c>
      <c r="O435" s="247" t="s">
        <v>65</v>
      </c>
      <c r="P435" s="247">
        <v>54</v>
      </c>
      <c r="Q435" s="248"/>
      <c r="R435" s="247" t="s">
        <v>136</v>
      </c>
      <c r="S435" s="247" t="s">
        <v>1335</v>
      </c>
      <c r="T435" s="249">
        <v>124</v>
      </c>
      <c r="U435" s="249" t="s">
        <v>1607</v>
      </c>
      <c r="V435" s="247" t="s">
        <v>125</v>
      </c>
      <c r="W435" s="247" t="s">
        <v>108</v>
      </c>
      <c r="X435" s="247" t="s">
        <v>108</v>
      </c>
      <c r="Y435" s="247" t="s">
        <v>112</v>
      </c>
      <c r="Z435" s="247" t="s">
        <v>1337</v>
      </c>
      <c r="AA435" s="247" t="s">
        <v>108</v>
      </c>
      <c r="AB435" s="247" t="s">
        <v>108</v>
      </c>
      <c r="AC435" s="247"/>
      <c r="AD435" s="247" t="s">
        <v>108</v>
      </c>
      <c r="AE435" s="247" t="s">
        <v>6</v>
      </c>
      <c r="AF435" s="247" t="s">
        <v>108</v>
      </c>
      <c r="AG435" s="249" t="s">
        <v>1655</v>
      </c>
      <c r="AH435" s="247" t="s">
        <v>1347</v>
      </c>
      <c r="AI435" s="254"/>
      <c r="AJ435" s="251" t="s">
        <v>1560</v>
      </c>
      <c r="AK435" s="252" t="s">
        <v>1208</v>
      </c>
      <c r="AL435" s="253" t="s">
        <v>1290</v>
      </c>
      <c r="AM435" s="266">
        <f t="shared" ref="AM435:AM436" si="454">SUM(K435+K435+L435+0.4)</f>
        <v>6.41</v>
      </c>
      <c r="AN435" s="267">
        <v>26.02</v>
      </c>
      <c r="AO435" s="234">
        <f t="shared" ref="AO435:AO436" si="455">SUBTOTAL(9,AM435)*AN435</f>
        <v>166.79</v>
      </c>
      <c r="AP435" s="268">
        <v>2.75</v>
      </c>
      <c r="AQ435" s="268">
        <v>2</v>
      </c>
      <c r="AR435" s="268">
        <v>1.25</v>
      </c>
      <c r="AS435" s="234">
        <f t="shared" ref="AS435:AS436" si="456">SUBTOTAL(9,AP435:AR435)*37.42</f>
        <v>224.52</v>
      </c>
      <c r="AT435" s="267">
        <v>26.02</v>
      </c>
      <c r="AU435" s="234">
        <f t="shared" ref="AU435:AU436" si="457">SUBTOTAL(9,AM435)*AT435</f>
        <v>166.79</v>
      </c>
      <c r="AV435" s="268">
        <v>2.75</v>
      </c>
      <c r="AW435" s="268">
        <v>2</v>
      </c>
      <c r="AX435" s="268">
        <v>1.25</v>
      </c>
      <c r="AY435" s="234">
        <f t="shared" ref="AY435:AY436" si="458">SUBTOTAL(9,AV435:AX435)*37.42</f>
        <v>224.52</v>
      </c>
      <c r="AZ435" s="272">
        <v>23.1</v>
      </c>
      <c r="BA435" s="266">
        <f t="shared" ref="BA435:BA436" si="459">SUBTOTAL(9,AM435)*AZ435</f>
        <v>148.071</v>
      </c>
      <c r="BB435" s="273">
        <v>1.75</v>
      </c>
      <c r="BC435" s="273">
        <v>1</v>
      </c>
      <c r="BD435" s="273">
        <v>0.75</v>
      </c>
      <c r="BE435" s="234">
        <f t="shared" ref="BE435:BE436" si="460">SUBTOTAL(9,BB435:BD435)*37.42</f>
        <v>130.97</v>
      </c>
      <c r="BF435" s="272">
        <v>23.1</v>
      </c>
      <c r="BG435" s="234">
        <f t="shared" ref="BG435:BG436" si="461">SUBTOTAL(9,AM435)*BF435</f>
        <v>148.07</v>
      </c>
      <c r="BH435" s="273">
        <v>1.75</v>
      </c>
      <c r="BI435" s="273">
        <v>1</v>
      </c>
      <c r="BJ435" s="273">
        <v>0.75</v>
      </c>
      <c r="BK435" s="234">
        <f t="shared" ref="BK435:BK436" si="462">SUBTOTAL(9,BH435:BJ435)*37.42</f>
        <v>130.97</v>
      </c>
      <c r="BL435" s="234">
        <f t="shared" ref="BL435:BL436" si="463">SUM(AO435+AS435)</f>
        <v>391.31</v>
      </c>
      <c r="BM435" s="234">
        <f t="shared" ref="BM435:BM436" si="464">SUM(AU435+AY435)</f>
        <v>391.31</v>
      </c>
      <c r="BN435" s="234">
        <f t="shared" ref="BN435:BN436" si="465">SUM(BA435+BE435)</f>
        <v>279.04000000000002</v>
      </c>
      <c r="BO435" s="234">
        <f t="shared" ref="BO435:BO436" si="466">SUM(BG435+BK435)</f>
        <v>279.04000000000002</v>
      </c>
      <c r="BP435" s="235" t="s">
        <v>1599</v>
      </c>
    </row>
    <row r="436" spans="1:68" s="233" customFormat="1" x14ac:dyDescent="0.2">
      <c r="A436" s="246" t="s">
        <v>783</v>
      </c>
      <c r="B436" s="247" t="s">
        <v>805</v>
      </c>
      <c r="C436" s="247" t="s">
        <v>804</v>
      </c>
      <c r="D436" s="248" t="s">
        <v>177</v>
      </c>
      <c r="E436" s="247" t="s">
        <v>124</v>
      </c>
      <c r="F436" s="247" t="s">
        <v>157</v>
      </c>
      <c r="G436" s="247" t="s">
        <v>158</v>
      </c>
      <c r="H436" s="247" t="s">
        <v>1428</v>
      </c>
      <c r="I436" s="247" t="s">
        <v>1386</v>
      </c>
      <c r="J436" s="247" t="s">
        <v>1202</v>
      </c>
      <c r="K436" s="271">
        <v>2.36</v>
      </c>
      <c r="L436" s="271">
        <v>1.29</v>
      </c>
      <c r="M436" s="247" t="s">
        <v>1308</v>
      </c>
      <c r="N436" s="247" t="s">
        <v>1388</v>
      </c>
      <c r="O436" s="247" t="s">
        <v>65</v>
      </c>
      <c r="P436" s="247">
        <v>54</v>
      </c>
      <c r="Q436" s="248"/>
      <c r="R436" s="247" t="s">
        <v>136</v>
      </c>
      <c r="S436" s="247" t="s">
        <v>1335</v>
      </c>
      <c r="T436" s="249">
        <v>124</v>
      </c>
      <c r="U436" s="249" t="s">
        <v>1607</v>
      </c>
      <c r="V436" s="247" t="s">
        <v>125</v>
      </c>
      <c r="W436" s="247" t="s">
        <v>108</v>
      </c>
      <c r="X436" s="247" t="s">
        <v>65</v>
      </c>
      <c r="Y436" s="247" t="s">
        <v>112</v>
      </c>
      <c r="Z436" s="247" t="s">
        <v>1337</v>
      </c>
      <c r="AA436" s="247" t="s">
        <v>108</v>
      </c>
      <c r="AB436" s="247" t="s">
        <v>113</v>
      </c>
      <c r="AC436" s="247"/>
      <c r="AD436" s="249" t="s">
        <v>113</v>
      </c>
      <c r="AE436" s="247" t="s">
        <v>6</v>
      </c>
      <c r="AF436" s="247" t="s">
        <v>108</v>
      </c>
      <c r="AG436" s="247"/>
      <c r="AH436" s="247" t="s">
        <v>1347</v>
      </c>
      <c r="AI436" s="254"/>
      <c r="AJ436" s="251" t="s">
        <v>1560</v>
      </c>
      <c r="AK436" s="252" t="s">
        <v>1208</v>
      </c>
      <c r="AL436" s="253" t="s">
        <v>1290</v>
      </c>
      <c r="AM436" s="266">
        <f t="shared" si="454"/>
        <v>6.41</v>
      </c>
      <c r="AN436" s="267">
        <v>26.02</v>
      </c>
      <c r="AO436" s="234">
        <f t="shared" si="455"/>
        <v>166.79</v>
      </c>
      <c r="AP436" s="268">
        <v>2.75</v>
      </c>
      <c r="AQ436" s="268">
        <v>2</v>
      </c>
      <c r="AR436" s="268">
        <v>1.25</v>
      </c>
      <c r="AS436" s="234">
        <f t="shared" si="456"/>
        <v>224.52</v>
      </c>
      <c r="AT436" s="267">
        <v>26.02</v>
      </c>
      <c r="AU436" s="234">
        <f t="shared" si="457"/>
        <v>166.79</v>
      </c>
      <c r="AV436" s="268">
        <v>2.75</v>
      </c>
      <c r="AW436" s="268">
        <v>2</v>
      </c>
      <c r="AX436" s="268">
        <v>1.25</v>
      </c>
      <c r="AY436" s="234">
        <f t="shared" si="458"/>
        <v>224.52</v>
      </c>
      <c r="AZ436" s="272">
        <v>23.1</v>
      </c>
      <c r="BA436" s="266">
        <f t="shared" si="459"/>
        <v>148.071</v>
      </c>
      <c r="BB436" s="273">
        <v>1.75</v>
      </c>
      <c r="BC436" s="273">
        <v>1</v>
      </c>
      <c r="BD436" s="273">
        <v>0.75</v>
      </c>
      <c r="BE436" s="234">
        <f t="shared" si="460"/>
        <v>130.97</v>
      </c>
      <c r="BF436" s="272">
        <v>23.1</v>
      </c>
      <c r="BG436" s="234">
        <f t="shared" si="461"/>
        <v>148.07</v>
      </c>
      <c r="BH436" s="273">
        <v>1.75</v>
      </c>
      <c r="BI436" s="273">
        <v>1</v>
      </c>
      <c r="BJ436" s="273">
        <v>0.75</v>
      </c>
      <c r="BK436" s="234">
        <f t="shared" si="462"/>
        <v>130.97</v>
      </c>
      <c r="BL436" s="234">
        <f t="shared" si="463"/>
        <v>391.31</v>
      </c>
      <c r="BM436" s="234">
        <f t="shared" si="464"/>
        <v>391.31</v>
      </c>
      <c r="BN436" s="234">
        <f t="shared" si="465"/>
        <v>279.04000000000002</v>
      </c>
      <c r="BO436" s="234">
        <f t="shared" si="466"/>
        <v>279.04000000000002</v>
      </c>
      <c r="BP436" s="235" t="s">
        <v>1599</v>
      </c>
    </row>
    <row r="437" spans="1:68" s="233" customFormat="1" x14ac:dyDescent="0.2">
      <c r="A437" s="246" t="s">
        <v>783</v>
      </c>
      <c r="B437" s="247" t="s">
        <v>806</v>
      </c>
      <c r="C437" s="247" t="s">
        <v>804</v>
      </c>
      <c r="D437" s="248" t="s">
        <v>177</v>
      </c>
      <c r="E437" s="247" t="s">
        <v>166</v>
      </c>
      <c r="F437" s="247" t="s">
        <v>333</v>
      </c>
      <c r="G437" s="248" t="s">
        <v>107</v>
      </c>
      <c r="H437" s="248" t="s">
        <v>1501</v>
      </c>
      <c r="I437" s="248" t="s">
        <v>1502</v>
      </c>
      <c r="J437" s="247" t="s">
        <v>1202</v>
      </c>
      <c r="K437" s="247" t="s">
        <v>1357</v>
      </c>
      <c r="L437" s="247" t="s">
        <v>1447</v>
      </c>
      <c r="M437" s="247"/>
      <c r="N437" s="247"/>
      <c r="O437" s="298" t="s">
        <v>108</v>
      </c>
      <c r="P437" s="247">
        <v>44</v>
      </c>
      <c r="Q437" s="248"/>
      <c r="R437" s="247" t="s">
        <v>136</v>
      </c>
      <c r="S437" s="247" t="s">
        <v>1335</v>
      </c>
      <c r="T437" s="249">
        <v>227</v>
      </c>
      <c r="U437" s="247" t="s">
        <v>110</v>
      </c>
      <c r="V437" s="247" t="s">
        <v>167</v>
      </c>
      <c r="W437" s="247" t="s">
        <v>65</v>
      </c>
      <c r="X437" s="247" t="s">
        <v>65</v>
      </c>
      <c r="Y437" s="247" t="s">
        <v>112</v>
      </c>
      <c r="Z437" s="247" t="s">
        <v>1426</v>
      </c>
      <c r="AA437" s="247" t="s">
        <v>113</v>
      </c>
      <c r="AB437" s="247" t="s">
        <v>113</v>
      </c>
      <c r="AC437" s="247"/>
      <c r="AD437" s="247" t="s">
        <v>113</v>
      </c>
      <c r="AE437" s="247" t="s">
        <v>6</v>
      </c>
      <c r="AF437" s="247" t="s">
        <v>108</v>
      </c>
      <c r="AG437" s="247"/>
      <c r="AH437" s="247" t="s">
        <v>1354</v>
      </c>
      <c r="AI437" s="254"/>
      <c r="AJ437" s="251" t="s">
        <v>1560</v>
      </c>
      <c r="AK437" s="252" t="s">
        <v>1208</v>
      </c>
      <c r="AL437" s="253" t="s">
        <v>1199</v>
      </c>
      <c r="BH437" s="233">
        <v>3.5</v>
      </c>
      <c r="BI437" s="233">
        <v>2.25</v>
      </c>
      <c r="BJ437" s="233">
        <v>1.25</v>
      </c>
      <c r="BL437" s="234">
        <v>0</v>
      </c>
      <c r="BM437" s="234">
        <v>0</v>
      </c>
      <c r="BN437" s="234">
        <v>0</v>
      </c>
      <c r="BO437" s="234">
        <v>0</v>
      </c>
      <c r="BP437" s="235" t="s">
        <v>1137</v>
      </c>
    </row>
    <row r="438" spans="1:68" s="233" customFormat="1" x14ac:dyDescent="0.2">
      <c r="A438" s="246" t="s">
        <v>783</v>
      </c>
      <c r="B438" s="247" t="s">
        <v>808</v>
      </c>
      <c r="C438" s="247" t="s">
        <v>807</v>
      </c>
      <c r="D438" s="248" t="s">
        <v>335</v>
      </c>
      <c r="E438" s="247" t="s">
        <v>166</v>
      </c>
      <c r="F438" s="247" t="s">
        <v>157</v>
      </c>
      <c r="G438" s="247" t="s">
        <v>158</v>
      </c>
      <c r="H438" s="247" t="s">
        <v>1428</v>
      </c>
      <c r="I438" s="247" t="s">
        <v>1231</v>
      </c>
      <c r="J438" s="247" t="s">
        <v>1231</v>
      </c>
      <c r="K438" s="271">
        <v>2.36</v>
      </c>
      <c r="L438" s="271">
        <v>0.97</v>
      </c>
      <c r="M438" s="247"/>
      <c r="N438" s="247"/>
      <c r="O438" s="247" t="s">
        <v>65</v>
      </c>
      <c r="P438" s="247">
        <v>54</v>
      </c>
      <c r="Q438" s="248"/>
      <c r="R438" s="247" t="s">
        <v>136</v>
      </c>
      <c r="S438" s="247" t="s">
        <v>1335</v>
      </c>
      <c r="T438" s="249">
        <v>124</v>
      </c>
      <c r="U438" s="249" t="s">
        <v>1607</v>
      </c>
      <c r="V438" s="247" t="s">
        <v>199</v>
      </c>
      <c r="W438" s="247" t="s">
        <v>65</v>
      </c>
      <c r="X438" s="247" t="s">
        <v>108</v>
      </c>
      <c r="Y438" s="247" t="s">
        <v>112</v>
      </c>
      <c r="Z438" s="247" t="s">
        <v>1304</v>
      </c>
      <c r="AA438" s="247" t="s">
        <v>113</v>
      </c>
      <c r="AB438" s="247" t="s">
        <v>113</v>
      </c>
      <c r="AC438" s="247"/>
      <c r="AD438" s="247" t="s">
        <v>113</v>
      </c>
      <c r="AE438" s="247" t="s">
        <v>6</v>
      </c>
      <c r="AF438" s="247" t="s">
        <v>108</v>
      </c>
      <c r="AG438" s="247"/>
      <c r="AH438" s="247" t="s">
        <v>1383</v>
      </c>
      <c r="AI438" s="254"/>
      <c r="AJ438" s="251" t="s">
        <v>1560</v>
      </c>
      <c r="AK438" s="252" t="s">
        <v>1208</v>
      </c>
      <c r="AL438" s="253" t="s">
        <v>1290</v>
      </c>
      <c r="AM438" s="266">
        <f t="shared" ref="AM438:AM469" si="467">SUM(K438+K438+L438+0.4)</f>
        <v>6.09</v>
      </c>
      <c r="AN438" s="267">
        <v>26.02</v>
      </c>
      <c r="AO438" s="234">
        <f t="shared" ref="AO438:AO469" si="468">SUBTOTAL(9,AM438)*AN438</f>
        <v>158.46</v>
      </c>
      <c r="AP438" s="268">
        <v>2.75</v>
      </c>
      <c r="AQ438" s="268">
        <v>2</v>
      </c>
      <c r="AR438" s="268">
        <v>1.25</v>
      </c>
      <c r="AS438" s="234">
        <f t="shared" ref="AS438:AS501" si="469">SUBTOTAL(9,AP438:AR438)*37.42</f>
        <v>224.52</v>
      </c>
      <c r="AT438" s="267">
        <v>26.02</v>
      </c>
      <c r="AU438" s="234">
        <f t="shared" ref="AU438:AU459" si="470">SUBTOTAL(9,AM438)*AT438</f>
        <v>158.46</v>
      </c>
      <c r="AV438" s="268">
        <v>2.75</v>
      </c>
      <c r="AW438" s="268">
        <v>2</v>
      </c>
      <c r="AX438" s="268">
        <v>1.25</v>
      </c>
      <c r="AY438" s="234">
        <f t="shared" ref="AY438:AY459" si="471">SUBTOTAL(9,AV438:AX438)*37.42</f>
        <v>224.52</v>
      </c>
      <c r="AZ438" s="272">
        <v>23.1</v>
      </c>
      <c r="BA438" s="266">
        <f t="shared" ref="BA438:BA459" si="472">SUBTOTAL(9,AM438)*AZ438</f>
        <v>140.679</v>
      </c>
      <c r="BB438" s="273">
        <v>1.75</v>
      </c>
      <c r="BC438" s="273">
        <v>1</v>
      </c>
      <c r="BD438" s="273">
        <v>0.75</v>
      </c>
      <c r="BE438" s="234">
        <f t="shared" ref="BE438:BE459" si="473">SUBTOTAL(9,BB438:BD438)*37.42</f>
        <v>130.97</v>
      </c>
      <c r="BF438" s="272">
        <v>23.1</v>
      </c>
      <c r="BG438" s="234">
        <f t="shared" ref="BG438:BG459" si="474">SUBTOTAL(9,AM438)*BF438</f>
        <v>140.68</v>
      </c>
      <c r="BH438" s="273">
        <v>1.75</v>
      </c>
      <c r="BI438" s="273">
        <v>1</v>
      </c>
      <c r="BJ438" s="273">
        <v>0.75</v>
      </c>
      <c r="BK438" s="234">
        <f t="shared" ref="BK438:BK459" si="475">SUBTOTAL(9,BH438:BJ438)*37.42</f>
        <v>130.97</v>
      </c>
      <c r="BL438" s="234">
        <f t="shared" ref="BL438:BL459" si="476">SUM(AO438+AS438)</f>
        <v>382.98</v>
      </c>
      <c r="BM438" s="234">
        <f t="shared" ref="BM438:BM459" si="477">SUM(AU438+AY438)</f>
        <v>382.98</v>
      </c>
      <c r="BN438" s="234">
        <f t="shared" ref="BN438:BN459" si="478">SUM(BA438+BE438)</f>
        <v>271.64999999999998</v>
      </c>
      <c r="BO438" s="234">
        <f t="shared" ref="BO438:BO459" si="479">SUM(BG438+BK438)</f>
        <v>271.64999999999998</v>
      </c>
      <c r="BP438" s="235" t="s">
        <v>1599</v>
      </c>
    </row>
    <row r="439" spans="1:68" s="233" customFormat="1" x14ac:dyDescent="0.2">
      <c r="A439" s="246" t="s">
        <v>783</v>
      </c>
      <c r="B439" s="247" t="s">
        <v>809</v>
      </c>
      <c r="C439" s="249" t="s">
        <v>1669</v>
      </c>
      <c r="D439" s="248" t="s">
        <v>338</v>
      </c>
      <c r="E439" s="247" t="s">
        <v>166</v>
      </c>
      <c r="F439" s="247" t="s">
        <v>157</v>
      </c>
      <c r="G439" s="247" t="s">
        <v>158</v>
      </c>
      <c r="H439" s="247" t="s">
        <v>1428</v>
      </c>
      <c r="I439" s="247" t="s">
        <v>1231</v>
      </c>
      <c r="J439" s="247" t="s">
        <v>1231</v>
      </c>
      <c r="K439" s="271">
        <v>2.36</v>
      </c>
      <c r="L439" s="271">
        <v>0.97</v>
      </c>
      <c r="M439" s="247"/>
      <c r="N439" s="247"/>
      <c r="O439" s="247" t="s">
        <v>65</v>
      </c>
      <c r="P439" s="247">
        <v>54</v>
      </c>
      <c r="Q439" s="248"/>
      <c r="R439" s="247" t="s">
        <v>136</v>
      </c>
      <c r="S439" s="247" t="s">
        <v>1217</v>
      </c>
      <c r="T439" s="249">
        <v>154</v>
      </c>
      <c r="U439" s="249" t="s">
        <v>1607</v>
      </c>
      <c r="V439" s="247" t="s">
        <v>167</v>
      </c>
      <c r="W439" s="247" t="s">
        <v>65</v>
      </c>
      <c r="X439" s="247" t="s">
        <v>108</v>
      </c>
      <c r="Y439" s="247" t="s">
        <v>112</v>
      </c>
      <c r="Z439" s="247" t="s">
        <v>1304</v>
      </c>
      <c r="AA439" s="247" t="s">
        <v>113</v>
      </c>
      <c r="AB439" s="247" t="s">
        <v>113</v>
      </c>
      <c r="AC439" s="247"/>
      <c r="AD439" s="247" t="s">
        <v>113</v>
      </c>
      <c r="AE439" s="247" t="s">
        <v>6</v>
      </c>
      <c r="AF439" s="247" t="s">
        <v>108</v>
      </c>
      <c r="AG439" s="247"/>
      <c r="AH439" s="247" t="s">
        <v>1383</v>
      </c>
      <c r="AI439" s="254"/>
      <c r="AJ439" s="251" t="s">
        <v>1560</v>
      </c>
      <c r="AK439" s="252" t="s">
        <v>1208</v>
      </c>
      <c r="AL439" s="253" t="s">
        <v>1290</v>
      </c>
      <c r="AM439" s="266">
        <f t="shared" si="467"/>
        <v>6.09</v>
      </c>
      <c r="AN439" s="267">
        <v>33.119999999999997</v>
      </c>
      <c r="AO439" s="234">
        <f t="shared" si="468"/>
        <v>201.7</v>
      </c>
      <c r="AP439" s="268">
        <v>2.75</v>
      </c>
      <c r="AQ439" s="268">
        <v>2</v>
      </c>
      <c r="AR439" s="268">
        <v>1.25</v>
      </c>
      <c r="AS439" s="234">
        <f t="shared" si="469"/>
        <v>224.52</v>
      </c>
      <c r="AT439" s="267">
        <v>33.119999999999997</v>
      </c>
      <c r="AU439" s="234">
        <f t="shared" si="470"/>
        <v>201.7</v>
      </c>
      <c r="AV439" s="268">
        <v>2.75</v>
      </c>
      <c r="AW439" s="268">
        <v>2</v>
      </c>
      <c r="AX439" s="268">
        <v>1.25</v>
      </c>
      <c r="AY439" s="234">
        <f t="shared" si="471"/>
        <v>224.52</v>
      </c>
      <c r="AZ439" s="272">
        <v>26.43</v>
      </c>
      <c r="BA439" s="266">
        <f t="shared" si="472"/>
        <v>160.959</v>
      </c>
      <c r="BB439" s="273">
        <v>1.75</v>
      </c>
      <c r="BC439" s="273">
        <v>1</v>
      </c>
      <c r="BD439" s="273">
        <v>0.75</v>
      </c>
      <c r="BE439" s="234">
        <f t="shared" si="473"/>
        <v>130.97</v>
      </c>
      <c r="BF439" s="272">
        <v>26.43</v>
      </c>
      <c r="BG439" s="234">
        <f t="shared" si="474"/>
        <v>160.96</v>
      </c>
      <c r="BH439" s="273">
        <v>1.75</v>
      </c>
      <c r="BI439" s="273">
        <v>1</v>
      </c>
      <c r="BJ439" s="273">
        <v>0.75</v>
      </c>
      <c r="BK439" s="234">
        <f t="shared" si="475"/>
        <v>130.97</v>
      </c>
      <c r="BL439" s="234">
        <f t="shared" si="476"/>
        <v>426.22</v>
      </c>
      <c r="BM439" s="234">
        <f t="shared" si="477"/>
        <v>426.22</v>
      </c>
      <c r="BN439" s="234">
        <f t="shared" si="478"/>
        <v>291.93</v>
      </c>
      <c r="BO439" s="234">
        <f t="shared" si="479"/>
        <v>291.93</v>
      </c>
      <c r="BP439" s="235" t="s">
        <v>1599</v>
      </c>
    </row>
    <row r="440" spans="1:68" s="233" customFormat="1" x14ac:dyDescent="0.2">
      <c r="A440" s="246" t="s">
        <v>783</v>
      </c>
      <c r="B440" s="247" t="s">
        <v>811</v>
      </c>
      <c r="C440" s="249" t="s">
        <v>1669</v>
      </c>
      <c r="D440" s="248" t="s">
        <v>338</v>
      </c>
      <c r="E440" s="247" t="s">
        <v>166</v>
      </c>
      <c r="F440" s="247" t="s">
        <v>157</v>
      </c>
      <c r="G440" s="247" t="s">
        <v>158</v>
      </c>
      <c r="H440" s="247" t="s">
        <v>1428</v>
      </c>
      <c r="I440" s="247" t="s">
        <v>1503</v>
      </c>
      <c r="J440" s="249" t="s">
        <v>1637</v>
      </c>
      <c r="K440" s="271">
        <v>2.36</v>
      </c>
      <c r="L440" s="271">
        <v>0.85</v>
      </c>
      <c r="M440" s="247"/>
      <c r="N440" s="247"/>
      <c r="O440" s="247" t="s">
        <v>65</v>
      </c>
      <c r="P440" s="247">
        <v>54</v>
      </c>
      <c r="Q440" s="248"/>
      <c r="R440" s="247" t="s">
        <v>136</v>
      </c>
      <c r="S440" s="247" t="s">
        <v>1238</v>
      </c>
      <c r="T440" s="249">
        <v>154</v>
      </c>
      <c r="U440" s="249" t="s">
        <v>1607</v>
      </c>
      <c r="V440" s="247" t="s">
        <v>167</v>
      </c>
      <c r="W440" s="247" t="s">
        <v>65</v>
      </c>
      <c r="X440" s="247" t="s">
        <v>108</v>
      </c>
      <c r="Y440" s="247" t="s">
        <v>112</v>
      </c>
      <c r="Z440" s="247" t="s">
        <v>1337</v>
      </c>
      <c r="AA440" s="247" t="s">
        <v>113</v>
      </c>
      <c r="AB440" s="247" t="s">
        <v>113</v>
      </c>
      <c r="AC440" s="247"/>
      <c r="AD440" s="247" t="s">
        <v>113</v>
      </c>
      <c r="AE440" s="247" t="s">
        <v>6</v>
      </c>
      <c r="AF440" s="249" t="s">
        <v>65</v>
      </c>
      <c r="AG440" s="247"/>
      <c r="AH440" s="247" t="s">
        <v>1400</v>
      </c>
      <c r="AI440" s="254"/>
      <c r="AJ440" s="251" t="s">
        <v>1566</v>
      </c>
      <c r="AK440" s="252" t="s">
        <v>1208</v>
      </c>
      <c r="AL440" s="253" t="s">
        <v>1290</v>
      </c>
      <c r="AM440" s="266">
        <f t="shared" si="467"/>
        <v>5.97</v>
      </c>
      <c r="AN440" s="267">
        <v>33.119999999999997</v>
      </c>
      <c r="AO440" s="234">
        <f t="shared" si="468"/>
        <v>197.73</v>
      </c>
      <c r="AP440" s="268">
        <v>2.75</v>
      </c>
      <c r="AQ440" s="268">
        <v>2</v>
      </c>
      <c r="AR440" s="268">
        <v>1.25</v>
      </c>
      <c r="AS440" s="234">
        <f t="shared" si="469"/>
        <v>224.52</v>
      </c>
      <c r="AT440" s="267">
        <v>33.119999999999997</v>
      </c>
      <c r="AU440" s="234">
        <f t="shared" si="470"/>
        <v>197.73</v>
      </c>
      <c r="AV440" s="268">
        <v>2.75</v>
      </c>
      <c r="AW440" s="268">
        <v>2</v>
      </c>
      <c r="AX440" s="268">
        <v>1.25</v>
      </c>
      <c r="AY440" s="234">
        <f t="shared" si="471"/>
        <v>224.52</v>
      </c>
      <c r="AZ440" s="272">
        <v>26.43</v>
      </c>
      <c r="BA440" s="266">
        <f t="shared" si="472"/>
        <v>157.78700000000001</v>
      </c>
      <c r="BB440" s="273">
        <v>1.75</v>
      </c>
      <c r="BC440" s="273">
        <v>1</v>
      </c>
      <c r="BD440" s="273">
        <v>0.75</v>
      </c>
      <c r="BE440" s="234">
        <f t="shared" si="473"/>
        <v>130.97</v>
      </c>
      <c r="BF440" s="272">
        <v>26.43</v>
      </c>
      <c r="BG440" s="234">
        <f t="shared" si="474"/>
        <v>157.79</v>
      </c>
      <c r="BH440" s="273">
        <v>1.75</v>
      </c>
      <c r="BI440" s="273">
        <v>1</v>
      </c>
      <c r="BJ440" s="273">
        <v>0.75</v>
      </c>
      <c r="BK440" s="234">
        <f t="shared" si="475"/>
        <v>130.97</v>
      </c>
      <c r="BL440" s="234">
        <f t="shared" si="476"/>
        <v>422.25</v>
      </c>
      <c r="BM440" s="234">
        <f t="shared" si="477"/>
        <v>422.25</v>
      </c>
      <c r="BN440" s="234">
        <f t="shared" si="478"/>
        <v>288.76</v>
      </c>
      <c r="BO440" s="234">
        <f t="shared" si="479"/>
        <v>288.76</v>
      </c>
      <c r="BP440" s="235" t="s">
        <v>1599</v>
      </c>
    </row>
    <row r="441" spans="1:68" s="233" customFormat="1" x14ac:dyDescent="0.2">
      <c r="A441" s="246" t="s">
        <v>783</v>
      </c>
      <c r="B441" s="247" t="s">
        <v>812</v>
      </c>
      <c r="C441" s="247" t="s">
        <v>810</v>
      </c>
      <c r="D441" s="248" t="s">
        <v>177</v>
      </c>
      <c r="E441" s="247" t="s">
        <v>166</v>
      </c>
      <c r="F441" s="247" t="s">
        <v>157</v>
      </c>
      <c r="G441" s="247" t="s">
        <v>158</v>
      </c>
      <c r="H441" s="247" t="s">
        <v>1428</v>
      </c>
      <c r="I441" s="247" t="s">
        <v>1382</v>
      </c>
      <c r="J441" s="247" t="s">
        <v>1231</v>
      </c>
      <c r="K441" s="271">
        <v>2.36</v>
      </c>
      <c r="L441" s="271">
        <v>1.04</v>
      </c>
      <c r="M441" s="247"/>
      <c r="N441" s="247"/>
      <c r="O441" s="247" t="s">
        <v>65</v>
      </c>
      <c r="P441" s="247">
        <v>54</v>
      </c>
      <c r="Q441" s="248"/>
      <c r="R441" s="247" t="s">
        <v>136</v>
      </c>
      <c r="S441" s="247" t="s">
        <v>1217</v>
      </c>
      <c r="T441" s="249">
        <v>154</v>
      </c>
      <c r="U441" s="249" t="s">
        <v>1607</v>
      </c>
      <c r="V441" s="247" t="s">
        <v>167</v>
      </c>
      <c r="W441" s="247" t="s">
        <v>65</v>
      </c>
      <c r="X441" s="247" t="s">
        <v>108</v>
      </c>
      <c r="Y441" s="247" t="s">
        <v>112</v>
      </c>
      <c r="Z441" s="247" t="s">
        <v>1304</v>
      </c>
      <c r="AA441" s="247" t="s">
        <v>113</v>
      </c>
      <c r="AB441" s="247" t="s">
        <v>113</v>
      </c>
      <c r="AC441" s="247"/>
      <c r="AD441" s="247" t="s">
        <v>113</v>
      </c>
      <c r="AE441" s="247" t="s">
        <v>6</v>
      </c>
      <c r="AF441" s="247" t="s">
        <v>108</v>
      </c>
      <c r="AG441" s="247"/>
      <c r="AH441" s="247" t="s">
        <v>1432</v>
      </c>
      <c r="AI441" s="254"/>
      <c r="AJ441" s="251" t="s">
        <v>1560</v>
      </c>
      <c r="AK441" s="252" t="s">
        <v>1208</v>
      </c>
      <c r="AL441" s="253" t="s">
        <v>1290</v>
      </c>
      <c r="AM441" s="266">
        <f t="shared" si="467"/>
        <v>6.16</v>
      </c>
      <c r="AN441" s="267">
        <v>33.119999999999997</v>
      </c>
      <c r="AO441" s="234">
        <f t="shared" si="468"/>
        <v>204.02</v>
      </c>
      <c r="AP441" s="268">
        <v>2.75</v>
      </c>
      <c r="AQ441" s="268">
        <v>2</v>
      </c>
      <c r="AR441" s="268">
        <v>1.25</v>
      </c>
      <c r="AS441" s="234">
        <f t="shared" si="469"/>
        <v>224.52</v>
      </c>
      <c r="AT441" s="267">
        <v>33.119999999999997</v>
      </c>
      <c r="AU441" s="234">
        <f t="shared" si="470"/>
        <v>204.02</v>
      </c>
      <c r="AV441" s="268">
        <v>2.75</v>
      </c>
      <c r="AW441" s="268">
        <v>2</v>
      </c>
      <c r="AX441" s="268">
        <v>1.25</v>
      </c>
      <c r="AY441" s="234">
        <f t="shared" si="471"/>
        <v>224.52</v>
      </c>
      <c r="AZ441" s="272">
        <v>26.43</v>
      </c>
      <c r="BA441" s="266">
        <f t="shared" si="472"/>
        <v>162.809</v>
      </c>
      <c r="BB441" s="273">
        <v>1.75</v>
      </c>
      <c r="BC441" s="273">
        <v>1</v>
      </c>
      <c r="BD441" s="273">
        <v>0.75</v>
      </c>
      <c r="BE441" s="234">
        <f t="shared" si="473"/>
        <v>130.97</v>
      </c>
      <c r="BF441" s="272">
        <v>26.43</v>
      </c>
      <c r="BG441" s="234">
        <f t="shared" si="474"/>
        <v>162.81</v>
      </c>
      <c r="BH441" s="273">
        <v>1.75</v>
      </c>
      <c r="BI441" s="273">
        <v>1</v>
      </c>
      <c r="BJ441" s="273">
        <v>0.75</v>
      </c>
      <c r="BK441" s="234">
        <f t="shared" si="475"/>
        <v>130.97</v>
      </c>
      <c r="BL441" s="234">
        <f t="shared" si="476"/>
        <v>428.54</v>
      </c>
      <c r="BM441" s="234">
        <f t="shared" si="477"/>
        <v>428.54</v>
      </c>
      <c r="BN441" s="234">
        <f t="shared" si="478"/>
        <v>293.77999999999997</v>
      </c>
      <c r="BO441" s="234">
        <f t="shared" si="479"/>
        <v>293.77999999999997</v>
      </c>
      <c r="BP441" s="235" t="s">
        <v>1599</v>
      </c>
    </row>
    <row r="442" spans="1:68" s="233" customFormat="1" x14ac:dyDescent="0.2">
      <c r="A442" s="246" t="s">
        <v>783</v>
      </c>
      <c r="B442" s="247" t="s">
        <v>813</v>
      </c>
      <c r="C442" s="247" t="s">
        <v>810</v>
      </c>
      <c r="D442" s="248" t="s">
        <v>177</v>
      </c>
      <c r="E442" s="247" t="s">
        <v>124</v>
      </c>
      <c r="F442" s="247" t="s">
        <v>157</v>
      </c>
      <c r="G442" s="247" t="s">
        <v>158</v>
      </c>
      <c r="H442" s="247" t="s">
        <v>1428</v>
      </c>
      <c r="I442" s="247" t="s">
        <v>1386</v>
      </c>
      <c r="J442" s="247" t="s">
        <v>1202</v>
      </c>
      <c r="K442" s="271">
        <v>2.36</v>
      </c>
      <c r="L442" s="271">
        <v>1.29</v>
      </c>
      <c r="M442" s="247" t="s">
        <v>1308</v>
      </c>
      <c r="N442" s="247" t="s">
        <v>1388</v>
      </c>
      <c r="O442" s="247" t="s">
        <v>65</v>
      </c>
      <c r="P442" s="247">
        <v>54</v>
      </c>
      <c r="Q442" s="248"/>
      <c r="R442" s="247" t="s">
        <v>136</v>
      </c>
      <c r="S442" s="247" t="s">
        <v>1217</v>
      </c>
      <c r="T442" s="249">
        <v>154</v>
      </c>
      <c r="U442" s="249" t="s">
        <v>1607</v>
      </c>
      <c r="V442" s="247" t="s">
        <v>167</v>
      </c>
      <c r="W442" s="247" t="s">
        <v>108</v>
      </c>
      <c r="X442" s="247" t="s">
        <v>108</v>
      </c>
      <c r="Y442" s="247" t="s">
        <v>112</v>
      </c>
      <c r="Z442" s="247" t="s">
        <v>1337</v>
      </c>
      <c r="AA442" s="247" t="s">
        <v>108</v>
      </c>
      <c r="AB442" s="247" t="s">
        <v>113</v>
      </c>
      <c r="AC442" s="247"/>
      <c r="AD442" s="249" t="s">
        <v>113</v>
      </c>
      <c r="AE442" s="247" t="s">
        <v>6</v>
      </c>
      <c r="AF442" s="247" t="s">
        <v>108</v>
      </c>
      <c r="AG442" s="247"/>
      <c r="AH442" s="247" t="s">
        <v>1347</v>
      </c>
      <c r="AI442" s="254"/>
      <c r="AJ442" s="251" t="s">
        <v>1560</v>
      </c>
      <c r="AK442" s="252" t="s">
        <v>1208</v>
      </c>
      <c r="AL442" s="253" t="s">
        <v>1290</v>
      </c>
      <c r="AM442" s="266">
        <f t="shared" si="467"/>
        <v>6.41</v>
      </c>
      <c r="AN442" s="267">
        <v>33.119999999999997</v>
      </c>
      <c r="AO442" s="234">
        <f t="shared" si="468"/>
        <v>212.3</v>
      </c>
      <c r="AP442" s="268">
        <v>2.75</v>
      </c>
      <c r="AQ442" s="268">
        <v>2</v>
      </c>
      <c r="AR442" s="268">
        <v>1.25</v>
      </c>
      <c r="AS442" s="234">
        <f t="shared" si="469"/>
        <v>224.52</v>
      </c>
      <c r="AT442" s="267">
        <v>33.119999999999997</v>
      </c>
      <c r="AU442" s="234">
        <f t="shared" si="470"/>
        <v>212.3</v>
      </c>
      <c r="AV442" s="268">
        <v>2.75</v>
      </c>
      <c r="AW442" s="268">
        <v>2</v>
      </c>
      <c r="AX442" s="268">
        <v>1.25</v>
      </c>
      <c r="AY442" s="234">
        <f t="shared" si="471"/>
        <v>224.52</v>
      </c>
      <c r="AZ442" s="272">
        <v>26.43</v>
      </c>
      <c r="BA442" s="266">
        <f t="shared" si="472"/>
        <v>169.416</v>
      </c>
      <c r="BB442" s="273">
        <v>1.75</v>
      </c>
      <c r="BC442" s="273">
        <v>1</v>
      </c>
      <c r="BD442" s="273">
        <v>0.75</v>
      </c>
      <c r="BE442" s="234">
        <f t="shared" si="473"/>
        <v>130.97</v>
      </c>
      <c r="BF442" s="272">
        <v>26.43</v>
      </c>
      <c r="BG442" s="234">
        <f t="shared" si="474"/>
        <v>169.42</v>
      </c>
      <c r="BH442" s="273">
        <v>1.75</v>
      </c>
      <c r="BI442" s="273">
        <v>1</v>
      </c>
      <c r="BJ442" s="273">
        <v>0.75</v>
      </c>
      <c r="BK442" s="234">
        <f t="shared" si="475"/>
        <v>130.97</v>
      </c>
      <c r="BL442" s="234">
        <f t="shared" si="476"/>
        <v>436.82</v>
      </c>
      <c r="BM442" s="234">
        <f t="shared" si="477"/>
        <v>436.82</v>
      </c>
      <c r="BN442" s="234">
        <f t="shared" si="478"/>
        <v>300.39</v>
      </c>
      <c r="BO442" s="234">
        <f t="shared" si="479"/>
        <v>300.39</v>
      </c>
      <c r="BP442" s="235" t="s">
        <v>1599</v>
      </c>
    </row>
    <row r="443" spans="1:68" s="233" customFormat="1" x14ac:dyDescent="0.2">
      <c r="A443" s="246" t="s">
        <v>783</v>
      </c>
      <c r="B443" s="247" t="s">
        <v>815</v>
      </c>
      <c r="C443" s="247" t="s">
        <v>814</v>
      </c>
      <c r="D443" s="248" t="s">
        <v>189</v>
      </c>
      <c r="E443" s="247" t="s">
        <v>124</v>
      </c>
      <c r="F443" s="247" t="s">
        <v>157</v>
      </c>
      <c r="G443" s="247" t="s">
        <v>158</v>
      </c>
      <c r="H443" s="247" t="s">
        <v>1428</v>
      </c>
      <c r="I443" s="247" t="s">
        <v>1386</v>
      </c>
      <c r="J443" s="247" t="s">
        <v>1202</v>
      </c>
      <c r="K443" s="271">
        <v>2.36</v>
      </c>
      <c r="L443" s="271">
        <v>1.29</v>
      </c>
      <c r="M443" s="247" t="s">
        <v>1308</v>
      </c>
      <c r="N443" s="247" t="s">
        <v>1388</v>
      </c>
      <c r="O443" s="247" t="s">
        <v>65</v>
      </c>
      <c r="P443" s="247">
        <v>54</v>
      </c>
      <c r="Q443" s="248"/>
      <c r="R443" s="247" t="s">
        <v>136</v>
      </c>
      <c r="S443" s="247" t="s">
        <v>1441</v>
      </c>
      <c r="T443" s="249">
        <v>139</v>
      </c>
      <c r="U443" s="249" t="s">
        <v>1607</v>
      </c>
      <c r="V443" s="247" t="s">
        <v>125</v>
      </c>
      <c r="W443" s="247" t="s">
        <v>108</v>
      </c>
      <c r="X443" s="247" t="s">
        <v>108</v>
      </c>
      <c r="Y443" s="247" t="s">
        <v>112</v>
      </c>
      <c r="Z443" s="247" t="s">
        <v>1337</v>
      </c>
      <c r="AA443" s="247" t="s">
        <v>108</v>
      </c>
      <c r="AB443" s="247" t="s">
        <v>108</v>
      </c>
      <c r="AC443" s="247"/>
      <c r="AD443" s="247" t="s">
        <v>108</v>
      </c>
      <c r="AE443" s="247" t="s">
        <v>6</v>
      </c>
      <c r="AF443" s="247" t="s">
        <v>108</v>
      </c>
      <c r="AG443" s="249" t="s">
        <v>1655</v>
      </c>
      <c r="AH443" s="247" t="s">
        <v>1347</v>
      </c>
      <c r="AI443" s="254"/>
      <c r="AJ443" s="251" t="s">
        <v>1560</v>
      </c>
      <c r="AK443" s="252" t="s">
        <v>1208</v>
      </c>
      <c r="AL443" s="253" t="s">
        <v>1290</v>
      </c>
      <c r="AM443" s="266">
        <f t="shared" si="467"/>
        <v>6.41</v>
      </c>
      <c r="AN443" s="267">
        <v>28.77</v>
      </c>
      <c r="AO443" s="234">
        <f t="shared" si="468"/>
        <v>184.42</v>
      </c>
      <c r="AP443" s="268">
        <v>2.75</v>
      </c>
      <c r="AQ443" s="268">
        <v>2</v>
      </c>
      <c r="AR443" s="268">
        <v>1.25</v>
      </c>
      <c r="AS443" s="234">
        <f t="shared" si="469"/>
        <v>224.52</v>
      </c>
      <c r="AT443" s="267">
        <v>28.77</v>
      </c>
      <c r="AU443" s="234">
        <f t="shared" si="470"/>
        <v>184.42</v>
      </c>
      <c r="AV443" s="268">
        <v>2.75</v>
      </c>
      <c r="AW443" s="268">
        <v>2</v>
      </c>
      <c r="AX443" s="268">
        <v>1.25</v>
      </c>
      <c r="AY443" s="234">
        <f t="shared" si="471"/>
        <v>224.52</v>
      </c>
      <c r="AZ443" s="272">
        <v>23.15</v>
      </c>
      <c r="BA443" s="266">
        <f t="shared" si="472"/>
        <v>148.392</v>
      </c>
      <c r="BB443" s="273">
        <v>1.75</v>
      </c>
      <c r="BC443" s="273">
        <v>1</v>
      </c>
      <c r="BD443" s="273">
        <v>0.75</v>
      </c>
      <c r="BE443" s="234">
        <f t="shared" si="473"/>
        <v>130.97</v>
      </c>
      <c r="BF443" s="272">
        <v>23.15</v>
      </c>
      <c r="BG443" s="234">
        <f t="shared" si="474"/>
        <v>148.38999999999999</v>
      </c>
      <c r="BH443" s="273">
        <v>1.75</v>
      </c>
      <c r="BI443" s="273">
        <v>1</v>
      </c>
      <c r="BJ443" s="273">
        <v>0.75</v>
      </c>
      <c r="BK443" s="234">
        <f t="shared" si="475"/>
        <v>130.97</v>
      </c>
      <c r="BL443" s="234">
        <f t="shared" si="476"/>
        <v>408.94</v>
      </c>
      <c r="BM443" s="234">
        <f t="shared" si="477"/>
        <v>408.94</v>
      </c>
      <c r="BN443" s="234">
        <f t="shared" si="478"/>
        <v>279.36</v>
      </c>
      <c r="BO443" s="234">
        <f t="shared" si="479"/>
        <v>279.36</v>
      </c>
      <c r="BP443" s="235" t="s">
        <v>1599</v>
      </c>
    </row>
    <row r="444" spans="1:68" s="233" customFormat="1" x14ac:dyDescent="0.2">
      <c r="A444" s="246" t="s">
        <v>783</v>
      </c>
      <c r="B444" s="247" t="s">
        <v>817</v>
      </c>
      <c r="C444" s="247" t="s">
        <v>816</v>
      </c>
      <c r="D444" s="248" t="s">
        <v>454</v>
      </c>
      <c r="E444" s="247" t="s">
        <v>166</v>
      </c>
      <c r="F444" s="247" t="s">
        <v>157</v>
      </c>
      <c r="G444" s="247" t="s">
        <v>158</v>
      </c>
      <c r="H444" s="247" t="s">
        <v>1428</v>
      </c>
      <c r="I444" s="247" t="s">
        <v>1382</v>
      </c>
      <c r="J444" s="247" t="s">
        <v>1231</v>
      </c>
      <c r="K444" s="271">
        <v>2.36</v>
      </c>
      <c r="L444" s="271">
        <v>1.04</v>
      </c>
      <c r="M444" s="247"/>
      <c r="N444" s="247"/>
      <c r="O444" s="247" t="s">
        <v>65</v>
      </c>
      <c r="P444" s="247">
        <v>54</v>
      </c>
      <c r="Q444" s="248"/>
      <c r="R444" s="247" t="s">
        <v>136</v>
      </c>
      <c r="S444" s="247" t="s">
        <v>1439</v>
      </c>
      <c r="T444" s="249">
        <v>124</v>
      </c>
      <c r="U444" s="249" t="s">
        <v>1607</v>
      </c>
      <c r="V444" s="247" t="s">
        <v>199</v>
      </c>
      <c r="W444" s="247" t="s">
        <v>65</v>
      </c>
      <c r="X444" s="247" t="s">
        <v>65</v>
      </c>
      <c r="Y444" s="247" t="s">
        <v>112</v>
      </c>
      <c r="Z444" s="247" t="s">
        <v>1304</v>
      </c>
      <c r="AA444" s="247" t="s">
        <v>113</v>
      </c>
      <c r="AB444" s="247" t="s">
        <v>113</v>
      </c>
      <c r="AC444" s="247"/>
      <c r="AD444" s="247" t="s">
        <v>113</v>
      </c>
      <c r="AE444" s="247" t="s">
        <v>6</v>
      </c>
      <c r="AF444" s="247"/>
      <c r="AG444" s="247"/>
      <c r="AH444" s="247" t="s">
        <v>1413</v>
      </c>
      <c r="AI444" s="254"/>
      <c r="AJ444" s="251" t="s">
        <v>1560</v>
      </c>
      <c r="AK444" s="252" t="s">
        <v>1208</v>
      </c>
      <c r="AL444" s="253" t="s">
        <v>1290</v>
      </c>
      <c r="AM444" s="266">
        <f t="shared" si="467"/>
        <v>6.16</v>
      </c>
      <c r="AN444" s="267">
        <v>26.02</v>
      </c>
      <c r="AO444" s="234">
        <f t="shared" si="468"/>
        <v>160.28</v>
      </c>
      <c r="AP444" s="268">
        <v>2.75</v>
      </c>
      <c r="AQ444" s="268">
        <v>2</v>
      </c>
      <c r="AR444" s="268">
        <v>1.25</v>
      </c>
      <c r="AS444" s="234">
        <f t="shared" si="469"/>
        <v>224.52</v>
      </c>
      <c r="AT444" s="267">
        <v>26.02</v>
      </c>
      <c r="AU444" s="234">
        <f t="shared" si="470"/>
        <v>160.28</v>
      </c>
      <c r="AV444" s="268">
        <v>2.75</v>
      </c>
      <c r="AW444" s="268">
        <v>2</v>
      </c>
      <c r="AX444" s="268">
        <v>1.25</v>
      </c>
      <c r="AY444" s="234">
        <f t="shared" si="471"/>
        <v>224.52</v>
      </c>
      <c r="AZ444" s="272">
        <v>23.1</v>
      </c>
      <c r="BA444" s="266">
        <f t="shared" si="472"/>
        <v>142.29599999999999</v>
      </c>
      <c r="BB444" s="273">
        <v>1.75</v>
      </c>
      <c r="BC444" s="273">
        <v>1</v>
      </c>
      <c r="BD444" s="273">
        <v>0.75</v>
      </c>
      <c r="BE444" s="234">
        <f t="shared" si="473"/>
        <v>130.97</v>
      </c>
      <c r="BF444" s="272">
        <v>23.1</v>
      </c>
      <c r="BG444" s="234">
        <f t="shared" si="474"/>
        <v>142.30000000000001</v>
      </c>
      <c r="BH444" s="273">
        <v>1.75</v>
      </c>
      <c r="BI444" s="273">
        <v>1</v>
      </c>
      <c r="BJ444" s="273">
        <v>0.75</v>
      </c>
      <c r="BK444" s="234">
        <f t="shared" si="475"/>
        <v>130.97</v>
      </c>
      <c r="BL444" s="234">
        <f t="shared" si="476"/>
        <v>384.8</v>
      </c>
      <c r="BM444" s="234">
        <f t="shared" si="477"/>
        <v>384.8</v>
      </c>
      <c r="BN444" s="234">
        <f t="shared" si="478"/>
        <v>273.27</v>
      </c>
      <c r="BO444" s="234">
        <f t="shared" si="479"/>
        <v>273.27</v>
      </c>
      <c r="BP444" s="235" t="s">
        <v>1599</v>
      </c>
    </row>
    <row r="445" spans="1:68" s="233" customFormat="1" x14ac:dyDescent="0.2">
      <c r="A445" s="246" t="s">
        <v>783</v>
      </c>
      <c r="B445" s="247" t="s">
        <v>819</v>
      </c>
      <c r="C445" s="247" t="s">
        <v>818</v>
      </c>
      <c r="D445" s="248" t="s">
        <v>177</v>
      </c>
      <c r="E445" s="247" t="s">
        <v>124</v>
      </c>
      <c r="F445" s="247" t="s">
        <v>157</v>
      </c>
      <c r="G445" s="247" t="s">
        <v>158</v>
      </c>
      <c r="H445" s="247" t="s">
        <v>1428</v>
      </c>
      <c r="I445" s="247" t="s">
        <v>1386</v>
      </c>
      <c r="J445" s="247" t="s">
        <v>1202</v>
      </c>
      <c r="K445" s="271">
        <v>2.36</v>
      </c>
      <c r="L445" s="271">
        <v>1.29</v>
      </c>
      <c r="M445" s="247" t="s">
        <v>1308</v>
      </c>
      <c r="N445" s="247" t="s">
        <v>1388</v>
      </c>
      <c r="O445" s="247" t="s">
        <v>65</v>
      </c>
      <c r="P445" s="247">
        <v>54</v>
      </c>
      <c r="Q445" s="248"/>
      <c r="R445" s="247" t="s">
        <v>136</v>
      </c>
      <c r="S445" s="247" t="s">
        <v>1441</v>
      </c>
      <c r="T445" s="249">
        <v>154</v>
      </c>
      <c r="U445" s="249" t="s">
        <v>1607</v>
      </c>
      <c r="V445" s="247" t="s">
        <v>132</v>
      </c>
      <c r="W445" s="247" t="s">
        <v>108</v>
      </c>
      <c r="X445" s="247" t="s">
        <v>65</v>
      </c>
      <c r="Y445" s="247" t="s">
        <v>112</v>
      </c>
      <c r="Z445" s="247" t="s">
        <v>1337</v>
      </c>
      <c r="AA445" s="247" t="s">
        <v>108</v>
      </c>
      <c r="AB445" s="247" t="s">
        <v>113</v>
      </c>
      <c r="AC445" s="247"/>
      <c r="AD445" s="249" t="s">
        <v>113</v>
      </c>
      <c r="AE445" s="247" t="s">
        <v>6</v>
      </c>
      <c r="AF445" s="247" t="s">
        <v>108</v>
      </c>
      <c r="AG445" s="247"/>
      <c r="AH445" s="247" t="s">
        <v>1347</v>
      </c>
      <c r="AI445" s="254"/>
      <c r="AJ445" s="251" t="s">
        <v>1560</v>
      </c>
      <c r="AK445" s="252" t="s">
        <v>1208</v>
      </c>
      <c r="AL445" s="253" t="s">
        <v>1290</v>
      </c>
      <c r="AM445" s="266">
        <f t="shared" si="467"/>
        <v>6.41</v>
      </c>
      <c r="AN445" s="267">
        <v>33.119999999999997</v>
      </c>
      <c r="AO445" s="234">
        <f t="shared" si="468"/>
        <v>212.3</v>
      </c>
      <c r="AP445" s="268">
        <v>2.75</v>
      </c>
      <c r="AQ445" s="268">
        <v>2</v>
      </c>
      <c r="AR445" s="268">
        <v>1.25</v>
      </c>
      <c r="AS445" s="234">
        <f t="shared" si="469"/>
        <v>224.52</v>
      </c>
      <c r="AT445" s="267">
        <v>33.119999999999997</v>
      </c>
      <c r="AU445" s="234">
        <f t="shared" si="470"/>
        <v>212.3</v>
      </c>
      <c r="AV445" s="268">
        <v>2.75</v>
      </c>
      <c r="AW445" s="268">
        <v>2</v>
      </c>
      <c r="AX445" s="268">
        <v>1.25</v>
      </c>
      <c r="AY445" s="234">
        <f t="shared" si="471"/>
        <v>224.52</v>
      </c>
      <c r="AZ445" s="272">
        <v>26.43</v>
      </c>
      <c r="BA445" s="266">
        <f t="shared" si="472"/>
        <v>169.416</v>
      </c>
      <c r="BB445" s="273">
        <v>1.75</v>
      </c>
      <c r="BC445" s="273">
        <v>1</v>
      </c>
      <c r="BD445" s="273">
        <v>0.75</v>
      </c>
      <c r="BE445" s="234">
        <f t="shared" si="473"/>
        <v>130.97</v>
      </c>
      <c r="BF445" s="272">
        <v>26.43</v>
      </c>
      <c r="BG445" s="234">
        <f t="shared" si="474"/>
        <v>169.42</v>
      </c>
      <c r="BH445" s="273">
        <v>1.75</v>
      </c>
      <c r="BI445" s="273">
        <v>1</v>
      </c>
      <c r="BJ445" s="273">
        <v>0.75</v>
      </c>
      <c r="BK445" s="234">
        <f t="shared" si="475"/>
        <v>130.97</v>
      </c>
      <c r="BL445" s="234">
        <f t="shared" si="476"/>
        <v>436.82</v>
      </c>
      <c r="BM445" s="234">
        <f t="shared" si="477"/>
        <v>436.82</v>
      </c>
      <c r="BN445" s="234">
        <f t="shared" si="478"/>
        <v>300.39</v>
      </c>
      <c r="BO445" s="234">
        <f t="shared" si="479"/>
        <v>300.39</v>
      </c>
      <c r="BP445" s="235" t="s">
        <v>1599</v>
      </c>
    </row>
    <row r="446" spans="1:68" s="233" customFormat="1" x14ac:dyDescent="0.2">
      <c r="A446" s="246" t="s">
        <v>783</v>
      </c>
      <c r="B446" s="247" t="s">
        <v>821</v>
      </c>
      <c r="C446" s="247" t="s">
        <v>820</v>
      </c>
      <c r="D446" s="248" t="s">
        <v>189</v>
      </c>
      <c r="E446" s="247" t="s">
        <v>124</v>
      </c>
      <c r="F446" s="247" t="s">
        <v>157</v>
      </c>
      <c r="G446" s="247" t="s">
        <v>158</v>
      </c>
      <c r="H446" s="247" t="s">
        <v>1428</v>
      </c>
      <c r="I446" s="247" t="s">
        <v>1386</v>
      </c>
      <c r="J446" s="247" t="s">
        <v>1202</v>
      </c>
      <c r="K446" s="271">
        <v>2.36</v>
      </c>
      <c r="L446" s="271">
        <v>1.29</v>
      </c>
      <c r="M446" s="247" t="s">
        <v>1308</v>
      </c>
      <c r="N446" s="247" t="s">
        <v>1388</v>
      </c>
      <c r="O446" s="247" t="s">
        <v>65</v>
      </c>
      <c r="P446" s="247">
        <v>54</v>
      </c>
      <c r="Q446" s="248"/>
      <c r="R446" s="247" t="s">
        <v>136</v>
      </c>
      <c r="S446" s="247" t="s">
        <v>1238</v>
      </c>
      <c r="T446" s="249">
        <v>154</v>
      </c>
      <c r="U446" s="249" t="s">
        <v>1607</v>
      </c>
      <c r="V446" s="247" t="s">
        <v>125</v>
      </c>
      <c r="W446" s="247" t="s">
        <v>108</v>
      </c>
      <c r="X446" s="247" t="s">
        <v>108</v>
      </c>
      <c r="Y446" s="247" t="s">
        <v>112</v>
      </c>
      <c r="Z446" s="247" t="s">
        <v>1337</v>
      </c>
      <c r="AA446" s="247" t="s">
        <v>108</v>
      </c>
      <c r="AB446" s="247" t="s">
        <v>108</v>
      </c>
      <c r="AC446" s="247"/>
      <c r="AD446" s="247" t="s">
        <v>108</v>
      </c>
      <c r="AE446" s="247" t="s">
        <v>6</v>
      </c>
      <c r="AF446" s="247" t="s">
        <v>108</v>
      </c>
      <c r="AG446" s="249" t="s">
        <v>1655</v>
      </c>
      <c r="AH446" s="249" t="s">
        <v>1347</v>
      </c>
      <c r="AI446" s="254"/>
      <c r="AJ446" s="251" t="s">
        <v>1560</v>
      </c>
      <c r="AK446" s="252" t="s">
        <v>1208</v>
      </c>
      <c r="AL446" s="253" t="s">
        <v>1290</v>
      </c>
      <c r="AM446" s="266">
        <f t="shared" si="467"/>
        <v>6.41</v>
      </c>
      <c r="AN446" s="267">
        <v>33.119999999999997</v>
      </c>
      <c r="AO446" s="234">
        <f t="shared" si="468"/>
        <v>212.3</v>
      </c>
      <c r="AP446" s="268">
        <v>2.75</v>
      </c>
      <c r="AQ446" s="268">
        <v>2</v>
      </c>
      <c r="AR446" s="268">
        <v>1.25</v>
      </c>
      <c r="AS446" s="234">
        <f t="shared" si="469"/>
        <v>224.52</v>
      </c>
      <c r="AT446" s="267">
        <v>33.119999999999997</v>
      </c>
      <c r="AU446" s="234">
        <f t="shared" si="470"/>
        <v>212.3</v>
      </c>
      <c r="AV446" s="268">
        <v>2.75</v>
      </c>
      <c r="AW446" s="268">
        <v>2</v>
      </c>
      <c r="AX446" s="268">
        <v>1.25</v>
      </c>
      <c r="AY446" s="234">
        <f t="shared" si="471"/>
        <v>224.52</v>
      </c>
      <c r="AZ446" s="272">
        <v>26.43</v>
      </c>
      <c r="BA446" s="266">
        <f t="shared" si="472"/>
        <v>169.416</v>
      </c>
      <c r="BB446" s="273">
        <v>1.75</v>
      </c>
      <c r="BC446" s="273">
        <v>1</v>
      </c>
      <c r="BD446" s="273">
        <v>0.75</v>
      </c>
      <c r="BE446" s="234">
        <f t="shared" si="473"/>
        <v>130.97</v>
      </c>
      <c r="BF446" s="272">
        <v>26.43</v>
      </c>
      <c r="BG446" s="234">
        <f t="shared" si="474"/>
        <v>169.42</v>
      </c>
      <c r="BH446" s="273">
        <v>1.75</v>
      </c>
      <c r="BI446" s="273">
        <v>1</v>
      </c>
      <c r="BJ446" s="273">
        <v>0.75</v>
      </c>
      <c r="BK446" s="234">
        <f t="shared" si="475"/>
        <v>130.97</v>
      </c>
      <c r="BL446" s="234">
        <f t="shared" si="476"/>
        <v>436.82</v>
      </c>
      <c r="BM446" s="234">
        <f t="shared" si="477"/>
        <v>436.82</v>
      </c>
      <c r="BN446" s="234">
        <f t="shared" si="478"/>
        <v>300.39</v>
      </c>
      <c r="BO446" s="234">
        <f t="shared" si="479"/>
        <v>300.39</v>
      </c>
      <c r="BP446" s="235" t="s">
        <v>1599</v>
      </c>
    </row>
    <row r="447" spans="1:68" s="233" customFormat="1" x14ac:dyDescent="0.2">
      <c r="A447" s="246" t="s">
        <v>783</v>
      </c>
      <c r="B447" s="247" t="s">
        <v>822</v>
      </c>
      <c r="C447" s="247" t="s">
        <v>818</v>
      </c>
      <c r="D447" s="248" t="s">
        <v>177</v>
      </c>
      <c r="E447" s="247" t="s">
        <v>166</v>
      </c>
      <c r="F447" s="247" t="s">
        <v>157</v>
      </c>
      <c r="G447" s="247" t="s">
        <v>158</v>
      </c>
      <c r="H447" s="247" t="s">
        <v>1428</v>
      </c>
      <c r="I447" s="247" t="s">
        <v>1303</v>
      </c>
      <c r="J447" s="247" t="s">
        <v>1202</v>
      </c>
      <c r="K447" s="271">
        <v>2.36</v>
      </c>
      <c r="L447" s="271">
        <v>1.04</v>
      </c>
      <c r="M447" s="247"/>
      <c r="N447" s="247"/>
      <c r="O447" s="247" t="s">
        <v>65</v>
      </c>
      <c r="P447" s="247">
        <v>54</v>
      </c>
      <c r="Q447" s="248"/>
      <c r="R447" s="247" t="s">
        <v>136</v>
      </c>
      <c r="S447" s="247" t="s">
        <v>1217</v>
      </c>
      <c r="T447" s="249">
        <v>139</v>
      </c>
      <c r="U447" s="249" t="s">
        <v>1607</v>
      </c>
      <c r="V447" s="247" t="s">
        <v>199</v>
      </c>
      <c r="W447" s="247" t="s">
        <v>108</v>
      </c>
      <c r="X447" s="247" t="s">
        <v>108</v>
      </c>
      <c r="Y447" s="247" t="s">
        <v>112</v>
      </c>
      <c r="Z447" s="247" t="s">
        <v>1304</v>
      </c>
      <c r="AA447" s="247" t="s">
        <v>113</v>
      </c>
      <c r="AB447" s="247" t="s">
        <v>113</v>
      </c>
      <c r="AC447" s="247"/>
      <c r="AD447" s="247" t="s">
        <v>113</v>
      </c>
      <c r="AE447" s="247" t="s">
        <v>6</v>
      </c>
      <c r="AF447" s="247" t="s">
        <v>108</v>
      </c>
      <c r="AG447" s="247"/>
      <c r="AH447" s="247" t="s">
        <v>1351</v>
      </c>
      <c r="AI447" s="254"/>
      <c r="AJ447" s="251" t="s">
        <v>1560</v>
      </c>
      <c r="AK447" s="252" t="s">
        <v>1208</v>
      </c>
      <c r="AL447" s="253" t="s">
        <v>1290</v>
      </c>
      <c r="AM447" s="266">
        <f t="shared" si="467"/>
        <v>6.16</v>
      </c>
      <c r="AN447" s="267">
        <v>28.77</v>
      </c>
      <c r="AO447" s="234">
        <f t="shared" si="468"/>
        <v>177.22</v>
      </c>
      <c r="AP447" s="268">
        <v>2.75</v>
      </c>
      <c r="AQ447" s="268">
        <v>2</v>
      </c>
      <c r="AR447" s="268">
        <v>1.25</v>
      </c>
      <c r="AS447" s="234">
        <f t="shared" si="469"/>
        <v>224.52</v>
      </c>
      <c r="AT447" s="267">
        <v>28.77</v>
      </c>
      <c r="AU447" s="234">
        <f t="shared" si="470"/>
        <v>177.22</v>
      </c>
      <c r="AV447" s="268">
        <v>2.75</v>
      </c>
      <c r="AW447" s="268">
        <v>2</v>
      </c>
      <c r="AX447" s="268">
        <v>1.25</v>
      </c>
      <c r="AY447" s="234">
        <f t="shared" si="471"/>
        <v>224.52</v>
      </c>
      <c r="AZ447" s="272">
        <v>23.15</v>
      </c>
      <c r="BA447" s="266">
        <f t="shared" si="472"/>
        <v>142.60400000000001</v>
      </c>
      <c r="BB447" s="273">
        <v>1.75</v>
      </c>
      <c r="BC447" s="273">
        <v>1</v>
      </c>
      <c r="BD447" s="273">
        <v>0.75</v>
      </c>
      <c r="BE447" s="234">
        <f t="shared" si="473"/>
        <v>130.97</v>
      </c>
      <c r="BF447" s="272">
        <v>23.15</v>
      </c>
      <c r="BG447" s="234">
        <f t="shared" si="474"/>
        <v>142.6</v>
      </c>
      <c r="BH447" s="273">
        <v>1.75</v>
      </c>
      <c r="BI447" s="273">
        <v>1</v>
      </c>
      <c r="BJ447" s="273">
        <v>0.75</v>
      </c>
      <c r="BK447" s="234">
        <f t="shared" si="475"/>
        <v>130.97</v>
      </c>
      <c r="BL447" s="234">
        <f t="shared" si="476"/>
        <v>401.74</v>
      </c>
      <c r="BM447" s="234">
        <f t="shared" si="477"/>
        <v>401.74</v>
      </c>
      <c r="BN447" s="234">
        <f t="shared" si="478"/>
        <v>273.57</v>
      </c>
      <c r="BO447" s="234">
        <f t="shared" si="479"/>
        <v>273.57</v>
      </c>
      <c r="BP447" s="235" t="s">
        <v>1599</v>
      </c>
    </row>
    <row r="448" spans="1:68" s="233" customFormat="1" x14ac:dyDescent="0.2">
      <c r="A448" s="246" t="s">
        <v>783</v>
      </c>
      <c r="B448" s="247" t="s">
        <v>824</v>
      </c>
      <c r="C448" s="247" t="s">
        <v>823</v>
      </c>
      <c r="D448" s="248" t="s">
        <v>311</v>
      </c>
      <c r="E448" s="247" t="s">
        <v>124</v>
      </c>
      <c r="F448" s="247" t="s">
        <v>157</v>
      </c>
      <c r="G448" s="247" t="s">
        <v>158</v>
      </c>
      <c r="H448" s="247" t="s">
        <v>1428</v>
      </c>
      <c r="I448" s="247" t="s">
        <v>1504</v>
      </c>
      <c r="J448" s="247" t="s">
        <v>1231</v>
      </c>
      <c r="K448" s="271">
        <v>2.36</v>
      </c>
      <c r="L448" s="271">
        <v>1.64</v>
      </c>
      <c r="M448" s="247" t="s">
        <v>1308</v>
      </c>
      <c r="N448" s="247" t="s">
        <v>1505</v>
      </c>
      <c r="O448" s="247" t="s">
        <v>65</v>
      </c>
      <c r="P448" s="247">
        <v>54</v>
      </c>
      <c r="Q448" s="248"/>
      <c r="R448" s="247" t="s">
        <v>136</v>
      </c>
      <c r="S448" s="247" t="s">
        <v>1441</v>
      </c>
      <c r="T448" s="249">
        <v>139</v>
      </c>
      <c r="U448" s="249" t="s">
        <v>1607</v>
      </c>
      <c r="V448" s="247" t="s">
        <v>111</v>
      </c>
      <c r="W448" s="247" t="s">
        <v>65</v>
      </c>
      <c r="X448" s="247" t="s">
        <v>108</v>
      </c>
      <c r="Y448" s="247" t="s">
        <v>112</v>
      </c>
      <c r="Z448" s="247" t="s">
        <v>1337</v>
      </c>
      <c r="AA448" s="247" t="s">
        <v>108</v>
      </c>
      <c r="AB448" s="247" t="s">
        <v>108</v>
      </c>
      <c r="AC448" s="247"/>
      <c r="AD448" s="249" t="s">
        <v>108</v>
      </c>
      <c r="AE448" s="247" t="s">
        <v>6</v>
      </c>
      <c r="AF448" s="247" t="s">
        <v>108</v>
      </c>
      <c r="AG448" s="247" t="s">
        <v>1460</v>
      </c>
      <c r="AH448" s="247" t="s">
        <v>1433</v>
      </c>
      <c r="AI448" s="254"/>
      <c r="AJ448" s="251" t="s">
        <v>1560</v>
      </c>
      <c r="AK448" s="252" t="s">
        <v>1208</v>
      </c>
      <c r="AL448" s="253" t="s">
        <v>1290</v>
      </c>
      <c r="AM448" s="266">
        <f t="shared" si="467"/>
        <v>6.76</v>
      </c>
      <c r="AN448" s="267">
        <v>28.77</v>
      </c>
      <c r="AO448" s="234">
        <f t="shared" si="468"/>
        <v>194.49</v>
      </c>
      <c r="AP448" s="268">
        <v>2.75</v>
      </c>
      <c r="AQ448" s="268">
        <v>2</v>
      </c>
      <c r="AR448" s="268">
        <v>1.25</v>
      </c>
      <c r="AS448" s="234">
        <f t="shared" si="469"/>
        <v>224.52</v>
      </c>
      <c r="AT448" s="267">
        <v>28.77</v>
      </c>
      <c r="AU448" s="234">
        <f t="shared" si="470"/>
        <v>194.49</v>
      </c>
      <c r="AV448" s="268">
        <v>2.75</v>
      </c>
      <c r="AW448" s="268">
        <v>2</v>
      </c>
      <c r="AX448" s="268">
        <v>1.25</v>
      </c>
      <c r="AY448" s="234">
        <f t="shared" si="471"/>
        <v>224.52</v>
      </c>
      <c r="AZ448" s="272">
        <v>23.15</v>
      </c>
      <c r="BA448" s="266">
        <f t="shared" si="472"/>
        <v>156.494</v>
      </c>
      <c r="BB448" s="273">
        <v>1.75</v>
      </c>
      <c r="BC448" s="273">
        <v>1</v>
      </c>
      <c r="BD448" s="273">
        <v>0.75</v>
      </c>
      <c r="BE448" s="234">
        <f t="shared" si="473"/>
        <v>130.97</v>
      </c>
      <c r="BF448" s="272">
        <v>23.15</v>
      </c>
      <c r="BG448" s="234">
        <f t="shared" si="474"/>
        <v>156.49</v>
      </c>
      <c r="BH448" s="273">
        <v>1.75</v>
      </c>
      <c r="BI448" s="273">
        <v>1</v>
      </c>
      <c r="BJ448" s="273">
        <v>0.75</v>
      </c>
      <c r="BK448" s="234">
        <f t="shared" si="475"/>
        <v>130.97</v>
      </c>
      <c r="BL448" s="234">
        <f t="shared" si="476"/>
        <v>419.01</v>
      </c>
      <c r="BM448" s="234">
        <f t="shared" si="477"/>
        <v>419.01</v>
      </c>
      <c r="BN448" s="234">
        <f t="shared" si="478"/>
        <v>287.45999999999998</v>
      </c>
      <c r="BO448" s="234">
        <f t="shared" si="479"/>
        <v>287.45999999999998</v>
      </c>
      <c r="BP448" s="235" t="s">
        <v>1599</v>
      </c>
    </row>
    <row r="449" spans="1:68" s="233" customFormat="1" x14ac:dyDescent="0.2">
      <c r="A449" s="246" t="s">
        <v>783</v>
      </c>
      <c r="B449" s="247" t="s">
        <v>825</v>
      </c>
      <c r="C449" s="247" t="s">
        <v>833</v>
      </c>
      <c r="D449" s="248" t="s">
        <v>177</v>
      </c>
      <c r="E449" s="247" t="s">
        <v>250</v>
      </c>
      <c r="F449" s="247" t="s">
        <v>251</v>
      </c>
      <c r="G449" s="247" t="s">
        <v>158</v>
      </c>
      <c r="H449" s="247" t="s">
        <v>1357</v>
      </c>
      <c r="I449" s="247" t="s">
        <v>1231</v>
      </c>
      <c r="J449" s="249" t="s">
        <v>1231</v>
      </c>
      <c r="K449" s="280">
        <v>2.395</v>
      </c>
      <c r="L449" s="271">
        <v>1.903</v>
      </c>
      <c r="M449" s="247"/>
      <c r="N449" s="247"/>
      <c r="O449" s="247" t="s">
        <v>65</v>
      </c>
      <c r="P449" s="247">
        <v>44</v>
      </c>
      <c r="Q449" s="248"/>
      <c r="R449" s="247" t="s">
        <v>136</v>
      </c>
      <c r="S449" s="247" t="s">
        <v>1499</v>
      </c>
      <c r="T449" s="249">
        <v>271</v>
      </c>
      <c r="U449" s="247" t="s">
        <v>159</v>
      </c>
      <c r="V449" s="247" t="s">
        <v>113</v>
      </c>
      <c r="W449" s="247" t="s">
        <v>65</v>
      </c>
      <c r="X449" s="247" t="s">
        <v>65</v>
      </c>
      <c r="Y449" s="247" t="s">
        <v>112</v>
      </c>
      <c r="Z449" s="247" t="s">
        <v>1337</v>
      </c>
      <c r="AA449" s="247" t="s">
        <v>113</v>
      </c>
      <c r="AB449" s="247" t="s">
        <v>113</v>
      </c>
      <c r="AC449" s="247"/>
      <c r="AD449" s="247" t="s">
        <v>113</v>
      </c>
      <c r="AE449" s="249" t="s">
        <v>113</v>
      </c>
      <c r="AF449" s="247" t="s">
        <v>65</v>
      </c>
      <c r="AG449" s="247"/>
      <c r="AH449" s="247" t="s">
        <v>1395</v>
      </c>
      <c r="AI449" s="254"/>
      <c r="AJ449" s="251" t="s">
        <v>1596</v>
      </c>
      <c r="AK449" s="252" t="s">
        <v>1208</v>
      </c>
      <c r="AL449" s="253" t="s">
        <v>1290</v>
      </c>
      <c r="AM449" s="266">
        <f t="shared" si="467"/>
        <v>7.093</v>
      </c>
      <c r="AN449" s="234"/>
      <c r="AO449" s="267">
        <v>186.38</v>
      </c>
      <c r="AP449" s="268">
        <v>3.5</v>
      </c>
      <c r="AQ449" s="268">
        <v>2.25</v>
      </c>
      <c r="AR449" s="268">
        <v>1.25</v>
      </c>
      <c r="AS449" s="234">
        <f t="shared" si="469"/>
        <v>261.94</v>
      </c>
      <c r="AT449" s="234"/>
      <c r="AU449" s="269">
        <v>100.61</v>
      </c>
      <c r="AV449" s="270">
        <v>3.5</v>
      </c>
      <c r="AW449" s="270">
        <v>2.25</v>
      </c>
      <c r="AX449" s="270">
        <v>1.25</v>
      </c>
      <c r="AY449" s="234">
        <f t="shared" si="471"/>
        <v>261.94</v>
      </c>
      <c r="AZ449" s="266"/>
      <c r="BA449" s="267">
        <v>186.38</v>
      </c>
      <c r="BB449" s="268">
        <v>3.5</v>
      </c>
      <c r="BC449" s="268">
        <v>2.25</v>
      </c>
      <c r="BD449" s="268">
        <v>1.25</v>
      </c>
      <c r="BE449" s="234">
        <f t="shared" si="473"/>
        <v>261.94</v>
      </c>
      <c r="BF449" s="234"/>
      <c r="BG449" s="269">
        <v>100.61</v>
      </c>
      <c r="BH449" s="270">
        <v>3.5</v>
      </c>
      <c r="BI449" s="270">
        <v>2.25</v>
      </c>
      <c r="BJ449" s="270">
        <v>1.25</v>
      </c>
      <c r="BK449" s="234">
        <f t="shared" si="475"/>
        <v>261.94</v>
      </c>
      <c r="BL449" s="234">
        <f t="shared" si="476"/>
        <v>448.32</v>
      </c>
      <c r="BM449" s="234">
        <f t="shared" si="477"/>
        <v>362.55</v>
      </c>
      <c r="BN449" s="234">
        <f t="shared" si="478"/>
        <v>448.32</v>
      </c>
      <c r="BO449" s="234">
        <f t="shared" si="479"/>
        <v>362.55</v>
      </c>
      <c r="BP449" s="235" t="s">
        <v>1597</v>
      </c>
    </row>
    <row r="450" spans="1:68" s="233" customFormat="1" x14ac:dyDescent="0.2">
      <c r="A450" s="246" t="s">
        <v>783</v>
      </c>
      <c r="B450" s="247" t="s">
        <v>827</v>
      </c>
      <c r="C450" s="247" t="s">
        <v>826</v>
      </c>
      <c r="D450" s="248" t="s">
        <v>335</v>
      </c>
      <c r="E450" s="247" t="s">
        <v>166</v>
      </c>
      <c r="F450" s="247" t="s">
        <v>157</v>
      </c>
      <c r="G450" s="247" t="s">
        <v>158</v>
      </c>
      <c r="H450" s="247" t="s">
        <v>1408</v>
      </c>
      <c r="I450" s="247" t="s">
        <v>1500</v>
      </c>
      <c r="J450" s="247" t="s">
        <v>1295</v>
      </c>
      <c r="K450" s="271">
        <v>2.36</v>
      </c>
      <c r="L450" s="271">
        <v>0.95</v>
      </c>
      <c r="M450" s="247"/>
      <c r="N450" s="247"/>
      <c r="O450" s="247" t="s">
        <v>65</v>
      </c>
      <c r="P450" s="247">
        <v>44</v>
      </c>
      <c r="Q450" s="248"/>
      <c r="R450" s="247" t="s">
        <v>136</v>
      </c>
      <c r="S450" s="247" t="s">
        <v>1238</v>
      </c>
      <c r="T450" s="249">
        <v>154</v>
      </c>
      <c r="U450" s="249" t="s">
        <v>1607</v>
      </c>
      <c r="V450" s="247" t="s">
        <v>167</v>
      </c>
      <c r="W450" s="247" t="s">
        <v>65</v>
      </c>
      <c r="X450" s="247" t="s">
        <v>108</v>
      </c>
      <c r="Y450" s="247" t="s">
        <v>112</v>
      </c>
      <c r="Z450" s="247" t="s">
        <v>1337</v>
      </c>
      <c r="AA450" s="247" t="s">
        <v>113</v>
      </c>
      <c r="AB450" s="247" t="s">
        <v>113</v>
      </c>
      <c r="AC450" s="247"/>
      <c r="AD450" s="247" t="s">
        <v>113</v>
      </c>
      <c r="AE450" s="249" t="s">
        <v>113</v>
      </c>
      <c r="AF450" s="247" t="s">
        <v>65</v>
      </c>
      <c r="AG450" s="247"/>
      <c r="AH450" s="247" t="s">
        <v>1383</v>
      </c>
      <c r="AI450" s="254"/>
      <c r="AJ450" s="251" t="s">
        <v>1596</v>
      </c>
      <c r="AK450" s="252" t="s">
        <v>1208</v>
      </c>
      <c r="AL450" s="253" t="s">
        <v>1290</v>
      </c>
      <c r="AM450" s="266">
        <f t="shared" si="467"/>
        <v>6.07</v>
      </c>
      <c r="AN450" s="267">
        <v>28.03</v>
      </c>
      <c r="AO450" s="234">
        <f t="shared" si="468"/>
        <v>170.14</v>
      </c>
      <c r="AP450" s="268">
        <v>2.5</v>
      </c>
      <c r="AQ450" s="268">
        <v>2</v>
      </c>
      <c r="AR450" s="268">
        <v>1.25</v>
      </c>
      <c r="AS450" s="234">
        <f t="shared" si="469"/>
        <v>215.17</v>
      </c>
      <c r="AT450" s="269">
        <v>13.09</v>
      </c>
      <c r="AU450" s="234">
        <f t="shared" si="470"/>
        <v>79.459999999999994</v>
      </c>
      <c r="AV450" s="270">
        <v>2.5</v>
      </c>
      <c r="AW450" s="270">
        <v>2</v>
      </c>
      <c r="AX450" s="270">
        <v>1.25</v>
      </c>
      <c r="AY450" s="234">
        <f t="shared" si="471"/>
        <v>215.17</v>
      </c>
      <c r="AZ450" s="272">
        <v>18.66</v>
      </c>
      <c r="BA450" s="266">
        <f t="shared" si="472"/>
        <v>113.26600000000001</v>
      </c>
      <c r="BB450" s="273">
        <v>1.5</v>
      </c>
      <c r="BC450" s="273">
        <v>1</v>
      </c>
      <c r="BD450" s="273">
        <v>0.75</v>
      </c>
      <c r="BE450" s="234">
        <f t="shared" si="473"/>
        <v>121.62</v>
      </c>
      <c r="BF450" s="294">
        <v>10.78</v>
      </c>
      <c r="BG450" s="234">
        <f t="shared" si="474"/>
        <v>65.430000000000007</v>
      </c>
      <c r="BH450" s="295">
        <v>1.25</v>
      </c>
      <c r="BI450" s="295">
        <v>1</v>
      </c>
      <c r="BJ450" s="295">
        <v>0.75</v>
      </c>
      <c r="BK450" s="234">
        <f t="shared" si="475"/>
        <v>112.26</v>
      </c>
      <c r="BL450" s="234">
        <f t="shared" si="476"/>
        <v>385.31</v>
      </c>
      <c r="BM450" s="234">
        <f t="shared" si="477"/>
        <v>294.63</v>
      </c>
      <c r="BN450" s="234">
        <f t="shared" si="478"/>
        <v>234.89</v>
      </c>
      <c r="BO450" s="234">
        <f t="shared" si="479"/>
        <v>177.69</v>
      </c>
    </row>
    <row r="451" spans="1:68" s="233" customFormat="1" x14ac:dyDescent="0.2">
      <c r="A451" s="246" t="s">
        <v>783</v>
      </c>
      <c r="B451" s="247" t="s">
        <v>830</v>
      </c>
      <c r="C451" s="247" t="s">
        <v>828</v>
      </c>
      <c r="D451" s="248" t="s">
        <v>829</v>
      </c>
      <c r="E451" s="247" t="s">
        <v>166</v>
      </c>
      <c r="F451" s="247" t="s">
        <v>157</v>
      </c>
      <c r="G451" s="247" t="s">
        <v>158</v>
      </c>
      <c r="H451" s="247" t="s">
        <v>1408</v>
      </c>
      <c r="I451" s="247" t="s">
        <v>1442</v>
      </c>
      <c r="J451" s="247" t="s">
        <v>1231</v>
      </c>
      <c r="K451" s="271">
        <v>2.36</v>
      </c>
      <c r="L451" s="271">
        <v>1.01</v>
      </c>
      <c r="M451" s="247"/>
      <c r="N451" s="247"/>
      <c r="O451" s="247" t="s">
        <v>65</v>
      </c>
      <c r="P451" s="247">
        <v>44</v>
      </c>
      <c r="Q451" s="248"/>
      <c r="R451" s="247" t="s">
        <v>136</v>
      </c>
      <c r="S451" s="247" t="s">
        <v>1238</v>
      </c>
      <c r="T451" s="249">
        <v>154</v>
      </c>
      <c r="U451" s="249" t="s">
        <v>1607</v>
      </c>
      <c r="V451" s="247" t="s">
        <v>199</v>
      </c>
      <c r="W451" s="247" t="s">
        <v>65</v>
      </c>
      <c r="X451" s="247" t="s">
        <v>108</v>
      </c>
      <c r="Y451" s="247" t="s">
        <v>112</v>
      </c>
      <c r="Z451" s="247" t="s">
        <v>1337</v>
      </c>
      <c r="AA451" s="247" t="s">
        <v>113</v>
      </c>
      <c r="AB451" s="247" t="s">
        <v>113</v>
      </c>
      <c r="AC451" s="247"/>
      <c r="AD451" s="247" t="s">
        <v>113</v>
      </c>
      <c r="AE451" s="249" t="s">
        <v>5</v>
      </c>
      <c r="AF451" s="249" t="s">
        <v>108</v>
      </c>
      <c r="AG451" s="247"/>
      <c r="AH451" s="247" t="s">
        <v>1413</v>
      </c>
      <c r="AI451" s="254"/>
      <c r="AJ451" s="251" t="s">
        <v>1566</v>
      </c>
      <c r="AK451" s="252" t="s">
        <v>1208</v>
      </c>
      <c r="AL451" s="253" t="s">
        <v>1290</v>
      </c>
      <c r="AM451" s="266">
        <f t="shared" si="467"/>
        <v>6.13</v>
      </c>
      <c r="AN451" s="267">
        <v>28.04</v>
      </c>
      <c r="AO451" s="234">
        <f t="shared" si="468"/>
        <v>171.89</v>
      </c>
      <c r="AP451" s="268">
        <v>2.5</v>
      </c>
      <c r="AQ451" s="268">
        <v>2</v>
      </c>
      <c r="AR451" s="268">
        <v>1.25</v>
      </c>
      <c r="AS451" s="234">
        <f t="shared" si="469"/>
        <v>215.17</v>
      </c>
      <c r="AT451" s="269">
        <v>13.1</v>
      </c>
      <c r="AU451" s="234">
        <f t="shared" si="470"/>
        <v>80.3</v>
      </c>
      <c r="AV451" s="270">
        <v>2.5</v>
      </c>
      <c r="AW451" s="270">
        <v>2</v>
      </c>
      <c r="AX451" s="270">
        <v>1.25</v>
      </c>
      <c r="AY451" s="234">
        <f t="shared" si="471"/>
        <v>215.17</v>
      </c>
      <c r="AZ451" s="272">
        <v>18.68</v>
      </c>
      <c r="BA451" s="266">
        <f t="shared" si="472"/>
        <v>114.508</v>
      </c>
      <c r="BB451" s="273">
        <v>1.5</v>
      </c>
      <c r="BC451" s="273">
        <v>1</v>
      </c>
      <c r="BD451" s="273">
        <v>0.75</v>
      </c>
      <c r="BE451" s="234">
        <f t="shared" si="473"/>
        <v>121.62</v>
      </c>
      <c r="BF451" s="294">
        <v>10.79</v>
      </c>
      <c r="BG451" s="234">
        <f t="shared" si="474"/>
        <v>66.14</v>
      </c>
      <c r="BH451" s="295">
        <v>1.25</v>
      </c>
      <c r="BI451" s="295">
        <v>1</v>
      </c>
      <c r="BJ451" s="295">
        <v>0.75</v>
      </c>
      <c r="BK451" s="234">
        <f t="shared" si="475"/>
        <v>112.26</v>
      </c>
      <c r="BL451" s="234">
        <f t="shared" si="476"/>
        <v>387.06</v>
      </c>
      <c r="BM451" s="234">
        <f t="shared" si="477"/>
        <v>295.47000000000003</v>
      </c>
      <c r="BN451" s="234">
        <f t="shared" si="478"/>
        <v>236.13</v>
      </c>
      <c r="BO451" s="234">
        <f t="shared" si="479"/>
        <v>178.4</v>
      </c>
    </row>
    <row r="452" spans="1:68" s="233" customFormat="1" x14ac:dyDescent="0.2">
      <c r="A452" s="246" t="s">
        <v>783</v>
      </c>
      <c r="B452" s="247" t="s">
        <v>832</v>
      </c>
      <c r="C452" s="247" t="s">
        <v>831</v>
      </c>
      <c r="D452" s="248" t="s">
        <v>338</v>
      </c>
      <c r="E452" s="247" t="s">
        <v>166</v>
      </c>
      <c r="F452" s="247" t="s">
        <v>157</v>
      </c>
      <c r="G452" s="247" t="s">
        <v>158</v>
      </c>
      <c r="H452" s="247" t="s">
        <v>1408</v>
      </c>
      <c r="I452" s="247" t="s">
        <v>1500</v>
      </c>
      <c r="J452" s="247" t="s">
        <v>1295</v>
      </c>
      <c r="K452" s="271">
        <v>2.36</v>
      </c>
      <c r="L452" s="271">
        <v>0.95</v>
      </c>
      <c r="M452" s="247"/>
      <c r="N452" s="247"/>
      <c r="O452" s="247" t="s">
        <v>65</v>
      </c>
      <c r="P452" s="247">
        <v>44</v>
      </c>
      <c r="Q452" s="248"/>
      <c r="R452" s="247" t="s">
        <v>136</v>
      </c>
      <c r="S452" s="247" t="s">
        <v>1238</v>
      </c>
      <c r="T452" s="249">
        <v>154</v>
      </c>
      <c r="U452" s="249" t="s">
        <v>1607</v>
      </c>
      <c r="V452" s="247" t="s">
        <v>199</v>
      </c>
      <c r="W452" s="247" t="s">
        <v>65</v>
      </c>
      <c r="X452" s="247" t="s">
        <v>108</v>
      </c>
      <c r="Y452" s="247" t="s">
        <v>112</v>
      </c>
      <c r="Z452" s="247" t="s">
        <v>1337</v>
      </c>
      <c r="AA452" s="247" t="s">
        <v>113</v>
      </c>
      <c r="AB452" s="247" t="s">
        <v>113</v>
      </c>
      <c r="AC452" s="247"/>
      <c r="AD452" s="247" t="s">
        <v>113</v>
      </c>
      <c r="AE452" s="249" t="s">
        <v>113</v>
      </c>
      <c r="AF452" s="247" t="s">
        <v>65</v>
      </c>
      <c r="AG452" s="247"/>
      <c r="AH452" s="247" t="s">
        <v>1383</v>
      </c>
      <c r="AI452" s="254"/>
      <c r="AJ452" s="251" t="s">
        <v>1596</v>
      </c>
      <c r="AK452" s="252" t="s">
        <v>1208</v>
      </c>
      <c r="AL452" s="253" t="s">
        <v>1290</v>
      </c>
      <c r="AM452" s="266">
        <f t="shared" si="467"/>
        <v>6.07</v>
      </c>
      <c r="AN452" s="267">
        <v>28.03</v>
      </c>
      <c r="AO452" s="234">
        <f t="shared" si="468"/>
        <v>170.14</v>
      </c>
      <c r="AP452" s="268">
        <v>2.5</v>
      </c>
      <c r="AQ452" s="268">
        <v>2</v>
      </c>
      <c r="AR452" s="268">
        <v>1.25</v>
      </c>
      <c r="AS452" s="234">
        <f t="shared" si="469"/>
        <v>215.17</v>
      </c>
      <c r="AT452" s="269">
        <v>13.09</v>
      </c>
      <c r="AU452" s="234">
        <f t="shared" si="470"/>
        <v>79.459999999999994</v>
      </c>
      <c r="AV452" s="270">
        <v>2.5</v>
      </c>
      <c r="AW452" s="270">
        <v>2</v>
      </c>
      <c r="AX452" s="270">
        <v>1.25</v>
      </c>
      <c r="AY452" s="234">
        <f t="shared" si="471"/>
        <v>215.17</v>
      </c>
      <c r="AZ452" s="272">
        <v>18.66</v>
      </c>
      <c r="BA452" s="266">
        <f t="shared" si="472"/>
        <v>113.26600000000001</v>
      </c>
      <c r="BB452" s="273">
        <v>1.5</v>
      </c>
      <c r="BC452" s="273">
        <v>1</v>
      </c>
      <c r="BD452" s="273">
        <v>0.75</v>
      </c>
      <c r="BE452" s="234">
        <f t="shared" si="473"/>
        <v>121.62</v>
      </c>
      <c r="BF452" s="294">
        <v>10.78</v>
      </c>
      <c r="BG452" s="234">
        <f t="shared" si="474"/>
        <v>65.430000000000007</v>
      </c>
      <c r="BH452" s="295">
        <v>1.25</v>
      </c>
      <c r="BI452" s="295">
        <v>1</v>
      </c>
      <c r="BJ452" s="295">
        <v>0.75</v>
      </c>
      <c r="BK452" s="234">
        <f t="shared" si="475"/>
        <v>112.26</v>
      </c>
      <c r="BL452" s="234">
        <f t="shared" si="476"/>
        <v>385.31</v>
      </c>
      <c r="BM452" s="234">
        <f t="shared" si="477"/>
        <v>294.63</v>
      </c>
      <c r="BN452" s="234">
        <f t="shared" si="478"/>
        <v>234.89</v>
      </c>
      <c r="BO452" s="234">
        <f t="shared" si="479"/>
        <v>177.69</v>
      </c>
    </row>
    <row r="453" spans="1:68" s="233" customFormat="1" x14ac:dyDescent="0.2">
      <c r="A453" s="246" t="s">
        <v>783</v>
      </c>
      <c r="B453" s="247" t="s">
        <v>834</v>
      </c>
      <c r="C453" s="247" t="s">
        <v>833</v>
      </c>
      <c r="D453" s="248" t="s">
        <v>177</v>
      </c>
      <c r="E453" s="247" t="s">
        <v>166</v>
      </c>
      <c r="F453" s="247" t="s">
        <v>157</v>
      </c>
      <c r="G453" s="247" t="s">
        <v>158</v>
      </c>
      <c r="H453" s="247" t="s">
        <v>1408</v>
      </c>
      <c r="I453" s="247" t="s">
        <v>1429</v>
      </c>
      <c r="J453" s="249" t="s">
        <v>1637</v>
      </c>
      <c r="K453" s="271">
        <v>2.36</v>
      </c>
      <c r="L453" s="271">
        <v>0.83</v>
      </c>
      <c r="M453" s="247"/>
      <c r="N453" s="247"/>
      <c r="O453" s="247" t="s">
        <v>65</v>
      </c>
      <c r="P453" s="247">
        <v>44</v>
      </c>
      <c r="Q453" s="248"/>
      <c r="R453" s="247" t="s">
        <v>136</v>
      </c>
      <c r="S453" s="247" t="s">
        <v>1238</v>
      </c>
      <c r="T453" s="249">
        <v>154</v>
      </c>
      <c r="U453" s="249" t="s">
        <v>1607</v>
      </c>
      <c r="V453" s="247" t="s">
        <v>167</v>
      </c>
      <c r="W453" s="247" t="s">
        <v>65</v>
      </c>
      <c r="X453" s="247" t="s">
        <v>108</v>
      </c>
      <c r="Y453" s="247" t="s">
        <v>112</v>
      </c>
      <c r="Z453" s="247" t="s">
        <v>1337</v>
      </c>
      <c r="AA453" s="247" t="s">
        <v>113</v>
      </c>
      <c r="AB453" s="247" t="s">
        <v>113</v>
      </c>
      <c r="AC453" s="247"/>
      <c r="AD453" s="247" t="s">
        <v>113</v>
      </c>
      <c r="AE453" s="249" t="s">
        <v>5</v>
      </c>
      <c r="AF453" s="249" t="s">
        <v>108</v>
      </c>
      <c r="AG453" s="247"/>
      <c r="AH453" s="247" t="s">
        <v>1400</v>
      </c>
      <c r="AI453" s="254"/>
      <c r="AJ453" s="251" t="s">
        <v>1560</v>
      </c>
      <c r="AK453" s="252" t="s">
        <v>1208</v>
      </c>
      <c r="AL453" s="253" t="s">
        <v>1290</v>
      </c>
      <c r="AM453" s="266">
        <f t="shared" si="467"/>
        <v>5.95</v>
      </c>
      <c r="AN453" s="267">
        <v>28.04</v>
      </c>
      <c r="AO453" s="234">
        <f t="shared" si="468"/>
        <v>166.84</v>
      </c>
      <c r="AP453" s="268">
        <v>2.5</v>
      </c>
      <c r="AQ453" s="268">
        <v>2</v>
      </c>
      <c r="AR453" s="268">
        <v>1.25</v>
      </c>
      <c r="AS453" s="234">
        <f t="shared" si="469"/>
        <v>215.17</v>
      </c>
      <c r="AT453" s="269">
        <v>13.1</v>
      </c>
      <c r="AU453" s="234">
        <f t="shared" si="470"/>
        <v>77.95</v>
      </c>
      <c r="AV453" s="270">
        <v>2.5</v>
      </c>
      <c r="AW453" s="270">
        <v>2</v>
      </c>
      <c r="AX453" s="270">
        <v>1.25</v>
      </c>
      <c r="AY453" s="234">
        <f t="shared" si="471"/>
        <v>215.17</v>
      </c>
      <c r="AZ453" s="272">
        <v>18.68</v>
      </c>
      <c r="BA453" s="266">
        <f t="shared" si="472"/>
        <v>111.146</v>
      </c>
      <c r="BB453" s="273">
        <v>1.5</v>
      </c>
      <c r="BC453" s="273">
        <v>1</v>
      </c>
      <c r="BD453" s="273">
        <v>0.75</v>
      </c>
      <c r="BE453" s="234">
        <f t="shared" si="473"/>
        <v>121.62</v>
      </c>
      <c r="BF453" s="294">
        <v>10.79</v>
      </c>
      <c r="BG453" s="234">
        <f t="shared" si="474"/>
        <v>64.2</v>
      </c>
      <c r="BH453" s="295">
        <v>1.25</v>
      </c>
      <c r="BI453" s="295">
        <v>1</v>
      </c>
      <c r="BJ453" s="295">
        <v>0.75</v>
      </c>
      <c r="BK453" s="234">
        <f t="shared" si="475"/>
        <v>112.26</v>
      </c>
      <c r="BL453" s="234">
        <f t="shared" si="476"/>
        <v>382.01</v>
      </c>
      <c r="BM453" s="234">
        <f t="shared" si="477"/>
        <v>293.12</v>
      </c>
      <c r="BN453" s="234">
        <f t="shared" si="478"/>
        <v>232.77</v>
      </c>
      <c r="BO453" s="234">
        <f t="shared" si="479"/>
        <v>176.46</v>
      </c>
    </row>
    <row r="454" spans="1:68" s="233" customFormat="1" x14ac:dyDescent="0.2">
      <c r="A454" s="246" t="s">
        <v>783</v>
      </c>
      <c r="B454" s="247" t="s">
        <v>836</v>
      </c>
      <c r="C454" s="247" t="s">
        <v>835</v>
      </c>
      <c r="D454" s="248" t="s">
        <v>177</v>
      </c>
      <c r="E454" s="247" t="s">
        <v>124</v>
      </c>
      <c r="F454" s="247" t="s">
        <v>157</v>
      </c>
      <c r="G454" s="247" t="s">
        <v>158</v>
      </c>
      <c r="H454" s="247" t="s">
        <v>1428</v>
      </c>
      <c r="I454" s="247" t="s">
        <v>1386</v>
      </c>
      <c r="J454" s="247" t="s">
        <v>1202</v>
      </c>
      <c r="K454" s="271">
        <v>2.36</v>
      </c>
      <c r="L454" s="271">
        <v>1.29</v>
      </c>
      <c r="M454" s="247" t="s">
        <v>1308</v>
      </c>
      <c r="N454" s="247" t="s">
        <v>1388</v>
      </c>
      <c r="O454" s="247" t="s">
        <v>65</v>
      </c>
      <c r="P454" s="247">
        <v>54</v>
      </c>
      <c r="Q454" s="248"/>
      <c r="R454" s="247" t="s">
        <v>136</v>
      </c>
      <c r="S454" s="247" t="s">
        <v>1431</v>
      </c>
      <c r="T454" s="249">
        <v>124</v>
      </c>
      <c r="U454" s="249" t="s">
        <v>1607</v>
      </c>
      <c r="V454" s="247" t="s">
        <v>199</v>
      </c>
      <c r="W454" s="247" t="s">
        <v>108</v>
      </c>
      <c r="X454" s="247" t="s">
        <v>65</v>
      </c>
      <c r="Y454" s="247" t="s">
        <v>112</v>
      </c>
      <c r="Z454" s="247" t="s">
        <v>1337</v>
      </c>
      <c r="AA454" s="247" t="s">
        <v>108</v>
      </c>
      <c r="AB454" s="249" t="s">
        <v>108</v>
      </c>
      <c r="AC454" s="247"/>
      <c r="AD454" s="247" t="s">
        <v>108</v>
      </c>
      <c r="AE454" s="247" t="s">
        <v>6</v>
      </c>
      <c r="AF454" s="247" t="s">
        <v>108</v>
      </c>
      <c r="AG454" s="249" t="s">
        <v>1655</v>
      </c>
      <c r="AH454" s="247" t="s">
        <v>1347</v>
      </c>
      <c r="AI454" s="254"/>
      <c r="AJ454" s="251" t="s">
        <v>1560</v>
      </c>
      <c r="AK454" s="252" t="s">
        <v>1208</v>
      </c>
      <c r="AL454" s="253" t="s">
        <v>1290</v>
      </c>
      <c r="AM454" s="266">
        <f t="shared" si="467"/>
        <v>6.41</v>
      </c>
      <c r="AN454" s="267">
        <v>26.02</v>
      </c>
      <c r="AO454" s="234">
        <f t="shared" si="468"/>
        <v>166.79</v>
      </c>
      <c r="AP454" s="268">
        <v>2.75</v>
      </c>
      <c r="AQ454" s="268">
        <v>2</v>
      </c>
      <c r="AR454" s="268">
        <v>1.25</v>
      </c>
      <c r="AS454" s="234">
        <f t="shared" si="469"/>
        <v>224.52</v>
      </c>
      <c r="AT454" s="267">
        <v>26.02</v>
      </c>
      <c r="AU454" s="234">
        <f t="shared" si="470"/>
        <v>166.79</v>
      </c>
      <c r="AV454" s="268">
        <v>2.75</v>
      </c>
      <c r="AW454" s="268">
        <v>2</v>
      </c>
      <c r="AX454" s="268">
        <v>1.25</v>
      </c>
      <c r="AY454" s="234">
        <f t="shared" si="471"/>
        <v>224.52</v>
      </c>
      <c r="AZ454" s="272">
        <v>23.1</v>
      </c>
      <c r="BA454" s="266">
        <f t="shared" si="472"/>
        <v>148.071</v>
      </c>
      <c r="BB454" s="273">
        <v>1.75</v>
      </c>
      <c r="BC454" s="273">
        <v>1</v>
      </c>
      <c r="BD454" s="273">
        <v>0.75</v>
      </c>
      <c r="BE454" s="234">
        <f t="shared" si="473"/>
        <v>130.97</v>
      </c>
      <c r="BF454" s="272">
        <v>23.1</v>
      </c>
      <c r="BG454" s="234">
        <f t="shared" si="474"/>
        <v>148.07</v>
      </c>
      <c r="BH454" s="273">
        <v>1.75</v>
      </c>
      <c r="BI454" s="273">
        <v>1</v>
      </c>
      <c r="BJ454" s="273">
        <v>0.75</v>
      </c>
      <c r="BK454" s="234">
        <f t="shared" si="475"/>
        <v>130.97</v>
      </c>
      <c r="BL454" s="234">
        <f t="shared" si="476"/>
        <v>391.31</v>
      </c>
      <c r="BM454" s="234">
        <f t="shared" si="477"/>
        <v>391.31</v>
      </c>
      <c r="BN454" s="234">
        <f t="shared" si="478"/>
        <v>279.04000000000002</v>
      </c>
      <c r="BO454" s="234">
        <f t="shared" si="479"/>
        <v>279.04000000000002</v>
      </c>
      <c r="BP454" s="235" t="s">
        <v>1599</v>
      </c>
    </row>
    <row r="455" spans="1:68" s="233" customFormat="1" x14ac:dyDescent="0.2">
      <c r="A455" s="246" t="s">
        <v>783</v>
      </c>
      <c r="B455" s="247" t="s">
        <v>838</v>
      </c>
      <c r="C455" s="247" t="s">
        <v>837</v>
      </c>
      <c r="D455" s="248" t="s">
        <v>311</v>
      </c>
      <c r="E455" s="247" t="s">
        <v>124</v>
      </c>
      <c r="F455" s="247" t="s">
        <v>157</v>
      </c>
      <c r="G455" s="247" t="s">
        <v>158</v>
      </c>
      <c r="H455" s="247" t="s">
        <v>1428</v>
      </c>
      <c r="I455" s="247" t="s">
        <v>1504</v>
      </c>
      <c r="J455" s="247" t="s">
        <v>1295</v>
      </c>
      <c r="K455" s="271">
        <v>2.36</v>
      </c>
      <c r="L455" s="271">
        <v>1.64</v>
      </c>
      <c r="M455" s="247" t="s">
        <v>1308</v>
      </c>
      <c r="N455" s="247" t="s">
        <v>1505</v>
      </c>
      <c r="O455" s="247" t="s">
        <v>65</v>
      </c>
      <c r="P455" s="247">
        <v>54</v>
      </c>
      <c r="Q455" s="248"/>
      <c r="R455" s="247" t="s">
        <v>136</v>
      </c>
      <c r="S455" s="247" t="s">
        <v>1238</v>
      </c>
      <c r="T455" s="249">
        <v>154</v>
      </c>
      <c r="U455" s="249" t="s">
        <v>1607</v>
      </c>
      <c r="V455" s="247" t="s">
        <v>111</v>
      </c>
      <c r="W455" s="247" t="s">
        <v>65</v>
      </c>
      <c r="X455" s="247" t="s">
        <v>108</v>
      </c>
      <c r="Y455" s="247" t="s">
        <v>112</v>
      </c>
      <c r="Z455" s="247" t="s">
        <v>1337</v>
      </c>
      <c r="AA455" s="247" t="s">
        <v>108</v>
      </c>
      <c r="AB455" s="247" t="s">
        <v>108</v>
      </c>
      <c r="AC455" s="247"/>
      <c r="AD455" s="249" t="s">
        <v>108</v>
      </c>
      <c r="AE455" s="247" t="s">
        <v>6</v>
      </c>
      <c r="AF455" s="247" t="s">
        <v>108</v>
      </c>
      <c r="AG455" s="247" t="s">
        <v>1460</v>
      </c>
      <c r="AH455" s="247" t="s">
        <v>1433</v>
      </c>
      <c r="AI455" s="254"/>
      <c r="AJ455" s="251" t="s">
        <v>1560</v>
      </c>
      <c r="AK455" s="252" t="s">
        <v>1208</v>
      </c>
      <c r="AL455" s="253" t="s">
        <v>1290</v>
      </c>
      <c r="AM455" s="266">
        <f t="shared" si="467"/>
        <v>6.76</v>
      </c>
      <c r="AN455" s="267">
        <v>33.119999999999997</v>
      </c>
      <c r="AO455" s="234">
        <f t="shared" si="468"/>
        <v>223.89</v>
      </c>
      <c r="AP455" s="268">
        <v>2.75</v>
      </c>
      <c r="AQ455" s="268">
        <v>2</v>
      </c>
      <c r="AR455" s="268">
        <v>1.25</v>
      </c>
      <c r="AS455" s="234">
        <f t="shared" si="469"/>
        <v>224.52</v>
      </c>
      <c r="AT455" s="267">
        <v>33.119999999999997</v>
      </c>
      <c r="AU455" s="234">
        <f t="shared" si="470"/>
        <v>223.89</v>
      </c>
      <c r="AV455" s="268">
        <v>2.75</v>
      </c>
      <c r="AW455" s="268">
        <v>2</v>
      </c>
      <c r="AX455" s="268">
        <v>1.25</v>
      </c>
      <c r="AY455" s="234">
        <f t="shared" si="471"/>
        <v>224.52</v>
      </c>
      <c r="AZ455" s="272">
        <v>26.43</v>
      </c>
      <c r="BA455" s="266">
        <f t="shared" si="472"/>
        <v>178.667</v>
      </c>
      <c r="BB455" s="273">
        <v>1.75</v>
      </c>
      <c r="BC455" s="273">
        <v>1</v>
      </c>
      <c r="BD455" s="273">
        <v>0.75</v>
      </c>
      <c r="BE455" s="234">
        <f t="shared" si="473"/>
        <v>130.97</v>
      </c>
      <c r="BF455" s="272">
        <v>26.43</v>
      </c>
      <c r="BG455" s="234">
        <f t="shared" si="474"/>
        <v>178.67</v>
      </c>
      <c r="BH455" s="273">
        <v>1.75</v>
      </c>
      <c r="BI455" s="273">
        <v>1</v>
      </c>
      <c r="BJ455" s="273">
        <v>0.75</v>
      </c>
      <c r="BK455" s="234">
        <f t="shared" si="475"/>
        <v>130.97</v>
      </c>
      <c r="BL455" s="234">
        <f t="shared" si="476"/>
        <v>448.41</v>
      </c>
      <c r="BM455" s="234">
        <f t="shared" si="477"/>
        <v>448.41</v>
      </c>
      <c r="BN455" s="234">
        <f t="shared" si="478"/>
        <v>309.64</v>
      </c>
      <c r="BO455" s="234">
        <f t="shared" si="479"/>
        <v>309.64</v>
      </c>
      <c r="BP455" s="235" t="s">
        <v>1599</v>
      </c>
    </row>
    <row r="456" spans="1:68" s="233" customFormat="1" x14ac:dyDescent="0.2">
      <c r="A456" s="246" t="s">
        <v>783</v>
      </c>
      <c r="B456" s="247" t="s">
        <v>840</v>
      </c>
      <c r="C456" s="247" t="s">
        <v>839</v>
      </c>
      <c r="D456" s="248" t="s">
        <v>189</v>
      </c>
      <c r="E456" s="247" t="s">
        <v>124</v>
      </c>
      <c r="F456" s="247" t="s">
        <v>157</v>
      </c>
      <c r="G456" s="247" t="s">
        <v>158</v>
      </c>
      <c r="H456" s="247" t="s">
        <v>1428</v>
      </c>
      <c r="I456" s="247" t="s">
        <v>1386</v>
      </c>
      <c r="J456" s="247" t="s">
        <v>1202</v>
      </c>
      <c r="K456" s="271">
        <v>2.36</v>
      </c>
      <c r="L456" s="271">
        <v>1.29</v>
      </c>
      <c r="M456" s="247" t="s">
        <v>1308</v>
      </c>
      <c r="N456" s="247" t="s">
        <v>1388</v>
      </c>
      <c r="O456" s="247" t="s">
        <v>65</v>
      </c>
      <c r="P456" s="247">
        <v>54</v>
      </c>
      <c r="Q456" s="248"/>
      <c r="R456" s="247" t="s">
        <v>136</v>
      </c>
      <c r="S456" s="247" t="s">
        <v>1431</v>
      </c>
      <c r="T456" s="249">
        <v>124</v>
      </c>
      <c r="U456" s="249" t="s">
        <v>1607</v>
      </c>
      <c r="V456" s="247" t="s">
        <v>132</v>
      </c>
      <c r="W456" s="247" t="s">
        <v>108</v>
      </c>
      <c r="X456" s="247" t="s">
        <v>108</v>
      </c>
      <c r="Y456" s="247" t="s">
        <v>112</v>
      </c>
      <c r="Z456" s="247" t="s">
        <v>1337</v>
      </c>
      <c r="AA456" s="247" t="s">
        <v>108</v>
      </c>
      <c r="AB456" s="247" t="s">
        <v>108</v>
      </c>
      <c r="AC456" s="247"/>
      <c r="AD456" s="247" t="s">
        <v>108</v>
      </c>
      <c r="AE456" s="247" t="s">
        <v>6</v>
      </c>
      <c r="AF456" s="247" t="s">
        <v>108</v>
      </c>
      <c r="AG456" s="247"/>
      <c r="AH456" s="249" t="s">
        <v>1347</v>
      </c>
      <c r="AI456" s="254"/>
      <c r="AJ456" s="251" t="s">
        <v>1560</v>
      </c>
      <c r="AK456" s="252" t="s">
        <v>1208</v>
      </c>
      <c r="AL456" s="253" t="s">
        <v>1290</v>
      </c>
      <c r="AM456" s="266">
        <f t="shared" si="467"/>
        <v>6.41</v>
      </c>
      <c r="AN456" s="267">
        <v>26.02</v>
      </c>
      <c r="AO456" s="234">
        <f t="shared" si="468"/>
        <v>166.79</v>
      </c>
      <c r="AP456" s="268">
        <v>2.75</v>
      </c>
      <c r="AQ456" s="268">
        <v>2</v>
      </c>
      <c r="AR456" s="268">
        <v>1.25</v>
      </c>
      <c r="AS456" s="234">
        <f t="shared" si="469"/>
        <v>224.52</v>
      </c>
      <c r="AT456" s="267">
        <v>26.02</v>
      </c>
      <c r="AU456" s="234">
        <f t="shared" si="470"/>
        <v>166.79</v>
      </c>
      <c r="AV456" s="268">
        <v>2.75</v>
      </c>
      <c r="AW456" s="268">
        <v>2</v>
      </c>
      <c r="AX456" s="268">
        <v>1.25</v>
      </c>
      <c r="AY456" s="234">
        <f t="shared" si="471"/>
        <v>224.52</v>
      </c>
      <c r="AZ456" s="272">
        <v>23.1</v>
      </c>
      <c r="BA456" s="266">
        <f t="shared" si="472"/>
        <v>148.071</v>
      </c>
      <c r="BB456" s="273">
        <v>1.75</v>
      </c>
      <c r="BC456" s="273">
        <v>1</v>
      </c>
      <c r="BD456" s="273">
        <v>0.75</v>
      </c>
      <c r="BE456" s="234">
        <f t="shared" si="473"/>
        <v>130.97</v>
      </c>
      <c r="BF456" s="272">
        <v>23.1</v>
      </c>
      <c r="BG456" s="234">
        <f t="shared" si="474"/>
        <v>148.07</v>
      </c>
      <c r="BH456" s="273">
        <v>1.75</v>
      </c>
      <c r="BI456" s="273">
        <v>1</v>
      </c>
      <c r="BJ456" s="273">
        <v>0.75</v>
      </c>
      <c r="BK456" s="234">
        <f t="shared" si="475"/>
        <v>130.97</v>
      </c>
      <c r="BL456" s="234">
        <f t="shared" si="476"/>
        <v>391.31</v>
      </c>
      <c r="BM456" s="234">
        <f t="shared" si="477"/>
        <v>391.31</v>
      </c>
      <c r="BN456" s="234">
        <f t="shared" si="478"/>
        <v>279.04000000000002</v>
      </c>
      <c r="BO456" s="234">
        <f t="shared" si="479"/>
        <v>279.04000000000002</v>
      </c>
      <c r="BP456" s="235" t="s">
        <v>1599</v>
      </c>
    </row>
    <row r="457" spans="1:68" s="233" customFormat="1" x14ac:dyDescent="0.2">
      <c r="A457" s="246" t="s">
        <v>783</v>
      </c>
      <c r="B457" s="247" t="s">
        <v>842</v>
      </c>
      <c r="C457" s="247" t="s">
        <v>841</v>
      </c>
      <c r="D457" s="248" t="s">
        <v>291</v>
      </c>
      <c r="E457" s="247" t="s">
        <v>250</v>
      </c>
      <c r="F457" s="247" t="s">
        <v>251</v>
      </c>
      <c r="G457" s="247" t="s">
        <v>158</v>
      </c>
      <c r="H457" s="247" t="s">
        <v>1357</v>
      </c>
      <c r="I457" s="247" t="s">
        <v>1449</v>
      </c>
      <c r="J457" s="249" t="s">
        <v>1295</v>
      </c>
      <c r="K457" s="280">
        <v>2.395</v>
      </c>
      <c r="L457" s="271">
        <v>1.9550000000000001</v>
      </c>
      <c r="M457" s="247"/>
      <c r="N457" s="247"/>
      <c r="O457" s="247" t="s">
        <v>65</v>
      </c>
      <c r="P457" s="247">
        <v>44</v>
      </c>
      <c r="Q457" s="248"/>
      <c r="R457" s="247" t="s">
        <v>136</v>
      </c>
      <c r="S457" s="247" t="s">
        <v>1406</v>
      </c>
      <c r="T457" s="249">
        <v>241</v>
      </c>
      <c r="U457" s="247" t="s">
        <v>159</v>
      </c>
      <c r="V457" s="247" t="s">
        <v>113</v>
      </c>
      <c r="W457" s="247" t="s">
        <v>65</v>
      </c>
      <c r="X457" s="247" t="s">
        <v>65</v>
      </c>
      <c r="Y457" s="247" t="s">
        <v>112</v>
      </c>
      <c r="Z457" s="247" t="s">
        <v>1337</v>
      </c>
      <c r="AA457" s="247" t="s">
        <v>113</v>
      </c>
      <c r="AB457" s="247" t="s">
        <v>113</v>
      </c>
      <c r="AC457" s="247"/>
      <c r="AD457" s="247" t="s">
        <v>113</v>
      </c>
      <c r="AE457" s="249" t="s">
        <v>113</v>
      </c>
      <c r="AF457" s="249" t="s">
        <v>65</v>
      </c>
      <c r="AG457" s="247"/>
      <c r="AH457" s="247" t="s">
        <v>1395</v>
      </c>
      <c r="AI457" s="254"/>
      <c r="AJ457" s="251" t="s">
        <v>1596</v>
      </c>
      <c r="AK457" s="252" t="s">
        <v>1208</v>
      </c>
      <c r="AL457" s="253" t="s">
        <v>1290</v>
      </c>
      <c r="AM457" s="266">
        <f t="shared" si="467"/>
        <v>7.1449999999999996</v>
      </c>
      <c r="AN457" s="234"/>
      <c r="AO457" s="267">
        <v>152.63999999999999</v>
      </c>
      <c r="AP457" s="268">
        <v>3.5</v>
      </c>
      <c r="AQ457" s="268">
        <v>2.25</v>
      </c>
      <c r="AR457" s="268">
        <v>1.25</v>
      </c>
      <c r="AS457" s="234">
        <f t="shared" si="469"/>
        <v>261.94</v>
      </c>
      <c r="AT457" s="234"/>
      <c r="AU457" s="269">
        <v>85.99</v>
      </c>
      <c r="AV457" s="270">
        <v>3.5</v>
      </c>
      <c r="AW457" s="270">
        <v>2.25</v>
      </c>
      <c r="AX457" s="270">
        <v>1.25</v>
      </c>
      <c r="AY457" s="234">
        <f t="shared" si="471"/>
        <v>261.94</v>
      </c>
      <c r="AZ457" s="266"/>
      <c r="BA457" s="267">
        <v>152.63999999999999</v>
      </c>
      <c r="BB457" s="268">
        <v>3.5</v>
      </c>
      <c r="BC457" s="268">
        <v>2.25</v>
      </c>
      <c r="BD457" s="268">
        <v>1.25</v>
      </c>
      <c r="BE457" s="234">
        <f t="shared" si="473"/>
        <v>261.94</v>
      </c>
      <c r="BF457" s="234"/>
      <c r="BG457" s="269">
        <v>85.99</v>
      </c>
      <c r="BH457" s="270">
        <v>3.5</v>
      </c>
      <c r="BI457" s="270">
        <v>2.25</v>
      </c>
      <c r="BJ457" s="270">
        <v>1.25</v>
      </c>
      <c r="BK457" s="234">
        <f t="shared" si="475"/>
        <v>261.94</v>
      </c>
      <c r="BL457" s="234">
        <f t="shared" si="476"/>
        <v>414.58</v>
      </c>
      <c r="BM457" s="234">
        <f t="shared" si="477"/>
        <v>347.93</v>
      </c>
      <c r="BN457" s="234">
        <f t="shared" si="478"/>
        <v>414.58</v>
      </c>
      <c r="BO457" s="234">
        <f t="shared" si="479"/>
        <v>347.93</v>
      </c>
      <c r="BP457" s="235" t="s">
        <v>1597</v>
      </c>
    </row>
    <row r="458" spans="1:68" s="233" customFormat="1" x14ac:dyDescent="0.2">
      <c r="A458" s="246" t="s">
        <v>783</v>
      </c>
      <c r="B458" s="247" t="s">
        <v>844</v>
      </c>
      <c r="C458" s="247" t="s">
        <v>843</v>
      </c>
      <c r="D458" s="248" t="s">
        <v>335</v>
      </c>
      <c r="E458" s="247" t="s">
        <v>166</v>
      </c>
      <c r="F458" s="247" t="s">
        <v>157</v>
      </c>
      <c r="G458" s="247" t="s">
        <v>158</v>
      </c>
      <c r="H458" s="247" t="s">
        <v>1428</v>
      </c>
      <c r="I458" s="247" t="s">
        <v>1303</v>
      </c>
      <c r="J458" s="247" t="s">
        <v>1295</v>
      </c>
      <c r="K458" s="271">
        <v>2.36</v>
      </c>
      <c r="L458" s="271">
        <v>1.04</v>
      </c>
      <c r="M458" s="247"/>
      <c r="N458" s="247"/>
      <c r="O458" s="247" t="s">
        <v>65</v>
      </c>
      <c r="P458" s="247">
        <v>54</v>
      </c>
      <c r="Q458" s="248"/>
      <c r="R458" s="247" t="s">
        <v>136</v>
      </c>
      <c r="S458" s="247" t="s">
        <v>1238</v>
      </c>
      <c r="T458" s="249">
        <v>154</v>
      </c>
      <c r="U458" s="249" t="s">
        <v>1607</v>
      </c>
      <c r="V458" s="247" t="s">
        <v>167</v>
      </c>
      <c r="W458" s="247" t="s">
        <v>65</v>
      </c>
      <c r="X458" s="247" t="s">
        <v>108</v>
      </c>
      <c r="Y458" s="247" t="s">
        <v>112</v>
      </c>
      <c r="Z458" s="247" t="s">
        <v>1304</v>
      </c>
      <c r="AA458" s="247" t="s">
        <v>113</v>
      </c>
      <c r="AB458" s="247" t="s">
        <v>113</v>
      </c>
      <c r="AC458" s="247"/>
      <c r="AD458" s="247" t="s">
        <v>113</v>
      </c>
      <c r="AE458" s="247" t="s">
        <v>6</v>
      </c>
      <c r="AF458" s="247" t="s">
        <v>108</v>
      </c>
      <c r="AG458" s="247"/>
      <c r="AH458" s="247" t="s">
        <v>1383</v>
      </c>
      <c r="AI458" s="254"/>
      <c r="AJ458" s="251" t="s">
        <v>1560</v>
      </c>
      <c r="AK458" s="252" t="s">
        <v>1208</v>
      </c>
      <c r="AL458" s="253" t="s">
        <v>1290</v>
      </c>
      <c r="AM458" s="266">
        <f t="shared" si="467"/>
        <v>6.16</v>
      </c>
      <c r="AN458" s="267">
        <v>33.119999999999997</v>
      </c>
      <c r="AO458" s="234">
        <f t="shared" si="468"/>
        <v>204.02</v>
      </c>
      <c r="AP458" s="268">
        <v>2.75</v>
      </c>
      <c r="AQ458" s="268">
        <v>2</v>
      </c>
      <c r="AR458" s="268">
        <v>1.25</v>
      </c>
      <c r="AS458" s="234">
        <f t="shared" si="469"/>
        <v>224.52</v>
      </c>
      <c r="AT458" s="267">
        <v>33.119999999999997</v>
      </c>
      <c r="AU458" s="234">
        <f t="shared" si="470"/>
        <v>204.02</v>
      </c>
      <c r="AV458" s="268">
        <v>2.75</v>
      </c>
      <c r="AW458" s="268">
        <v>2</v>
      </c>
      <c r="AX458" s="268">
        <v>1.25</v>
      </c>
      <c r="AY458" s="234">
        <f t="shared" si="471"/>
        <v>224.52</v>
      </c>
      <c r="AZ458" s="272">
        <v>26.43</v>
      </c>
      <c r="BA458" s="266">
        <f t="shared" si="472"/>
        <v>162.809</v>
      </c>
      <c r="BB458" s="273">
        <v>1.75</v>
      </c>
      <c r="BC458" s="273">
        <v>1</v>
      </c>
      <c r="BD458" s="273">
        <v>0.75</v>
      </c>
      <c r="BE458" s="234">
        <f t="shared" si="473"/>
        <v>130.97</v>
      </c>
      <c r="BF458" s="272">
        <v>26.43</v>
      </c>
      <c r="BG458" s="234">
        <f t="shared" si="474"/>
        <v>162.81</v>
      </c>
      <c r="BH458" s="273">
        <v>1.75</v>
      </c>
      <c r="BI458" s="273">
        <v>1</v>
      </c>
      <c r="BJ458" s="273">
        <v>0.75</v>
      </c>
      <c r="BK458" s="234">
        <f t="shared" si="475"/>
        <v>130.97</v>
      </c>
      <c r="BL458" s="234">
        <f t="shared" si="476"/>
        <v>428.54</v>
      </c>
      <c r="BM458" s="234">
        <f t="shared" si="477"/>
        <v>428.54</v>
      </c>
      <c r="BN458" s="234">
        <f t="shared" si="478"/>
        <v>293.77999999999997</v>
      </c>
      <c r="BO458" s="234">
        <f t="shared" si="479"/>
        <v>293.77999999999997</v>
      </c>
      <c r="BP458" s="235" t="s">
        <v>1599</v>
      </c>
    </row>
    <row r="459" spans="1:68" s="233" customFormat="1" ht="14.95" thickBot="1" x14ac:dyDescent="0.25">
      <c r="A459" s="277" t="s">
        <v>783</v>
      </c>
      <c r="B459" s="278" t="s">
        <v>846</v>
      </c>
      <c r="C459" s="278" t="s">
        <v>845</v>
      </c>
      <c r="D459" s="279" t="s">
        <v>338</v>
      </c>
      <c r="E459" s="278" t="s">
        <v>166</v>
      </c>
      <c r="F459" s="278" t="s">
        <v>157</v>
      </c>
      <c r="G459" s="278" t="s">
        <v>158</v>
      </c>
      <c r="H459" s="278" t="s">
        <v>1428</v>
      </c>
      <c r="I459" s="278" t="s">
        <v>1231</v>
      </c>
      <c r="J459" s="278" t="s">
        <v>1231</v>
      </c>
      <c r="K459" s="271">
        <v>2.36</v>
      </c>
      <c r="L459" s="271">
        <v>0.97</v>
      </c>
      <c r="M459" s="278"/>
      <c r="N459" s="278"/>
      <c r="O459" s="278" t="s">
        <v>65</v>
      </c>
      <c r="P459" s="278">
        <v>54</v>
      </c>
      <c r="Q459" s="279"/>
      <c r="R459" s="278" t="s">
        <v>136</v>
      </c>
      <c r="S459" s="278" t="s">
        <v>231</v>
      </c>
      <c r="T459" s="249">
        <v>154</v>
      </c>
      <c r="U459" s="249" t="s">
        <v>1607</v>
      </c>
      <c r="V459" s="278" t="s">
        <v>167</v>
      </c>
      <c r="W459" s="278" t="s">
        <v>65</v>
      </c>
      <c r="X459" s="278" t="s">
        <v>108</v>
      </c>
      <c r="Y459" s="278" t="s">
        <v>112</v>
      </c>
      <c r="Z459" s="278" t="s">
        <v>1304</v>
      </c>
      <c r="AA459" s="278" t="s">
        <v>113</v>
      </c>
      <c r="AB459" s="278" t="s">
        <v>113</v>
      </c>
      <c r="AC459" s="278"/>
      <c r="AD459" s="278" t="s">
        <v>113</v>
      </c>
      <c r="AE459" s="278" t="s">
        <v>6</v>
      </c>
      <c r="AF459" s="278" t="s">
        <v>108</v>
      </c>
      <c r="AG459" s="278"/>
      <c r="AH459" s="278" t="s">
        <v>1383</v>
      </c>
      <c r="AI459" s="281"/>
      <c r="AJ459" s="282" t="s">
        <v>1560</v>
      </c>
      <c r="AK459" s="252" t="s">
        <v>1208</v>
      </c>
      <c r="AL459" s="253" t="s">
        <v>1290</v>
      </c>
      <c r="AM459" s="266">
        <f t="shared" si="467"/>
        <v>6.09</v>
      </c>
      <c r="AN459" s="267">
        <v>33.119999999999997</v>
      </c>
      <c r="AO459" s="234">
        <f t="shared" si="468"/>
        <v>201.7</v>
      </c>
      <c r="AP459" s="268">
        <v>2.75</v>
      </c>
      <c r="AQ459" s="268">
        <v>2</v>
      </c>
      <c r="AR459" s="268">
        <v>1.25</v>
      </c>
      <c r="AS459" s="234">
        <f t="shared" si="469"/>
        <v>224.52</v>
      </c>
      <c r="AT459" s="267">
        <v>33.119999999999997</v>
      </c>
      <c r="AU459" s="234">
        <f t="shared" si="470"/>
        <v>201.7</v>
      </c>
      <c r="AV459" s="268">
        <v>2.75</v>
      </c>
      <c r="AW459" s="268">
        <v>2</v>
      </c>
      <c r="AX459" s="268">
        <v>1.25</v>
      </c>
      <c r="AY459" s="234">
        <f t="shared" si="471"/>
        <v>224.52</v>
      </c>
      <c r="AZ459" s="272">
        <v>26.43</v>
      </c>
      <c r="BA459" s="266">
        <f t="shared" si="472"/>
        <v>160.959</v>
      </c>
      <c r="BB459" s="273">
        <v>1.75</v>
      </c>
      <c r="BC459" s="273">
        <v>1</v>
      </c>
      <c r="BD459" s="273">
        <v>0.75</v>
      </c>
      <c r="BE459" s="234">
        <f t="shared" si="473"/>
        <v>130.97</v>
      </c>
      <c r="BF459" s="272">
        <v>26.43</v>
      </c>
      <c r="BG459" s="234">
        <f t="shared" si="474"/>
        <v>160.96</v>
      </c>
      <c r="BH459" s="273">
        <v>1.75</v>
      </c>
      <c r="BI459" s="273">
        <v>1</v>
      </c>
      <c r="BJ459" s="273">
        <v>0.75</v>
      </c>
      <c r="BK459" s="234">
        <f t="shared" si="475"/>
        <v>130.97</v>
      </c>
      <c r="BL459" s="234">
        <f t="shared" si="476"/>
        <v>426.22</v>
      </c>
      <c r="BM459" s="234">
        <f t="shared" si="477"/>
        <v>426.22</v>
      </c>
      <c r="BN459" s="234">
        <f t="shared" si="478"/>
        <v>291.93</v>
      </c>
      <c r="BO459" s="234">
        <f t="shared" si="479"/>
        <v>291.93</v>
      </c>
      <c r="BP459" s="235" t="s">
        <v>1599</v>
      </c>
    </row>
    <row r="460" spans="1:68" s="233" customFormat="1" ht="14.95" thickBot="1" x14ac:dyDescent="0.25">
      <c r="A460" s="284" t="s">
        <v>847</v>
      </c>
      <c r="B460" s="285"/>
      <c r="C460" s="285"/>
      <c r="D460" s="286"/>
      <c r="E460" s="285"/>
      <c r="F460" s="285"/>
      <c r="G460" s="286"/>
      <c r="H460" s="286"/>
      <c r="I460" s="286"/>
      <c r="J460" s="285"/>
      <c r="K460" s="287"/>
      <c r="L460" s="287"/>
      <c r="M460" s="285"/>
      <c r="N460" s="285"/>
      <c r="O460" s="285"/>
      <c r="P460" s="285"/>
      <c r="Q460" s="286"/>
      <c r="R460" s="285"/>
      <c r="S460" s="285"/>
      <c r="T460" s="285"/>
      <c r="U460" s="285"/>
      <c r="V460" s="285"/>
      <c r="W460" s="285"/>
      <c r="X460" s="285"/>
      <c r="Y460" s="285"/>
      <c r="Z460" s="285"/>
      <c r="AA460" s="285"/>
      <c r="AB460" s="285"/>
      <c r="AC460" s="285"/>
      <c r="AD460" s="285"/>
      <c r="AE460" s="285"/>
      <c r="AF460" s="285"/>
      <c r="AG460" s="285"/>
      <c r="AH460" s="285"/>
      <c r="AI460" s="286"/>
      <c r="AJ460" s="286"/>
      <c r="AK460" s="285"/>
      <c r="AL460" s="288"/>
      <c r="AM460" s="266"/>
      <c r="AN460" s="234"/>
      <c r="AO460" s="234"/>
      <c r="AP460" s="234"/>
      <c r="AQ460" s="234"/>
      <c r="AR460" s="234"/>
      <c r="AS460" s="234"/>
      <c r="AT460" s="266"/>
      <c r="AU460" s="266"/>
      <c r="AV460" s="266"/>
      <c r="AW460" s="266"/>
      <c r="AX460" s="266"/>
      <c r="AY460" s="266"/>
      <c r="AZ460" s="266"/>
      <c r="BA460" s="266"/>
      <c r="BB460" s="266"/>
      <c r="BC460" s="266"/>
      <c r="BD460" s="266"/>
      <c r="BE460" s="266"/>
      <c r="BF460" s="266"/>
      <c r="BG460" s="266"/>
      <c r="BH460" s="266">
        <v>3.5</v>
      </c>
      <c r="BI460" s="266">
        <v>2.25</v>
      </c>
      <c r="BJ460" s="266">
        <v>1.25</v>
      </c>
      <c r="BK460" s="266"/>
      <c r="BL460" s="234"/>
      <c r="BM460" s="234"/>
      <c r="BN460" s="234"/>
      <c r="BO460" s="234"/>
    </row>
    <row r="461" spans="1:68" s="233" customFormat="1" x14ac:dyDescent="0.2">
      <c r="A461" s="289" t="s">
        <v>847</v>
      </c>
      <c r="B461" s="290" t="s">
        <v>849</v>
      </c>
      <c r="C461" s="290" t="s">
        <v>848</v>
      </c>
      <c r="D461" s="291" t="s">
        <v>335</v>
      </c>
      <c r="E461" s="290" t="s">
        <v>166</v>
      </c>
      <c r="F461" s="290" t="s">
        <v>157</v>
      </c>
      <c r="G461" s="290" t="s">
        <v>158</v>
      </c>
      <c r="H461" s="290" t="s">
        <v>1408</v>
      </c>
      <c r="I461" s="290" t="s">
        <v>1500</v>
      </c>
      <c r="J461" s="290" t="s">
        <v>1231</v>
      </c>
      <c r="K461" s="271">
        <v>2.36</v>
      </c>
      <c r="L461" s="271">
        <v>0.95</v>
      </c>
      <c r="M461" s="290"/>
      <c r="N461" s="290"/>
      <c r="O461" s="290" t="s">
        <v>65</v>
      </c>
      <c r="P461" s="290">
        <v>44</v>
      </c>
      <c r="Q461" s="291"/>
      <c r="R461" s="290" t="s">
        <v>136</v>
      </c>
      <c r="S461" s="290" t="s">
        <v>1238</v>
      </c>
      <c r="T461" s="249">
        <v>154</v>
      </c>
      <c r="U461" s="249" t="s">
        <v>1607</v>
      </c>
      <c r="V461" s="290" t="s">
        <v>199</v>
      </c>
      <c r="W461" s="290" t="s">
        <v>65</v>
      </c>
      <c r="X461" s="290" t="s">
        <v>108</v>
      </c>
      <c r="Y461" s="290" t="s">
        <v>112</v>
      </c>
      <c r="Z461" s="290" t="s">
        <v>1337</v>
      </c>
      <c r="AA461" s="290" t="s">
        <v>113</v>
      </c>
      <c r="AB461" s="290" t="s">
        <v>113</v>
      </c>
      <c r="AC461" s="290"/>
      <c r="AD461" s="290" t="s">
        <v>113</v>
      </c>
      <c r="AE461" s="249" t="s">
        <v>113</v>
      </c>
      <c r="AF461" s="290" t="s">
        <v>65</v>
      </c>
      <c r="AG461" s="290"/>
      <c r="AH461" s="290" t="s">
        <v>1383</v>
      </c>
      <c r="AI461" s="304"/>
      <c r="AJ461" s="292" t="s">
        <v>1596</v>
      </c>
      <c r="AK461" s="252" t="s">
        <v>1208</v>
      </c>
      <c r="AL461" s="253" t="s">
        <v>1290</v>
      </c>
      <c r="AM461" s="266">
        <f t="shared" si="467"/>
        <v>6.07</v>
      </c>
      <c r="AN461" s="267">
        <v>28.03</v>
      </c>
      <c r="AO461" s="234">
        <f t="shared" si="468"/>
        <v>170.14</v>
      </c>
      <c r="AP461" s="268">
        <v>2.5</v>
      </c>
      <c r="AQ461" s="268">
        <v>2</v>
      </c>
      <c r="AR461" s="268">
        <v>1.25</v>
      </c>
      <c r="AS461" s="234">
        <f t="shared" si="469"/>
        <v>215.17</v>
      </c>
      <c r="AT461" s="269">
        <v>13.09</v>
      </c>
      <c r="AU461" s="234">
        <f t="shared" ref="AU461:AU469" si="480">SUBTOTAL(9,AM461)*AT461</f>
        <v>79.459999999999994</v>
      </c>
      <c r="AV461" s="270">
        <v>2.5</v>
      </c>
      <c r="AW461" s="270">
        <v>2</v>
      </c>
      <c r="AX461" s="270">
        <v>1.25</v>
      </c>
      <c r="AY461" s="234">
        <f t="shared" ref="AY461:AY469" si="481">SUBTOTAL(9,AV461:AX461)*37.42</f>
        <v>215.17</v>
      </c>
      <c r="AZ461" s="272">
        <v>18.66</v>
      </c>
      <c r="BA461" s="266">
        <f t="shared" ref="BA461:BA469" si="482">SUBTOTAL(9,AM461)*AZ461</f>
        <v>113.26600000000001</v>
      </c>
      <c r="BB461" s="273">
        <v>1.5</v>
      </c>
      <c r="BC461" s="273">
        <v>1</v>
      </c>
      <c r="BD461" s="273">
        <v>0.75</v>
      </c>
      <c r="BE461" s="234">
        <f t="shared" ref="BE461:BE469" si="483">SUBTOTAL(9,BB461:BD461)*37.42</f>
        <v>121.62</v>
      </c>
      <c r="BF461" s="294">
        <v>10.78</v>
      </c>
      <c r="BG461" s="234">
        <f t="shared" ref="BG461:BG469" si="484">SUBTOTAL(9,AM461)*BF461</f>
        <v>65.430000000000007</v>
      </c>
      <c r="BH461" s="295">
        <v>1.25</v>
      </c>
      <c r="BI461" s="295">
        <v>1</v>
      </c>
      <c r="BJ461" s="295">
        <v>0.75</v>
      </c>
      <c r="BK461" s="234">
        <f t="shared" ref="BK461:BK469" si="485">SUBTOTAL(9,BH461:BJ461)*37.42</f>
        <v>112.26</v>
      </c>
      <c r="BL461" s="234">
        <f t="shared" ref="BL461:BL469" si="486">SUM(AO461+AS461)</f>
        <v>385.31</v>
      </c>
      <c r="BM461" s="234">
        <f t="shared" ref="BM461:BM469" si="487">SUM(AU461+AY461)</f>
        <v>294.63</v>
      </c>
      <c r="BN461" s="234">
        <f t="shared" ref="BN461:BN469" si="488">SUM(BA461+BE461)</f>
        <v>234.89</v>
      </c>
      <c r="BO461" s="234">
        <f t="shared" ref="BO461:BO469" si="489">SUM(BG461+BK461)</f>
        <v>177.69</v>
      </c>
    </row>
    <row r="462" spans="1:68" s="233" customFormat="1" x14ac:dyDescent="0.2">
      <c r="A462" s="246" t="s">
        <v>847</v>
      </c>
      <c r="B462" s="247" t="s">
        <v>851</v>
      </c>
      <c r="C462" s="247" t="s">
        <v>850</v>
      </c>
      <c r="D462" s="248" t="s">
        <v>177</v>
      </c>
      <c r="E462" s="247" t="s">
        <v>124</v>
      </c>
      <c r="F462" s="247" t="s">
        <v>157</v>
      </c>
      <c r="G462" s="247" t="s">
        <v>158</v>
      </c>
      <c r="H462" s="247" t="s">
        <v>1428</v>
      </c>
      <c r="I462" s="247" t="s">
        <v>1386</v>
      </c>
      <c r="J462" s="247" t="s">
        <v>1202</v>
      </c>
      <c r="K462" s="271">
        <v>2.36</v>
      </c>
      <c r="L462" s="271">
        <v>1.29</v>
      </c>
      <c r="M462" s="247" t="s">
        <v>1308</v>
      </c>
      <c r="N462" s="247" t="s">
        <v>1388</v>
      </c>
      <c r="O462" s="247" t="s">
        <v>65</v>
      </c>
      <c r="P462" s="247">
        <v>54</v>
      </c>
      <c r="Q462" s="248"/>
      <c r="R462" s="247" t="s">
        <v>136</v>
      </c>
      <c r="S462" s="247" t="s">
        <v>1217</v>
      </c>
      <c r="T462" s="249">
        <v>154</v>
      </c>
      <c r="U462" s="249" t="s">
        <v>1607</v>
      </c>
      <c r="V462" s="247" t="s">
        <v>125</v>
      </c>
      <c r="W462" s="247" t="s">
        <v>108</v>
      </c>
      <c r="X462" s="247" t="s">
        <v>108</v>
      </c>
      <c r="Y462" s="247" t="s">
        <v>112</v>
      </c>
      <c r="Z462" s="247" t="s">
        <v>1337</v>
      </c>
      <c r="AA462" s="247" t="s">
        <v>108</v>
      </c>
      <c r="AB462" s="247" t="s">
        <v>113</v>
      </c>
      <c r="AC462" s="247"/>
      <c r="AD462" s="249" t="s">
        <v>113</v>
      </c>
      <c r="AE462" s="247" t="s">
        <v>6</v>
      </c>
      <c r="AF462" s="247" t="s">
        <v>108</v>
      </c>
      <c r="AG462" s="247"/>
      <c r="AH462" s="247" t="s">
        <v>1433</v>
      </c>
      <c r="AI462" s="254"/>
      <c r="AJ462" s="251" t="s">
        <v>1560</v>
      </c>
      <c r="AK462" s="252" t="s">
        <v>1208</v>
      </c>
      <c r="AL462" s="253" t="s">
        <v>1290</v>
      </c>
      <c r="AM462" s="266">
        <f t="shared" si="467"/>
        <v>6.41</v>
      </c>
      <c r="AN462" s="267">
        <v>33.119999999999997</v>
      </c>
      <c r="AO462" s="234">
        <f t="shared" si="468"/>
        <v>212.3</v>
      </c>
      <c r="AP462" s="268">
        <v>2.75</v>
      </c>
      <c r="AQ462" s="268">
        <v>2</v>
      </c>
      <c r="AR462" s="268">
        <v>1.25</v>
      </c>
      <c r="AS462" s="234">
        <f t="shared" si="469"/>
        <v>224.52</v>
      </c>
      <c r="AT462" s="267">
        <v>33.119999999999997</v>
      </c>
      <c r="AU462" s="234">
        <f t="shared" si="480"/>
        <v>212.3</v>
      </c>
      <c r="AV462" s="268">
        <v>2.75</v>
      </c>
      <c r="AW462" s="268">
        <v>2</v>
      </c>
      <c r="AX462" s="268">
        <v>1.25</v>
      </c>
      <c r="AY462" s="234">
        <f t="shared" si="481"/>
        <v>224.52</v>
      </c>
      <c r="AZ462" s="272">
        <v>26.43</v>
      </c>
      <c r="BA462" s="266">
        <f t="shared" si="482"/>
        <v>169.416</v>
      </c>
      <c r="BB462" s="273">
        <v>1.75</v>
      </c>
      <c r="BC462" s="273">
        <v>1</v>
      </c>
      <c r="BD462" s="273">
        <v>0.75</v>
      </c>
      <c r="BE462" s="234">
        <f t="shared" si="483"/>
        <v>130.97</v>
      </c>
      <c r="BF462" s="272">
        <v>26.43</v>
      </c>
      <c r="BG462" s="234">
        <f t="shared" si="484"/>
        <v>169.42</v>
      </c>
      <c r="BH462" s="273">
        <v>1.75</v>
      </c>
      <c r="BI462" s="273">
        <v>1</v>
      </c>
      <c r="BJ462" s="273">
        <v>0.75</v>
      </c>
      <c r="BK462" s="234">
        <f t="shared" si="485"/>
        <v>130.97</v>
      </c>
      <c r="BL462" s="234">
        <f t="shared" si="486"/>
        <v>436.82</v>
      </c>
      <c r="BM462" s="234">
        <f t="shared" si="487"/>
        <v>436.82</v>
      </c>
      <c r="BN462" s="234">
        <f t="shared" si="488"/>
        <v>300.39</v>
      </c>
      <c r="BO462" s="234">
        <f t="shared" si="489"/>
        <v>300.39</v>
      </c>
      <c r="BP462" s="235" t="s">
        <v>1599</v>
      </c>
    </row>
    <row r="463" spans="1:68" s="233" customFormat="1" x14ac:dyDescent="0.2">
      <c r="A463" s="246" t="s">
        <v>847</v>
      </c>
      <c r="B463" s="247" t="s">
        <v>853</v>
      </c>
      <c r="C463" s="247" t="s">
        <v>852</v>
      </c>
      <c r="D463" s="248" t="s">
        <v>358</v>
      </c>
      <c r="E463" s="247" t="s">
        <v>166</v>
      </c>
      <c r="F463" s="247" t="s">
        <v>157</v>
      </c>
      <c r="G463" s="247" t="s">
        <v>158</v>
      </c>
      <c r="H463" s="247" t="s">
        <v>1408</v>
      </c>
      <c r="I463" s="247" t="s">
        <v>1429</v>
      </c>
      <c r="J463" s="249" t="s">
        <v>1637</v>
      </c>
      <c r="K463" s="271">
        <v>2.36</v>
      </c>
      <c r="L463" s="271">
        <v>0.83</v>
      </c>
      <c r="M463" s="247"/>
      <c r="N463" s="247"/>
      <c r="O463" s="247" t="s">
        <v>65</v>
      </c>
      <c r="P463" s="247">
        <v>44</v>
      </c>
      <c r="Q463" s="248"/>
      <c r="R463" s="247" t="s">
        <v>136</v>
      </c>
      <c r="S463" s="247" t="s">
        <v>1238</v>
      </c>
      <c r="T463" s="249">
        <v>154</v>
      </c>
      <c r="U463" s="249" t="s">
        <v>1607</v>
      </c>
      <c r="V463" s="247" t="s">
        <v>167</v>
      </c>
      <c r="W463" s="247" t="s">
        <v>65</v>
      </c>
      <c r="X463" s="247" t="s">
        <v>108</v>
      </c>
      <c r="Y463" s="247" t="s">
        <v>112</v>
      </c>
      <c r="Z463" s="247" t="s">
        <v>1337</v>
      </c>
      <c r="AA463" s="247" t="s">
        <v>113</v>
      </c>
      <c r="AB463" s="247" t="s">
        <v>113</v>
      </c>
      <c r="AC463" s="247"/>
      <c r="AD463" s="247" t="s">
        <v>113</v>
      </c>
      <c r="AE463" s="249" t="s">
        <v>5</v>
      </c>
      <c r="AF463" s="247" t="s">
        <v>65</v>
      </c>
      <c r="AG463" s="247"/>
      <c r="AH463" s="247" t="s">
        <v>1413</v>
      </c>
      <c r="AI463" s="254"/>
      <c r="AJ463" s="251" t="s">
        <v>1566</v>
      </c>
      <c r="AK463" s="252" t="s">
        <v>1208</v>
      </c>
      <c r="AL463" s="253" t="s">
        <v>1290</v>
      </c>
      <c r="AM463" s="266">
        <f t="shared" si="467"/>
        <v>5.95</v>
      </c>
      <c r="AN463" s="267">
        <v>28.04</v>
      </c>
      <c r="AO463" s="234">
        <f t="shared" si="468"/>
        <v>166.84</v>
      </c>
      <c r="AP463" s="268">
        <v>2.5</v>
      </c>
      <c r="AQ463" s="268">
        <v>2</v>
      </c>
      <c r="AR463" s="268">
        <v>1.25</v>
      </c>
      <c r="AS463" s="234">
        <f t="shared" si="469"/>
        <v>215.17</v>
      </c>
      <c r="AT463" s="269">
        <v>13.1</v>
      </c>
      <c r="AU463" s="234">
        <f t="shared" si="480"/>
        <v>77.95</v>
      </c>
      <c r="AV463" s="270">
        <v>2.5</v>
      </c>
      <c r="AW463" s="270">
        <v>2</v>
      </c>
      <c r="AX463" s="270">
        <v>1.25</v>
      </c>
      <c r="AY463" s="234">
        <f t="shared" si="481"/>
        <v>215.17</v>
      </c>
      <c r="AZ463" s="272">
        <v>18.68</v>
      </c>
      <c r="BA463" s="266">
        <f t="shared" si="482"/>
        <v>111.146</v>
      </c>
      <c r="BB463" s="273">
        <v>1.5</v>
      </c>
      <c r="BC463" s="273">
        <v>1</v>
      </c>
      <c r="BD463" s="273">
        <v>0.75</v>
      </c>
      <c r="BE463" s="234">
        <f t="shared" si="483"/>
        <v>121.62</v>
      </c>
      <c r="BF463" s="294">
        <v>10.79</v>
      </c>
      <c r="BG463" s="234">
        <f t="shared" si="484"/>
        <v>64.2</v>
      </c>
      <c r="BH463" s="295">
        <v>1.25</v>
      </c>
      <c r="BI463" s="295">
        <v>1</v>
      </c>
      <c r="BJ463" s="295">
        <v>0.75</v>
      </c>
      <c r="BK463" s="234">
        <f t="shared" si="485"/>
        <v>112.26</v>
      </c>
      <c r="BL463" s="234">
        <f t="shared" si="486"/>
        <v>382.01</v>
      </c>
      <c r="BM463" s="234">
        <f t="shared" si="487"/>
        <v>293.12</v>
      </c>
      <c r="BN463" s="234">
        <f t="shared" si="488"/>
        <v>232.77</v>
      </c>
      <c r="BO463" s="234">
        <f t="shared" si="489"/>
        <v>176.46</v>
      </c>
    </row>
    <row r="464" spans="1:68" s="233" customFormat="1" x14ac:dyDescent="0.2">
      <c r="A464" s="246" t="s">
        <v>847</v>
      </c>
      <c r="B464" s="247" t="s">
        <v>854</v>
      </c>
      <c r="C464" s="247" t="s">
        <v>850</v>
      </c>
      <c r="D464" s="248" t="s">
        <v>177</v>
      </c>
      <c r="E464" s="247" t="s">
        <v>166</v>
      </c>
      <c r="F464" s="247" t="s">
        <v>157</v>
      </c>
      <c r="G464" s="247" t="s">
        <v>158</v>
      </c>
      <c r="H464" s="247" t="s">
        <v>1408</v>
      </c>
      <c r="I464" s="247" t="s">
        <v>1442</v>
      </c>
      <c r="J464" s="247" t="s">
        <v>1231</v>
      </c>
      <c r="K464" s="271">
        <v>2.36</v>
      </c>
      <c r="L464" s="271">
        <v>1.01</v>
      </c>
      <c r="M464" s="247"/>
      <c r="N464" s="247"/>
      <c r="O464" s="247" t="s">
        <v>65</v>
      </c>
      <c r="P464" s="247">
        <v>44</v>
      </c>
      <c r="Q464" s="248"/>
      <c r="R464" s="247" t="s">
        <v>136</v>
      </c>
      <c r="S464" s="247" t="s">
        <v>1238</v>
      </c>
      <c r="T464" s="249">
        <v>154</v>
      </c>
      <c r="U464" s="249" t="s">
        <v>1607</v>
      </c>
      <c r="V464" s="247" t="s">
        <v>167</v>
      </c>
      <c r="W464" s="247" t="s">
        <v>65</v>
      </c>
      <c r="X464" s="247" t="s">
        <v>108</v>
      </c>
      <c r="Y464" s="247" t="s">
        <v>112</v>
      </c>
      <c r="Z464" s="247" t="s">
        <v>1337</v>
      </c>
      <c r="AA464" s="247" t="s">
        <v>113</v>
      </c>
      <c r="AB464" s="247" t="s">
        <v>113</v>
      </c>
      <c r="AC464" s="247"/>
      <c r="AD464" s="247" t="s">
        <v>113</v>
      </c>
      <c r="AE464" s="249" t="s">
        <v>113</v>
      </c>
      <c r="AF464" s="247" t="s">
        <v>65</v>
      </c>
      <c r="AG464" s="247"/>
      <c r="AH464" s="247" t="s">
        <v>1432</v>
      </c>
      <c r="AI464" s="254"/>
      <c r="AJ464" s="251" t="s">
        <v>1596</v>
      </c>
      <c r="AK464" s="252" t="s">
        <v>1208</v>
      </c>
      <c r="AL464" s="253" t="s">
        <v>1290</v>
      </c>
      <c r="AM464" s="266">
        <f t="shared" si="467"/>
        <v>6.13</v>
      </c>
      <c r="AN464" s="267">
        <v>28.03</v>
      </c>
      <c r="AO464" s="234">
        <f t="shared" si="468"/>
        <v>171.82</v>
      </c>
      <c r="AP464" s="268">
        <v>2.5</v>
      </c>
      <c r="AQ464" s="268">
        <v>2</v>
      </c>
      <c r="AR464" s="268">
        <v>1.25</v>
      </c>
      <c r="AS464" s="234">
        <f t="shared" si="469"/>
        <v>215.17</v>
      </c>
      <c r="AT464" s="269">
        <v>13.09</v>
      </c>
      <c r="AU464" s="234">
        <f t="shared" si="480"/>
        <v>80.239999999999995</v>
      </c>
      <c r="AV464" s="270">
        <v>2.5</v>
      </c>
      <c r="AW464" s="270">
        <v>2</v>
      </c>
      <c r="AX464" s="270">
        <v>1.25</v>
      </c>
      <c r="AY464" s="234">
        <f t="shared" si="481"/>
        <v>215.17</v>
      </c>
      <c r="AZ464" s="272">
        <v>18.66</v>
      </c>
      <c r="BA464" s="266">
        <f t="shared" si="482"/>
        <v>114.386</v>
      </c>
      <c r="BB464" s="273">
        <v>1.5</v>
      </c>
      <c r="BC464" s="273">
        <v>1</v>
      </c>
      <c r="BD464" s="273">
        <v>0.75</v>
      </c>
      <c r="BE464" s="234">
        <f t="shared" si="483"/>
        <v>121.62</v>
      </c>
      <c r="BF464" s="294">
        <v>10.78</v>
      </c>
      <c r="BG464" s="234">
        <f t="shared" si="484"/>
        <v>66.08</v>
      </c>
      <c r="BH464" s="295">
        <v>1.25</v>
      </c>
      <c r="BI464" s="295">
        <v>1</v>
      </c>
      <c r="BJ464" s="295">
        <v>0.75</v>
      </c>
      <c r="BK464" s="234">
        <f t="shared" si="485"/>
        <v>112.26</v>
      </c>
      <c r="BL464" s="234">
        <f t="shared" si="486"/>
        <v>386.99</v>
      </c>
      <c r="BM464" s="234">
        <f t="shared" si="487"/>
        <v>295.41000000000003</v>
      </c>
      <c r="BN464" s="234">
        <f t="shared" si="488"/>
        <v>236.01</v>
      </c>
      <c r="BO464" s="234">
        <f t="shared" si="489"/>
        <v>178.34</v>
      </c>
    </row>
    <row r="465" spans="1:68" s="233" customFormat="1" x14ac:dyDescent="0.2">
      <c r="A465" s="246" t="s">
        <v>847</v>
      </c>
      <c r="B465" s="247" t="s">
        <v>856</v>
      </c>
      <c r="C465" s="247" t="s">
        <v>855</v>
      </c>
      <c r="D465" s="248" t="s">
        <v>338</v>
      </c>
      <c r="E465" s="247" t="s">
        <v>166</v>
      </c>
      <c r="F465" s="247" t="s">
        <v>157</v>
      </c>
      <c r="G465" s="247" t="s">
        <v>158</v>
      </c>
      <c r="H465" s="247" t="s">
        <v>1428</v>
      </c>
      <c r="I465" s="247" t="s">
        <v>1231</v>
      </c>
      <c r="J465" s="247" t="s">
        <v>1231</v>
      </c>
      <c r="K465" s="271">
        <v>2.36</v>
      </c>
      <c r="L465" s="271">
        <v>0.97</v>
      </c>
      <c r="M465" s="247"/>
      <c r="N465" s="247"/>
      <c r="O465" s="247" t="s">
        <v>65</v>
      </c>
      <c r="P465" s="247">
        <v>54</v>
      </c>
      <c r="Q465" s="248"/>
      <c r="R465" s="247" t="s">
        <v>136</v>
      </c>
      <c r="S465" s="247" t="s">
        <v>1441</v>
      </c>
      <c r="T465" s="249">
        <v>139</v>
      </c>
      <c r="U465" s="249" t="s">
        <v>1607</v>
      </c>
      <c r="V465" s="247" t="s">
        <v>167</v>
      </c>
      <c r="W465" s="247" t="s">
        <v>65</v>
      </c>
      <c r="X465" s="247" t="s">
        <v>108</v>
      </c>
      <c r="Y465" s="247" t="s">
        <v>112</v>
      </c>
      <c r="Z465" s="247" t="s">
        <v>1304</v>
      </c>
      <c r="AA465" s="247" t="s">
        <v>113</v>
      </c>
      <c r="AB465" s="247" t="s">
        <v>113</v>
      </c>
      <c r="AC465" s="247"/>
      <c r="AD465" s="247" t="s">
        <v>113</v>
      </c>
      <c r="AE465" s="247" t="s">
        <v>6</v>
      </c>
      <c r="AF465" s="247" t="s">
        <v>108</v>
      </c>
      <c r="AG465" s="247"/>
      <c r="AH465" s="247" t="s">
        <v>1383</v>
      </c>
      <c r="AI465" s="254"/>
      <c r="AJ465" s="251" t="s">
        <v>1560</v>
      </c>
      <c r="AK465" s="252" t="s">
        <v>1208</v>
      </c>
      <c r="AL465" s="253" t="s">
        <v>1290</v>
      </c>
      <c r="AM465" s="266">
        <f t="shared" si="467"/>
        <v>6.09</v>
      </c>
      <c r="AN465" s="267">
        <v>28.77</v>
      </c>
      <c r="AO465" s="234">
        <f t="shared" si="468"/>
        <v>175.21</v>
      </c>
      <c r="AP465" s="268">
        <v>2.75</v>
      </c>
      <c r="AQ465" s="268">
        <v>2</v>
      </c>
      <c r="AR465" s="268">
        <v>1.25</v>
      </c>
      <c r="AS465" s="234">
        <f t="shared" si="469"/>
        <v>224.52</v>
      </c>
      <c r="AT465" s="267">
        <v>28.77</v>
      </c>
      <c r="AU465" s="234">
        <f t="shared" si="480"/>
        <v>175.21</v>
      </c>
      <c r="AV465" s="268">
        <v>2.75</v>
      </c>
      <c r="AW465" s="268">
        <v>2</v>
      </c>
      <c r="AX465" s="268">
        <v>1.25</v>
      </c>
      <c r="AY465" s="234">
        <f t="shared" si="481"/>
        <v>224.52</v>
      </c>
      <c r="AZ465" s="272">
        <v>23.15</v>
      </c>
      <c r="BA465" s="266">
        <f t="shared" si="482"/>
        <v>140.98400000000001</v>
      </c>
      <c r="BB465" s="273">
        <v>1.75</v>
      </c>
      <c r="BC465" s="273">
        <v>1</v>
      </c>
      <c r="BD465" s="273">
        <v>0.75</v>
      </c>
      <c r="BE465" s="234">
        <f t="shared" si="483"/>
        <v>130.97</v>
      </c>
      <c r="BF465" s="272">
        <v>23.15</v>
      </c>
      <c r="BG465" s="234">
        <f t="shared" si="484"/>
        <v>140.97999999999999</v>
      </c>
      <c r="BH465" s="273">
        <v>1.75</v>
      </c>
      <c r="BI465" s="273">
        <v>1</v>
      </c>
      <c r="BJ465" s="273">
        <v>0.75</v>
      </c>
      <c r="BK465" s="234">
        <f t="shared" si="485"/>
        <v>130.97</v>
      </c>
      <c r="BL465" s="234">
        <f t="shared" si="486"/>
        <v>399.73</v>
      </c>
      <c r="BM465" s="234">
        <f t="shared" si="487"/>
        <v>399.73</v>
      </c>
      <c r="BN465" s="234">
        <f t="shared" si="488"/>
        <v>271.95</v>
      </c>
      <c r="BO465" s="234">
        <f t="shared" si="489"/>
        <v>271.95</v>
      </c>
      <c r="BP465" s="235" t="s">
        <v>1599</v>
      </c>
    </row>
    <row r="466" spans="1:68" s="233" customFormat="1" x14ac:dyDescent="0.2">
      <c r="A466" s="246" t="s">
        <v>847</v>
      </c>
      <c r="B466" s="247" t="s">
        <v>858</v>
      </c>
      <c r="C466" s="247" t="s">
        <v>857</v>
      </c>
      <c r="D466" s="248" t="s">
        <v>177</v>
      </c>
      <c r="E466" s="247" t="s">
        <v>124</v>
      </c>
      <c r="F466" s="247" t="s">
        <v>157</v>
      </c>
      <c r="G466" s="247" t="s">
        <v>158</v>
      </c>
      <c r="H466" s="247" t="s">
        <v>1428</v>
      </c>
      <c r="I466" s="247" t="s">
        <v>1386</v>
      </c>
      <c r="J466" s="247" t="s">
        <v>1202</v>
      </c>
      <c r="K466" s="271">
        <v>2.36</v>
      </c>
      <c r="L466" s="271">
        <v>1.29</v>
      </c>
      <c r="M466" s="247" t="s">
        <v>1308</v>
      </c>
      <c r="N466" s="247" t="s">
        <v>1388</v>
      </c>
      <c r="O466" s="247" t="s">
        <v>65</v>
      </c>
      <c r="P466" s="247">
        <v>54</v>
      </c>
      <c r="Q466" s="248"/>
      <c r="R466" s="247" t="s">
        <v>136</v>
      </c>
      <c r="S466" s="247" t="s">
        <v>1441</v>
      </c>
      <c r="T466" s="249">
        <v>154</v>
      </c>
      <c r="U466" s="249" t="s">
        <v>1607</v>
      </c>
      <c r="V466" s="247" t="s">
        <v>125</v>
      </c>
      <c r="W466" s="247" t="s">
        <v>108</v>
      </c>
      <c r="X466" s="247" t="s">
        <v>65</v>
      </c>
      <c r="Y466" s="247" t="s">
        <v>112</v>
      </c>
      <c r="Z466" s="247" t="s">
        <v>1337</v>
      </c>
      <c r="AA466" s="247" t="s">
        <v>108</v>
      </c>
      <c r="AB466" s="247" t="s">
        <v>113</v>
      </c>
      <c r="AC466" s="247"/>
      <c r="AD466" s="249" t="s">
        <v>113</v>
      </c>
      <c r="AE466" s="247" t="s">
        <v>6</v>
      </c>
      <c r="AF466" s="247" t="s">
        <v>108</v>
      </c>
      <c r="AG466" s="247"/>
      <c r="AH466" s="247" t="s">
        <v>1347</v>
      </c>
      <c r="AI466" s="254"/>
      <c r="AJ466" s="251" t="s">
        <v>1560</v>
      </c>
      <c r="AK466" s="252" t="s">
        <v>1208</v>
      </c>
      <c r="AL466" s="253" t="s">
        <v>1290</v>
      </c>
      <c r="AM466" s="266">
        <f t="shared" si="467"/>
        <v>6.41</v>
      </c>
      <c r="AN466" s="267">
        <v>33.119999999999997</v>
      </c>
      <c r="AO466" s="234">
        <f t="shared" si="468"/>
        <v>212.3</v>
      </c>
      <c r="AP466" s="268">
        <v>2.75</v>
      </c>
      <c r="AQ466" s="268">
        <v>2</v>
      </c>
      <c r="AR466" s="268">
        <v>1.25</v>
      </c>
      <c r="AS466" s="234">
        <f t="shared" si="469"/>
        <v>224.52</v>
      </c>
      <c r="AT466" s="267">
        <v>33.119999999999997</v>
      </c>
      <c r="AU466" s="234">
        <f t="shared" si="480"/>
        <v>212.3</v>
      </c>
      <c r="AV466" s="268">
        <v>2.75</v>
      </c>
      <c r="AW466" s="268">
        <v>2</v>
      </c>
      <c r="AX466" s="268">
        <v>1.25</v>
      </c>
      <c r="AY466" s="234">
        <f t="shared" si="481"/>
        <v>224.52</v>
      </c>
      <c r="AZ466" s="272">
        <v>26.43</v>
      </c>
      <c r="BA466" s="266">
        <f t="shared" si="482"/>
        <v>169.416</v>
      </c>
      <c r="BB466" s="273">
        <v>1.75</v>
      </c>
      <c r="BC466" s="273">
        <v>1</v>
      </c>
      <c r="BD466" s="273">
        <v>0.75</v>
      </c>
      <c r="BE466" s="234">
        <f t="shared" si="483"/>
        <v>130.97</v>
      </c>
      <c r="BF466" s="272">
        <v>26.43</v>
      </c>
      <c r="BG466" s="234">
        <f t="shared" si="484"/>
        <v>169.42</v>
      </c>
      <c r="BH466" s="273">
        <v>1.75</v>
      </c>
      <c r="BI466" s="273">
        <v>1</v>
      </c>
      <c r="BJ466" s="273">
        <v>0.75</v>
      </c>
      <c r="BK466" s="234">
        <f t="shared" si="485"/>
        <v>130.97</v>
      </c>
      <c r="BL466" s="234">
        <f t="shared" si="486"/>
        <v>436.82</v>
      </c>
      <c r="BM466" s="234">
        <f t="shared" si="487"/>
        <v>436.82</v>
      </c>
      <c r="BN466" s="234">
        <f t="shared" si="488"/>
        <v>300.39</v>
      </c>
      <c r="BO466" s="234">
        <f t="shared" si="489"/>
        <v>300.39</v>
      </c>
      <c r="BP466" s="235" t="s">
        <v>1599</v>
      </c>
    </row>
    <row r="467" spans="1:68" s="233" customFormat="1" x14ac:dyDescent="0.2">
      <c r="A467" s="246" t="s">
        <v>847</v>
      </c>
      <c r="B467" s="247" t="s">
        <v>860</v>
      </c>
      <c r="C467" s="247" t="s">
        <v>859</v>
      </c>
      <c r="D467" s="248" t="s">
        <v>189</v>
      </c>
      <c r="E467" s="247" t="s">
        <v>166</v>
      </c>
      <c r="F467" s="247" t="s">
        <v>157</v>
      </c>
      <c r="G467" s="247" t="s">
        <v>158</v>
      </c>
      <c r="H467" s="247" t="s">
        <v>1428</v>
      </c>
      <c r="I467" s="247" t="s">
        <v>1402</v>
      </c>
      <c r="J467" s="247" t="s">
        <v>1402</v>
      </c>
      <c r="K467" s="271">
        <v>2.36</v>
      </c>
      <c r="L467" s="271">
        <v>1.02</v>
      </c>
      <c r="M467" s="247"/>
      <c r="N467" s="247"/>
      <c r="O467" s="247" t="s">
        <v>65</v>
      </c>
      <c r="P467" s="247">
        <v>54</v>
      </c>
      <c r="Q467" s="248"/>
      <c r="R467" s="247" t="s">
        <v>136</v>
      </c>
      <c r="S467" s="247" t="s">
        <v>1441</v>
      </c>
      <c r="T467" s="249">
        <v>139</v>
      </c>
      <c r="U467" s="249" t="s">
        <v>1607</v>
      </c>
      <c r="V467" s="247" t="s">
        <v>125</v>
      </c>
      <c r="W467" s="247" t="s">
        <v>108</v>
      </c>
      <c r="X467" s="247" t="s">
        <v>108</v>
      </c>
      <c r="Y467" s="247" t="s">
        <v>112</v>
      </c>
      <c r="Z467" s="247" t="s">
        <v>1304</v>
      </c>
      <c r="AA467" s="247" t="s">
        <v>108</v>
      </c>
      <c r="AB467" s="247" t="s">
        <v>108</v>
      </c>
      <c r="AC467" s="247"/>
      <c r="AD467" s="247" t="s">
        <v>108</v>
      </c>
      <c r="AE467" s="247" t="s">
        <v>6</v>
      </c>
      <c r="AF467" s="247" t="s">
        <v>108</v>
      </c>
      <c r="AG467" s="247" t="s">
        <v>1396</v>
      </c>
      <c r="AH467" s="247" t="s">
        <v>1354</v>
      </c>
      <c r="AI467" s="254"/>
      <c r="AJ467" s="251" t="s">
        <v>1560</v>
      </c>
      <c r="AK467" s="252" t="s">
        <v>1208</v>
      </c>
      <c r="AL467" s="253" t="s">
        <v>1290</v>
      </c>
      <c r="AM467" s="266">
        <f t="shared" si="467"/>
        <v>6.14</v>
      </c>
      <c r="AN467" s="267">
        <v>28.77</v>
      </c>
      <c r="AO467" s="234">
        <f t="shared" si="468"/>
        <v>176.65</v>
      </c>
      <c r="AP467" s="268">
        <v>2.75</v>
      </c>
      <c r="AQ467" s="268">
        <v>2</v>
      </c>
      <c r="AR467" s="268">
        <v>1.25</v>
      </c>
      <c r="AS467" s="234">
        <f t="shared" si="469"/>
        <v>224.52</v>
      </c>
      <c r="AT467" s="267">
        <v>28.77</v>
      </c>
      <c r="AU467" s="234">
        <f t="shared" si="480"/>
        <v>176.65</v>
      </c>
      <c r="AV467" s="268">
        <v>2.75</v>
      </c>
      <c r="AW467" s="268">
        <v>2</v>
      </c>
      <c r="AX467" s="268">
        <v>1.25</v>
      </c>
      <c r="AY467" s="234">
        <f t="shared" si="481"/>
        <v>224.52</v>
      </c>
      <c r="AZ467" s="272">
        <v>23.15</v>
      </c>
      <c r="BA467" s="266">
        <f t="shared" si="482"/>
        <v>142.14099999999999</v>
      </c>
      <c r="BB467" s="273">
        <v>1.75</v>
      </c>
      <c r="BC467" s="273">
        <v>1</v>
      </c>
      <c r="BD467" s="273">
        <v>0.75</v>
      </c>
      <c r="BE467" s="234">
        <f t="shared" si="483"/>
        <v>130.97</v>
      </c>
      <c r="BF467" s="272">
        <v>23.15</v>
      </c>
      <c r="BG467" s="234">
        <f t="shared" si="484"/>
        <v>142.13999999999999</v>
      </c>
      <c r="BH467" s="273">
        <v>1.75</v>
      </c>
      <c r="BI467" s="273">
        <v>1</v>
      </c>
      <c r="BJ467" s="273">
        <v>0.75</v>
      </c>
      <c r="BK467" s="234">
        <f t="shared" si="485"/>
        <v>130.97</v>
      </c>
      <c r="BL467" s="234">
        <f t="shared" si="486"/>
        <v>401.17</v>
      </c>
      <c r="BM467" s="234">
        <f t="shared" si="487"/>
        <v>401.17</v>
      </c>
      <c r="BN467" s="234">
        <f t="shared" si="488"/>
        <v>273.11</v>
      </c>
      <c r="BO467" s="234">
        <f t="shared" si="489"/>
        <v>273.11</v>
      </c>
      <c r="BP467" s="235" t="s">
        <v>1599</v>
      </c>
    </row>
    <row r="468" spans="1:68" s="233" customFormat="1" x14ac:dyDescent="0.2">
      <c r="A468" s="246" t="s">
        <v>847</v>
      </c>
      <c r="B468" s="247" t="s">
        <v>862</v>
      </c>
      <c r="C468" s="247" t="s">
        <v>861</v>
      </c>
      <c r="D468" s="248" t="s">
        <v>177</v>
      </c>
      <c r="E468" s="247" t="s">
        <v>105</v>
      </c>
      <c r="F468" s="247" t="s">
        <v>157</v>
      </c>
      <c r="G468" s="247" t="s">
        <v>158</v>
      </c>
      <c r="H468" s="247" t="s">
        <v>1362</v>
      </c>
      <c r="I468" s="247" t="s">
        <v>1459</v>
      </c>
      <c r="J468" s="249" t="s">
        <v>1231</v>
      </c>
      <c r="K468" s="271">
        <v>2.36</v>
      </c>
      <c r="L468" s="271">
        <v>1.8149999999999999</v>
      </c>
      <c r="M468" s="247"/>
      <c r="N468" s="247"/>
      <c r="O468" s="247" t="s">
        <v>65</v>
      </c>
      <c r="P468" s="247">
        <v>54</v>
      </c>
      <c r="Q468" s="248"/>
      <c r="R468" s="247" t="s">
        <v>136</v>
      </c>
      <c r="S468" s="247" t="s">
        <v>1431</v>
      </c>
      <c r="T468" s="249">
        <v>124</v>
      </c>
      <c r="U468" s="249" t="s">
        <v>1607</v>
      </c>
      <c r="V468" s="247" t="s">
        <v>111</v>
      </c>
      <c r="W468" s="247" t="s">
        <v>65</v>
      </c>
      <c r="X468" s="247" t="s">
        <v>108</v>
      </c>
      <c r="Y468" s="247" t="s">
        <v>112</v>
      </c>
      <c r="Z468" s="247" t="s">
        <v>1337</v>
      </c>
      <c r="AA468" s="247" t="s">
        <v>108</v>
      </c>
      <c r="AB468" s="247" t="s">
        <v>108</v>
      </c>
      <c r="AC468" s="247"/>
      <c r="AD468" s="249" t="s">
        <v>108</v>
      </c>
      <c r="AE468" s="247" t="s">
        <v>6</v>
      </c>
      <c r="AF468" s="247" t="s">
        <v>108</v>
      </c>
      <c r="AG468" s="249" t="s">
        <v>1460</v>
      </c>
      <c r="AH468" s="247" t="s">
        <v>1461</v>
      </c>
      <c r="AI468" s="250" t="s">
        <v>1636</v>
      </c>
      <c r="AJ468" s="251" t="s">
        <v>1560</v>
      </c>
      <c r="AK468" s="252" t="s">
        <v>1208</v>
      </c>
      <c r="AL468" s="253" t="s">
        <v>1290</v>
      </c>
      <c r="AM468" s="266">
        <f t="shared" si="467"/>
        <v>6.9349999999999996</v>
      </c>
      <c r="AN468" s="267">
        <v>26.02</v>
      </c>
      <c r="AO468" s="234">
        <f t="shared" si="468"/>
        <v>180.45</v>
      </c>
      <c r="AP468" s="268">
        <v>2.75</v>
      </c>
      <c r="AQ468" s="268">
        <v>2</v>
      </c>
      <c r="AR468" s="268">
        <v>1.25</v>
      </c>
      <c r="AS468" s="234">
        <f t="shared" si="469"/>
        <v>224.52</v>
      </c>
      <c r="AT468" s="267">
        <v>26.02</v>
      </c>
      <c r="AU468" s="234">
        <f t="shared" si="480"/>
        <v>180.45</v>
      </c>
      <c r="AV468" s="268">
        <v>2.75</v>
      </c>
      <c r="AW468" s="268">
        <v>2</v>
      </c>
      <c r="AX468" s="268">
        <v>1.25</v>
      </c>
      <c r="AY468" s="234">
        <f t="shared" si="481"/>
        <v>224.52</v>
      </c>
      <c r="AZ468" s="272">
        <v>23.1</v>
      </c>
      <c r="BA468" s="266">
        <f t="shared" si="482"/>
        <v>160.19900000000001</v>
      </c>
      <c r="BB468" s="273">
        <v>1.75</v>
      </c>
      <c r="BC468" s="273">
        <v>1</v>
      </c>
      <c r="BD468" s="273">
        <v>0.75</v>
      </c>
      <c r="BE468" s="234">
        <f t="shared" si="483"/>
        <v>130.97</v>
      </c>
      <c r="BF468" s="272">
        <v>23.1</v>
      </c>
      <c r="BG468" s="234">
        <f t="shared" si="484"/>
        <v>160.19999999999999</v>
      </c>
      <c r="BH468" s="273">
        <v>1.75</v>
      </c>
      <c r="BI468" s="273">
        <v>1</v>
      </c>
      <c r="BJ468" s="273">
        <v>0.75</v>
      </c>
      <c r="BK468" s="234">
        <f t="shared" si="485"/>
        <v>130.97</v>
      </c>
      <c r="BL468" s="234">
        <f t="shared" si="486"/>
        <v>404.97</v>
      </c>
      <c r="BM468" s="234">
        <f t="shared" si="487"/>
        <v>404.97</v>
      </c>
      <c r="BN468" s="234">
        <f t="shared" si="488"/>
        <v>291.17</v>
      </c>
      <c r="BO468" s="234">
        <f t="shared" si="489"/>
        <v>291.17</v>
      </c>
      <c r="BP468" s="235" t="s">
        <v>1599</v>
      </c>
    </row>
    <row r="469" spans="1:68" s="233" customFormat="1" x14ac:dyDescent="0.2">
      <c r="A469" s="246" t="s">
        <v>847</v>
      </c>
      <c r="B469" s="247" t="s">
        <v>864</v>
      </c>
      <c r="C469" s="247" t="s">
        <v>863</v>
      </c>
      <c r="D469" s="248" t="s">
        <v>177</v>
      </c>
      <c r="E469" s="247" t="s">
        <v>124</v>
      </c>
      <c r="F469" s="247" t="s">
        <v>157</v>
      </c>
      <c r="G469" s="247" t="s">
        <v>158</v>
      </c>
      <c r="H469" s="247" t="s">
        <v>1428</v>
      </c>
      <c r="I469" s="247" t="s">
        <v>1386</v>
      </c>
      <c r="J469" s="247" t="s">
        <v>1202</v>
      </c>
      <c r="K469" s="271">
        <v>2.36</v>
      </c>
      <c r="L469" s="271">
        <v>1.29</v>
      </c>
      <c r="M469" s="247" t="s">
        <v>1308</v>
      </c>
      <c r="N469" s="247" t="s">
        <v>1388</v>
      </c>
      <c r="O469" s="247" t="s">
        <v>65</v>
      </c>
      <c r="P469" s="247">
        <v>54</v>
      </c>
      <c r="Q469" s="248"/>
      <c r="R469" s="247" t="s">
        <v>136</v>
      </c>
      <c r="S469" s="247" t="s">
        <v>1439</v>
      </c>
      <c r="T469" s="249">
        <v>124</v>
      </c>
      <c r="U469" s="249" t="s">
        <v>1607</v>
      </c>
      <c r="V469" s="247" t="s">
        <v>167</v>
      </c>
      <c r="W469" s="247" t="s">
        <v>108</v>
      </c>
      <c r="X469" s="247" t="s">
        <v>65</v>
      </c>
      <c r="Y469" s="247" t="s">
        <v>112</v>
      </c>
      <c r="Z469" s="247" t="s">
        <v>1337</v>
      </c>
      <c r="AA469" s="247" t="s">
        <v>108</v>
      </c>
      <c r="AB469" s="247" t="s">
        <v>113</v>
      </c>
      <c r="AC469" s="247"/>
      <c r="AD469" s="249" t="s">
        <v>113</v>
      </c>
      <c r="AE469" s="247" t="s">
        <v>6</v>
      </c>
      <c r="AF469" s="247" t="s">
        <v>108</v>
      </c>
      <c r="AG469" s="247"/>
      <c r="AH469" s="247" t="s">
        <v>1347</v>
      </c>
      <c r="AI469" s="254"/>
      <c r="AJ469" s="251" t="s">
        <v>1560</v>
      </c>
      <c r="AK469" s="252" t="s">
        <v>1208</v>
      </c>
      <c r="AL469" s="253" t="s">
        <v>1290</v>
      </c>
      <c r="AM469" s="266">
        <f t="shared" si="467"/>
        <v>6.41</v>
      </c>
      <c r="AN469" s="267">
        <v>26.02</v>
      </c>
      <c r="AO469" s="234">
        <f t="shared" si="468"/>
        <v>166.79</v>
      </c>
      <c r="AP469" s="268">
        <v>2.75</v>
      </c>
      <c r="AQ469" s="268">
        <v>2</v>
      </c>
      <c r="AR469" s="268">
        <v>1.25</v>
      </c>
      <c r="AS469" s="234">
        <f t="shared" si="469"/>
        <v>224.52</v>
      </c>
      <c r="AT469" s="267">
        <v>26.02</v>
      </c>
      <c r="AU469" s="234">
        <f t="shared" si="480"/>
        <v>166.79</v>
      </c>
      <c r="AV469" s="268">
        <v>2.75</v>
      </c>
      <c r="AW469" s="268">
        <v>2</v>
      </c>
      <c r="AX469" s="268">
        <v>1.25</v>
      </c>
      <c r="AY469" s="234">
        <f t="shared" si="481"/>
        <v>224.52</v>
      </c>
      <c r="AZ469" s="272">
        <v>23.1</v>
      </c>
      <c r="BA469" s="266">
        <f t="shared" si="482"/>
        <v>148.071</v>
      </c>
      <c r="BB469" s="273">
        <v>1.75</v>
      </c>
      <c r="BC469" s="273">
        <v>1</v>
      </c>
      <c r="BD469" s="273">
        <v>0.75</v>
      </c>
      <c r="BE469" s="234">
        <f t="shared" si="483"/>
        <v>130.97</v>
      </c>
      <c r="BF469" s="272">
        <v>23.1</v>
      </c>
      <c r="BG469" s="234">
        <f t="shared" si="484"/>
        <v>148.07</v>
      </c>
      <c r="BH469" s="273">
        <v>1.75</v>
      </c>
      <c r="BI469" s="273">
        <v>1</v>
      </c>
      <c r="BJ469" s="273">
        <v>0.75</v>
      </c>
      <c r="BK469" s="234">
        <f t="shared" si="485"/>
        <v>130.97</v>
      </c>
      <c r="BL469" s="234">
        <f t="shared" si="486"/>
        <v>391.31</v>
      </c>
      <c r="BM469" s="234">
        <f t="shared" si="487"/>
        <v>391.31</v>
      </c>
      <c r="BN469" s="234">
        <f t="shared" si="488"/>
        <v>279.04000000000002</v>
      </c>
      <c r="BO469" s="234">
        <f t="shared" si="489"/>
        <v>279.04000000000002</v>
      </c>
      <c r="BP469" s="235" t="s">
        <v>1599</v>
      </c>
    </row>
    <row r="470" spans="1:68" s="233" customFormat="1" x14ac:dyDescent="0.2">
      <c r="A470" s="246" t="s">
        <v>847</v>
      </c>
      <c r="B470" s="247" t="s">
        <v>865</v>
      </c>
      <c r="C470" s="247" t="s">
        <v>863</v>
      </c>
      <c r="D470" s="248" t="s">
        <v>177</v>
      </c>
      <c r="E470" s="247" t="s">
        <v>166</v>
      </c>
      <c r="F470" s="247" t="s">
        <v>333</v>
      </c>
      <c r="G470" s="248" t="s">
        <v>107</v>
      </c>
      <c r="H470" s="248" t="s">
        <v>1501</v>
      </c>
      <c r="I470" s="248" t="s">
        <v>1502</v>
      </c>
      <c r="J470" s="247" t="s">
        <v>1231</v>
      </c>
      <c r="K470" s="247" t="s">
        <v>1357</v>
      </c>
      <c r="L470" s="247" t="s">
        <v>1447</v>
      </c>
      <c r="M470" s="247"/>
      <c r="N470" s="247"/>
      <c r="O470" s="298" t="s">
        <v>108</v>
      </c>
      <c r="P470" s="247">
        <v>44</v>
      </c>
      <c r="Q470" s="248"/>
      <c r="R470" s="247" t="s">
        <v>136</v>
      </c>
      <c r="S470" s="247" t="s">
        <v>1335</v>
      </c>
      <c r="T470" s="249">
        <v>227</v>
      </c>
      <c r="U470" s="247" t="s">
        <v>110</v>
      </c>
      <c r="V470" s="247" t="s">
        <v>167</v>
      </c>
      <c r="W470" s="247" t="s">
        <v>65</v>
      </c>
      <c r="X470" s="247" t="s">
        <v>65</v>
      </c>
      <c r="Y470" s="247" t="s">
        <v>112</v>
      </c>
      <c r="Z470" s="247" t="s">
        <v>1426</v>
      </c>
      <c r="AA470" s="247" t="s">
        <v>113</v>
      </c>
      <c r="AB470" s="247" t="s">
        <v>113</v>
      </c>
      <c r="AC470" s="247"/>
      <c r="AD470" s="247" t="s">
        <v>113</v>
      </c>
      <c r="AE470" s="247" t="s">
        <v>6</v>
      </c>
      <c r="AF470" s="247" t="s">
        <v>108</v>
      </c>
      <c r="AG470" s="247"/>
      <c r="AH470" s="247" t="s">
        <v>1354</v>
      </c>
      <c r="AI470" s="254"/>
      <c r="AJ470" s="251" t="s">
        <v>1560</v>
      </c>
      <c r="AK470" s="252" t="s">
        <v>1208</v>
      </c>
      <c r="AL470" s="253" t="s">
        <v>1199</v>
      </c>
      <c r="BH470" s="233">
        <v>3.5</v>
      </c>
      <c r="BI470" s="233">
        <v>2.25</v>
      </c>
      <c r="BJ470" s="233">
        <v>1.25</v>
      </c>
      <c r="BL470" s="234">
        <v>0</v>
      </c>
      <c r="BM470" s="234">
        <v>0</v>
      </c>
      <c r="BN470" s="234">
        <v>0</v>
      </c>
      <c r="BO470" s="234">
        <v>0</v>
      </c>
      <c r="BP470" s="235" t="s">
        <v>1137</v>
      </c>
    </row>
    <row r="471" spans="1:68" s="233" customFormat="1" x14ac:dyDescent="0.2">
      <c r="A471" s="246" t="s">
        <v>847</v>
      </c>
      <c r="B471" s="247" t="s">
        <v>867</v>
      </c>
      <c r="C471" s="247" t="s">
        <v>866</v>
      </c>
      <c r="D471" s="248" t="s">
        <v>189</v>
      </c>
      <c r="E471" s="247" t="s">
        <v>124</v>
      </c>
      <c r="F471" s="247" t="s">
        <v>157</v>
      </c>
      <c r="G471" s="247" t="s">
        <v>158</v>
      </c>
      <c r="H471" s="247" t="s">
        <v>1428</v>
      </c>
      <c r="I471" s="247" t="s">
        <v>1386</v>
      </c>
      <c r="J471" s="247" t="s">
        <v>1202</v>
      </c>
      <c r="K471" s="271">
        <v>2.36</v>
      </c>
      <c r="L471" s="271">
        <v>1.29</v>
      </c>
      <c r="M471" s="247" t="s">
        <v>1308</v>
      </c>
      <c r="N471" s="247" t="s">
        <v>1388</v>
      </c>
      <c r="O471" s="247" t="s">
        <v>65</v>
      </c>
      <c r="P471" s="247">
        <v>54</v>
      </c>
      <c r="Q471" s="248"/>
      <c r="R471" s="247" t="s">
        <v>136</v>
      </c>
      <c r="S471" s="247" t="s">
        <v>1335</v>
      </c>
      <c r="T471" s="249">
        <v>124</v>
      </c>
      <c r="U471" s="249" t="s">
        <v>1607</v>
      </c>
      <c r="V471" s="247" t="s">
        <v>125</v>
      </c>
      <c r="W471" s="247" t="s">
        <v>108</v>
      </c>
      <c r="X471" s="247" t="s">
        <v>108</v>
      </c>
      <c r="Y471" s="247" t="s">
        <v>112</v>
      </c>
      <c r="Z471" s="247" t="s">
        <v>1337</v>
      </c>
      <c r="AA471" s="247" t="s">
        <v>108</v>
      </c>
      <c r="AB471" s="247" t="s">
        <v>108</v>
      </c>
      <c r="AC471" s="247"/>
      <c r="AD471" s="247" t="s">
        <v>108</v>
      </c>
      <c r="AE471" s="247" t="s">
        <v>6</v>
      </c>
      <c r="AF471" s="247" t="s">
        <v>108</v>
      </c>
      <c r="AG471" s="249" t="s">
        <v>1655</v>
      </c>
      <c r="AH471" s="247" t="s">
        <v>1347</v>
      </c>
      <c r="AI471" s="254"/>
      <c r="AJ471" s="251" t="s">
        <v>1560</v>
      </c>
      <c r="AK471" s="252" t="s">
        <v>1208</v>
      </c>
      <c r="AL471" s="253" t="s">
        <v>1290</v>
      </c>
      <c r="AM471" s="266">
        <f t="shared" ref="AM471:AM472" si="490">SUM(K471+K471+L471+0.4)</f>
        <v>6.41</v>
      </c>
      <c r="AN471" s="267">
        <v>26.02</v>
      </c>
      <c r="AO471" s="234">
        <f t="shared" ref="AO471:AO472" si="491">SUBTOTAL(9,AM471)*AN471</f>
        <v>166.79</v>
      </c>
      <c r="AP471" s="268">
        <v>2.75</v>
      </c>
      <c r="AQ471" s="268">
        <v>2</v>
      </c>
      <c r="AR471" s="268">
        <v>1.25</v>
      </c>
      <c r="AS471" s="234">
        <f t="shared" si="469"/>
        <v>224.52</v>
      </c>
      <c r="AT471" s="267">
        <v>26.02</v>
      </c>
      <c r="AU471" s="234">
        <f t="shared" ref="AU471:AU472" si="492">SUBTOTAL(9,AM471)*AT471</f>
        <v>166.79</v>
      </c>
      <c r="AV471" s="268">
        <v>2.75</v>
      </c>
      <c r="AW471" s="268">
        <v>2</v>
      </c>
      <c r="AX471" s="268">
        <v>1.25</v>
      </c>
      <c r="AY471" s="234">
        <f t="shared" ref="AY471:AY472" si="493">SUBTOTAL(9,AV471:AX471)*37.42</f>
        <v>224.52</v>
      </c>
      <c r="AZ471" s="272">
        <v>23.1</v>
      </c>
      <c r="BA471" s="266">
        <f t="shared" ref="BA471:BA472" si="494">SUBTOTAL(9,AM471)*AZ471</f>
        <v>148.071</v>
      </c>
      <c r="BB471" s="273">
        <v>1.75</v>
      </c>
      <c r="BC471" s="273">
        <v>1</v>
      </c>
      <c r="BD471" s="273">
        <v>0.75</v>
      </c>
      <c r="BE471" s="234">
        <f t="shared" ref="BE471:BE472" si="495">SUBTOTAL(9,BB471:BD471)*37.42</f>
        <v>130.97</v>
      </c>
      <c r="BF471" s="272">
        <v>23.1</v>
      </c>
      <c r="BG471" s="234">
        <f t="shared" ref="BG471:BG472" si="496">SUBTOTAL(9,AM471)*BF471</f>
        <v>148.07</v>
      </c>
      <c r="BH471" s="273">
        <v>1.75</v>
      </c>
      <c r="BI471" s="273">
        <v>1</v>
      </c>
      <c r="BJ471" s="273">
        <v>0.75</v>
      </c>
      <c r="BK471" s="234">
        <f t="shared" ref="BK471:BK472" si="497">SUBTOTAL(9,BH471:BJ471)*37.42</f>
        <v>130.97</v>
      </c>
      <c r="BL471" s="234">
        <f t="shared" ref="BL471:BL472" si="498">SUM(AO471+AS471)</f>
        <v>391.31</v>
      </c>
      <c r="BM471" s="234">
        <f t="shared" ref="BM471:BM472" si="499">SUM(AU471+AY471)</f>
        <v>391.31</v>
      </c>
      <c r="BN471" s="234">
        <f t="shared" ref="BN471:BN472" si="500">SUM(BA471+BE471)</f>
        <v>279.04000000000002</v>
      </c>
      <c r="BO471" s="234">
        <f t="shared" ref="BO471:BO472" si="501">SUM(BG471+BK471)</f>
        <v>279.04000000000002</v>
      </c>
      <c r="BP471" s="235" t="s">
        <v>1599</v>
      </c>
    </row>
    <row r="472" spans="1:68" s="233" customFormat="1" x14ac:dyDescent="0.2">
      <c r="A472" s="246" t="s">
        <v>847</v>
      </c>
      <c r="B472" s="247" t="s">
        <v>869</v>
      </c>
      <c r="C472" s="247" t="s">
        <v>868</v>
      </c>
      <c r="D472" s="248" t="s">
        <v>177</v>
      </c>
      <c r="E472" s="247" t="s">
        <v>124</v>
      </c>
      <c r="F472" s="247" t="s">
        <v>157</v>
      </c>
      <c r="G472" s="247" t="s">
        <v>158</v>
      </c>
      <c r="H472" s="247" t="s">
        <v>1428</v>
      </c>
      <c r="I472" s="247" t="s">
        <v>1386</v>
      </c>
      <c r="J472" s="247" t="s">
        <v>1202</v>
      </c>
      <c r="K472" s="271">
        <v>2.36</v>
      </c>
      <c r="L472" s="271">
        <v>1.29</v>
      </c>
      <c r="M472" s="247" t="s">
        <v>1308</v>
      </c>
      <c r="N472" s="247" t="s">
        <v>1388</v>
      </c>
      <c r="O472" s="247" t="s">
        <v>65</v>
      </c>
      <c r="P472" s="247">
        <v>54</v>
      </c>
      <c r="Q472" s="248"/>
      <c r="R472" s="247" t="s">
        <v>136</v>
      </c>
      <c r="S472" s="247" t="s">
        <v>1335</v>
      </c>
      <c r="T472" s="249">
        <v>124</v>
      </c>
      <c r="U472" s="249" t="s">
        <v>1607</v>
      </c>
      <c r="V472" s="247" t="s">
        <v>125</v>
      </c>
      <c r="W472" s="247" t="s">
        <v>108</v>
      </c>
      <c r="X472" s="247" t="s">
        <v>65</v>
      </c>
      <c r="Y472" s="247" t="s">
        <v>112</v>
      </c>
      <c r="Z472" s="247" t="s">
        <v>1337</v>
      </c>
      <c r="AA472" s="247" t="s">
        <v>108</v>
      </c>
      <c r="AB472" s="247" t="s">
        <v>113</v>
      </c>
      <c r="AC472" s="247"/>
      <c r="AD472" s="249" t="s">
        <v>113</v>
      </c>
      <c r="AE472" s="247" t="s">
        <v>6</v>
      </c>
      <c r="AF472" s="247" t="s">
        <v>108</v>
      </c>
      <c r="AG472" s="247"/>
      <c r="AH472" s="247" t="s">
        <v>1347</v>
      </c>
      <c r="AI472" s="254"/>
      <c r="AJ472" s="251" t="s">
        <v>1560</v>
      </c>
      <c r="AK472" s="252" t="s">
        <v>1208</v>
      </c>
      <c r="AL472" s="253" t="s">
        <v>1290</v>
      </c>
      <c r="AM472" s="266">
        <f t="shared" si="490"/>
        <v>6.41</v>
      </c>
      <c r="AN472" s="267">
        <v>26.02</v>
      </c>
      <c r="AO472" s="234">
        <f t="shared" si="491"/>
        <v>166.79</v>
      </c>
      <c r="AP472" s="268">
        <v>2.75</v>
      </c>
      <c r="AQ472" s="268">
        <v>2</v>
      </c>
      <c r="AR472" s="268">
        <v>1.25</v>
      </c>
      <c r="AS472" s="234">
        <f t="shared" si="469"/>
        <v>224.52</v>
      </c>
      <c r="AT472" s="267">
        <v>26.02</v>
      </c>
      <c r="AU472" s="234">
        <f t="shared" si="492"/>
        <v>166.79</v>
      </c>
      <c r="AV472" s="268">
        <v>2.75</v>
      </c>
      <c r="AW472" s="268">
        <v>2</v>
      </c>
      <c r="AX472" s="268">
        <v>1.25</v>
      </c>
      <c r="AY472" s="234">
        <f t="shared" si="493"/>
        <v>224.52</v>
      </c>
      <c r="AZ472" s="272">
        <v>23.1</v>
      </c>
      <c r="BA472" s="266">
        <f t="shared" si="494"/>
        <v>148.071</v>
      </c>
      <c r="BB472" s="273">
        <v>1.75</v>
      </c>
      <c r="BC472" s="273">
        <v>1</v>
      </c>
      <c r="BD472" s="273">
        <v>0.75</v>
      </c>
      <c r="BE472" s="234">
        <f t="shared" si="495"/>
        <v>130.97</v>
      </c>
      <c r="BF472" s="272">
        <v>23.1</v>
      </c>
      <c r="BG472" s="234">
        <f t="shared" si="496"/>
        <v>148.07</v>
      </c>
      <c r="BH472" s="273">
        <v>1.75</v>
      </c>
      <c r="BI472" s="273">
        <v>1</v>
      </c>
      <c r="BJ472" s="273">
        <v>0.75</v>
      </c>
      <c r="BK472" s="234">
        <f t="shared" si="497"/>
        <v>130.97</v>
      </c>
      <c r="BL472" s="234">
        <f t="shared" si="498"/>
        <v>391.31</v>
      </c>
      <c r="BM472" s="234">
        <f t="shared" si="499"/>
        <v>391.31</v>
      </c>
      <c r="BN472" s="234">
        <f t="shared" si="500"/>
        <v>279.04000000000002</v>
      </c>
      <c r="BO472" s="234">
        <f t="shared" si="501"/>
        <v>279.04000000000002</v>
      </c>
      <c r="BP472" s="235" t="s">
        <v>1599</v>
      </c>
    </row>
    <row r="473" spans="1:68" s="233" customFormat="1" x14ac:dyDescent="0.2">
      <c r="A473" s="246" t="s">
        <v>847</v>
      </c>
      <c r="B473" s="247" t="s">
        <v>870</v>
      </c>
      <c r="C473" s="247" t="s">
        <v>868</v>
      </c>
      <c r="D473" s="248" t="s">
        <v>177</v>
      </c>
      <c r="E473" s="247" t="s">
        <v>166</v>
      </c>
      <c r="F473" s="247" t="s">
        <v>333</v>
      </c>
      <c r="G473" s="248" t="s">
        <v>107</v>
      </c>
      <c r="H473" s="248" t="s">
        <v>1501</v>
      </c>
      <c r="I473" s="248" t="s">
        <v>1502</v>
      </c>
      <c r="J473" s="247" t="s">
        <v>1231</v>
      </c>
      <c r="K473" s="247" t="s">
        <v>1357</v>
      </c>
      <c r="L473" s="247" t="s">
        <v>1447</v>
      </c>
      <c r="M473" s="247"/>
      <c r="N473" s="247"/>
      <c r="O473" s="298" t="s">
        <v>108</v>
      </c>
      <c r="P473" s="247">
        <v>44</v>
      </c>
      <c r="Q473" s="248"/>
      <c r="R473" s="247" t="s">
        <v>136</v>
      </c>
      <c r="S473" s="247" t="s">
        <v>1335</v>
      </c>
      <c r="T473" s="249">
        <v>227</v>
      </c>
      <c r="U473" s="247" t="s">
        <v>110</v>
      </c>
      <c r="V473" s="247" t="s">
        <v>167</v>
      </c>
      <c r="W473" s="247" t="s">
        <v>65</v>
      </c>
      <c r="X473" s="247" t="s">
        <v>65</v>
      </c>
      <c r="Y473" s="247" t="s">
        <v>112</v>
      </c>
      <c r="Z473" s="247" t="s">
        <v>1426</v>
      </c>
      <c r="AA473" s="247" t="s">
        <v>113</v>
      </c>
      <c r="AB473" s="247" t="s">
        <v>113</v>
      </c>
      <c r="AC473" s="247"/>
      <c r="AD473" s="247" t="s">
        <v>113</v>
      </c>
      <c r="AE473" s="247" t="s">
        <v>6</v>
      </c>
      <c r="AF473" s="247" t="s">
        <v>108</v>
      </c>
      <c r="AG473" s="247"/>
      <c r="AH473" s="247" t="s">
        <v>1354</v>
      </c>
      <c r="AI473" s="254"/>
      <c r="AJ473" s="251" t="s">
        <v>1560</v>
      </c>
      <c r="AK473" s="252" t="s">
        <v>1208</v>
      </c>
      <c r="AL473" s="253" t="s">
        <v>1199</v>
      </c>
      <c r="BH473" s="233">
        <v>3.5</v>
      </c>
      <c r="BI473" s="233">
        <v>2.25</v>
      </c>
      <c r="BJ473" s="233">
        <v>1.25</v>
      </c>
      <c r="BL473" s="234">
        <v>0</v>
      </c>
      <c r="BM473" s="234">
        <v>0</v>
      </c>
      <c r="BN473" s="234">
        <v>0</v>
      </c>
      <c r="BO473" s="234">
        <v>0</v>
      </c>
      <c r="BP473" s="235" t="s">
        <v>1137</v>
      </c>
    </row>
    <row r="474" spans="1:68" s="233" customFormat="1" x14ac:dyDescent="0.2">
      <c r="A474" s="246" t="s">
        <v>847</v>
      </c>
      <c r="B474" s="247" t="s">
        <v>872</v>
      </c>
      <c r="C474" s="247" t="s">
        <v>871</v>
      </c>
      <c r="D474" s="248" t="s">
        <v>335</v>
      </c>
      <c r="E474" s="247" t="s">
        <v>166</v>
      </c>
      <c r="F474" s="247" t="s">
        <v>157</v>
      </c>
      <c r="G474" s="247" t="s">
        <v>158</v>
      </c>
      <c r="H474" s="247" t="s">
        <v>1428</v>
      </c>
      <c r="I474" s="247" t="s">
        <v>1231</v>
      </c>
      <c r="J474" s="247" t="s">
        <v>1231</v>
      </c>
      <c r="K474" s="271">
        <v>2.36</v>
      </c>
      <c r="L474" s="271">
        <v>0.97</v>
      </c>
      <c r="M474" s="247"/>
      <c r="N474" s="247"/>
      <c r="O474" s="247" t="s">
        <v>65</v>
      </c>
      <c r="P474" s="247">
        <v>54</v>
      </c>
      <c r="Q474" s="248"/>
      <c r="R474" s="247" t="s">
        <v>136</v>
      </c>
      <c r="S474" s="247" t="s">
        <v>1335</v>
      </c>
      <c r="T474" s="249">
        <v>124</v>
      </c>
      <c r="U474" s="249" t="s">
        <v>1607</v>
      </c>
      <c r="V474" s="247" t="s">
        <v>199</v>
      </c>
      <c r="W474" s="247" t="s">
        <v>65</v>
      </c>
      <c r="X474" s="247" t="s">
        <v>108</v>
      </c>
      <c r="Y474" s="247" t="s">
        <v>112</v>
      </c>
      <c r="Z474" s="247" t="s">
        <v>1304</v>
      </c>
      <c r="AA474" s="247" t="s">
        <v>113</v>
      </c>
      <c r="AB474" s="247" t="s">
        <v>113</v>
      </c>
      <c r="AC474" s="247"/>
      <c r="AD474" s="247" t="s">
        <v>113</v>
      </c>
      <c r="AE474" s="247" t="s">
        <v>6</v>
      </c>
      <c r="AF474" s="247" t="s">
        <v>108</v>
      </c>
      <c r="AG474" s="247"/>
      <c r="AH474" s="247" t="s">
        <v>1383</v>
      </c>
      <c r="AI474" s="254"/>
      <c r="AJ474" s="251" t="s">
        <v>1560</v>
      </c>
      <c r="AK474" s="252" t="s">
        <v>1208</v>
      </c>
      <c r="AL474" s="253" t="s">
        <v>1290</v>
      </c>
      <c r="AM474" s="266">
        <f t="shared" ref="AM474:AM504" si="502">SUM(K474+K474+L474+0.4)</f>
        <v>6.09</v>
      </c>
      <c r="AN474" s="267">
        <v>26.02</v>
      </c>
      <c r="AO474" s="234">
        <f t="shared" ref="AO474:AO504" si="503">SUBTOTAL(9,AM474)*AN474</f>
        <v>158.46</v>
      </c>
      <c r="AP474" s="268">
        <v>2.75</v>
      </c>
      <c r="AQ474" s="268">
        <v>2</v>
      </c>
      <c r="AR474" s="268">
        <v>1.25</v>
      </c>
      <c r="AS474" s="234">
        <f t="shared" si="469"/>
        <v>224.52</v>
      </c>
      <c r="AT474" s="267">
        <v>26.02</v>
      </c>
      <c r="AU474" s="234">
        <f t="shared" ref="AU474:AU495" si="504">SUBTOTAL(9,AM474)*AT474</f>
        <v>158.46</v>
      </c>
      <c r="AV474" s="268">
        <v>2.75</v>
      </c>
      <c r="AW474" s="268">
        <v>2</v>
      </c>
      <c r="AX474" s="268">
        <v>1.25</v>
      </c>
      <c r="AY474" s="234">
        <f t="shared" ref="AY474:AY495" si="505">SUBTOTAL(9,AV474:AX474)*37.42</f>
        <v>224.52</v>
      </c>
      <c r="AZ474" s="272">
        <v>23.1</v>
      </c>
      <c r="BA474" s="266">
        <f t="shared" ref="BA474:BA495" si="506">SUBTOTAL(9,AM474)*AZ474</f>
        <v>140.679</v>
      </c>
      <c r="BB474" s="273">
        <v>1.75</v>
      </c>
      <c r="BC474" s="273">
        <v>1</v>
      </c>
      <c r="BD474" s="273">
        <v>0.75</v>
      </c>
      <c r="BE474" s="234">
        <f t="shared" ref="BE474:BE495" si="507">SUBTOTAL(9,BB474:BD474)*37.42</f>
        <v>130.97</v>
      </c>
      <c r="BF474" s="272">
        <v>23.1</v>
      </c>
      <c r="BG474" s="234">
        <f t="shared" ref="BG474:BG495" si="508">SUBTOTAL(9,AM474)*BF474</f>
        <v>140.68</v>
      </c>
      <c r="BH474" s="273">
        <v>1.75</v>
      </c>
      <c r="BI474" s="273">
        <v>1</v>
      </c>
      <c r="BJ474" s="273">
        <v>0.75</v>
      </c>
      <c r="BK474" s="234">
        <f t="shared" ref="BK474:BK495" si="509">SUBTOTAL(9,BH474:BJ474)*37.42</f>
        <v>130.97</v>
      </c>
      <c r="BL474" s="234">
        <f t="shared" ref="BL474:BL495" si="510">SUM(AO474+AS474)</f>
        <v>382.98</v>
      </c>
      <c r="BM474" s="234">
        <f t="shared" ref="BM474:BM495" si="511">SUM(AU474+AY474)</f>
        <v>382.98</v>
      </c>
      <c r="BN474" s="234">
        <f t="shared" ref="BN474:BN495" si="512">SUM(BA474+BE474)</f>
        <v>271.64999999999998</v>
      </c>
      <c r="BO474" s="234">
        <f t="shared" ref="BO474:BO495" si="513">SUM(BG474+BK474)</f>
        <v>271.64999999999998</v>
      </c>
      <c r="BP474" s="235" t="s">
        <v>1599</v>
      </c>
    </row>
    <row r="475" spans="1:68" s="233" customFormat="1" x14ac:dyDescent="0.2">
      <c r="A475" s="246" t="s">
        <v>847</v>
      </c>
      <c r="B475" s="247" t="s">
        <v>874</v>
      </c>
      <c r="C475" s="247" t="s">
        <v>873</v>
      </c>
      <c r="D475" s="248" t="s">
        <v>338</v>
      </c>
      <c r="E475" s="247" t="s">
        <v>166</v>
      </c>
      <c r="F475" s="247" t="s">
        <v>157</v>
      </c>
      <c r="G475" s="247" t="s">
        <v>158</v>
      </c>
      <c r="H475" s="247" t="s">
        <v>1428</v>
      </c>
      <c r="I475" s="247" t="s">
        <v>1231</v>
      </c>
      <c r="J475" s="247" t="s">
        <v>1231</v>
      </c>
      <c r="K475" s="271">
        <v>2.36</v>
      </c>
      <c r="L475" s="271">
        <v>0.97</v>
      </c>
      <c r="M475" s="247"/>
      <c r="N475" s="247"/>
      <c r="O475" s="247" t="s">
        <v>65</v>
      </c>
      <c r="P475" s="247">
        <v>54</v>
      </c>
      <c r="Q475" s="248"/>
      <c r="R475" s="247" t="s">
        <v>136</v>
      </c>
      <c r="S475" s="247" t="s">
        <v>1217</v>
      </c>
      <c r="T475" s="249">
        <v>154</v>
      </c>
      <c r="U475" s="249" t="s">
        <v>1607</v>
      </c>
      <c r="V475" s="247" t="s">
        <v>167</v>
      </c>
      <c r="W475" s="247" t="s">
        <v>65</v>
      </c>
      <c r="X475" s="247" t="s">
        <v>108</v>
      </c>
      <c r="Y475" s="247" t="s">
        <v>112</v>
      </c>
      <c r="Z475" s="247" t="s">
        <v>1304</v>
      </c>
      <c r="AA475" s="247" t="s">
        <v>113</v>
      </c>
      <c r="AB475" s="247" t="s">
        <v>113</v>
      </c>
      <c r="AC475" s="247"/>
      <c r="AD475" s="247" t="s">
        <v>113</v>
      </c>
      <c r="AE475" s="247" t="s">
        <v>6</v>
      </c>
      <c r="AF475" s="247" t="s">
        <v>108</v>
      </c>
      <c r="AG475" s="247"/>
      <c r="AH475" s="247" t="s">
        <v>1383</v>
      </c>
      <c r="AI475" s="254"/>
      <c r="AJ475" s="251" t="s">
        <v>1560</v>
      </c>
      <c r="AK475" s="252" t="s">
        <v>1208</v>
      </c>
      <c r="AL475" s="253" t="s">
        <v>1290</v>
      </c>
      <c r="AM475" s="266">
        <f t="shared" si="502"/>
        <v>6.09</v>
      </c>
      <c r="AN475" s="267">
        <v>33.119999999999997</v>
      </c>
      <c r="AO475" s="234">
        <f t="shared" si="503"/>
        <v>201.7</v>
      </c>
      <c r="AP475" s="268">
        <v>2.75</v>
      </c>
      <c r="AQ475" s="268">
        <v>2</v>
      </c>
      <c r="AR475" s="268">
        <v>1.25</v>
      </c>
      <c r="AS475" s="234">
        <f t="shared" si="469"/>
        <v>224.52</v>
      </c>
      <c r="AT475" s="267">
        <v>33.119999999999997</v>
      </c>
      <c r="AU475" s="234">
        <f t="shared" si="504"/>
        <v>201.7</v>
      </c>
      <c r="AV475" s="268">
        <v>2.75</v>
      </c>
      <c r="AW475" s="268">
        <v>2</v>
      </c>
      <c r="AX475" s="268">
        <v>1.25</v>
      </c>
      <c r="AY475" s="234">
        <f t="shared" si="505"/>
        <v>224.52</v>
      </c>
      <c r="AZ475" s="272">
        <v>26.43</v>
      </c>
      <c r="BA475" s="266">
        <f t="shared" si="506"/>
        <v>160.959</v>
      </c>
      <c r="BB475" s="273">
        <v>1.75</v>
      </c>
      <c r="BC475" s="273">
        <v>1</v>
      </c>
      <c r="BD475" s="273">
        <v>0.75</v>
      </c>
      <c r="BE475" s="234">
        <f t="shared" si="507"/>
        <v>130.97</v>
      </c>
      <c r="BF475" s="272">
        <v>26.43</v>
      </c>
      <c r="BG475" s="234">
        <f t="shared" si="508"/>
        <v>160.96</v>
      </c>
      <c r="BH475" s="273">
        <v>1.75</v>
      </c>
      <c r="BI475" s="273">
        <v>1</v>
      </c>
      <c r="BJ475" s="273">
        <v>0.75</v>
      </c>
      <c r="BK475" s="234">
        <f t="shared" si="509"/>
        <v>130.97</v>
      </c>
      <c r="BL475" s="234">
        <f t="shared" si="510"/>
        <v>426.22</v>
      </c>
      <c r="BM475" s="234">
        <f t="shared" si="511"/>
        <v>426.22</v>
      </c>
      <c r="BN475" s="234">
        <f t="shared" si="512"/>
        <v>291.93</v>
      </c>
      <c r="BO475" s="234">
        <f t="shared" si="513"/>
        <v>291.93</v>
      </c>
      <c r="BP475" s="235" t="s">
        <v>1599</v>
      </c>
    </row>
    <row r="476" spans="1:68" s="233" customFormat="1" x14ac:dyDescent="0.2">
      <c r="A476" s="246" t="s">
        <v>847</v>
      </c>
      <c r="B476" s="247" t="s">
        <v>876</v>
      </c>
      <c r="C476" s="247" t="s">
        <v>873</v>
      </c>
      <c r="D476" s="248" t="s">
        <v>338</v>
      </c>
      <c r="E476" s="247" t="s">
        <v>166</v>
      </c>
      <c r="F476" s="247" t="s">
        <v>157</v>
      </c>
      <c r="G476" s="247" t="s">
        <v>158</v>
      </c>
      <c r="H476" s="247" t="s">
        <v>1428</v>
      </c>
      <c r="I476" s="247" t="s">
        <v>1503</v>
      </c>
      <c r="J476" s="249" t="s">
        <v>1637</v>
      </c>
      <c r="K476" s="271">
        <v>2.36</v>
      </c>
      <c r="L476" s="271">
        <v>0.85</v>
      </c>
      <c r="M476" s="247"/>
      <c r="N476" s="247"/>
      <c r="O476" s="247" t="s">
        <v>65</v>
      </c>
      <c r="P476" s="247">
        <v>54</v>
      </c>
      <c r="Q476" s="248"/>
      <c r="R476" s="247" t="s">
        <v>136</v>
      </c>
      <c r="S476" s="247" t="s">
        <v>1238</v>
      </c>
      <c r="T476" s="249">
        <v>154</v>
      </c>
      <c r="U476" s="249" t="s">
        <v>1607</v>
      </c>
      <c r="V476" s="247" t="s">
        <v>167</v>
      </c>
      <c r="W476" s="247" t="s">
        <v>65</v>
      </c>
      <c r="X476" s="247" t="s">
        <v>108</v>
      </c>
      <c r="Y476" s="247" t="s">
        <v>112</v>
      </c>
      <c r="Z476" s="247" t="s">
        <v>1337</v>
      </c>
      <c r="AA476" s="247" t="s">
        <v>113</v>
      </c>
      <c r="AB476" s="247" t="s">
        <v>113</v>
      </c>
      <c r="AC476" s="247"/>
      <c r="AD476" s="247" t="s">
        <v>113</v>
      </c>
      <c r="AE476" s="247" t="s">
        <v>6</v>
      </c>
      <c r="AF476" s="247" t="s">
        <v>108</v>
      </c>
      <c r="AG476" s="247"/>
      <c r="AH476" s="247" t="s">
        <v>1400</v>
      </c>
      <c r="AI476" s="254"/>
      <c r="AJ476" s="251" t="s">
        <v>1560</v>
      </c>
      <c r="AK476" s="252" t="s">
        <v>1208</v>
      </c>
      <c r="AL476" s="253" t="s">
        <v>1290</v>
      </c>
      <c r="AM476" s="266">
        <f t="shared" si="502"/>
        <v>5.97</v>
      </c>
      <c r="AN476" s="267">
        <v>33.119999999999997</v>
      </c>
      <c r="AO476" s="234">
        <f t="shared" si="503"/>
        <v>197.73</v>
      </c>
      <c r="AP476" s="268">
        <v>2.75</v>
      </c>
      <c r="AQ476" s="268">
        <v>2</v>
      </c>
      <c r="AR476" s="268">
        <v>1.25</v>
      </c>
      <c r="AS476" s="234">
        <f t="shared" si="469"/>
        <v>224.52</v>
      </c>
      <c r="AT476" s="267">
        <v>33.119999999999997</v>
      </c>
      <c r="AU476" s="234">
        <f t="shared" si="504"/>
        <v>197.73</v>
      </c>
      <c r="AV476" s="268">
        <v>2.75</v>
      </c>
      <c r="AW476" s="268">
        <v>2</v>
      </c>
      <c r="AX476" s="268">
        <v>1.25</v>
      </c>
      <c r="AY476" s="234">
        <f t="shared" si="505"/>
        <v>224.52</v>
      </c>
      <c r="AZ476" s="272">
        <v>26.43</v>
      </c>
      <c r="BA476" s="266">
        <f t="shared" si="506"/>
        <v>157.78700000000001</v>
      </c>
      <c r="BB476" s="273">
        <v>1.75</v>
      </c>
      <c r="BC476" s="273">
        <v>1</v>
      </c>
      <c r="BD476" s="273">
        <v>0.75</v>
      </c>
      <c r="BE476" s="234">
        <f t="shared" si="507"/>
        <v>130.97</v>
      </c>
      <c r="BF476" s="272">
        <v>26.43</v>
      </c>
      <c r="BG476" s="234">
        <f t="shared" si="508"/>
        <v>157.79</v>
      </c>
      <c r="BH476" s="273">
        <v>1.75</v>
      </c>
      <c r="BI476" s="273">
        <v>1</v>
      </c>
      <c r="BJ476" s="273">
        <v>0.75</v>
      </c>
      <c r="BK476" s="234">
        <f t="shared" si="509"/>
        <v>130.97</v>
      </c>
      <c r="BL476" s="234">
        <f t="shared" si="510"/>
        <v>422.25</v>
      </c>
      <c r="BM476" s="234">
        <f t="shared" si="511"/>
        <v>422.25</v>
      </c>
      <c r="BN476" s="234">
        <f t="shared" si="512"/>
        <v>288.76</v>
      </c>
      <c r="BO476" s="234">
        <f t="shared" si="513"/>
        <v>288.76</v>
      </c>
      <c r="BP476" s="235" t="s">
        <v>1599</v>
      </c>
    </row>
    <row r="477" spans="1:68" s="233" customFormat="1" x14ac:dyDescent="0.2">
      <c r="A477" s="246" t="s">
        <v>847</v>
      </c>
      <c r="B477" s="247" t="s">
        <v>877</v>
      </c>
      <c r="C477" s="247" t="s">
        <v>875</v>
      </c>
      <c r="D477" s="248" t="s">
        <v>195</v>
      </c>
      <c r="E477" s="247" t="s">
        <v>166</v>
      </c>
      <c r="F477" s="247" t="s">
        <v>157</v>
      </c>
      <c r="G477" s="247" t="s">
        <v>158</v>
      </c>
      <c r="H477" s="247" t="s">
        <v>1428</v>
      </c>
      <c r="I477" s="247" t="s">
        <v>1382</v>
      </c>
      <c r="J477" s="247" t="s">
        <v>1231</v>
      </c>
      <c r="K477" s="271">
        <v>2.36</v>
      </c>
      <c r="L477" s="271">
        <v>1.04</v>
      </c>
      <c r="M477" s="247"/>
      <c r="N477" s="247"/>
      <c r="O477" s="247" t="s">
        <v>65</v>
      </c>
      <c r="P477" s="247">
        <v>54</v>
      </c>
      <c r="Q477" s="248"/>
      <c r="R477" s="247" t="s">
        <v>136</v>
      </c>
      <c r="S477" s="247" t="s">
        <v>1217</v>
      </c>
      <c r="T477" s="249">
        <v>154</v>
      </c>
      <c r="U477" s="249" t="s">
        <v>1607</v>
      </c>
      <c r="V477" s="247" t="s">
        <v>167</v>
      </c>
      <c r="W477" s="247" t="s">
        <v>65</v>
      </c>
      <c r="X477" s="247" t="s">
        <v>108</v>
      </c>
      <c r="Y477" s="247" t="s">
        <v>112</v>
      </c>
      <c r="Z477" s="247" t="s">
        <v>1304</v>
      </c>
      <c r="AA477" s="247" t="s">
        <v>113</v>
      </c>
      <c r="AB477" s="247" t="s">
        <v>113</v>
      </c>
      <c r="AC477" s="247"/>
      <c r="AD477" s="247" t="s">
        <v>113</v>
      </c>
      <c r="AE477" s="247" t="s">
        <v>6</v>
      </c>
      <c r="AF477" s="247" t="s">
        <v>108</v>
      </c>
      <c r="AG477" s="247"/>
      <c r="AH477" s="247" t="s">
        <v>1432</v>
      </c>
      <c r="AI477" s="254"/>
      <c r="AJ477" s="251" t="s">
        <v>1560</v>
      </c>
      <c r="AK477" s="252" t="s">
        <v>1208</v>
      </c>
      <c r="AL477" s="253" t="s">
        <v>1290</v>
      </c>
      <c r="AM477" s="266">
        <f t="shared" si="502"/>
        <v>6.16</v>
      </c>
      <c r="AN477" s="267">
        <v>33.119999999999997</v>
      </c>
      <c r="AO477" s="234">
        <f t="shared" si="503"/>
        <v>204.02</v>
      </c>
      <c r="AP477" s="268">
        <v>2.75</v>
      </c>
      <c r="AQ477" s="268">
        <v>2</v>
      </c>
      <c r="AR477" s="268">
        <v>1.25</v>
      </c>
      <c r="AS477" s="234">
        <f t="shared" si="469"/>
        <v>224.52</v>
      </c>
      <c r="AT477" s="267">
        <v>33.119999999999997</v>
      </c>
      <c r="AU477" s="234">
        <f t="shared" si="504"/>
        <v>204.02</v>
      </c>
      <c r="AV477" s="268">
        <v>2.75</v>
      </c>
      <c r="AW477" s="268">
        <v>2</v>
      </c>
      <c r="AX477" s="268">
        <v>1.25</v>
      </c>
      <c r="AY477" s="234">
        <f t="shared" si="505"/>
        <v>224.52</v>
      </c>
      <c r="AZ477" s="272">
        <v>26.43</v>
      </c>
      <c r="BA477" s="266">
        <f t="shared" si="506"/>
        <v>162.809</v>
      </c>
      <c r="BB477" s="273">
        <v>1.75</v>
      </c>
      <c r="BC477" s="273">
        <v>1</v>
      </c>
      <c r="BD477" s="273">
        <v>0.75</v>
      </c>
      <c r="BE477" s="234">
        <f t="shared" si="507"/>
        <v>130.97</v>
      </c>
      <c r="BF477" s="272">
        <v>26.43</v>
      </c>
      <c r="BG477" s="234">
        <f t="shared" si="508"/>
        <v>162.81</v>
      </c>
      <c r="BH477" s="273">
        <v>1.75</v>
      </c>
      <c r="BI477" s="273">
        <v>1</v>
      </c>
      <c r="BJ477" s="273">
        <v>0.75</v>
      </c>
      <c r="BK477" s="234">
        <f t="shared" si="509"/>
        <v>130.97</v>
      </c>
      <c r="BL477" s="234">
        <f t="shared" si="510"/>
        <v>428.54</v>
      </c>
      <c r="BM477" s="234">
        <f t="shared" si="511"/>
        <v>428.54</v>
      </c>
      <c r="BN477" s="234">
        <f t="shared" si="512"/>
        <v>293.77999999999997</v>
      </c>
      <c r="BO477" s="234">
        <f t="shared" si="513"/>
        <v>293.77999999999997</v>
      </c>
      <c r="BP477" s="235" t="s">
        <v>1599</v>
      </c>
    </row>
    <row r="478" spans="1:68" s="233" customFormat="1" x14ac:dyDescent="0.2">
      <c r="A478" s="246" t="s">
        <v>847</v>
      </c>
      <c r="B478" s="247" t="s">
        <v>878</v>
      </c>
      <c r="C478" s="247" t="s">
        <v>875</v>
      </c>
      <c r="D478" s="248" t="s">
        <v>195</v>
      </c>
      <c r="E478" s="247" t="s">
        <v>124</v>
      </c>
      <c r="F478" s="247" t="s">
        <v>157</v>
      </c>
      <c r="G478" s="247" t="s">
        <v>158</v>
      </c>
      <c r="H478" s="247" t="s">
        <v>1428</v>
      </c>
      <c r="I478" s="247" t="s">
        <v>1386</v>
      </c>
      <c r="J478" s="247" t="s">
        <v>1202</v>
      </c>
      <c r="K478" s="271">
        <v>2.36</v>
      </c>
      <c r="L478" s="271">
        <v>1.29</v>
      </c>
      <c r="M478" s="247" t="s">
        <v>1308</v>
      </c>
      <c r="N478" s="247" t="s">
        <v>1388</v>
      </c>
      <c r="O478" s="247" t="s">
        <v>65</v>
      </c>
      <c r="P478" s="247">
        <v>54</v>
      </c>
      <c r="Q478" s="248"/>
      <c r="R478" s="247" t="s">
        <v>136</v>
      </c>
      <c r="S478" s="247" t="s">
        <v>1217</v>
      </c>
      <c r="T478" s="249">
        <v>154</v>
      </c>
      <c r="U478" s="249" t="s">
        <v>1607</v>
      </c>
      <c r="V478" s="247" t="s">
        <v>125</v>
      </c>
      <c r="W478" s="247" t="s">
        <v>108</v>
      </c>
      <c r="X478" s="247" t="s">
        <v>108</v>
      </c>
      <c r="Y478" s="247" t="s">
        <v>112</v>
      </c>
      <c r="Z478" s="247" t="s">
        <v>1337</v>
      </c>
      <c r="AA478" s="247" t="s">
        <v>108</v>
      </c>
      <c r="AB478" s="247" t="s">
        <v>113</v>
      </c>
      <c r="AC478" s="247"/>
      <c r="AD478" s="249" t="s">
        <v>113</v>
      </c>
      <c r="AE478" s="247" t="s">
        <v>6</v>
      </c>
      <c r="AF478" s="247" t="s">
        <v>108</v>
      </c>
      <c r="AG478" s="247"/>
      <c r="AH478" s="247" t="s">
        <v>1347</v>
      </c>
      <c r="AI478" s="254"/>
      <c r="AJ478" s="251" t="s">
        <v>1560</v>
      </c>
      <c r="AK478" s="252" t="s">
        <v>1208</v>
      </c>
      <c r="AL478" s="253" t="s">
        <v>1290</v>
      </c>
      <c r="AM478" s="266">
        <f t="shared" si="502"/>
        <v>6.41</v>
      </c>
      <c r="AN478" s="267">
        <v>33.119999999999997</v>
      </c>
      <c r="AO478" s="234">
        <f t="shared" si="503"/>
        <v>212.3</v>
      </c>
      <c r="AP478" s="268">
        <v>2.75</v>
      </c>
      <c r="AQ478" s="268">
        <v>2</v>
      </c>
      <c r="AR478" s="268">
        <v>1.25</v>
      </c>
      <c r="AS478" s="234">
        <f t="shared" si="469"/>
        <v>224.52</v>
      </c>
      <c r="AT478" s="267">
        <v>33.119999999999997</v>
      </c>
      <c r="AU478" s="234">
        <f t="shared" si="504"/>
        <v>212.3</v>
      </c>
      <c r="AV478" s="268">
        <v>2.75</v>
      </c>
      <c r="AW478" s="268">
        <v>2</v>
      </c>
      <c r="AX478" s="268">
        <v>1.25</v>
      </c>
      <c r="AY478" s="234">
        <f t="shared" si="505"/>
        <v>224.52</v>
      </c>
      <c r="AZ478" s="272">
        <v>26.43</v>
      </c>
      <c r="BA478" s="266">
        <f t="shared" si="506"/>
        <v>169.416</v>
      </c>
      <c r="BB478" s="273">
        <v>1.75</v>
      </c>
      <c r="BC478" s="273">
        <v>1</v>
      </c>
      <c r="BD478" s="273">
        <v>0.75</v>
      </c>
      <c r="BE478" s="234">
        <f t="shared" si="507"/>
        <v>130.97</v>
      </c>
      <c r="BF478" s="272">
        <v>26.43</v>
      </c>
      <c r="BG478" s="234">
        <f t="shared" si="508"/>
        <v>169.42</v>
      </c>
      <c r="BH478" s="273">
        <v>1.75</v>
      </c>
      <c r="BI478" s="273">
        <v>1</v>
      </c>
      <c r="BJ478" s="273">
        <v>0.75</v>
      </c>
      <c r="BK478" s="234">
        <f t="shared" si="509"/>
        <v>130.97</v>
      </c>
      <c r="BL478" s="234">
        <f t="shared" si="510"/>
        <v>436.82</v>
      </c>
      <c r="BM478" s="234">
        <f t="shared" si="511"/>
        <v>436.82</v>
      </c>
      <c r="BN478" s="234">
        <f t="shared" si="512"/>
        <v>300.39</v>
      </c>
      <c r="BO478" s="234">
        <f t="shared" si="513"/>
        <v>300.39</v>
      </c>
      <c r="BP478" s="235" t="s">
        <v>1599</v>
      </c>
    </row>
    <row r="479" spans="1:68" s="233" customFormat="1" x14ac:dyDescent="0.2">
      <c r="A479" s="246" t="s">
        <v>847</v>
      </c>
      <c r="B479" s="247" t="s">
        <v>880</v>
      </c>
      <c r="C479" s="247" t="s">
        <v>879</v>
      </c>
      <c r="D479" s="248" t="s">
        <v>189</v>
      </c>
      <c r="E479" s="247" t="s">
        <v>124</v>
      </c>
      <c r="F479" s="247" t="s">
        <v>157</v>
      </c>
      <c r="G479" s="247" t="s">
        <v>158</v>
      </c>
      <c r="H479" s="247" t="s">
        <v>1428</v>
      </c>
      <c r="I479" s="247" t="s">
        <v>1386</v>
      </c>
      <c r="J479" s="247" t="s">
        <v>1202</v>
      </c>
      <c r="K479" s="271">
        <v>2.36</v>
      </c>
      <c r="L479" s="271">
        <v>1.29</v>
      </c>
      <c r="M479" s="247" t="s">
        <v>1308</v>
      </c>
      <c r="N479" s="247" t="s">
        <v>1388</v>
      </c>
      <c r="O479" s="247" t="s">
        <v>65</v>
      </c>
      <c r="P479" s="247">
        <v>54</v>
      </c>
      <c r="Q479" s="248"/>
      <c r="R479" s="247" t="s">
        <v>136</v>
      </c>
      <c r="S479" s="247" t="s">
        <v>1441</v>
      </c>
      <c r="T479" s="249">
        <v>139</v>
      </c>
      <c r="U479" s="249" t="s">
        <v>1607</v>
      </c>
      <c r="V479" s="247" t="s">
        <v>125</v>
      </c>
      <c r="W479" s="247" t="s">
        <v>108</v>
      </c>
      <c r="X479" s="247" t="s">
        <v>108</v>
      </c>
      <c r="Y479" s="247" t="s">
        <v>112</v>
      </c>
      <c r="Z479" s="247" t="s">
        <v>1337</v>
      </c>
      <c r="AA479" s="247" t="s">
        <v>108</v>
      </c>
      <c r="AB479" s="247" t="s">
        <v>108</v>
      </c>
      <c r="AC479" s="247"/>
      <c r="AD479" s="247" t="s">
        <v>108</v>
      </c>
      <c r="AE479" s="247" t="s">
        <v>6</v>
      </c>
      <c r="AF479" s="247" t="s">
        <v>108</v>
      </c>
      <c r="AG479" s="249" t="s">
        <v>1655</v>
      </c>
      <c r="AH479" s="247" t="s">
        <v>1347</v>
      </c>
      <c r="AI479" s="254"/>
      <c r="AJ479" s="251" t="s">
        <v>1560</v>
      </c>
      <c r="AK479" s="252" t="s">
        <v>1208</v>
      </c>
      <c r="AL479" s="253" t="s">
        <v>1290</v>
      </c>
      <c r="AM479" s="266">
        <f t="shared" si="502"/>
        <v>6.41</v>
      </c>
      <c r="AN479" s="267">
        <v>28.77</v>
      </c>
      <c r="AO479" s="234">
        <f t="shared" si="503"/>
        <v>184.42</v>
      </c>
      <c r="AP479" s="268">
        <v>2.75</v>
      </c>
      <c r="AQ479" s="268">
        <v>2</v>
      </c>
      <c r="AR479" s="268">
        <v>1.25</v>
      </c>
      <c r="AS479" s="234">
        <f t="shared" si="469"/>
        <v>224.52</v>
      </c>
      <c r="AT479" s="267">
        <v>28.77</v>
      </c>
      <c r="AU479" s="234">
        <f t="shared" si="504"/>
        <v>184.42</v>
      </c>
      <c r="AV479" s="268">
        <v>2.75</v>
      </c>
      <c r="AW479" s="268">
        <v>2</v>
      </c>
      <c r="AX479" s="268">
        <v>1.25</v>
      </c>
      <c r="AY479" s="234">
        <f t="shared" si="505"/>
        <v>224.52</v>
      </c>
      <c r="AZ479" s="272">
        <v>23.15</v>
      </c>
      <c r="BA479" s="266">
        <f t="shared" si="506"/>
        <v>148.392</v>
      </c>
      <c r="BB479" s="273">
        <v>1.75</v>
      </c>
      <c r="BC479" s="273">
        <v>1</v>
      </c>
      <c r="BD479" s="273">
        <v>0.75</v>
      </c>
      <c r="BE479" s="234">
        <f t="shared" si="507"/>
        <v>130.97</v>
      </c>
      <c r="BF479" s="272">
        <v>23.15</v>
      </c>
      <c r="BG479" s="234">
        <f t="shared" si="508"/>
        <v>148.38999999999999</v>
      </c>
      <c r="BH479" s="273">
        <v>1.75</v>
      </c>
      <c r="BI479" s="273">
        <v>1</v>
      </c>
      <c r="BJ479" s="273">
        <v>0.75</v>
      </c>
      <c r="BK479" s="234">
        <f t="shared" si="509"/>
        <v>130.97</v>
      </c>
      <c r="BL479" s="234">
        <f t="shared" si="510"/>
        <v>408.94</v>
      </c>
      <c r="BM479" s="234">
        <f t="shared" si="511"/>
        <v>408.94</v>
      </c>
      <c r="BN479" s="234">
        <f t="shared" si="512"/>
        <v>279.36</v>
      </c>
      <c r="BO479" s="234">
        <f t="shared" si="513"/>
        <v>279.36</v>
      </c>
      <c r="BP479" s="235" t="s">
        <v>1599</v>
      </c>
    </row>
    <row r="480" spans="1:68" s="233" customFormat="1" x14ac:dyDescent="0.2">
      <c r="A480" s="246" t="s">
        <v>847</v>
      </c>
      <c r="B480" s="247" t="s">
        <v>882</v>
      </c>
      <c r="C480" s="247" t="s">
        <v>881</v>
      </c>
      <c r="D480" s="248" t="s">
        <v>454</v>
      </c>
      <c r="E480" s="247" t="s">
        <v>166</v>
      </c>
      <c r="F480" s="247" t="s">
        <v>157</v>
      </c>
      <c r="G480" s="247" t="s">
        <v>158</v>
      </c>
      <c r="H480" s="247" t="s">
        <v>1428</v>
      </c>
      <c r="I480" s="247" t="s">
        <v>1382</v>
      </c>
      <c r="J480" s="247" t="s">
        <v>1231</v>
      </c>
      <c r="K480" s="271">
        <v>2.36</v>
      </c>
      <c r="L480" s="271">
        <v>1.04</v>
      </c>
      <c r="M480" s="247"/>
      <c r="N480" s="247"/>
      <c r="O480" s="247" t="s">
        <v>65</v>
      </c>
      <c r="P480" s="247">
        <v>54</v>
      </c>
      <c r="Q480" s="248"/>
      <c r="R480" s="247" t="s">
        <v>136</v>
      </c>
      <c r="S480" s="247" t="s">
        <v>1439</v>
      </c>
      <c r="T480" s="249">
        <v>124</v>
      </c>
      <c r="U480" s="249" t="s">
        <v>1607</v>
      </c>
      <c r="V480" s="247" t="s">
        <v>199</v>
      </c>
      <c r="W480" s="247" t="s">
        <v>65</v>
      </c>
      <c r="X480" s="247" t="s">
        <v>65</v>
      </c>
      <c r="Y480" s="247" t="s">
        <v>112</v>
      </c>
      <c r="Z480" s="247" t="s">
        <v>1304</v>
      </c>
      <c r="AA480" s="247" t="s">
        <v>113</v>
      </c>
      <c r="AB480" s="247" t="s">
        <v>113</v>
      </c>
      <c r="AC480" s="247"/>
      <c r="AD480" s="247" t="s">
        <v>113</v>
      </c>
      <c r="AE480" s="247" t="s">
        <v>6</v>
      </c>
      <c r="AF480" s="247" t="s">
        <v>108</v>
      </c>
      <c r="AG480" s="247"/>
      <c r="AH480" s="247" t="s">
        <v>1413</v>
      </c>
      <c r="AI480" s="254"/>
      <c r="AJ480" s="251" t="s">
        <v>1560</v>
      </c>
      <c r="AK480" s="252" t="s">
        <v>1208</v>
      </c>
      <c r="AL480" s="253" t="s">
        <v>1290</v>
      </c>
      <c r="AM480" s="266">
        <f t="shared" si="502"/>
        <v>6.16</v>
      </c>
      <c r="AN480" s="267">
        <v>26.02</v>
      </c>
      <c r="AO480" s="234">
        <f t="shared" si="503"/>
        <v>160.28</v>
      </c>
      <c r="AP480" s="268">
        <v>2.75</v>
      </c>
      <c r="AQ480" s="268">
        <v>2</v>
      </c>
      <c r="AR480" s="268">
        <v>1.25</v>
      </c>
      <c r="AS480" s="234">
        <f t="shared" si="469"/>
        <v>224.52</v>
      </c>
      <c r="AT480" s="267">
        <v>26.02</v>
      </c>
      <c r="AU480" s="234">
        <f t="shared" si="504"/>
        <v>160.28</v>
      </c>
      <c r="AV480" s="268">
        <v>2.75</v>
      </c>
      <c r="AW480" s="268">
        <v>2</v>
      </c>
      <c r="AX480" s="268">
        <v>1.25</v>
      </c>
      <c r="AY480" s="234">
        <f t="shared" si="505"/>
        <v>224.52</v>
      </c>
      <c r="AZ480" s="272">
        <v>23.1</v>
      </c>
      <c r="BA480" s="266">
        <f t="shared" si="506"/>
        <v>142.29599999999999</v>
      </c>
      <c r="BB480" s="273">
        <v>1.75</v>
      </c>
      <c r="BC480" s="273">
        <v>1</v>
      </c>
      <c r="BD480" s="273">
        <v>0.75</v>
      </c>
      <c r="BE480" s="234">
        <f t="shared" si="507"/>
        <v>130.97</v>
      </c>
      <c r="BF480" s="272">
        <v>23.1</v>
      </c>
      <c r="BG480" s="234">
        <f t="shared" si="508"/>
        <v>142.30000000000001</v>
      </c>
      <c r="BH480" s="273">
        <v>1.75</v>
      </c>
      <c r="BI480" s="273">
        <v>1</v>
      </c>
      <c r="BJ480" s="273">
        <v>0.75</v>
      </c>
      <c r="BK480" s="234">
        <f t="shared" si="509"/>
        <v>130.97</v>
      </c>
      <c r="BL480" s="234">
        <f t="shared" si="510"/>
        <v>384.8</v>
      </c>
      <c r="BM480" s="234">
        <f t="shared" si="511"/>
        <v>384.8</v>
      </c>
      <c r="BN480" s="234">
        <f t="shared" si="512"/>
        <v>273.27</v>
      </c>
      <c r="BO480" s="234">
        <f t="shared" si="513"/>
        <v>273.27</v>
      </c>
      <c r="BP480" s="235" t="s">
        <v>1599</v>
      </c>
    </row>
    <row r="481" spans="1:68" s="233" customFormat="1" x14ac:dyDescent="0.2">
      <c r="A481" s="246" t="s">
        <v>847</v>
      </c>
      <c r="B481" s="247" t="s">
        <v>884</v>
      </c>
      <c r="C481" s="247" t="s">
        <v>883</v>
      </c>
      <c r="D481" s="248" t="s">
        <v>177</v>
      </c>
      <c r="E481" s="247" t="s">
        <v>124</v>
      </c>
      <c r="F481" s="247" t="s">
        <v>157</v>
      </c>
      <c r="G481" s="247" t="s">
        <v>158</v>
      </c>
      <c r="H481" s="247" t="s">
        <v>1428</v>
      </c>
      <c r="I481" s="247" t="s">
        <v>1386</v>
      </c>
      <c r="J481" s="247" t="s">
        <v>1202</v>
      </c>
      <c r="K481" s="271">
        <v>2.36</v>
      </c>
      <c r="L481" s="271">
        <v>1.29</v>
      </c>
      <c r="M481" s="247" t="s">
        <v>1308</v>
      </c>
      <c r="N481" s="247" t="s">
        <v>1388</v>
      </c>
      <c r="O481" s="247" t="s">
        <v>65</v>
      </c>
      <c r="P481" s="247">
        <v>54</v>
      </c>
      <c r="Q481" s="248"/>
      <c r="R481" s="247" t="s">
        <v>136</v>
      </c>
      <c r="S481" s="247" t="s">
        <v>1441</v>
      </c>
      <c r="T481" s="249">
        <v>154</v>
      </c>
      <c r="U481" s="249" t="s">
        <v>1607</v>
      </c>
      <c r="V481" s="247" t="s">
        <v>132</v>
      </c>
      <c r="W481" s="247" t="s">
        <v>108</v>
      </c>
      <c r="X481" s="247" t="s">
        <v>65</v>
      </c>
      <c r="Y481" s="247" t="s">
        <v>112</v>
      </c>
      <c r="Z481" s="247" t="s">
        <v>1337</v>
      </c>
      <c r="AA481" s="247" t="s">
        <v>108</v>
      </c>
      <c r="AB481" s="247" t="s">
        <v>113</v>
      </c>
      <c r="AC481" s="247"/>
      <c r="AD481" s="249" t="s">
        <v>113</v>
      </c>
      <c r="AE481" s="247" t="s">
        <v>6</v>
      </c>
      <c r="AF481" s="247" t="s">
        <v>108</v>
      </c>
      <c r="AG481" s="247"/>
      <c r="AH481" s="247" t="s">
        <v>1347</v>
      </c>
      <c r="AI481" s="254"/>
      <c r="AJ481" s="251" t="s">
        <v>1560</v>
      </c>
      <c r="AK481" s="252" t="s">
        <v>1208</v>
      </c>
      <c r="AL481" s="253" t="s">
        <v>1290</v>
      </c>
      <c r="AM481" s="266">
        <f t="shared" si="502"/>
        <v>6.41</v>
      </c>
      <c r="AN481" s="267">
        <v>33.119999999999997</v>
      </c>
      <c r="AO481" s="234">
        <f t="shared" si="503"/>
        <v>212.3</v>
      </c>
      <c r="AP481" s="268">
        <v>2.75</v>
      </c>
      <c r="AQ481" s="268">
        <v>2</v>
      </c>
      <c r="AR481" s="268">
        <v>1.25</v>
      </c>
      <c r="AS481" s="234">
        <f t="shared" si="469"/>
        <v>224.52</v>
      </c>
      <c r="AT481" s="267">
        <v>33.119999999999997</v>
      </c>
      <c r="AU481" s="234">
        <f t="shared" si="504"/>
        <v>212.3</v>
      </c>
      <c r="AV481" s="268">
        <v>2.75</v>
      </c>
      <c r="AW481" s="268">
        <v>2</v>
      </c>
      <c r="AX481" s="268">
        <v>1.25</v>
      </c>
      <c r="AY481" s="234">
        <f t="shared" si="505"/>
        <v>224.52</v>
      </c>
      <c r="AZ481" s="272">
        <v>26.43</v>
      </c>
      <c r="BA481" s="266">
        <f t="shared" si="506"/>
        <v>169.416</v>
      </c>
      <c r="BB481" s="273">
        <v>1.75</v>
      </c>
      <c r="BC481" s="273">
        <v>1</v>
      </c>
      <c r="BD481" s="273">
        <v>0.75</v>
      </c>
      <c r="BE481" s="234">
        <f t="shared" si="507"/>
        <v>130.97</v>
      </c>
      <c r="BF481" s="272">
        <v>26.43</v>
      </c>
      <c r="BG481" s="234">
        <f t="shared" si="508"/>
        <v>169.42</v>
      </c>
      <c r="BH481" s="273">
        <v>1.75</v>
      </c>
      <c r="BI481" s="273">
        <v>1</v>
      </c>
      <c r="BJ481" s="273">
        <v>0.75</v>
      </c>
      <c r="BK481" s="234">
        <f t="shared" si="509"/>
        <v>130.97</v>
      </c>
      <c r="BL481" s="234">
        <f t="shared" si="510"/>
        <v>436.82</v>
      </c>
      <c r="BM481" s="234">
        <f t="shared" si="511"/>
        <v>436.82</v>
      </c>
      <c r="BN481" s="234">
        <f t="shared" si="512"/>
        <v>300.39</v>
      </c>
      <c r="BO481" s="234">
        <f t="shared" si="513"/>
        <v>300.39</v>
      </c>
      <c r="BP481" s="235" t="s">
        <v>1599</v>
      </c>
    </row>
    <row r="482" spans="1:68" s="233" customFormat="1" x14ac:dyDescent="0.2">
      <c r="A482" s="246" t="s">
        <v>847</v>
      </c>
      <c r="B482" s="247" t="s">
        <v>886</v>
      </c>
      <c r="C482" s="247" t="s">
        <v>885</v>
      </c>
      <c r="D482" s="248" t="s">
        <v>189</v>
      </c>
      <c r="E482" s="247" t="s">
        <v>124</v>
      </c>
      <c r="F482" s="247" t="s">
        <v>157</v>
      </c>
      <c r="G482" s="247" t="s">
        <v>158</v>
      </c>
      <c r="H482" s="247" t="s">
        <v>1428</v>
      </c>
      <c r="I482" s="247" t="s">
        <v>1386</v>
      </c>
      <c r="J482" s="247" t="s">
        <v>1202</v>
      </c>
      <c r="K482" s="271">
        <v>2.36</v>
      </c>
      <c r="L482" s="271">
        <v>1.29</v>
      </c>
      <c r="M482" s="247" t="s">
        <v>1308</v>
      </c>
      <c r="N482" s="247" t="s">
        <v>1388</v>
      </c>
      <c r="O482" s="247" t="s">
        <v>65</v>
      </c>
      <c r="P482" s="247">
        <v>54</v>
      </c>
      <c r="Q482" s="248"/>
      <c r="R482" s="247" t="s">
        <v>136</v>
      </c>
      <c r="S482" s="247" t="s">
        <v>1238</v>
      </c>
      <c r="T482" s="249">
        <v>154</v>
      </c>
      <c r="U482" s="249" t="s">
        <v>1607</v>
      </c>
      <c r="V482" s="247" t="s">
        <v>125</v>
      </c>
      <c r="W482" s="247" t="s">
        <v>108</v>
      </c>
      <c r="X482" s="247" t="s">
        <v>108</v>
      </c>
      <c r="Y482" s="247" t="s">
        <v>112</v>
      </c>
      <c r="Z482" s="247" t="s">
        <v>1337</v>
      </c>
      <c r="AA482" s="247" t="s">
        <v>108</v>
      </c>
      <c r="AB482" s="247" t="s">
        <v>108</v>
      </c>
      <c r="AC482" s="247"/>
      <c r="AD482" s="247" t="s">
        <v>108</v>
      </c>
      <c r="AE482" s="247" t="s">
        <v>6</v>
      </c>
      <c r="AF482" s="247" t="s">
        <v>108</v>
      </c>
      <c r="AG482" s="249" t="s">
        <v>1655</v>
      </c>
      <c r="AH482" s="247" t="s">
        <v>1347</v>
      </c>
      <c r="AI482" s="254"/>
      <c r="AJ482" s="251" t="s">
        <v>1560</v>
      </c>
      <c r="AK482" s="252" t="s">
        <v>1208</v>
      </c>
      <c r="AL482" s="253" t="s">
        <v>1290</v>
      </c>
      <c r="AM482" s="266">
        <f t="shared" si="502"/>
        <v>6.41</v>
      </c>
      <c r="AN482" s="267">
        <v>33.119999999999997</v>
      </c>
      <c r="AO482" s="234">
        <f t="shared" si="503"/>
        <v>212.3</v>
      </c>
      <c r="AP482" s="268">
        <v>2.75</v>
      </c>
      <c r="AQ482" s="268">
        <v>2</v>
      </c>
      <c r="AR482" s="268">
        <v>1.25</v>
      </c>
      <c r="AS482" s="234">
        <f t="shared" si="469"/>
        <v>224.52</v>
      </c>
      <c r="AT482" s="267">
        <v>33.119999999999997</v>
      </c>
      <c r="AU482" s="234">
        <f t="shared" si="504"/>
        <v>212.3</v>
      </c>
      <c r="AV482" s="268">
        <v>2.75</v>
      </c>
      <c r="AW482" s="268">
        <v>2</v>
      </c>
      <c r="AX482" s="268">
        <v>1.25</v>
      </c>
      <c r="AY482" s="234">
        <f t="shared" si="505"/>
        <v>224.52</v>
      </c>
      <c r="AZ482" s="272">
        <v>26.43</v>
      </c>
      <c r="BA482" s="266">
        <f t="shared" si="506"/>
        <v>169.416</v>
      </c>
      <c r="BB482" s="273">
        <v>1.75</v>
      </c>
      <c r="BC482" s="273">
        <v>1</v>
      </c>
      <c r="BD482" s="273">
        <v>0.75</v>
      </c>
      <c r="BE482" s="234">
        <f t="shared" si="507"/>
        <v>130.97</v>
      </c>
      <c r="BF482" s="272">
        <v>26.43</v>
      </c>
      <c r="BG482" s="234">
        <f t="shared" si="508"/>
        <v>169.42</v>
      </c>
      <c r="BH482" s="273">
        <v>1.75</v>
      </c>
      <c r="BI482" s="273">
        <v>1</v>
      </c>
      <c r="BJ482" s="273">
        <v>0.75</v>
      </c>
      <c r="BK482" s="234">
        <f t="shared" si="509"/>
        <v>130.97</v>
      </c>
      <c r="BL482" s="234">
        <f t="shared" si="510"/>
        <v>436.82</v>
      </c>
      <c r="BM482" s="234">
        <f t="shared" si="511"/>
        <v>436.82</v>
      </c>
      <c r="BN482" s="234">
        <f t="shared" si="512"/>
        <v>300.39</v>
      </c>
      <c r="BO482" s="234">
        <f t="shared" si="513"/>
        <v>300.39</v>
      </c>
      <c r="BP482" s="235" t="s">
        <v>1599</v>
      </c>
    </row>
    <row r="483" spans="1:68" s="233" customFormat="1" x14ac:dyDescent="0.2">
      <c r="A483" s="246" t="s">
        <v>847</v>
      </c>
      <c r="B483" s="247" t="s">
        <v>887</v>
      </c>
      <c r="C483" s="247" t="s">
        <v>883</v>
      </c>
      <c r="D483" s="248" t="s">
        <v>177</v>
      </c>
      <c r="E483" s="247" t="s">
        <v>166</v>
      </c>
      <c r="F483" s="247" t="s">
        <v>157</v>
      </c>
      <c r="G483" s="247" t="s">
        <v>158</v>
      </c>
      <c r="H483" s="247" t="s">
        <v>1428</v>
      </c>
      <c r="I483" s="247" t="s">
        <v>1303</v>
      </c>
      <c r="J483" s="247" t="s">
        <v>1202</v>
      </c>
      <c r="K483" s="271">
        <v>2.36</v>
      </c>
      <c r="L483" s="271">
        <v>1.04</v>
      </c>
      <c r="M483" s="247"/>
      <c r="N483" s="247"/>
      <c r="O483" s="247" t="s">
        <v>65</v>
      </c>
      <c r="P483" s="247">
        <v>54</v>
      </c>
      <c r="Q483" s="248"/>
      <c r="R483" s="247" t="s">
        <v>136</v>
      </c>
      <c r="S483" s="247" t="s">
        <v>1217</v>
      </c>
      <c r="T483" s="249">
        <v>139</v>
      </c>
      <c r="U483" s="249" t="s">
        <v>1607</v>
      </c>
      <c r="V483" s="247" t="s">
        <v>199</v>
      </c>
      <c r="W483" s="247" t="s">
        <v>108</v>
      </c>
      <c r="X483" s="247" t="s">
        <v>108</v>
      </c>
      <c r="Y483" s="247" t="s">
        <v>112</v>
      </c>
      <c r="Z483" s="247" t="s">
        <v>1304</v>
      </c>
      <c r="AA483" s="247" t="s">
        <v>113</v>
      </c>
      <c r="AB483" s="247" t="s">
        <v>113</v>
      </c>
      <c r="AC483" s="247"/>
      <c r="AD483" s="247" t="s">
        <v>113</v>
      </c>
      <c r="AE483" s="247" t="s">
        <v>6</v>
      </c>
      <c r="AF483" s="247" t="s">
        <v>108</v>
      </c>
      <c r="AG483" s="247"/>
      <c r="AH483" s="247" t="s">
        <v>1351</v>
      </c>
      <c r="AI483" s="254"/>
      <c r="AJ483" s="251" t="s">
        <v>1560</v>
      </c>
      <c r="AK483" s="252" t="s">
        <v>1208</v>
      </c>
      <c r="AL483" s="253" t="s">
        <v>1290</v>
      </c>
      <c r="AM483" s="266">
        <f t="shared" si="502"/>
        <v>6.16</v>
      </c>
      <c r="AN483" s="267">
        <v>28.77</v>
      </c>
      <c r="AO483" s="234">
        <f t="shared" si="503"/>
        <v>177.22</v>
      </c>
      <c r="AP483" s="268">
        <v>2.75</v>
      </c>
      <c r="AQ483" s="268">
        <v>2</v>
      </c>
      <c r="AR483" s="268">
        <v>1.25</v>
      </c>
      <c r="AS483" s="234">
        <f t="shared" si="469"/>
        <v>224.52</v>
      </c>
      <c r="AT483" s="267">
        <v>28.77</v>
      </c>
      <c r="AU483" s="234">
        <f t="shared" si="504"/>
        <v>177.22</v>
      </c>
      <c r="AV483" s="268">
        <v>2.75</v>
      </c>
      <c r="AW483" s="268">
        <v>2</v>
      </c>
      <c r="AX483" s="268">
        <v>1.25</v>
      </c>
      <c r="AY483" s="234">
        <f t="shared" si="505"/>
        <v>224.52</v>
      </c>
      <c r="AZ483" s="272">
        <v>23.15</v>
      </c>
      <c r="BA483" s="266">
        <f t="shared" si="506"/>
        <v>142.60400000000001</v>
      </c>
      <c r="BB483" s="273">
        <v>1.75</v>
      </c>
      <c r="BC483" s="273">
        <v>1</v>
      </c>
      <c r="BD483" s="273">
        <v>0.75</v>
      </c>
      <c r="BE483" s="234">
        <f t="shared" si="507"/>
        <v>130.97</v>
      </c>
      <c r="BF483" s="272">
        <v>23.15</v>
      </c>
      <c r="BG483" s="234">
        <f t="shared" si="508"/>
        <v>142.6</v>
      </c>
      <c r="BH483" s="273">
        <v>1.75</v>
      </c>
      <c r="BI483" s="273">
        <v>1</v>
      </c>
      <c r="BJ483" s="273">
        <v>0.75</v>
      </c>
      <c r="BK483" s="234">
        <f t="shared" si="509"/>
        <v>130.97</v>
      </c>
      <c r="BL483" s="234">
        <f t="shared" si="510"/>
        <v>401.74</v>
      </c>
      <c r="BM483" s="234">
        <f t="shared" si="511"/>
        <v>401.74</v>
      </c>
      <c r="BN483" s="234">
        <f t="shared" si="512"/>
        <v>273.57</v>
      </c>
      <c r="BO483" s="234">
        <f t="shared" si="513"/>
        <v>273.57</v>
      </c>
      <c r="BP483" s="235" t="s">
        <v>1599</v>
      </c>
    </row>
    <row r="484" spans="1:68" s="233" customFormat="1" x14ac:dyDescent="0.2">
      <c r="A484" s="246" t="s">
        <v>847</v>
      </c>
      <c r="B484" s="247" t="s">
        <v>889</v>
      </c>
      <c r="C484" s="247" t="s">
        <v>888</v>
      </c>
      <c r="D484" s="248" t="s">
        <v>311</v>
      </c>
      <c r="E484" s="247" t="s">
        <v>124</v>
      </c>
      <c r="F484" s="247" t="s">
        <v>157</v>
      </c>
      <c r="G484" s="247" t="s">
        <v>158</v>
      </c>
      <c r="H484" s="247" t="s">
        <v>1428</v>
      </c>
      <c r="I484" s="247" t="s">
        <v>1504</v>
      </c>
      <c r="J484" s="247" t="s">
        <v>1231</v>
      </c>
      <c r="K484" s="271">
        <v>2.36</v>
      </c>
      <c r="L484" s="271">
        <v>1.64</v>
      </c>
      <c r="M484" s="247" t="s">
        <v>1308</v>
      </c>
      <c r="N484" s="247" t="s">
        <v>1505</v>
      </c>
      <c r="O484" s="247" t="s">
        <v>65</v>
      </c>
      <c r="P484" s="247">
        <v>54</v>
      </c>
      <c r="Q484" s="248"/>
      <c r="R484" s="247" t="s">
        <v>136</v>
      </c>
      <c r="S484" s="247" t="s">
        <v>1441</v>
      </c>
      <c r="T484" s="249">
        <v>139</v>
      </c>
      <c r="U484" s="249" t="s">
        <v>1607</v>
      </c>
      <c r="V484" s="247" t="s">
        <v>111</v>
      </c>
      <c r="W484" s="247" t="s">
        <v>65</v>
      </c>
      <c r="X484" s="247" t="s">
        <v>108</v>
      </c>
      <c r="Y484" s="247" t="s">
        <v>112</v>
      </c>
      <c r="Z484" s="247" t="s">
        <v>1337</v>
      </c>
      <c r="AA484" s="247" t="s">
        <v>108</v>
      </c>
      <c r="AB484" s="247" t="s">
        <v>108</v>
      </c>
      <c r="AC484" s="247"/>
      <c r="AD484" s="249" t="s">
        <v>108</v>
      </c>
      <c r="AE484" s="247" t="s">
        <v>6</v>
      </c>
      <c r="AF484" s="247" t="s">
        <v>108</v>
      </c>
      <c r="AG484" s="247" t="s">
        <v>1460</v>
      </c>
      <c r="AH484" s="247" t="s">
        <v>1433</v>
      </c>
      <c r="AI484" s="254"/>
      <c r="AJ484" s="251" t="s">
        <v>1566</v>
      </c>
      <c r="AK484" s="252" t="s">
        <v>1208</v>
      </c>
      <c r="AL484" s="253" t="s">
        <v>1290</v>
      </c>
      <c r="AM484" s="266">
        <f t="shared" si="502"/>
        <v>6.76</v>
      </c>
      <c r="AN484" s="267">
        <v>28.77</v>
      </c>
      <c r="AO484" s="234">
        <f t="shared" si="503"/>
        <v>194.49</v>
      </c>
      <c r="AP484" s="268">
        <v>2.75</v>
      </c>
      <c r="AQ484" s="268">
        <v>2</v>
      </c>
      <c r="AR484" s="268">
        <v>1.25</v>
      </c>
      <c r="AS484" s="234">
        <f t="shared" si="469"/>
        <v>224.52</v>
      </c>
      <c r="AT484" s="267">
        <v>28.77</v>
      </c>
      <c r="AU484" s="234">
        <f t="shared" si="504"/>
        <v>194.49</v>
      </c>
      <c r="AV484" s="268">
        <v>2.75</v>
      </c>
      <c r="AW484" s="268">
        <v>2</v>
      </c>
      <c r="AX484" s="268">
        <v>1.25</v>
      </c>
      <c r="AY484" s="234">
        <f t="shared" si="505"/>
        <v>224.52</v>
      </c>
      <c r="AZ484" s="272">
        <v>23.15</v>
      </c>
      <c r="BA484" s="266">
        <f t="shared" si="506"/>
        <v>156.494</v>
      </c>
      <c r="BB484" s="273">
        <v>1.75</v>
      </c>
      <c r="BC484" s="273">
        <v>1</v>
      </c>
      <c r="BD484" s="273">
        <v>0.75</v>
      </c>
      <c r="BE484" s="234">
        <f t="shared" si="507"/>
        <v>130.97</v>
      </c>
      <c r="BF484" s="272">
        <v>23.15</v>
      </c>
      <c r="BG484" s="234">
        <f t="shared" si="508"/>
        <v>156.49</v>
      </c>
      <c r="BH484" s="273">
        <v>1.75</v>
      </c>
      <c r="BI484" s="273">
        <v>1</v>
      </c>
      <c r="BJ484" s="273">
        <v>0.75</v>
      </c>
      <c r="BK484" s="234">
        <f t="shared" si="509"/>
        <v>130.97</v>
      </c>
      <c r="BL484" s="234">
        <f t="shared" si="510"/>
        <v>419.01</v>
      </c>
      <c r="BM484" s="234">
        <f t="shared" si="511"/>
        <v>419.01</v>
      </c>
      <c r="BN484" s="234">
        <f t="shared" si="512"/>
        <v>287.45999999999998</v>
      </c>
      <c r="BO484" s="234">
        <f t="shared" si="513"/>
        <v>287.45999999999998</v>
      </c>
      <c r="BP484" s="235" t="s">
        <v>1599</v>
      </c>
    </row>
    <row r="485" spans="1:68" s="233" customFormat="1" x14ac:dyDescent="0.2">
      <c r="A485" s="246" t="s">
        <v>847</v>
      </c>
      <c r="B485" s="247" t="s">
        <v>890</v>
      </c>
      <c r="C485" s="247" t="s">
        <v>893</v>
      </c>
      <c r="D485" s="248" t="s">
        <v>177</v>
      </c>
      <c r="E485" s="247" t="s">
        <v>250</v>
      </c>
      <c r="F485" s="247" t="s">
        <v>251</v>
      </c>
      <c r="G485" s="247" t="s">
        <v>158</v>
      </c>
      <c r="H485" s="247" t="s">
        <v>1357</v>
      </c>
      <c r="I485" s="247" t="s">
        <v>1231</v>
      </c>
      <c r="J485" s="249" t="s">
        <v>1231</v>
      </c>
      <c r="K485" s="280">
        <v>2.395</v>
      </c>
      <c r="L485" s="271">
        <v>1.903</v>
      </c>
      <c r="M485" s="247"/>
      <c r="N485" s="247"/>
      <c r="O485" s="247" t="s">
        <v>65</v>
      </c>
      <c r="P485" s="247">
        <v>44</v>
      </c>
      <c r="Q485" s="248"/>
      <c r="R485" s="247" t="s">
        <v>136</v>
      </c>
      <c r="S485" s="247" t="s">
        <v>1499</v>
      </c>
      <c r="T485" s="249">
        <v>256</v>
      </c>
      <c r="U485" s="247" t="s">
        <v>159</v>
      </c>
      <c r="V485" s="247" t="s">
        <v>113</v>
      </c>
      <c r="W485" s="247" t="s">
        <v>65</v>
      </c>
      <c r="X485" s="247" t="s">
        <v>65</v>
      </c>
      <c r="Y485" s="247" t="s">
        <v>112</v>
      </c>
      <c r="Z485" s="247" t="s">
        <v>1337</v>
      </c>
      <c r="AA485" s="247" t="s">
        <v>113</v>
      </c>
      <c r="AB485" s="247" t="s">
        <v>113</v>
      </c>
      <c r="AC485" s="247"/>
      <c r="AD485" s="247" t="s">
        <v>113</v>
      </c>
      <c r="AE485" s="249" t="s">
        <v>113</v>
      </c>
      <c r="AF485" s="247" t="s">
        <v>65</v>
      </c>
      <c r="AG485" s="247"/>
      <c r="AH485" s="247" t="s">
        <v>252</v>
      </c>
      <c r="AI485" s="254"/>
      <c r="AJ485" s="251" t="s">
        <v>1596</v>
      </c>
      <c r="AK485" s="252" t="s">
        <v>1208</v>
      </c>
      <c r="AL485" s="253" t="s">
        <v>1290</v>
      </c>
      <c r="AM485" s="266">
        <f t="shared" si="502"/>
        <v>7.093</v>
      </c>
      <c r="AN485" s="234"/>
      <c r="AO485" s="267">
        <v>169.05</v>
      </c>
      <c r="AP485" s="268">
        <v>3.5</v>
      </c>
      <c r="AQ485" s="268">
        <v>2.25</v>
      </c>
      <c r="AR485" s="268">
        <v>1.25</v>
      </c>
      <c r="AS485" s="234">
        <f t="shared" si="469"/>
        <v>261.94</v>
      </c>
      <c r="AT485" s="234"/>
      <c r="AU485" s="269">
        <v>93.1</v>
      </c>
      <c r="AV485" s="270">
        <v>3.5</v>
      </c>
      <c r="AW485" s="270">
        <v>2.25</v>
      </c>
      <c r="AX485" s="270">
        <v>1.25</v>
      </c>
      <c r="AY485" s="234">
        <f t="shared" si="505"/>
        <v>261.94</v>
      </c>
      <c r="AZ485" s="266"/>
      <c r="BA485" s="267">
        <v>169.05</v>
      </c>
      <c r="BB485" s="268">
        <v>3.5</v>
      </c>
      <c r="BC485" s="268">
        <v>2.25</v>
      </c>
      <c r="BD485" s="268">
        <v>1.25</v>
      </c>
      <c r="BE485" s="234">
        <f t="shared" si="507"/>
        <v>261.94</v>
      </c>
      <c r="BF485" s="234"/>
      <c r="BG485" s="269">
        <v>93.1</v>
      </c>
      <c r="BH485" s="270">
        <v>3.5</v>
      </c>
      <c r="BI485" s="270">
        <v>2.25</v>
      </c>
      <c r="BJ485" s="270">
        <v>1.25</v>
      </c>
      <c r="BK485" s="234">
        <f t="shared" si="509"/>
        <v>261.94</v>
      </c>
      <c r="BL485" s="234">
        <f t="shared" si="510"/>
        <v>430.99</v>
      </c>
      <c r="BM485" s="234">
        <f t="shared" si="511"/>
        <v>355.04</v>
      </c>
      <c r="BN485" s="234">
        <f t="shared" si="512"/>
        <v>430.99</v>
      </c>
      <c r="BO485" s="234">
        <f t="shared" si="513"/>
        <v>355.04</v>
      </c>
      <c r="BP485" s="235" t="s">
        <v>1597</v>
      </c>
    </row>
    <row r="486" spans="1:68" s="233" customFormat="1" x14ac:dyDescent="0.2">
      <c r="A486" s="246" t="s">
        <v>847</v>
      </c>
      <c r="B486" s="247" t="s">
        <v>892</v>
      </c>
      <c r="C486" s="247" t="s">
        <v>891</v>
      </c>
      <c r="D486" s="248" t="s">
        <v>335</v>
      </c>
      <c r="E486" s="247" t="s">
        <v>166</v>
      </c>
      <c r="F486" s="247" t="s">
        <v>157</v>
      </c>
      <c r="G486" s="247" t="s">
        <v>158</v>
      </c>
      <c r="H486" s="247" t="s">
        <v>1408</v>
      </c>
      <c r="I486" s="247" t="s">
        <v>1500</v>
      </c>
      <c r="J486" s="247" t="s">
        <v>1295</v>
      </c>
      <c r="K486" s="271">
        <v>2.36</v>
      </c>
      <c r="L486" s="271">
        <v>0.95</v>
      </c>
      <c r="M486" s="247"/>
      <c r="N486" s="247"/>
      <c r="O486" s="247" t="s">
        <v>65</v>
      </c>
      <c r="P486" s="247">
        <v>44</v>
      </c>
      <c r="Q486" s="248"/>
      <c r="R486" s="247" t="s">
        <v>136</v>
      </c>
      <c r="S486" s="247" t="s">
        <v>1238</v>
      </c>
      <c r="T486" s="249">
        <v>154</v>
      </c>
      <c r="U486" s="249" t="s">
        <v>1607</v>
      </c>
      <c r="V486" s="247" t="s">
        <v>167</v>
      </c>
      <c r="W486" s="247" t="s">
        <v>65</v>
      </c>
      <c r="X486" s="247" t="s">
        <v>108</v>
      </c>
      <c r="Y486" s="247" t="s">
        <v>112</v>
      </c>
      <c r="Z486" s="247" t="s">
        <v>1337</v>
      </c>
      <c r="AA486" s="247" t="s">
        <v>113</v>
      </c>
      <c r="AB486" s="247" t="s">
        <v>113</v>
      </c>
      <c r="AC486" s="247"/>
      <c r="AD486" s="247" t="s">
        <v>113</v>
      </c>
      <c r="AE486" s="249" t="s">
        <v>113</v>
      </c>
      <c r="AF486" s="247" t="s">
        <v>65</v>
      </c>
      <c r="AG486" s="247"/>
      <c r="AH486" s="247" t="s">
        <v>1383</v>
      </c>
      <c r="AI486" s="254"/>
      <c r="AJ486" s="251" t="s">
        <v>1596</v>
      </c>
      <c r="AK486" s="252" t="s">
        <v>1208</v>
      </c>
      <c r="AL486" s="253" t="s">
        <v>1290</v>
      </c>
      <c r="AM486" s="266">
        <f t="shared" si="502"/>
        <v>6.07</v>
      </c>
      <c r="AN486" s="267">
        <v>28.03</v>
      </c>
      <c r="AO486" s="234">
        <f t="shared" si="503"/>
        <v>170.14</v>
      </c>
      <c r="AP486" s="268">
        <v>2.5</v>
      </c>
      <c r="AQ486" s="268">
        <v>2</v>
      </c>
      <c r="AR486" s="268">
        <v>1.25</v>
      </c>
      <c r="AS486" s="234">
        <f t="shared" si="469"/>
        <v>215.17</v>
      </c>
      <c r="AT486" s="269">
        <v>13.09</v>
      </c>
      <c r="AU486" s="234">
        <f t="shared" si="504"/>
        <v>79.459999999999994</v>
      </c>
      <c r="AV486" s="270">
        <v>2.5</v>
      </c>
      <c r="AW486" s="270">
        <v>2</v>
      </c>
      <c r="AX486" s="270">
        <v>1.25</v>
      </c>
      <c r="AY486" s="234">
        <f t="shared" si="505"/>
        <v>215.17</v>
      </c>
      <c r="AZ486" s="272">
        <v>18.66</v>
      </c>
      <c r="BA486" s="266">
        <f t="shared" si="506"/>
        <v>113.26600000000001</v>
      </c>
      <c r="BB486" s="273">
        <v>1.5</v>
      </c>
      <c r="BC486" s="273">
        <v>1</v>
      </c>
      <c r="BD486" s="273">
        <v>0.75</v>
      </c>
      <c r="BE486" s="234">
        <f t="shared" si="507"/>
        <v>121.62</v>
      </c>
      <c r="BF486" s="294">
        <v>10.78</v>
      </c>
      <c r="BG486" s="234">
        <f t="shared" si="508"/>
        <v>65.430000000000007</v>
      </c>
      <c r="BH486" s="295">
        <v>1.25</v>
      </c>
      <c r="BI486" s="295">
        <v>1</v>
      </c>
      <c r="BJ486" s="295">
        <v>0.75</v>
      </c>
      <c r="BK486" s="234">
        <f t="shared" si="509"/>
        <v>112.26</v>
      </c>
      <c r="BL486" s="234">
        <f t="shared" si="510"/>
        <v>385.31</v>
      </c>
      <c r="BM486" s="234">
        <f t="shared" si="511"/>
        <v>294.63</v>
      </c>
      <c r="BN486" s="234">
        <f t="shared" si="512"/>
        <v>234.89</v>
      </c>
      <c r="BO486" s="234">
        <f t="shared" si="513"/>
        <v>177.69</v>
      </c>
    </row>
    <row r="487" spans="1:68" s="233" customFormat="1" x14ac:dyDescent="0.2">
      <c r="A487" s="246" t="s">
        <v>847</v>
      </c>
      <c r="B487" s="247" t="s">
        <v>894</v>
      </c>
      <c r="C487" s="247" t="s">
        <v>893</v>
      </c>
      <c r="D487" s="248" t="s">
        <v>177</v>
      </c>
      <c r="E487" s="247" t="s">
        <v>166</v>
      </c>
      <c r="F487" s="247" t="s">
        <v>157</v>
      </c>
      <c r="G487" s="247" t="s">
        <v>158</v>
      </c>
      <c r="H487" s="247" t="s">
        <v>1408</v>
      </c>
      <c r="I487" s="247" t="s">
        <v>1429</v>
      </c>
      <c r="J487" s="249" t="s">
        <v>1637</v>
      </c>
      <c r="K487" s="271">
        <v>2.36</v>
      </c>
      <c r="L487" s="271">
        <v>0.83</v>
      </c>
      <c r="M487" s="247"/>
      <c r="N487" s="247"/>
      <c r="O487" s="247" t="s">
        <v>65</v>
      </c>
      <c r="P487" s="247">
        <v>44</v>
      </c>
      <c r="Q487" s="248"/>
      <c r="R487" s="247" t="s">
        <v>136</v>
      </c>
      <c r="S487" s="247" t="s">
        <v>1238</v>
      </c>
      <c r="T487" s="249">
        <v>154</v>
      </c>
      <c r="U487" s="249" t="s">
        <v>1607</v>
      </c>
      <c r="V487" s="247" t="s">
        <v>199</v>
      </c>
      <c r="W487" s="247" t="s">
        <v>65</v>
      </c>
      <c r="X487" s="247" t="s">
        <v>108</v>
      </c>
      <c r="Y487" s="247" t="s">
        <v>112</v>
      </c>
      <c r="Z487" s="247" t="s">
        <v>1337</v>
      </c>
      <c r="AA487" s="247" t="s">
        <v>113</v>
      </c>
      <c r="AB487" s="247" t="s">
        <v>113</v>
      </c>
      <c r="AC487" s="247"/>
      <c r="AD487" s="247" t="s">
        <v>113</v>
      </c>
      <c r="AE487" s="249" t="s">
        <v>5</v>
      </c>
      <c r="AF487" s="249" t="s">
        <v>108</v>
      </c>
      <c r="AG487" s="247"/>
      <c r="AH487" s="247" t="s">
        <v>1400</v>
      </c>
      <c r="AI487" s="254"/>
      <c r="AJ487" s="251" t="s">
        <v>1560</v>
      </c>
      <c r="AK487" s="252" t="s">
        <v>1208</v>
      </c>
      <c r="AL487" s="253" t="s">
        <v>1290</v>
      </c>
      <c r="AM487" s="266">
        <f t="shared" si="502"/>
        <v>5.95</v>
      </c>
      <c r="AN487" s="267">
        <v>28.04</v>
      </c>
      <c r="AO487" s="234">
        <f t="shared" si="503"/>
        <v>166.84</v>
      </c>
      <c r="AP487" s="268">
        <v>2.5</v>
      </c>
      <c r="AQ487" s="268">
        <v>2</v>
      </c>
      <c r="AR487" s="268">
        <v>1.25</v>
      </c>
      <c r="AS487" s="234">
        <f t="shared" si="469"/>
        <v>215.17</v>
      </c>
      <c r="AT487" s="269">
        <v>13.1</v>
      </c>
      <c r="AU487" s="234">
        <f t="shared" si="504"/>
        <v>77.95</v>
      </c>
      <c r="AV487" s="270">
        <v>2.5</v>
      </c>
      <c r="AW487" s="270">
        <v>2</v>
      </c>
      <c r="AX487" s="270">
        <v>1.25</v>
      </c>
      <c r="AY487" s="234">
        <f t="shared" si="505"/>
        <v>215.17</v>
      </c>
      <c r="AZ487" s="272">
        <v>18.68</v>
      </c>
      <c r="BA487" s="266">
        <f t="shared" si="506"/>
        <v>111.146</v>
      </c>
      <c r="BB487" s="273">
        <v>1.5</v>
      </c>
      <c r="BC487" s="273">
        <v>1</v>
      </c>
      <c r="BD487" s="273">
        <v>0.75</v>
      </c>
      <c r="BE487" s="234">
        <f t="shared" si="507"/>
        <v>121.62</v>
      </c>
      <c r="BF487" s="294">
        <v>10.79</v>
      </c>
      <c r="BG487" s="234">
        <f t="shared" si="508"/>
        <v>64.2</v>
      </c>
      <c r="BH487" s="295">
        <v>1.25</v>
      </c>
      <c r="BI487" s="295">
        <v>1</v>
      </c>
      <c r="BJ487" s="295">
        <v>0.75</v>
      </c>
      <c r="BK487" s="234">
        <f t="shared" si="509"/>
        <v>112.26</v>
      </c>
      <c r="BL487" s="234">
        <f t="shared" si="510"/>
        <v>382.01</v>
      </c>
      <c r="BM487" s="234">
        <f t="shared" si="511"/>
        <v>293.12</v>
      </c>
      <c r="BN487" s="234">
        <f t="shared" si="512"/>
        <v>232.77</v>
      </c>
      <c r="BO487" s="234">
        <f t="shared" si="513"/>
        <v>176.46</v>
      </c>
    </row>
    <row r="488" spans="1:68" s="233" customFormat="1" x14ac:dyDescent="0.2">
      <c r="A488" s="246" t="s">
        <v>847</v>
      </c>
      <c r="B488" s="247" t="s">
        <v>896</v>
      </c>
      <c r="C488" s="247" t="s">
        <v>895</v>
      </c>
      <c r="D488" s="248" t="s">
        <v>338</v>
      </c>
      <c r="E488" s="247" t="s">
        <v>166</v>
      </c>
      <c r="F488" s="247" t="s">
        <v>157</v>
      </c>
      <c r="G488" s="247" t="s">
        <v>158</v>
      </c>
      <c r="H488" s="247" t="s">
        <v>1408</v>
      </c>
      <c r="I488" s="247" t="s">
        <v>1500</v>
      </c>
      <c r="J488" s="247" t="s">
        <v>1295</v>
      </c>
      <c r="K488" s="271">
        <v>2.36</v>
      </c>
      <c r="L488" s="271">
        <v>0.95</v>
      </c>
      <c r="M488" s="247"/>
      <c r="N488" s="247"/>
      <c r="O488" s="247" t="s">
        <v>65</v>
      </c>
      <c r="P488" s="247">
        <v>44</v>
      </c>
      <c r="Q488" s="248"/>
      <c r="R488" s="247" t="s">
        <v>136</v>
      </c>
      <c r="S488" s="247" t="s">
        <v>1238</v>
      </c>
      <c r="T488" s="249">
        <v>154</v>
      </c>
      <c r="U488" s="249" t="s">
        <v>1607</v>
      </c>
      <c r="V488" s="247" t="s">
        <v>199</v>
      </c>
      <c r="W488" s="247" t="s">
        <v>65</v>
      </c>
      <c r="X488" s="247" t="s">
        <v>108</v>
      </c>
      <c r="Y488" s="247" t="s">
        <v>112</v>
      </c>
      <c r="Z488" s="247" t="s">
        <v>1337</v>
      </c>
      <c r="AA488" s="247" t="s">
        <v>113</v>
      </c>
      <c r="AB488" s="247" t="s">
        <v>113</v>
      </c>
      <c r="AC488" s="247"/>
      <c r="AD488" s="247" t="s">
        <v>113</v>
      </c>
      <c r="AE488" s="249" t="s">
        <v>113</v>
      </c>
      <c r="AF488" s="247" t="s">
        <v>65</v>
      </c>
      <c r="AG488" s="247"/>
      <c r="AH488" s="247" t="s">
        <v>1383</v>
      </c>
      <c r="AI488" s="254"/>
      <c r="AJ488" s="251" t="s">
        <v>1596</v>
      </c>
      <c r="AK488" s="252" t="s">
        <v>1208</v>
      </c>
      <c r="AL488" s="253" t="s">
        <v>1290</v>
      </c>
      <c r="AM488" s="266">
        <f t="shared" si="502"/>
        <v>6.07</v>
      </c>
      <c r="AN488" s="267">
        <v>28.03</v>
      </c>
      <c r="AO488" s="234">
        <f t="shared" si="503"/>
        <v>170.14</v>
      </c>
      <c r="AP488" s="268">
        <v>2.5</v>
      </c>
      <c r="AQ488" s="268">
        <v>2</v>
      </c>
      <c r="AR488" s="268">
        <v>1.25</v>
      </c>
      <c r="AS488" s="234">
        <f t="shared" si="469"/>
        <v>215.17</v>
      </c>
      <c r="AT488" s="269">
        <v>13.09</v>
      </c>
      <c r="AU488" s="234">
        <f t="shared" si="504"/>
        <v>79.459999999999994</v>
      </c>
      <c r="AV488" s="270">
        <v>2.5</v>
      </c>
      <c r="AW488" s="270">
        <v>2</v>
      </c>
      <c r="AX488" s="270">
        <v>1.25</v>
      </c>
      <c r="AY488" s="234">
        <f t="shared" si="505"/>
        <v>215.17</v>
      </c>
      <c r="AZ488" s="272">
        <v>18.66</v>
      </c>
      <c r="BA488" s="266">
        <f t="shared" si="506"/>
        <v>113.26600000000001</v>
      </c>
      <c r="BB488" s="273">
        <v>1.5</v>
      </c>
      <c r="BC488" s="273">
        <v>1</v>
      </c>
      <c r="BD488" s="273">
        <v>0.75</v>
      </c>
      <c r="BE488" s="234">
        <f t="shared" si="507"/>
        <v>121.62</v>
      </c>
      <c r="BF488" s="294">
        <v>10.78</v>
      </c>
      <c r="BG488" s="234">
        <f t="shared" si="508"/>
        <v>65.430000000000007</v>
      </c>
      <c r="BH488" s="295">
        <v>1.25</v>
      </c>
      <c r="BI488" s="295">
        <v>1</v>
      </c>
      <c r="BJ488" s="295">
        <v>0.75</v>
      </c>
      <c r="BK488" s="234">
        <f t="shared" si="509"/>
        <v>112.26</v>
      </c>
      <c r="BL488" s="234">
        <f t="shared" si="510"/>
        <v>385.31</v>
      </c>
      <c r="BM488" s="234">
        <f t="shared" si="511"/>
        <v>294.63</v>
      </c>
      <c r="BN488" s="234">
        <f t="shared" si="512"/>
        <v>234.89</v>
      </c>
      <c r="BO488" s="234">
        <f t="shared" si="513"/>
        <v>177.69</v>
      </c>
    </row>
    <row r="489" spans="1:68" s="233" customFormat="1" x14ac:dyDescent="0.2">
      <c r="A489" s="246" t="s">
        <v>847</v>
      </c>
      <c r="B489" s="247" t="s">
        <v>898</v>
      </c>
      <c r="C489" s="247" t="s">
        <v>897</v>
      </c>
      <c r="D489" s="248" t="s">
        <v>829</v>
      </c>
      <c r="E489" s="247" t="s">
        <v>166</v>
      </c>
      <c r="F489" s="247" t="s">
        <v>157</v>
      </c>
      <c r="G489" s="247" t="s">
        <v>158</v>
      </c>
      <c r="H489" s="247" t="s">
        <v>1408</v>
      </c>
      <c r="I489" s="247" t="s">
        <v>1442</v>
      </c>
      <c r="J489" s="247" t="s">
        <v>1231</v>
      </c>
      <c r="K489" s="271">
        <v>2.36</v>
      </c>
      <c r="L489" s="271">
        <v>1.01</v>
      </c>
      <c r="M489" s="247"/>
      <c r="N489" s="247"/>
      <c r="O489" s="247" t="s">
        <v>65</v>
      </c>
      <c r="P489" s="247">
        <v>44</v>
      </c>
      <c r="Q489" s="248"/>
      <c r="R489" s="247" t="s">
        <v>136</v>
      </c>
      <c r="S489" s="247" t="s">
        <v>1238</v>
      </c>
      <c r="T489" s="249">
        <v>154</v>
      </c>
      <c r="U489" s="249" t="s">
        <v>1607</v>
      </c>
      <c r="V489" s="247" t="s">
        <v>199</v>
      </c>
      <c r="W489" s="247" t="s">
        <v>65</v>
      </c>
      <c r="X489" s="247" t="s">
        <v>108</v>
      </c>
      <c r="Y489" s="247" t="s">
        <v>112</v>
      </c>
      <c r="Z489" s="247" t="s">
        <v>1337</v>
      </c>
      <c r="AA489" s="247" t="s">
        <v>113</v>
      </c>
      <c r="AB489" s="247" t="s">
        <v>113</v>
      </c>
      <c r="AC489" s="247"/>
      <c r="AD489" s="247" t="s">
        <v>113</v>
      </c>
      <c r="AE489" s="249" t="s">
        <v>5</v>
      </c>
      <c r="AF489" s="249" t="s">
        <v>108</v>
      </c>
      <c r="AG489" s="247"/>
      <c r="AH489" s="247" t="s">
        <v>1413</v>
      </c>
      <c r="AI489" s="254"/>
      <c r="AJ489" s="251" t="s">
        <v>1560</v>
      </c>
      <c r="AK489" s="252" t="s">
        <v>1208</v>
      </c>
      <c r="AL489" s="253" t="s">
        <v>1290</v>
      </c>
      <c r="AM489" s="266">
        <f t="shared" si="502"/>
        <v>6.13</v>
      </c>
      <c r="AN489" s="267">
        <v>28.04</v>
      </c>
      <c r="AO489" s="234">
        <f t="shared" si="503"/>
        <v>171.89</v>
      </c>
      <c r="AP489" s="268">
        <v>2.5</v>
      </c>
      <c r="AQ489" s="268">
        <v>2</v>
      </c>
      <c r="AR489" s="268">
        <v>1.25</v>
      </c>
      <c r="AS489" s="234">
        <f t="shared" si="469"/>
        <v>215.17</v>
      </c>
      <c r="AT489" s="269">
        <v>13.1</v>
      </c>
      <c r="AU489" s="234">
        <f t="shared" si="504"/>
        <v>80.3</v>
      </c>
      <c r="AV489" s="270">
        <v>2.5</v>
      </c>
      <c r="AW489" s="270">
        <v>2</v>
      </c>
      <c r="AX489" s="270">
        <v>1.25</v>
      </c>
      <c r="AY489" s="234">
        <f t="shared" si="505"/>
        <v>215.17</v>
      </c>
      <c r="AZ489" s="272">
        <v>18.68</v>
      </c>
      <c r="BA489" s="266">
        <f t="shared" si="506"/>
        <v>114.508</v>
      </c>
      <c r="BB489" s="273">
        <v>1.5</v>
      </c>
      <c r="BC489" s="273">
        <v>1</v>
      </c>
      <c r="BD489" s="273">
        <v>0.75</v>
      </c>
      <c r="BE489" s="234">
        <f t="shared" si="507"/>
        <v>121.62</v>
      </c>
      <c r="BF489" s="294">
        <v>10.79</v>
      </c>
      <c r="BG489" s="234">
        <f t="shared" si="508"/>
        <v>66.14</v>
      </c>
      <c r="BH489" s="295">
        <v>1.25</v>
      </c>
      <c r="BI489" s="295">
        <v>1</v>
      </c>
      <c r="BJ489" s="295">
        <v>0.75</v>
      </c>
      <c r="BK489" s="234">
        <f t="shared" si="509"/>
        <v>112.26</v>
      </c>
      <c r="BL489" s="234">
        <f t="shared" si="510"/>
        <v>387.06</v>
      </c>
      <c r="BM489" s="234">
        <f t="shared" si="511"/>
        <v>295.47000000000003</v>
      </c>
      <c r="BN489" s="234">
        <f t="shared" si="512"/>
        <v>236.13</v>
      </c>
      <c r="BO489" s="234">
        <f t="shared" si="513"/>
        <v>178.4</v>
      </c>
    </row>
    <row r="490" spans="1:68" s="233" customFormat="1" x14ac:dyDescent="0.2">
      <c r="A490" s="246" t="s">
        <v>847</v>
      </c>
      <c r="B490" s="247" t="s">
        <v>900</v>
      </c>
      <c r="C490" s="247" t="s">
        <v>899</v>
      </c>
      <c r="D490" s="248" t="s">
        <v>177</v>
      </c>
      <c r="E490" s="247" t="s">
        <v>124</v>
      </c>
      <c r="F490" s="247" t="s">
        <v>157</v>
      </c>
      <c r="G490" s="247" t="s">
        <v>158</v>
      </c>
      <c r="H490" s="247" t="s">
        <v>1428</v>
      </c>
      <c r="I490" s="247" t="s">
        <v>1386</v>
      </c>
      <c r="J490" s="247" t="s">
        <v>1202</v>
      </c>
      <c r="K490" s="271">
        <v>2.36</v>
      </c>
      <c r="L490" s="271">
        <v>1.29</v>
      </c>
      <c r="M490" s="247" t="s">
        <v>1308</v>
      </c>
      <c r="N490" s="247" t="s">
        <v>1388</v>
      </c>
      <c r="O490" s="247" t="s">
        <v>65</v>
      </c>
      <c r="P490" s="247">
        <v>54</v>
      </c>
      <c r="Q490" s="248"/>
      <c r="R490" s="247" t="s">
        <v>136</v>
      </c>
      <c r="S490" s="247" t="s">
        <v>1431</v>
      </c>
      <c r="T490" s="249">
        <v>124</v>
      </c>
      <c r="U490" s="249" t="s">
        <v>1607</v>
      </c>
      <c r="V490" s="247" t="s">
        <v>132</v>
      </c>
      <c r="W490" s="247" t="s">
        <v>108</v>
      </c>
      <c r="X490" s="247" t="s">
        <v>65</v>
      </c>
      <c r="Y490" s="247" t="s">
        <v>112</v>
      </c>
      <c r="Z490" s="247" t="s">
        <v>1337</v>
      </c>
      <c r="AA490" s="247" t="s">
        <v>108</v>
      </c>
      <c r="AB490" s="247" t="s">
        <v>113</v>
      </c>
      <c r="AC490" s="247"/>
      <c r="AD490" s="249" t="s">
        <v>113</v>
      </c>
      <c r="AE490" s="247" t="s">
        <v>6</v>
      </c>
      <c r="AF490" s="247" t="s">
        <v>108</v>
      </c>
      <c r="AG490" s="247"/>
      <c r="AH490" s="247" t="s">
        <v>1347</v>
      </c>
      <c r="AI490" s="254"/>
      <c r="AJ490" s="251" t="s">
        <v>1560</v>
      </c>
      <c r="AK490" s="252" t="s">
        <v>1208</v>
      </c>
      <c r="AL490" s="253" t="s">
        <v>1290</v>
      </c>
      <c r="AM490" s="266">
        <f t="shared" si="502"/>
        <v>6.41</v>
      </c>
      <c r="AN490" s="267">
        <v>26.02</v>
      </c>
      <c r="AO490" s="234">
        <f t="shared" si="503"/>
        <v>166.79</v>
      </c>
      <c r="AP490" s="268">
        <v>2.75</v>
      </c>
      <c r="AQ490" s="268">
        <v>2</v>
      </c>
      <c r="AR490" s="268">
        <v>1.25</v>
      </c>
      <c r="AS490" s="234">
        <f t="shared" si="469"/>
        <v>224.52</v>
      </c>
      <c r="AT490" s="267">
        <v>26.02</v>
      </c>
      <c r="AU490" s="234">
        <f t="shared" si="504"/>
        <v>166.79</v>
      </c>
      <c r="AV490" s="268">
        <v>2.75</v>
      </c>
      <c r="AW490" s="268">
        <v>2</v>
      </c>
      <c r="AX490" s="268">
        <v>1.25</v>
      </c>
      <c r="AY490" s="234">
        <f t="shared" si="505"/>
        <v>224.52</v>
      </c>
      <c r="AZ490" s="272">
        <v>23.1</v>
      </c>
      <c r="BA490" s="266">
        <f t="shared" si="506"/>
        <v>148.071</v>
      </c>
      <c r="BB490" s="273">
        <v>1.75</v>
      </c>
      <c r="BC490" s="273">
        <v>1</v>
      </c>
      <c r="BD490" s="273">
        <v>0.75</v>
      </c>
      <c r="BE490" s="234">
        <f t="shared" si="507"/>
        <v>130.97</v>
      </c>
      <c r="BF490" s="272">
        <v>23.1</v>
      </c>
      <c r="BG490" s="234">
        <f t="shared" si="508"/>
        <v>148.07</v>
      </c>
      <c r="BH490" s="273">
        <v>1.75</v>
      </c>
      <c r="BI490" s="273">
        <v>1</v>
      </c>
      <c r="BJ490" s="273">
        <v>0.75</v>
      </c>
      <c r="BK490" s="234">
        <f t="shared" si="509"/>
        <v>130.97</v>
      </c>
      <c r="BL490" s="234">
        <f t="shared" si="510"/>
        <v>391.31</v>
      </c>
      <c r="BM490" s="234">
        <f t="shared" si="511"/>
        <v>391.31</v>
      </c>
      <c r="BN490" s="234">
        <f t="shared" si="512"/>
        <v>279.04000000000002</v>
      </c>
      <c r="BO490" s="234">
        <f t="shared" si="513"/>
        <v>279.04000000000002</v>
      </c>
      <c r="BP490" s="235" t="s">
        <v>1599</v>
      </c>
    </row>
    <row r="491" spans="1:68" s="233" customFormat="1" x14ac:dyDescent="0.2">
      <c r="A491" s="246" t="s">
        <v>847</v>
      </c>
      <c r="B491" s="247" t="s">
        <v>902</v>
      </c>
      <c r="C491" s="247" t="s">
        <v>901</v>
      </c>
      <c r="D491" s="248" t="s">
        <v>311</v>
      </c>
      <c r="E491" s="247" t="s">
        <v>124</v>
      </c>
      <c r="F491" s="247" t="s">
        <v>157</v>
      </c>
      <c r="G491" s="247" t="s">
        <v>158</v>
      </c>
      <c r="H491" s="247" t="s">
        <v>1428</v>
      </c>
      <c r="I491" s="247" t="s">
        <v>1504</v>
      </c>
      <c r="J491" s="247" t="s">
        <v>1295</v>
      </c>
      <c r="K491" s="271">
        <v>2.36</v>
      </c>
      <c r="L491" s="271">
        <v>1.64</v>
      </c>
      <c r="M491" s="247" t="s">
        <v>1308</v>
      </c>
      <c r="N491" s="247" t="s">
        <v>1505</v>
      </c>
      <c r="O491" s="247" t="s">
        <v>65</v>
      </c>
      <c r="P491" s="247">
        <v>54</v>
      </c>
      <c r="Q491" s="248"/>
      <c r="R491" s="247" t="s">
        <v>136</v>
      </c>
      <c r="S491" s="247" t="s">
        <v>1238</v>
      </c>
      <c r="T491" s="249">
        <v>154</v>
      </c>
      <c r="U491" s="249" t="s">
        <v>1607</v>
      </c>
      <c r="V491" s="247" t="s">
        <v>111</v>
      </c>
      <c r="W491" s="247" t="s">
        <v>65</v>
      </c>
      <c r="X491" s="247" t="s">
        <v>108</v>
      </c>
      <c r="Y491" s="247" t="s">
        <v>112</v>
      </c>
      <c r="Z491" s="247" t="s">
        <v>1337</v>
      </c>
      <c r="AA491" s="247" t="s">
        <v>108</v>
      </c>
      <c r="AB491" s="247" t="s">
        <v>108</v>
      </c>
      <c r="AC491" s="247"/>
      <c r="AD491" s="249" t="s">
        <v>108</v>
      </c>
      <c r="AE491" s="247" t="s">
        <v>6</v>
      </c>
      <c r="AF491" s="247" t="s">
        <v>108</v>
      </c>
      <c r="AG491" s="247" t="s">
        <v>1460</v>
      </c>
      <c r="AH491" s="247" t="s">
        <v>1433</v>
      </c>
      <c r="AI491" s="254"/>
      <c r="AJ491" s="251" t="s">
        <v>1560</v>
      </c>
      <c r="AK491" s="252" t="s">
        <v>1208</v>
      </c>
      <c r="AL491" s="253" t="s">
        <v>1290</v>
      </c>
      <c r="AM491" s="266">
        <f t="shared" si="502"/>
        <v>6.76</v>
      </c>
      <c r="AN491" s="267">
        <v>33.119999999999997</v>
      </c>
      <c r="AO491" s="234">
        <f t="shared" si="503"/>
        <v>223.89</v>
      </c>
      <c r="AP491" s="268">
        <v>2.75</v>
      </c>
      <c r="AQ491" s="268">
        <v>2</v>
      </c>
      <c r="AR491" s="268">
        <v>1.25</v>
      </c>
      <c r="AS491" s="234">
        <f t="shared" si="469"/>
        <v>224.52</v>
      </c>
      <c r="AT491" s="267">
        <v>33.119999999999997</v>
      </c>
      <c r="AU491" s="234">
        <f t="shared" si="504"/>
        <v>223.89</v>
      </c>
      <c r="AV491" s="268">
        <v>2.75</v>
      </c>
      <c r="AW491" s="268">
        <v>2</v>
      </c>
      <c r="AX491" s="268">
        <v>1.25</v>
      </c>
      <c r="AY491" s="234">
        <f t="shared" si="505"/>
        <v>224.52</v>
      </c>
      <c r="AZ491" s="272">
        <v>26.43</v>
      </c>
      <c r="BA491" s="266">
        <f t="shared" si="506"/>
        <v>178.667</v>
      </c>
      <c r="BB491" s="273">
        <v>1.75</v>
      </c>
      <c r="BC491" s="273">
        <v>1</v>
      </c>
      <c r="BD491" s="273">
        <v>0.75</v>
      </c>
      <c r="BE491" s="234">
        <f t="shared" si="507"/>
        <v>130.97</v>
      </c>
      <c r="BF491" s="272">
        <v>26.43</v>
      </c>
      <c r="BG491" s="234">
        <f t="shared" si="508"/>
        <v>178.67</v>
      </c>
      <c r="BH491" s="273">
        <v>1.75</v>
      </c>
      <c r="BI491" s="273">
        <v>1</v>
      </c>
      <c r="BJ491" s="273">
        <v>0.75</v>
      </c>
      <c r="BK491" s="234">
        <f t="shared" si="509"/>
        <v>130.97</v>
      </c>
      <c r="BL491" s="234">
        <f t="shared" si="510"/>
        <v>448.41</v>
      </c>
      <c r="BM491" s="234">
        <f t="shared" si="511"/>
        <v>448.41</v>
      </c>
      <c r="BN491" s="234">
        <f t="shared" si="512"/>
        <v>309.64</v>
      </c>
      <c r="BO491" s="234">
        <f t="shared" si="513"/>
        <v>309.64</v>
      </c>
      <c r="BP491" s="235" t="s">
        <v>1599</v>
      </c>
    </row>
    <row r="492" spans="1:68" s="233" customFormat="1" x14ac:dyDescent="0.2">
      <c r="A492" s="246" t="s">
        <v>847</v>
      </c>
      <c r="B492" s="247" t="s">
        <v>904</v>
      </c>
      <c r="C492" s="247" t="s">
        <v>903</v>
      </c>
      <c r="D492" s="248" t="s">
        <v>189</v>
      </c>
      <c r="E492" s="247" t="s">
        <v>124</v>
      </c>
      <c r="F492" s="247" t="s">
        <v>157</v>
      </c>
      <c r="G492" s="247" t="s">
        <v>158</v>
      </c>
      <c r="H492" s="247" t="s">
        <v>1428</v>
      </c>
      <c r="I492" s="247" t="s">
        <v>1386</v>
      </c>
      <c r="J492" s="247" t="s">
        <v>1202</v>
      </c>
      <c r="K492" s="271">
        <v>2.36</v>
      </c>
      <c r="L492" s="271">
        <v>1.29</v>
      </c>
      <c r="M492" s="247" t="s">
        <v>1308</v>
      </c>
      <c r="N492" s="247" t="s">
        <v>1388</v>
      </c>
      <c r="O492" s="247" t="s">
        <v>65</v>
      </c>
      <c r="P492" s="247">
        <v>54</v>
      </c>
      <c r="Q492" s="248"/>
      <c r="R492" s="247" t="s">
        <v>136</v>
      </c>
      <c r="S492" s="247" t="s">
        <v>1431</v>
      </c>
      <c r="T492" s="249">
        <v>124</v>
      </c>
      <c r="U492" s="249" t="s">
        <v>1607</v>
      </c>
      <c r="V492" s="247" t="s">
        <v>132</v>
      </c>
      <c r="W492" s="247" t="s">
        <v>108</v>
      </c>
      <c r="X492" s="247" t="s">
        <v>108</v>
      </c>
      <c r="Y492" s="247" t="s">
        <v>112</v>
      </c>
      <c r="Z492" s="247" t="s">
        <v>1337</v>
      </c>
      <c r="AA492" s="247" t="s">
        <v>108</v>
      </c>
      <c r="AB492" s="247" t="s">
        <v>108</v>
      </c>
      <c r="AC492" s="247"/>
      <c r="AD492" s="247" t="s">
        <v>108</v>
      </c>
      <c r="AE492" s="247" t="s">
        <v>6</v>
      </c>
      <c r="AF492" s="247" t="s">
        <v>108</v>
      </c>
      <c r="AG492" s="249" t="s">
        <v>1655</v>
      </c>
      <c r="AH492" s="247" t="s">
        <v>1347</v>
      </c>
      <c r="AI492" s="254"/>
      <c r="AJ492" s="251" t="s">
        <v>1560</v>
      </c>
      <c r="AK492" s="252" t="s">
        <v>1208</v>
      </c>
      <c r="AL492" s="253" t="s">
        <v>1290</v>
      </c>
      <c r="AM492" s="266">
        <f t="shared" si="502"/>
        <v>6.41</v>
      </c>
      <c r="AN492" s="267">
        <v>26.02</v>
      </c>
      <c r="AO492" s="234">
        <f t="shared" si="503"/>
        <v>166.79</v>
      </c>
      <c r="AP492" s="268">
        <v>2.75</v>
      </c>
      <c r="AQ492" s="268">
        <v>2</v>
      </c>
      <c r="AR492" s="268">
        <v>1.25</v>
      </c>
      <c r="AS492" s="234">
        <f t="shared" si="469"/>
        <v>224.52</v>
      </c>
      <c r="AT492" s="267">
        <v>26.02</v>
      </c>
      <c r="AU492" s="234">
        <f t="shared" si="504"/>
        <v>166.79</v>
      </c>
      <c r="AV492" s="268">
        <v>2.75</v>
      </c>
      <c r="AW492" s="268">
        <v>2</v>
      </c>
      <c r="AX492" s="268">
        <v>1.25</v>
      </c>
      <c r="AY492" s="234">
        <f t="shared" si="505"/>
        <v>224.52</v>
      </c>
      <c r="AZ492" s="272">
        <v>23.1</v>
      </c>
      <c r="BA492" s="266">
        <f t="shared" si="506"/>
        <v>148.071</v>
      </c>
      <c r="BB492" s="273">
        <v>1.75</v>
      </c>
      <c r="BC492" s="273">
        <v>1</v>
      </c>
      <c r="BD492" s="273">
        <v>0.75</v>
      </c>
      <c r="BE492" s="234">
        <f t="shared" si="507"/>
        <v>130.97</v>
      </c>
      <c r="BF492" s="272">
        <v>23.1</v>
      </c>
      <c r="BG492" s="234">
        <f t="shared" si="508"/>
        <v>148.07</v>
      </c>
      <c r="BH492" s="273">
        <v>1.75</v>
      </c>
      <c r="BI492" s="273">
        <v>1</v>
      </c>
      <c r="BJ492" s="273">
        <v>0.75</v>
      </c>
      <c r="BK492" s="234">
        <f t="shared" si="509"/>
        <v>130.97</v>
      </c>
      <c r="BL492" s="234">
        <f t="shared" si="510"/>
        <v>391.31</v>
      </c>
      <c r="BM492" s="234">
        <f t="shared" si="511"/>
        <v>391.31</v>
      </c>
      <c r="BN492" s="234">
        <f t="shared" si="512"/>
        <v>279.04000000000002</v>
      </c>
      <c r="BO492" s="234">
        <f t="shared" si="513"/>
        <v>279.04000000000002</v>
      </c>
      <c r="BP492" s="235" t="s">
        <v>1599</v>
      </c>
    </row>
    <row r="493" spans="1:68" s="233" customFormat="1" x14ac:dyDescent="0.2">
      <c r="A493" s="246" t="s">
        <v>847</v>
      </c>
      <c r="B493" s="247" t="s">
        <v>906</v>
      </c>
      <c r="C493" s="247" t="s">
        <v>905</v>
      </c>
      <c r="D493" s="248" t="s">
        <v>291</v>
      </c>
      <c r="E493" s="247" t="s">
        <v>250</v>
      </c>
      <c r="F493" s="247" t="s">
        <v>251</v>
      </c>
      <c r="G493" s="247" t="s">
        <v>158</v>
      </c>
      <c r="H493" s="247" t="s">
        <v>1357</v>
      </c>
      <c r="I493" s="247" t="s">
        <v>1449</v>
      </c>
      <c r="J493" s="249" t="s">
        <v>1295</v>
      </c>
      <c r="K493" s="280">
        <v>2.395</v>
      </c>
      <c r="L493" s="271">
        <v>1.9550000000000001</v>
      </c>
      <c r="M493" s="247"/>
      <c r="N493" s="247"/>
      <c r="O493" s="247" t="s">
        <v>65</v>
      </c>
      <c r="P493" s="247">
        <v>44</v>
      </c>
      <c r="Q493" s="248"/>
      <c r="R493" s="247" t="s">
        <v>136</v>
      </c>
      <c r="S493" s="247" t="s">
        <v>1499</v>
      </c>
      <c r="T493" s="249">
        <v>241</v>
      </c>
      <c r="U493" s="247" t="s">
        <v>159</v>
      </c>
      <c r="V493" s="247" t="s">
        <v>113</v>
      </c>
      <c r="W493" s="247" t="s">
        <v>65</v>
      </c>
      <c r="X493" s="247" t="s">
        <v>65</v>
      </c>
      <c r="Y493" s="247" t="s">
        <v>112</v>
      </c>
      <c r="Z493" s="247" t="s">
        <v>1337</v>
      </c>
      <c r="AA493" s="247" t="s">
        <v>113</v>
      </c>
      <c r="AB493" s="247" t="s">
        <v>113</v>
      </c>
      <c r="AC493" s="247"/>
      <c r="AD493" s="247" t="s">
        <v>113</v>
      </c>
      <c r="AE493" s="249" t="s">
        <v>113</v>
      </c>
      <c r="AF493" s="249" t="s">
        <v>65</v>
      </c>
      <c r="AG493" s="247"/>
      <c r="AH493" s="247" t="s">
        <v>252</v>
      </c>
      <c r="AI493" s="254"/>
      <c r="AJ493" s="251" t="s">
        <v>1596</v>
      </c>
      <c r="AK493" s="252" t="s">
        <v>1208</v>
      </c>
      <c r="AL493" s="253" t="s">
        <v>1290</v>
      </c>
      <c r="AM493" s="266">
        <f t="shared" si="502"/>
        <v>7.1449999999999996</v>
      </c>
      <c r="AN493" s="234"/>
      <c r="AO493" s="267">
        <v>152.63999999999999</v>
      </c>
      <c r="AP493" s="268">
        <v>3.5</v>
      </c>
      <c r="AQ493" s="268">
        <v>2.25</v>
      </c>
      <c r="AR493" s="268">
        <v>1.25</v>
      </c>
      <c r="AS493" s="234">
        <f t="shared" si="469"/>
        <v>261.94</v>
      </c>
      <c r="AT493" s="234"/>
      <c r="AU493" s="269">
        <v>85.99</v>
      </c>
      <c r="AV493" s="270">
        <v>3.5</v>
      </c>
      <c r="AW493" s="270">
        <v>2.25</v>
      </c>
      <c r="AX493" s="270">
        <v>1.25</v>
      </c>
      <c r="AY493" s="234">
        <f t="shared" si="505"/>
        <v>261.94</v>
      </c>
      <c r="AZ493" s="266"/>
      <c r="BA493" s="267">
        <v>152.63999999999999</v>
      </c>
      <c r="BB493" s="268">
        <v>3.5</v>
      </c>
      <c r="BC493" s="268">
        <v>2.25</v>
      </c>
      <c r="BD493" s="268">
        <v>1.25</v>
      </c>
      <c r="BE493" s="234">
        <f t="shared" si="507"/>
        <v>261.94</v>
      </c>
      <c r="BF493" s="234"/>
      <c r="BG493" s="269">
        <v>85.99</v>
      </c>
      <c r="BH493" s="270">
        <v>3.5</v>
      </c>
      <c r="BI493" s="270">
        <v>2.25</v>
      </c>
      <c r="BJ493" s="270">
        <v>1.25</v>
      </c>
      <c r="BK493" s="234">
        <f t="shared" si="509"/>
        <v>261.94</v>
      </c>
      <c r="BL493" s="234">
        <f t="shared" si="510"/>
        <v>414.58</v>
      </c>
      <c r="BM493" s="234">
        <f t="shared" si="511"/>
        <v>347.93</v>
      </c>
      <c r="BN493" s="234">
        <f t="shared" si="512"/>
        <v>414.58</v>
      </c>
      <c r="BO493" s="234">
        <f t="shared" si="513"/>
        <v>347.93</v>
      </c>
      <c r="BP493" s="235" t="s">
        <v>1597</v>
      </c>
    </row>
    <row r="494" spans="1:68" s="233" customFormat="1" x14ac:dyDescent="0.2">
      <c r="A494" s="246" t="s">
        <v>847</v>
      </c>
      <c r="B494" s="247" t="s">
        <v>908</v>
      </c>
      <c r="C494" s="247" t="s">
        <v>907</v>
      </c>
      <c r="D494" s="248" t="s">
        <v>335</v>
      </c>
      <c r="E494" s="247" t="s">
        <v>166</v>
      </c>
      <c r="F494" s="247" t="s">
        <v>157</v>
      </c>
      <c r="G494" s="247" t="s">
        <v>158</v>
      </c>
      <c r="H494" s="247" t="s">
        <v>1428</v>
      </c>
      <c r="I494" s="247" t="s">
        <v>1303</v>
      </c>
      <c r="J494" s="247" t="s">
        <v>1295</v>
      </c>
      <c r="K494" s="271">
        <v>2.36</v>
      </c>
      <c r="L494" s="271">
        <v>1.04</v>
      </c>
      <c r="M494" s="247"/>
      <c r="N494" s="247"/>
      <c r="O494" s="247" t="s">
        <v>65</v>
      </c>
      <c r="P494" s="247">
        <v>54</v>
      </c>
      <c r="Q494" s="248"/>
      <c r="R494" s="247" t="s">
        <v>136</v>
      </c>
      <c r="S494" s="247" t="s">
        <v>1238</v>
      </c>
      <c r="T494" s="249">
        <v>154</v>
      </c>
      <c r="U494" s="249" t="s">
        <v>1607</v>
      </c>
      <c r="V494" s="247" t="s">
        <v>167</v>
      </c>
      <c r="W494" s="247" t="s">
        <v>65</v>
      </c>
      <c r="X494" s="247" t="s">
        <v>108</v>
      </c>
      <c r="Y494" s="247" t="s">
        <v>112</v>
      </c>
      <c r="Z494" s="247" t="s">
        <v>1304</v>
      </c>
      <c r="AA494" s="247" t="s">
        <v>113</v>
      </c>
      <c r="AB494" s="247" t="s">
        <v>113</v>
      </c>
      <c r="AC494" s="247"/>
      <c r="AD494" s="247" t="s">
        <v>113</v>
      </c>
      <c r="AE494" s="247" t="s">
        <v>6</v>
      </c>
      <c r="AF494" s="247" t="s">
        <v>108</v>
      </c>
      <c r="AG494" s="247"/>
      <c r="AH494" s="247" t="s">
        <v>1383</v>
      </c>
      <c r="AI494" s="254"/>
      <c r="AJ494" s="251" t="s">
        <v>1560</v>
      </c>
      <c r="AK494" s="252" t="s">
        <v>1208</v>
      </c>
      <c r="AL494" s="253" t="s">
        <v>1290</v>
      </c>
      <c r="AM494" s="266">
        <f t="shared" si="502"/>
        <v>6.16</v>
      </c>
      <c r="AN494" s="267">
        <v>33.119999999999997</v>
      </c>
      <c r="AO494" s="234">
        <f t="shared" si="503"/>
        <v>204.02</v>
      </c>
      <c r="AP494" s="268">
        <v>2.75</v>
      </c>
      <c r="AQ494" s="268">
        <v>2</v>
      </c>
      <c r="AR494" s="268">
        <v>1.25</v>
      </c>
      <c r="AS494" s="234">
        <f t="shared" si="469"/>
        <v>224.52</v>
      </c>
      <c r="AT494" s="267">
        <v>33.119999999999997</v>
      </c>
      <c r="AU494" s="234">
        <f t="shared" si="504"/>
        <v>204.02</v>
      </c>
      <c r="AV494" s="268">
        <v>2.75</v>
      </c>
      <c r="AW494" s="268">
        <v>2</v>
      </c>
      <c r="AX494" s="268">
        <v>1.25</v>
      </c>
      <c r="AY494" s="234">
        <f t="shared" si="505"/>
        <v>224.52</v>
      </c>
      <c r="AZ494" s="272">
        <v>26.43</v>
      </c>
      <c r="BA494" s="266">
        <f t="shared" si="506"/>
        <v>162.809</v>
      </c>
      <c r="BB494" s="273">
        <v>1.75</v>
      </c>
      <c r="BC494" s="273">
        <v>1</v>
      </c>
      <c r="BD494" s="273">
        <v>0.75</v>
      </c>
      <c r="BE494" s="234">
        <f t="shared" si="507"/>
        <v>130.97</v>
      </c>
      <c r="BF494" s="272">
        <v>26.43</v>
      </c>
      <c r="BG494" s="234">
        <f t="shared" si="508"/>
        <v>162.81</v>
      </c>
      <c r="BH494" s="273">
        <v>1.75</v>
      </c>
      <c r="BI494" s="273">
        <v>1</v>
      </c>
      <c r="BJ494" s="273">
        <v>0.75</v>
      </c>
      <c r="BK494" s="234">
        <f t="shared" si="509"/>
        <v>130.97</v>
      </c>
      <c r="BL494" s="234">
        <f t="shared" si="510"/>
        <v>428.54</v>
      </c>
      <c r="BM494" s="234">
        <f t="shared" si="511"/>
        <v>428.54</v>
      </c>
      <c r="BN494" s="234">
        <f t="shared" si="512"/>
        <v>293.77999999999997</v>
      </c>
      <c r="BO494" s="234">
        <f t="shared" si="513"/>
        <v>293.77999999999997</v>
      </c>
      <c r="BP494" s="235" t="s">
        <v>1599</v>
      </c>
    </row>
    <row r="495" spans="1:68" s="233" customFormat="1" ht="14.95" thickBot="1" x14ac:dyDescent="0.25">
      <c r="A495" s="277" t="s">
        <v>847</v>
      </c>
      <c r="B495" s="278" t="s">
        <v>910</v>
      </c>
      <c r="C495" s="278" t="s">
        <v>909</v>
      </c>
      <c r="D495" s="279" t="s">
        <v>338</v>
      </c>
      <c r="E495" s="278" t="s">
        <v>166</v>
      </c>
      <c r="F495" s="278" t="s">
        <v>157</v>
      </c>
      <c r="G495" s="278" t="s">
        <v>158</v>
      </c>
      <c r="H495" s="278" t="s">
        <v>1428</v>
      </c>
      <c r="I495" s="278" t="s">
        <v>1231</v>
      </c>
      <c r="J495" s="278" t="s">
        <v>1231</v>
      </c>
      <c r="K495" s="271">
        <v>2.36</v>
      </c>
      <c r="L495" s="271">
        <v>0.97</v>
      </c>
      <c r="M495" s="278"/>
      <c r="N495" s="278"/>
      <c r="O495" s="278" t="s">
        <v>65</v>
      </c>
      <c r="P495" s="278">
        <v>54</v>
      </c>
      <c r="Q495" s="279"/>
      <c r="R495" s="278" t="s">
        <v>136</v>
      </c>
      <c r="S495" s="278" t="s">
        <v>231</v>
      </c>
      <c r="T495" s="249">
        <v>154</v>
      </c>
      <c r="U495" s="249" t="s">
        <v>1607</v>
      </c>
      <c r="V495" s="278" t="s">
        <v>167</v>
      </c>
      <c r="W495" s="278" t="s">
        <v>65</v>
      </c>
      <c r="X495" s="278" t="s">
        <v>108</v>
      </c>
      <c r="Y495" s="278" t="s">
        <v>112</v>
      </c>
      <c r="Z495" s="278" t="s">
        <v>1304</v>
      </c>
      <c r="AA495" s="278" t="s">
        <v>113</v>
      </c>
      <c r="AB495" s="278" t="s">
        <v>113</v>
      </c>
      <c r="AC495" s="278"/>
      <c r="AD495" s="278" t="s">
        <v>113</v>
      </c>
      <c r="AE495" s="278" t="s">
        <v>6</v>
      </c>
      <c r="AF495" s="278" t="s">
        <v>108</v>
      </c>
      <c r="AG495" s="278"/>
      <c r="AH495" s="278" t="s">
        <v>1383</v>
      </c>
      <c r="AI495" s="281"/>
      <c r="AJ495" s="282" t="s">
        <v>1560</v>
      </c>
      <c r="AK495" s="252" t="s">
        <v>1208</v>
      </c>
      <c r="AL495" s="253" t="s">
        <v>1290</v>
      </c>
      <c r="AM495" s="266">
        <f t="shared" si="502"/>
        <v>6.09</v>
      </c>
      <c r="AN495" s="267">
        <v>33.119999999999997</v>
      </c>
      <c r="AO495" s="234">
        <f t="shared" si="503"/>
        <v>201.7</v>
      </c>
      <c r="AP495" s="268">
        <v>2.75</v>
      </c>
      <c r="AQ495" s="268">
        <v>2</v>
      </c>
      <c r="AR495" s="268">
        <v>1.25</v>
      </c>
      <c r="AS495" s="234">
        <f t="shared" si="469"/>
        <v>224.52</v>
      </c>
      <c r="AT495" s="267">
        <v>33.119999999999997</v>
      </c>
      <c r="AU495" s="234">
        <f t="shared" si="504"/>
        <v>201.7</v>
      </c>
      <c r="AV495" s="268">
        <v>2.75</v>
      </c>
      <c r="AW495" s="268">
        <v>2</v>
      </c>
      <c r="AX495" s="268">
        <v>1.25</v>
      </c>
      <c r="AY495" s="234">
        <f t="shared" si="505"/>
        <v>224.52</v>
      </c>
      <c r="AZ495" s="272">
        <v>26.43</v>
      </c>
      <c r="BA495" s="266">
        <f t="shared" si="506"/>
        <v>160.959</v>
      </c>
      <c r="BB495" s="273">
        <v>1.75</v>
      </c>
      <c r="BC495" s="273">
        <v>1</v>
      </c>
      <c r="BD495" s="273">
        <v>0.75</v>
      </c>
      <c r="BE495" s="234">
        <f t="shared" si="507"/>
        <v>130.97</v>
      </c>
      <c r="BF495" s="272">
        <v>26.43</v>
      </c>
      <c r="BG495" s="234">
        <f t="shared" si="508"/>
        <v>160.96</v>
      </c>
      <c r="BH495" s="273">
        <v>1.75</v>
      </c>
      <c r="BI495" s="273">
        <v>1</v>
      </c>
      <c r="BJ495" s="273">
        <v>0.75</v>
      </c>
      <c r="BK495" s="234">
        <f t="shared" si="509"/>
        <v>130.97</v>
      </c>
      <c r="BL495" s="234">
        <f t="shared" si="510"/>
        <v>426.22</v>
      </c>
      <c r="BM495" s="234">
        <f t="shared" si="511"/>
        <v>426.22</v>
      </c>
      <c r="BN495" s="234">
        <f t="shared" si="512"/>
        <v>291.93</v>
      </c>
      <c r="BO495" s="234">
        <f t="shared" si="513"/>
        <v>291.93</v>
      </c>
      <c r="BP495" s="235" t="s">
        <v>1599</v>
      </c>
    </row>
    <row r="496" spans="1:68" s="233" customFormat="1" ht="14.95" thickBot="1" x14ac:dyDescent="0.25">
      <c r="A496" s="284" t="s">
        <v>911</v>
      </c>
      <c r="B496" s="285"/>
      <c r="C496" s="285"/>
      <c r="D496" s="286"/>
      <c r="E496" s="285"/>
      <c r="F496" s="285"/>
      <c r="G496" s="286"/>
      <c r="H496" s="286"/>
      <c r="I496" s="286"/>
      <c r="J496" s="285"/>
      <c r="K496" s="287"/>
      <c r="L496" s="287"/>
      <c r="M496" s="285"/>
      <c r="N496" s="285"/>
      <c r="O496" s="285"/>
      <c r="P496" s="285"/>
      <c r="Q496" s="286"/>
      <c r="R496" s="285"/>
      <c r="S496" s="285"/>
      <c r="T496" s="285"/>
      <c r="U496" s="285"/>
      <c r="V496" s="285"/>
      <c r="W496" s="285"/>
      <c r="X496" s="285"/>
      <c r="Y496" s="285"/>
      <c r="Z496" s="285"/>
      <c r="AA496" s="285"/>
      <c r="AB496" s="285"/>
      <c r="AC496" s="285"/>
      <c r="AD496" s="285"/>
      <c r="AE496" s="285"/>
      <c r="AF496" s="285"/>
      <c r="AG496" s="285"/>
      <c r="AH496" s="285"/>
      <c r="AI496" s="286"/>
      <c r="AJ496" s="286"/>
      <c r="AK496" s="285"/>
      <c r="AL496" s="288"/>
      <c r="AM496" s="266"/>
      <c r="AN496" s="234"/>
      <c r="AO496" s="234"/>
      <c r="AP496" s="234"/>
      <c r="AQ496" s="234"/>
      <c r="AR496" s="234"/>
      <c r="AS496" s="234"/>
      <c r="AT496" s="266"/>
      <c r="AU496" s="266"/>
      <c r="AV496" s="266"/>
      <c r="AW496" s="266"/>
      <c r="AX496" s="266"/>
      <c r="AY496" s="266"/>
      <c r="AZ496" s="266"/>
      <c r="BA496" s="266"/>
      <c r="BB496" s="266"/>
      <c r="BC496" s="266"/>
      <c r="BD496" s="266"/>
      <c r="BE496" s="266"/>
      <c r="BF496" s="266"/>
      <c r="BG496" s="266"/>
      <c r="BH496" s="266">
        <v>3.5</v>
      </c>
      <c r="BI496" s="266">
        <v>2.25</v>
      </c>
      <c r="BJ496" s="266">
        <v>1.25</v>
      </c>
      <c r="BK496" s="266"/>
      <c r="BL496" s="234"/>
      <c r="BM496" s="234"/>
      <c r="BN496" s="234"/>
      <c r="BO496" s="234"/>
    </row>
    <row r="497" spans="1:68" s="233" customFormat="1" x14ac:dyDescent="0.2">
      <c r="A497" s="246" t="s">
        <v>911</v>
      </c>
      <c r="B497" s="247" t="s">
        <v>913</v>
      </c>
      <c r="C497" s="247" t="s">
        <v>912</v>
      </c>
      <c r="D497" s="248" t="s">
        <v>288</v>
      </c>
      <c r="E497" s="247" t="s">
        <v>166</v>
      </c>
      <c r="F497" s="247" t="s">
        <v>1437</v>
      </c>
      <c r="G497" s="247" t="s">
        <v>158</v>
      </c>
      <c r="H497" s="249" t="s">
        <v>1629</v>
      </c>
      <c r="I497" s="247" t="s">
        <v>1438</v>
      </c>
      <c r="J497" s="247" t="s">
        <v>1231</v>
      </c>
      <c r="K497" s="265">
        <v>2.355</v>
      </c>
      <c r="L497" s="271">
        <v>0.875</v>
      </c>
      <c r="M497" s="247"/>
      <c r="N497" s="247"/>
      <c r="O497" s="247" t="s">
        <v>65</v>
      </c>
      <c r="P497" s="247">
        <v>54</v>
      </c>
      <c r="Q497" s="248"/>
      <c r="R497" s="247" t="s">
        <v>136</v>
      </c>
      <c r="S497" s="247" t="s">
        <v>1441</v>
      </c>
      <c r="T497" s="249">
        <v>139</v>
      </c>
      <c r="U497" s="247" t="s">
        <v>159</v>
      </c>
      <c r="V497" s="247" t="s">
        <v>167</v>
      </c>
      <c r="W497" s="247" t="s">
        <v>65</v>
      </c>
      <c r="X497" s="247" t="s">
        <v>108</v>
      </c>
      <c r="Y497" s="247" t="s">
        <v>112</v>
      </c>
      <c r="Z497" s="249" t="s">
        <v>383</v>
      </c>
      <c r="AA497" s="247" t="s">
        <v>113</v>
      </c>
      <c r="AB497" s="247" t="s">
        <v>113</v>
      </c>
      <c r="AC497" s="247"/>
      <c r="AD497" s="247" t="s">
        <v>113</v>
      </c>
      <c r="AE497" s="249" t="s">
        <v>113</v>
      </c>
      <c r="AF497" s="249" t="s">
        <v>65</v>
      </c>
      <c r="AG497" s="247"/>
      <c r="AH497" s="249" t="s">
        <v>1412</v>
      </c>
      <c r="AI497" s="254"/>
      <c r="AJ497" s="251" t="s">
        <v>1596</v>
      </c>
      <c r="AK497" s="252" t="s">
        <v>1208</v>
      </c>
      <c r="AL497" s="253" t="s">
        <v>1290</v>
      </c>
      <c r="AM497" s="266">
        <f t="shared" si="502"/>
        <v>5.9850000000000003</v>
      </c>
      <c r="AN497" s="234"/>
      <c r="AO497" s="267">
        <v>137.03</v>
      </c>
      <c r="AP497" s="268">
        <v>2.25</v>
      </c>
      <c r="AQ497" s="268">
        <v>1.25</v>
      </c>
      <c r="AR497" s="268">
        <v>0.75</v>
      </c>
      <c r="AS497" s="234">
        <f t="shared" si="469"/>
        <v>159.04</v>
      </c>
      <c r="AT497" s="234"/>
      <c r="AU497" s="269">
        <v>62</v>
      </c>
      <c r="AV497" s="270">
        <v>2.25</v>
      </c>
      <c r="AW497" s="270">
        <v>1.25</v>
      </c>
      <c r="AX497" s="270">
        <v>0.75</v>
      </c>
      <c r="AY497" s="234">
        <f t="shared" ref="AY497:AY504" si="514">SUBTOTAL(9,AV497:AX497)*37.42</f>
        <v>159.04</v>
      </c>
      <c r="AZ497" s="266"/>
      <c r="BA497" s="267">
        <v>137.03</v>
      </c>
      <c r="BB497" s="268">
        <v>2.25</v>
      </c>
      <c r="BC497" s="268">
        <v>1.25</v>
      </c>
      <c r="BD497" s="268">
        <v>0.75</v>
      </c>
      <c r="BE497" s="234">
        <f t="shared" ref="BE497:BE504" si="515">SUBTOTAL(9,BB497:BD497)*37.42</f>
        <v>159.04</v>
      </c>
      <c r="BF497" s="234"/>
      <c r="BG497" s="269">
        <v>62</v>
      </c>
      <c r="BH497" s="270">
        <v>2.25</v>
      </c>
      <c r="BI497" s="270">
        <v>1.25</v>
      </c>
      <c r="BJ497" s="270">
        <v>0.75</v>
      </c>
      <c r="BK497" s="234">
        <f t="shared" ref="BK497:BK504" si="516">SUBTOTAL(9,BH497:BJ497)*37.42</f>
        <v>159.04</v>
      </c>
      <c r="BL497" s="234">
        <f t="shared" ref="BL497:BL504" si="517">SUM(AO497+AS497)</f>
        <v>296.07</v>
      </c>
      <c r="BM497" s="234">
        <f t="shared" ref="BM497:BM504" si="518">SUM(AU497+AY497)</f>
        <v>221.04</v>
      </c>
      <c r="BN497" s="234">
        <f t="shared" ref="BN497:BN504" si="519">SUM(BA497+BE497)</f>
        <v>296.07</v>
      </c>
      <c r="BO497" s="234">
        <f t="shared" ref="BO497:BO504" si="520">SUM(BG497+BK497)</f>
        <v>221.04</v>
      </c>
      <c r="BP497" s="235" t="s">
        <v>1597</v>
      </c>
    </row>
    <row r="498" spans="1:68" s="233" customFormat="1" x14ac:dyDescent="0.2">
      <c r="A498" s="246" t="s">
        <v>911</v>
      </c>
      <c r="B498" s="247" t="s">
        <v>915</v>
      </c>
      <c r="C498" s="247" t="s">
        <v>914</v>
      </c>
      <c r="D498" s="248" t="s">
        <v>288</v>
      </c>
      <c r="E498" s="247" t="s">
        <v>166</v>
      </c>
      <c r="F498" s="247" t="s">
        <v>1437</v>
      </c>
      <c r="G498" s="247" t="s">
        <v>158</v>
      </c>
      <c r="H498" s="249" t="s">
        <v>1629</v>
      </c>
      <c r="I498" s="247" t="s">
        <v>1438</v>
      </c>
      <c r="J498" s="247" t="s">
        <v>1231</v>
      </c>
      <c r="K498" s="265">
        <v>2.355</v>
      </c>
      <c r="L498" s="271">
        <v>0.875</v>
      </c>
      <c r="M498" s="247"/>
      <c r="N498" s="247"/>
      <c r="O498" s="247" t="s">
        <v>65</v>
      </c>
      <c r="P498" s="247">
        <v>54</v>
      </c>
      <c r="Q498" s="248"/>
      <c r="R498" s="247" t="s">
        <v>136</v>
      </c>
      <c r="S498" s="247" t="s">
        <v>1441</v>
      </c>
      <c r="T498" s="249">
        <v>139</v>
      </c>
      <c r="U498" s="247" t="s">
        <v>159</v>
      </c>
      <c r="V498" s="247" t="s">
        <v>199</v>
      </c>
      <c r="W498" s="247" t="s">
        <v>65</v>
      </c>
      <c r="X498" s="247" t="s">
        <v>108</v>
      </c>
      <c r="Y498" s="247" t="s">
        <v>112</v>
      </c>
      <c r="Z498" s="249" t="s">
        <v>383</v>
      </c>
      <c r="AA498" s="247" t="s">
        <v>113</v>
      </c>
      <c r="AB498" s="247" t="s">
        <v>113</v>
      </c>
      <c r="AC498" s="247"/>
      <c r="AD498" s="247" t="s">
        <v>113</v>
      </c>
      <c r="AE498" s="249" t="s">
        <v>113</v>
      </c>
      <c r="AF498" s="249" t="s">
        <v>65</v>
      </c>
      <c r="AG498" s="247"/>
      <c r="AH498" s="249" t="s">
        <v>1412</v>
      </c>
      <c r="AI498" s="254"/>
      <c r="AJ498" s="251" t="s">
        <v>1596</v>
      </c>
      <c r="AK498" s="252" t="s">
        <v>1208</v>
      </c>
      <c r="AL498" s="253" t="s">
        <v>1290</v>
      </c>
      <c r="AM498" s="266">
        <f t="shared" si="502"/>
        <v>5.9850000000000003</v>
      </c>
      <c r="AN498" s="234"/>
      <c r="AO498" s="267">
        <v>137.03</v>
      </c>
      <c r="AP498" s="268">
        <v>2.25</v>
      </c>
      <c r="AQ498" s="268">
        <v>1.25</v>
      </c>
      <c r="AR498" s="268">
        <v>0.75</v>
      </c>
      <c r="AS498" s="234">
        <f t="shared" si="469"/>
        <v>159.04</v>
      </c>
      <c r="AT498" s="234"/>
      <c r="AU498" s="269">
        <v>62</v>
      </c>
      <c r="AV498" s="270">
        <v>2.25</v>
      </c>
      <c r="AW498" s="270">
        <v>1.25</v>
      </c>
      <c r="AX498" s="270">
        <v>0.75</v>
      </c>
      <c r="AY498" s="234">
        <f t="shared" si="514"/>
        <v>159.04</v>
      </c>
      <c r="AZ498" s="266"/>
      <c r="BA498" s="267">
        <v>137.03</v>
      </c>
      <c r="BB498" s="268">
        <v>2.25</v>
      </c>
      <c r="BC498" s="268">
        <v>1.25</v>
      </c>
      <c r="BD498" s="268">
        <v>0.75</v>
      </c>
      <c r="BE498" s="234">
        <f t="shared" si="515"/>
        <v>159.04</v>
      </c>
      <c r="BF498" s="234"/>
      <c r="BG498" s="269">
        <v>62</v>
      </c>
      <c r="BH498" s="270">
        <v>2.25</v>
      </c>
      <c r="BI498" s="270">
        <v>1.25</v>
      </c>
      <c r="BJ498" s="270">
        <v>0.75</v>
      </c>
      <c r="BK498" s="234">
        <f t="shared" si="516"/>
        <v>159.04</v>
      </c>
      <c r="BL498" s="234">
        <f t="shared" si="517"/>
        <v>296.07</v>
      </c>
      <c r="BM498" s="234">
        <f t="shared" si="518"/>
        <v>221.04</v>
      </c>
      <c r="BN498" s="234">
        <f t="shared" si="519"/>
        <v>296.07</v>
      </c>
      <c r="BO498" s="234">
        <f t="shared" si="520"/>
        <v>221.04</v>
      </c>
      <c r="BP498" s="235" t="s">
        <v>1597</v>
      </c>
    </row>
    <row r="499" spans="1:68" s="233" customFormat="1" x14ac:dyDescent="0.2">
      <c r="A499" s="246" t="s">
        <v>911</v>
      </c>
      <c r="B499" s="247" t="s">
        <v>917</v>
      </c>
      <c r="C499" s="247" t="s">
        <v>916</v>
      </c>
      <c r="D499" s="248" t="s">
        <v>291</v>
      </c>
      <c r="E499" s="247" t="s">
        <v>250</v>
      </c>
      <c r="F499" s="247" t="s">
        <v>251</v>
      </c>
      <c r="G499" s="247" t="s">
        <v>158</v>
      </c>
      <c r="H499" s="247" t="s">
        <v>1357</v>
      </c>
      <c r="I499" s="247" t="s">
        <v>1231</v>
      </c>
      <c r="J499" s="249" t="s">
        <v>1231</v>
      </c>
      <c r="K499" s="280">
        <v>2.395</v>
      </c>
      <c r="L499" s="271">
        <v>1.903</v>
      </c>
      <c r="M499" s="247"/>
      <c r="N499" s="247"/>
      <c r="O499" s="247" t="s">
        <v>65</v>
      </c>
      <c r="P499" s="247">
        <v>44</v>
      </c>
      <c r="Q499" s="248"/>
      <c r="R499" s="247" t="s">
        <v>136</v>
      </c>
      <c r="S499" s="247" t="s">
        <v>1441</v>
      </c>
      <c r="T499" s="249">
        <v>227</v>
      </c>
      <c r="U499" s="247" t="s">
        <v>159</v>
      </c>
      <c r="V499" s="247" t="s">
        <v>113</v>
      </c>
      <c r="W499" s="247" t="s">
        <v>65</v>
      </c>
      <c r="X499" s="247" t="s">
        <v>65</v>
      </c>
      <c r="Y499" s="247" t="s">
        <v>112</v>
      </c>
      <c r="Z499" s="247" t="s">
        <v>1337</v>
      </c>
      <c r="AA499" s="247" t="s">
        <v>113</v>
      </c>
      <c r="AB499" s="247" t="s">
        <v>113</v>
      </c>
      <c r="AC499" s="247"/>
      <c r="AD499" s="247" t="s">
        <v>113</v>
      </c>
      <c r="AE499" s="249" t="s">
        <v>113</v>
      </c>
      <c r="AF499" s="249" t="s">
        <v>65</v>
      </c>
      <c r="AG499" s="247"/>
      <c r="AH499" s="247" t="s">
        <v>1395</v>
      </c>
      <c r="AI499" s="254"/>
      <c r="AJ499" s="251" t="s">
        <v>1596</v>
      </c>
      <c r="AK499" s="252" t="s">
        <v>1208</v>
      </c>
      <c r="AL499" s="253" t="s">
        <v>1290</v>
      </c>
      <c r="AM499" s="266">
        <f t="shared" si="502"/>
        <v>7.093</v>
      </c>
      <c r="AN499" s="234"/>
      <c r="AO499" s="267">
        <v>148.24</v>
      </c>
      <c r="AP499" s="268">
        <v>3.5</v>
      </c>
      <c r="AQ499" s="268">
        <v>2.25</v>
      </c>
      <c r="AR499" s="268">
        <v>1.25</v>
      </c>
      <c r="AS499" s="234">
        <f t="shared" si="469"/>
        <v>261.94</v>
      </c>
      <c r="AT499" s="234"/>
      <c r="AU499" s="269">
        <v>84.8</v>
      </c>
      <c r="AV499" s="270">
        <v>3.5</v>
      </c>
      <c r="AW499" s="270">
        <v>2.25</v>
      </c>
      <c r="AX499" s="270">
        <v>1.25</v>
      </c>
      <c r="AY499" s="234">
        <f t="shared" si="514"/>
        <v>261.94</v>
      </c>
      <c r="AZ499" s="266"/>
      <c r="BA499" s="267">
        <v>148.24</v>
      </c>
      <c r="BB499" s="268">
        <v>3.5</v>
      </c>
      <c r="BC499" s="268">
        <v>2.25</v>
      </c>
      <c r="BD499" s="268">
        <v>1.25</v>
      </c>
      <c r="BE499" s="234">
        <f t="shared" si="515"/>
        <v>261.94</v>
      </c>
      <c r="BF499" s="234"/>
      <c r="BG499" s="269">
        <v>84.8</v>
      </c>
      <c r="BH499" s="270">
        <v>3.5</v>
      </c>
      <c r="BI499" s="270">
        <v>2.25</v>
      </c>
      <c r="BJ499" s="270">
        <v>1.25</v>
      </c>
      <c r="BK499" s="234">
        <f t="shared" si="516"/>
        <v>261.94</v>
      </c>
      <c r="BL499" s="234">
        <f t="shared" si="517"/>
        <v>410.18</v>
      </c>
      <c r="BM499" s="234">
        <f t="shared" si="518"/>
        <v>346.74</v>
      </c>
      <c r="BN499" s="234">
        <f t="shared" si="519"/>
        <v>410.18</v>
      </c>
      <c r="BO499" s="234">
        <f t="shared" si="520"/>
        <v>346.74</v>
      </c>
      <c r="BP499" s="235" t="s">
        <v>1597</v>
      </c>
    </row>
    <row r="500" spans="1:68" s="233" customFormat="1" x14ac:dyDescent="0.2">
      <c r="A500" s="246" t="s">
        <v>911</v>
      </c>
      <c r="B500" s="247" t="s">
        <v>919</v>
      </c>
      <c r="C500" s="247" t="s">
        <v>918</v>
      </c>
      <c r="D500" s="248" t="s">
        <v>177</v>
      </c>
      <c r="E500" s="247" t="s">
        <v>124</v>
      </c>
      <c r="F500" s="247" t="s">
        <v>157</v>
      </c>
      <c r="G500" s="247" t="s">
        <v>158</v>
      </c>
      <c r="H500" s="247" t="s">
        <v>1428</v>
      </c>
      <c r="I500" s="247" t="s">
        <v>1386</v>
      </c>
      <c r="J500" s="247" t="s">
        <v>1202</v>
      </c>
      <c r="K500" s="271">
        <v>2.36</v>
      </c>
      <c r="L500" s="271">
        <v>1.29</v>
      </c>
      <c r="M500" s="247" t="s">
        <v>1308</v>
      </c>
      <c r="N500" s="247" t="s">
        <v>1388</v>
      </c>
      <c r="O500" s="247" t="s">
        <v>65</v>
      </c>
      <c r="P500" s="247">
        <v>54</v>
      </c>
      <c r="Q500" s="248"/>
      <c r="R500" s="247" t="s">
        <v>136</v>
      </c>
      <c r="S500" s="247" t="s">
        <v>1441</v>
      </c>
      <c r="T500" s="249">
        <v>139</v>
      </c>
      <c r="U500" s="249" t="s">
        <v>1607</v>
      </c>
      <c r="V500" s="247" t="s">
        <v>125</v>
      </c>
      <c r="W500" s="247" t="s">
        <v>108</v>
      </c>
      <c r="X500" s="247" t="s">
        <v>65</v>
      </c>
      <c r="Y500" s="247" t="s">
        <v>112</v>
      </c>
      <c r="Z500" s="247" t="s">
        <v>1337</v>
      </c>
      <c r="AA500" s="247" t="s">
        <v>108</v>
      </c>
      <c r="AB500" s="247" t="s">
        <v>113</v>
      </c>
      <c r="AC500" s="247"/>
      <c r="AD500" s="249" t="s">
        <v>113</v>
      </c>
      <c r="AE500" s="247" t="s">
        <v>6</v>
      </c>
      <c r="AF500" s="247" t="s">
        <v>108</v>
      </c>
      <c r="AG500" s="247"/>
      <c r="AH500" s="247" t="s">
        <v>1347</v>
      </c>
      <c r="AI500" s="254"/>
      <c r="AJ500" s="251" t="s">
        <v>1560</v>
      </c>
      <c r="AK500" s="252" t="s">
        <v>1208</v>
      </c>
      <c r="AL500" s="253" t="s">
        <v>1290</v>
      </c>
      <c r="AM500" s="266">
        <f t="shared" si="502"/>
        <v>6.41</v>
      </c>
      <c r="AN500" s="267">
        <v>28.77</v>
      </c>
      <c r="AO500" s="234">
        <f t="shared" si="503"/>
        <v>184.42</v>
      </c>
      <c r="AP500" s="268">
        <v>2.75</v>
      </c>
      <c r="AQ500" s="268">
        <v>2</v>
      </c>
      <c r="AR500" s="268">
        <v>1.25</v>
      </c>
      <c r="AS500" s="234">
        <f t="shared" si="469"/>
        <v>224.52</v>
      </c>
      <c r="AT500" s="267">
        <v>28.77</v>
      </c>
      <c r="AU500" s="234">
        <f t="shared" ref="AU500:AU504" si="521">SUBTOTAL(9,AM500)*AT500</f>
        <v>184.42</v>
      </c>
      <c r="AV500" s="268">
        <v>2.75</v>
      </c>
      <c r="AW500" s="268">
        <v>2</v>
      </c>
      <c r="AX500" s="268">
        <v>1.25</v>
      </c>
      <c r="AY500" s="234">
        <f t="shared" si="514"/>
        <v>224.52</v>
      </c>
      <c r="AZ500" s="272">
        <v>23.15</v>
      </c>
      <c r="BA500" s="266">
        <f t="shared" ref="BA500:BA504" si="522">SUBTOTAL(9,AM500)*AZ500</f>
        <v>148.392</v>
      </c>
      <c r="BB500" s="273">
        <v>1.75</v>
      </c>
      <c r="BC500" s="273">
        <v>1</v>
      </c>
      <c r="BD500" s="273">
        <v>0.75</v>
      </c>
      <c r="BE500" s="234">
        <f t="shared" si="515"/>
        <v>130.97</v>
      </c>
      <c r="BF500" s="272">
        <v>23.15</v>
      </c>
      <c r="BG500" s="234">
        <f t="shared" ref="BG500:BG504" si="523">SUBTOTAL(9,AM500)*BF500</f>
        <v>148.38999999999999</v>
      </c>
      <c r="BH500" s="273">
        <v>1.75</v>
      </c>
      <c r="BI500" s="273">
        <v>1</v>
      </c>
      <c r="BJ500" s="273">
        <v>0.75</v>
      </c>
      <c r="BK500" s="234">
        <f t="shared" si="516"/>
        <v>130.97</v>
      </c>
      <c r="BL500" s="234">
        <f t="shared" si="517"/>
        <v>408.94</v>
      </c>
      <c r="BM500" s="234">
        <f t="shared" si="518"/>
        <v>408.94</v>
      </c>
      <c r="BN500" s="234">
        <f t="shared" si="519"/>
        <v>279.36</v>
      </c>
      <c r="BO500" s="234">
        <f t="shared" si="520"/>
        <v>279.36</v>
      </c>
      <c r="BP500" s="235" t="s">
        <v>1599</v>
      </c>
    </row>
    <row r="501" spans="1:68" s="233" customFormat="1" x14ac:dyDescent="0.2">
      <c r="A501" s="246" t="s">
        <v>911</v>
      </c>
      <c r="B501" s="247" t="s">
        <v>1509</v>
      </c>
      <c r="C501" s="247" t="s">
        <v>918</v>
      </c>
      <c r="D501" s="274" t="s">
        <v>177</v>
      </c>
      <c r="E501" s="247" t="s">
        <v>166</v>
      </c>
      <c r="F501" s="247" t="s">
        <v>157</v>
      </c>
      <c r="G501" s="247" t="s">
        <v>158</v>
      </c>
      <c r="H501" s="247" t="s">
        <v>1428</v>
      </c>
      <c r="I501" s="247" t="s">
        <v>1382</v>
      </c>
      <c r="J501" s="247" t="s">
        <v>1231</v>
      </c>
      <c r="K501" s="271">
        <v>2.36</v>
      </c>
      <c r="L501" s="271">
        <v>1.04</v>
      </c>
      <c r="M501" s="247"/>
      <c r="N501" s="247"/>
      <c r="O501" s="247" t="s">
        <v>65</v>
      </c>
      <c r="P501" s="247">
        <v>54</v>
      </c>
      <c r="Q501" s="274"/>
      <c r="R501" s="247" t="s">
        <v>136</v>
      </c>
      <c r="S501" s="247" t="s">
        <v>1217</v>
      </c>
      <c r="T501" s="249">
        <v>139</v>
      </c>
      <c r="U501" s="249" t="s">
        <v>1607</v>
      </c>
      <c r="V501" s="247" t="s">
        <v>167</v>
      </c>
      <c r="W501" s="247" t="s">
        <v>108</v>
      </c>
      <c r="X501" s="247" t="s">
        <v>108</v>
      </c>
      <c r="Y501" s="247" t="s">
        <v>112</v>
      </c>
      <c r="Z501" s="247" t="s">
        <v>1304</v>
      </c>
      <c r="AA501" s="247" t="s">
        <v>113</v>
      </c>
      <c r="AB501" s="247" t="s">
        <v>113</v>
      </c>
      <c r="AC501" s="247"/>
      <c r="AD501" s="247" t="s">
        <v>113</v>
      </c>
      <c r="AE501" s="247" t="s">
        <v>6</v>
      </c>
      <c r="AF501" s="247" t="s">
        <v>108</v>
      </c>
      <c r="AG501" s="247"/>
      <c r="AH501" s="247" t="s">
        <v>1351</v>
      </c>
      <c r="AI501" s="275"/>
      <c r="AJ501" s="276" t="s">
        <v>1560</v>
      </c>
      <c r="AK501" s="252" t="s">
        <v>1208</v>
      </c>
      <c r="AL501" s="253" t="s">
        <v>1290</v>
      </c>
      <c r="AM501" s="266">
        <f t="shared" si="502"/>
        <v>6.16</v>
      </c>
      <c r="AN501" s="267">
        <v>28.77</v>
      </c>
      <c r="AO501" s="234">
        <f t="shared" si="503"/>
        <v>177.22</v>
      </c>
      <c r="AP501" s="268">
        <v>2.75</v>
      </c>
      <c r="AQ501" s="268">
        <v>2</v>
      </c>
      <c r="AR501" s="268">
        <v>1.25</v>
      </c>
      <c r="AS501" s="234">
        <f t="shared" si="469"/>
        <v>224.52</v>
      </c>
      <c r="AT501" s="267">
        <v>28.77</v>
      </c>
      <c r="AU501" s="234">
        <f t="shared" si="521"/>
        <v>177.22</v>
      </c>
      <c r="AV501" s="268">
        <v>2.75</v>
      </c>
      <c r="AW501" s="268">
        <v>2</v>
      </c>
      <c r="AX501" s="268">
        <v>1.25</v>
      </c>
      <c r="AY501" s="234">
        <f t="shared" si="514"/>
        <v>224.52</v>
      </c>
      <c r="AZ501" s="272">
        <v>23.15</v>
      </c>
      <c r="BA501" s="266">
        <f t="shared" si="522"/>
        <v>142.60400000000001</v>
      </c>
      <c r="BB501" s="273">
        <v>1.75</v>
      </c>
      <c r="BC501" s="273">
        <v>1</v>
      </c>
      <c r="BD501" s="273">
        <v>0.75</v>
      </c>
      <c r="BE501" s="234">
        <f t="shared" si="515"/>
        <v>130.97</v>
      </c>
      <c r="BF501" s="272">
        <v>23.15</v>
      </c>
      <c r="BG501" s="234">
        <f t="shared" si="523"/>
        <v>142.6</v>
      </c>
      <c r="BH501" s="273">
        <v>1.75</v>
      </c>
      <c r="BI501" s="273">
        <v>1</v>
      </c>
      <c r="BJ501" s="273">
        <v>0.75</v>
      </c>
      <c r="BK501" s="234">
        <f t="shared" si="516"/>
        <v>130.97</v>
      </c>
      <c r="BL501" s="234">
        <f t="shared" si="517"/>
        <v>401.74</v>
      </c>
      <c r="BM501" s="234">
        <f t="shared" si="518"/>
        <v>401.74</v>
      </c>
      <c r="BN501" s="234">
        <f t="shared" si="519"/>
        <v>273.57</v>
      </c>
      <c r="BO501" s="234">
        <f t="shared" si="520"/>
        <v>273.57</v>
      </c>
      <c r="BP501" s="235" t="s">
        <v>1599</v>
      </c>
    </row>
    <row r="502" spans="1:68" s="233" customFormat="1" x14ac:dyDescent="0.2">
      <c r="A502" s="246" t="s">
        <v>911</v>
      </c>
      <c r="B502" s="247" t="s">
        <v>921</v>
      </c>
      <c r="C502" s="247" t="s">
        <v>920</v>
      </c>
      <c r="D502" s="248" t="s">
        <v>189</v>
      </c>
      <c r="E502" s="247" t="s">
        <v>166</v>
      </c>
      <c r="F502" s="247" t="s">
        <v>157</v>
      </c>
      <c r="G502" s="247" t="s">
        <v>158</v>
      </c>
      <c r="H502" s="247" t="s">
        <v>1428</v>
      </c>
      <c r="I502" s="247" t="s">
        <v>1402</v>
      </c>
      <c r="J502" s="247" t="s">
        <v>1402</v>
      </c>
      <c r="K502" s="271">
        <v>2.36</v>
      </c>
      <c r="L502" s="271">
        <v>1.02</v>
      </c>
      <c r="M502" s="247"/>
      <c r="N502" s="247"/>
      <c r="O502" s="247" t="s">
        <v>65</v>
      </c>
      <c r="P502" s="247">
        <v>54</v>
      </c>
      <c r="Q502" s="248"/>
      <c r="R502" s="247" t="s">
        <v>136</v>
      </c>
      <c r="S502" s="247" t="s">
        <v>1441</v>
      </c>
      <c r="T502" s="249">
        <v>139</v>
      </c>
      <c r="U502" s="249" t="s">
        <v>1607</v>
      </c>
      <c r="V502" s="247" t="s">
        <v>125</v>
      </c>
      <c r="W502" s="247" t="s">
        <v>108</v>
      </c>
      <c r="X502" s="247" t="s">
        <v>108</v>
      </c>
      <c r="Y502" s="247" t="s">
        <v>112</v>
      </c>
      <c r="Z502" s="247" t="s">
        <v>1304</v>
      </c>
      <c r="AA502" s="247" t="s">
        <v>108</v>
      </c>
      <c r="AB502" s="247" t="s">
        <v>108</v>
      </c>
      <c r="AC502" s="247"/>
      <c r="AD502" s="247" t="s">
        <v>108</v>
      </c>
      <c r="AE502" s="247" t="s">
        <v>6</v>
      </c>
      <c r="AF502" s="247" t="s">
        <v>108</v>
      </c>
      <c r="AG502" s="247" t="s">
        <v>1396</v>
      </c>
      <c r="AH502" s="247" t="s">
        <v>1354</v>
      </c>
      <c r="AI502" s="254"/>
      <c r="AJ502" s="251" t="s">
        <v>1560</v>
      </c>
      <c r="AK502" s="252" t="s">
        <v>1208</v>
      </c>
      <c r="AL502" s="253" t="s">
        <v>1290</v>
      </c>
      <c r="AM502" s="266">
        <f t="shared" si="502"/>
        <v>6.14</v>
      </c>
      <c r="AN502" s="267">
        <v>28.77</v>
      </c>
      <c r="AO502" s="234">
        <f t="shared" si="503"/>
        <v>176.65</v>
      </c>
      <c r="AP502" s="268">
        <v>2.75</v>
      </c>
      <c r="AQ502" s="268">
        <v>2</v>
      </c>
      <c r="AR502" s="268">
        <v>1.25</v>
      </c>
      <c r="AS502" s="234">
        <f t="shared" ref="AS502:AS504" si="524">SUBTOTAL(9,AP502:AR502)*37.42</f>
        <v>224.52</v>
      </c>
      <c r="AT502" s="267">
        <v>28.77</v>
      </c>
      <c r="AU502" s="234">
        <f t="shared" si="521"/>
        <v>176.65</v>
      </c>
      <c r="AV502" s="268">
        <v>2.75</v>
      </c>
      <c r="AW502" s="268">
        <v>2</v>
      </c>
      <c r="AX502" s="268">
        <v>1.25</v>
      </c>
      <c r="AY502" s="234">
        <f t="shared" si="514"/>
        <v>224.52</v>
      </c>
      <c r="AZ502" s="272">
        <v>23.15</v>
      </c>
      <c r="BA502" s="266">
        <f t="shared" si="522"/>
        <v>142.14099999999999</v>
      </c>
      <c r="BB502" s="273">
        <v>1.75</v>
      </c>
      <c r="BC502" s="273">
        <v>1</v>
      </c>
      <c r="BD502" s="273">
        <v>0.75</v>
      </c>
      <c r="BE502" s="234">
        <f t="shared" si="515"/>
        <v>130.97</v>
      </c>
      <c r="BF502" s="272">
        <v>23.15</v>
      </c>
      <c r="BG502" s="234">
        <f t="shared" si="523"/>
        <v>142.13999999999999</v>
      </c>
      <c r="BH502" s="273">
        <v>1.75</v>
      </c>
      <c r="BI502" s="273">
        <v>1</v>
      </c>
      <c r="BJ502" s="273">
        <v>0.75</v>
      </c>
      <c r="BK502" s="234">
        <f t="shared" si="516"/>
        <v>130.97</v>
      </c>
      <c r="BL502" s="234">
        <f t="shared" si="517"/>
        <v>401.17</v>
      </c>
      <c r="BM502" s="234">
        <f t="shared" si="518"/>
        <v>401.17</v>
      </c>
      <c r="BN502" s="234">
        <f t="shared" si="519"/>
        <v>273.11</v>
      </c>
      <c r="BO502" s="234">
        <f t="shared" si="520"/>
        <v>273.11</v>
      </c>
      <c r="BP502" s="235" t="s">
        <v>1599</v>
      </c>
    </row>
    <row r="503" spans="1:68" s="233" customFormat="1" x14ac:dyDescent="0.2">
      <c r="A503" s="246" t="s">
        <v>911</v>
      </c>
      <c r="B503" s="247" t="s">
        <v>923</v>
      </c>
      <c r="C503" s="247" t="s">
        <v>922</v>
      </c>
      <c r="D503" s="248" t="s">
        <v>177</v>
      </c>
      <c r="E503" s="247" t="s">
        <v>105</v>
      </c>
      <c r="F503" s="247" t="s">
        <v>157</v>
      </c>
      <c r="G503" s="247" t="s">
        <v>158</v>
      </c>
      <c r="H503" s="247" t="s">
        <v>1362</v>
      </c>
      <c r="I503" s="247" t="s">
        <v>1459</v>
      </c>
      <c r="J503" s="249" t="s">
        <v>1231</v>
      </c>
      <c r="K503" s="271">
        <v>2.36</v>
      </c>
      <c r="L503" s="271">
        <v>1.8149999999999999</v>
      </c>
      <c r="M503" s="247"/>
      <c r="N503" s="247"/>
      <c r="O503" s="247" t="s">
        <v>65</v>
      </c>
      <c r="P503" s="247">
        <v>54</v>
      </c>
      <c r="Q503" s="248"/>
      <c r="R503" s="247" t="s">
        <v>136</v>
      </c>
      <c r="S503" s="247" t="s">
        <v>1431</v>
      </c>
      <c r="T503" s="249">
        <v>124</v>
      </c>
      <c r="U503" s="249" t="s">
        <v>1607</v>
      </c>
      <c r="V503" s="247" t="s">
        <v>111</v>
      </c>
      <c r="W503" s="247" t="s">
        <v>65</v>
      </c>
      <c r="X503" s="247" t="s">
        <v>108</v>
      </c>
      <c r="Y503" s="247" t="s">
        <v>112</v>
      </c>
      <c r="Z503" s="247" t="s">
        <v>1337</v>
      </c>
      <c r="AA503" s="247" t="s">
        <v>108</v>
      </c>
      <c r="AB503" s="247" t="s">
        <v>108</v>
      </c>
      <c r="AC503" s="247"/>
      <c r="AD503" s="249" t="s">
        <v>108</v>
      </c>
      <c r="AE503" s="247" t="s">
        <v>6</v>
      </c>
      <c r="AF503" s="247" t="s">
        <v>108</v>
      </c>
      <c r="AG503" s="247" t="s">
        <v>1460</v>
      </c>
      <c r="AH503" s="247" t="s">
        <v>1461</v>
      </c>
      <c r="AI503" s="250" t="s">
        <v>1636</v>
      </c>
      <c r="AJ503" s="251" t="s">
        <v>1560</v>
      </c>
      <c r="AK503" s="252" t="s">
        <v>1208</v>
      </c>
      <c r="AL503" s="253" t="s">
        <v>1290</v>
      </c>
      <c r="AM503" s="266">
        <f t="shared" si="502"/>
        <v>6.9349999999999996</v>
      </c>
      <c r="AN503" s="267">
        <v>26.02</v>
      </c>
      <c r="AO503" s="234">
        <f t="shared" si="503"/>
        <v>180.45</v>
      </c>
      <c r="AP503" s="268">
        <v>2.75</v>
      </c>
      <c r="AQ503" s="268">
        <v>2</v>
      </c>
      <c r="AR503" s="268">
        <v>1.25</v>
      </c>
      <c r="AS503" s="234">
        <f t="shared" si="524"/>
        <v>224.52</v>
      </c>
      <c r="AT503" s="267">
        <v>26.02</v>
      </c>
      <c r="AU503" s="234">
        <f t="shared" si="521"/>
        <v>180.45</v>
      </c>
      <c r="AV503" s="268">
        <v>2.75</v>
      </c>
      <c r="AW503" s="268">
        <v>2</v>
      </c>
      <c r="AX503" s="268">
        <v>1.25</v>
      </c>
      <c r="AY503" s="234">
        <f t="shared" si="514"/>
        <v>224.52</v>
      </c>
      <c r="AZ503" s="272">
        <v>23.1</v>
      </c>
      <c r="BA503" s="266">
        <f t="shared" si="522"/>
        <v>160.19900000000001</v>
      </c>
      <c r="BB503" s="273">
        <v>1.75</v>
      </c>
      <c r="BC503" s="273">
        <v>1</v>
      </c>
      <c r="BD503" s="273">
        <v>0.75</v>
      </c>
      <c r="BE503" s="234">
        <f t="shared" si="515"/>
        <v>130.97</v>
      </c>
      <c r="BF503" s="272">
        <v>23.1</v>
      </c>
      <c r="BG503" s="234">
        <f t="shared" si="523"/>
        <v>160.19999999999999</v>
      </c>
      <c r="BH503" s="273">
        <v>1.75</v>
      </c>
      <c r="BI503" s="273">
        <v>1</v>
      </c>
      <c r="BJ503" s="273">
        <v>0.75</v>
      </c>
      <c r="BK503" s="234">
        <f t="shared" si="516"/>
        <v>130.97</v>
      </c>
      <c r="BL503" s="234">
        <f t="shared" si="517"/>
        <v>404.97</v>
      </c>
      <c r="BM503" s="234">
        <f t="shared" si="518"/>
        <v>404.97</v>
      </c>
      <c r="BN503" s="234">
        <f t="shared" si="519"/>
        <v>291.17</v>
      </c>
      <c r="BO503" s="234">
        <f t="shared" si="520"/>
        <v>291.17</v>
      </c>
      <c r="BP503" s="235" t="s">
        <v>1599</v>
      </c>
    </row>
    <row r="504" spans="1:68" s="233" customFormat="1" x14ac:dyDescent="0.2">
      <c r="A504" s="246" t="s">
        <v>911</v>
      </c>
      <c r="B504" s="247" t="s">
        <v>925</v>
      </c>
      <c r="C504" s="247" t="s">
        <v>924</v>
      </c>
      <c r="D504" s="248" t="s">
        <v>177</v>
      </c>
      <c r="E504" s="247" t="s">
        <v>124</v>
      </c>
      <c r="F504" s="247" t="s">
        <v>157</v>
      </c>
      <c r="G504" s="247" t="s">
        <v>158</v>
      </c>
      <c r="H504" s="247" t="s">
        <v>1428</v>
      </c>
      <c r="I504" s="247" t="s">
        <v>1386</v>
      </c>
      <c r="J504" s="247" t="s">
        <v>1202</v>
      </c>
      <c r="K504" s="271">
        <v>2.36</v>
      </c>
      <c r="L504" s="271">
        <v>1.29</v>
      </c>
      <c r="M504" s="247" t="s">
        <v>1308</v>
      </c>
      <c r="N504" s="247" t="s">
        <v>1388</v>
      </c>
      <c r="O504" s="247" t="s">
        <v>65</v>
      </c>
      <c r="P504" s="247">
        <v>54</v>
      </c>
      <c r="Q504" s="248"/>
      <c r="R504" s="247" t="s">
        <v>136</v>
      </c>
      <c r="S504" s="247" t="s">
        <v>1439</v>
      </c>
      <c r="T504" s="249">
        <v>124</v>
      </c>
      <c r="U504" s="249" t="s">
        <v>1607</v>
      </c>
      <c r="V504" s="247" t="s">
        <v>125</v>
      </c>
      <c r="W504" s="247" t="s">
        <v>108</v>
      </c>
      <c r="X504" s="247" t="s">
        <v>65</v>
      </c>
      <c r="Y504" s="247" t="s">
        <v>112</v>
      </c>
      <c r="Z504" s="247" t="s">
        <v>1337</v>
      </c>
      <c r="AA504" s="247" t="s">
        <v>108</v>
      </c>
      <c r="AB504" s="247" t="s">
        <v>113</v>
      </c>
      <c r="AC504" s="247"/>
      <c r="AD504" s="249" t="s">
        <v>113</v>
      </c>
      <c r="AE504" s="247" t="s">
        <v>6</v>
      </c>
      <c r="AF504" s="247" t="s">
        <v>108</v>
      </c>
      <c r="AG504" s="247"/>
      <c r="AH504" s="247" t="s">
        <v>1347</v>
      </c>
      <c r="AI504" s="254"/>
      <c r="AJ504" s="251" t="s">
        <v>1560</v>
      </c>
      <c r="AK504" s="252" t="s">
        <v>1208</v>
      </c>
      <c r="AL504" s="253" t="s">
        <v>1290</v>
      </c>
      <c r="AM504" s="266">
        <f t="shared" si="502"/>
        <v>6.41</v>
      </c>
      <c r="AN504" s="267">
        <v>26.02</v>
      </c>
      <c r="AO504" s="234">
        <f t="shared" si="503"/>
        <v>166.79</v>
      </c>
      <c r="AP504" s="268">
        <v>2.75</v>
      </c>
      <c r="AQ504" s="268">
        <v>2</v>
      </c>
      <c r="AR504" s="268">
        <v>1.25</v>
      </c>
      <c r="AS504" s="234">
        <f t="shared" si="524"/>
        <v>224.52</v>
      </c>
      <c r="AT504" s="267">
        <v>26.02</v>
      </c>
      <c r="AU504" s="234">
        <f t="shared" si="521"/>
        <v>166.79</v>
      </c>
      <c r="AV504" s="268">
        <v>2.75</v>
      </c>
      <c r="AW504" s="268">
        <v>2</v>
      </c>
      <c r="AX504" s="268">
        <v>1.25</v>
      </c>
      <c r="AY504" s="234">
        <f t="shared" si="514"/>
        <v>224.52</v>
      </c>
      <c r="AZ504" s="272">
        <v>23.1</v>
      </c>
      <c r="BA504" s="266">
        <f t="shared" si="522"/>
        <v>148.071</v>
      </c>
      <c r="BB504" s="273">
        <v>1.75</v>
      </c>
      <c r="BC504" s="273">
        <v>1</v>
      </c>
      <c r="BD504" s="273">
        <v>0.75</v>
      </c>
      <c r="BE504" s="234">
        <f t="shared" si="515"/>
        <v>130.97</v>
      </c>
      <c r="BF504" s="272">
        <v>23.1</v>
      </c>
      <c r="BG504" s="234">
        <f t="shared" si="523"/>
        <v>148.07</v>
      </c>
      <c r="BH504" s="273">
        <v>1.75</v>
      </c>
      <c r="BI504" s="273">
        <v>1</v>
      </c>
      <c r="BJ504" s="273">
        <v>0.75</v>
      </c>
      <c r="BK504" s="234">
        <f t="shared" si="516"/>
        <v>130.97</v>
      </c>
      <c r="BL504" s="234">
        <f t="shared" si="517"/>
        <v>391.31</v>
      </c>
      <c r="BM504" s="234">
        <f t="shared" si="518"/>
        <v>391.31</v>
      </c>
      <c r="BN504" s="234">
        <f t="shared" si="519"/>
        <v>279.04000000000002</v>
      </c>
      <c r="BO504" s="234">
        <f t="shared" si="520"/>
        <v>279.04000000000002</v>
      </c>
      <c r="BP504" s="235" t="s">
        <v>1599</v>
      </c>
    </row>
    <row r="505" spans="1:68" s="233" customFormat="1" x14ac:dyDescent="0.2">
      <c r="A505" s="246" t="s">
        <v>911</v>
      </c>
      <c r="B505" s="247" t="s">
        <v>926</v>
      </c>
      <c r="C505" s="247" t="s">
        <v>924</v>
      </c>
      <c r="D505" s="248" t="s">
        <v>177</v>
      </c>
      <c r="E505" s="247" t="s">
        <v>166</v>
      </c>
      <c r="F505" s="247" t="s">
        <v>333</v>
      </c>
      <c r="G505" s="248" t="s">
        <v>107</v>
      </c>
      <c r="H505" s="248" t="s">
        <v>1501</v>
      </c>
      <c r="I505" s="248" t="s">
        <v>1502</v>
      </c>
      <c r="J505" s="247" t="s">
        <v>1231</v>
      </c>
      <c r="K505" s="247" t="s">
        <v>1357</v>
      </c>
      <c r="L505" s="247" t="s">
        <v>1447</v>
      </c>
      <c r="M505" s="247"/>
      <c r="N505" s="247"/>
      <c r="O505" s="298" t="s">
        <v>108</v>
      </c>
      <c r="P505" s="247">
        <v>44</v>
      </c>
      <c r="Q505" s="248"/>
      <c r="R505" s="247" t="s">
        <v>136</v>
      </c>
      <c r="S505" s="247" t="s">
        <v>1335</v>
      </c>
      <c r="T505" s="249">
        <v>227</v>
      </c>
      <c r="U505" s="247" t="s">
        <v>110</v>
      </c>
      <c r="V505" s="247" t="s">
        <v>167</v>
      </c>
      <c r="W505" s="247" t="s">
        <v>65</v>
      </c>
      <c r="X505" s="247" t="s">
        <v>65</v>
      </c>
      <c r="Y505" s="247" t="s">
        <v>112</v>
      </c>
      <c r="Z505" s="247" t="s">
        <v>1426</v>
      </c>
      <c r="AA505" s="247" t="s">
        <v>113</v>
      </c>
      <c r="AB505" s="247" t="s">
        <v>113</v>
      </c>
      <c r="AC505" s="247"/>
      <c r="AD505" s="247" t="s">
        <v>113</v>
      </c>
      <c r="AE505" s="247" t="s">
        <v>6</v>
      </c>
      <c r="AF505" s="247" t="s">
        <v>108</v>
      </c>
      <c r="AG505" s="247"/>
      <c r="AH505" s="247" t="s">
        <v>1354</v>
      </c>
      <c r="AI505" s="254"/>
      <c r="AJ505" s="251" t="s">
        <v>1560</v>
      </c>
      <c r="AK505" s="252" t="s">
        <v>1208</v>
      </c>
      <c r="AL505" s="253" t="s">
        <v>1199</v>
      </c>
      <c r="BH505" s="233">
        <v>3.5</v>
      </c>
      <c r="BI505" s="233">
        <v>2.25</v>
      </c>
      <c r="BJ505" s="233">
        <v>1.25</v>
      </c>
      <c r="BL505" s="234">
        <v>0</v>
      </c>
      <c r="BM505" s="234">
        <v>0</v>
      </c>
      <c r="BN505" s="234">
        <v>0</v>
      </c>
      <c r="BO505" s="234">
        <v>0</v>
      </c>
      <c r="BP505" s="235" t="s">
        <v>1137</v>
      </c>
    </row>
    <row r="506" spans="1:68" s="233" customFormat="1" x14ac:dyDescent="0.2">
      <c r="A506" s="246" t="s">
        <v>911</v>
      </c>
      <c r="B506" s="247" t="s">
        <v>928</v>
      </c>
      <c r="C506" s="247" t="s">
        <v>927</v>
      </c>
      <c r="D506" s="248" t="s">
        <v>189</v>
      </c>
      <c r="E506" s="247" t="s">
        <v>124</v>
      </c>
      <c r="F506" s="247" t="s">
        <v>157</v>
      </c>
      <c r="G506" s="247" t="s">
        <v>158</v>
      </c>
      <c r="H506" s="247" t="s">
        <v>1428</v>
      </c>
      <c r="I506" s="247" t="s">
        <v>1386</v>
      </c>
      <c r="J506" s="247" t="s">
        <v>1202</v>
      </c>
      <c r="K506" s="271">
        <v>2.36</v>
      </c>
      <c r="L506" s="271">
        <v>1.29</v>
      </c>
      <c r="M506" s="247" t="s">
        <v>1308</v>
      </c>
      <c r="N506" s="247" t="s">
        <v>1388</v>
      </c>
      <c r="O506" s="247" t="s">
        <v>65</v>
      </c>
      <c r="P506" s="247">
        <v>54</v>
      </c>
      <c r="Q506" s="248"/>
      <c r="R506" s="247" t="s">
        <v>136</v>
      </c>
      <c r="S506" s="247" t="s">
        <v>1335</v>
      </c>
      <c r="T506" s="249">
        <v>124</v>
      </c>
      <c r="U506" s="249" t="s">
        <v>1607</v>
      </c>
      <c r="V506" s="247" t="s">
        <v>125</v>
      </c>
      <c r="W506" s="247" t="s">
        <v>108</v>
      </c>
      <c r="X506" s="247" t="s">
        <v>108</v>
      </c>
      <c r="Y506" s="247" t="s">
        <v>112</v>
      </c>
      <c r="Z506" s="247" t="s">
        <v>1337</v>
      </c>
      <c r="AA506" s="247" t="s">
        <v>108</v>
      </c>
      <c r="AB506" s="247" t="s">
        <v>108</v>
      </c>
      <c r="AC506" s="247"/>
      <c r="AD506" s="247" t="s">
        <v>108</v>
      </c>
      <c r="AE506" s="247" t="s">
        <v>6</v>
      </c>
      <c r="AF506" s="247" t="s">
        <v>108</v>
      </c>
      <c r="AG506" s="249" t="s">
        <v>1655</v>
      </c>
      <c r="AH506" s="247" t="s">
        <v>1347</v>
      </c>
      <c r="AI506" s="254"/>
      <c r="AJ506" s="251" t="s">
        <v>1560</v>
      </c>
      <c r="AK506" s="252" t="s">
        <v>1208</v>
      </c>
      <c r="AL506" s="253" t="s">
        <v>1290</v>
      </c>
      <c r="AM506" s="266">
        <f t="shared" ref="AM506:AM507" si="525">SUM(K506+K506+L506+0.4)</f>
        <v>6.41</v>
      </c>
      <c r="AN506" s="267">
        <v>26.02</v>
      </c>
      <c r="AO506" s="234">
        <f t="shared" ref="AO506:AO507" si="526">SUBTOTAL(9,AM506)*AN506</f>
        <v>166.79</v>
      </c>
      <c r="AP506" s="268">
        <v>2.75</v>
      </c>
      <c r="AQ506" s="268">
        <v>2</v>
      </c>
      <c r="AR506" s="268">
        <v>1.25</v>
      </c>
      <c r="AS506" s="234">
        <f t="shared" ref="AS506:AS507" si="527">SUBTOTAL(9,AP506:AR506)*37.42</f>
        <v>224.52</v>
      </c>
      <c r="AT506" s="267">
        <v>26.02</v>
      </c>
      <c r="AU506" s="234">
        <f t="shared" ref="AU506:AU507" si="528">SUBTOTAL(9,AM506)*AT506</f>
        <v>166.79</v>
      </c>
      <c r="AV506" s="268">
        <v>2.75</v>
      </c>
      <c r="AW506" s="268">
        <v>2</v>
      </c>
      <c r="AX506" s="268">
        <v>1.25</v>
      </c>
      <c r="AY506" s="234">
        <f t="shared" ref="AY506:AY507" si="529">SUBTOTAL(9,AV506:AX506)*37.42</f>
        <v>224.52</v>
      </c>
      <c r="AZ506" s="272">
        <v>23.1</v>
      </c>
      <c r="BA506" s="266">
        <f t="shared" ref="BA506:BA507" si="530">SUBTOTAL(9,AM506)*AZ506</f>
        <v>148.071</v>
      </c>
      <c r="BB506" s="273">
        <v>1.75</v>
      </c>
      <c r="BC506" s="273">
        <v>1</v>
      </c>
      <c r="BD506" s="273">
        <v>0.75</v>
      </c>
      <c r="BE506" s="234">
        <f t="shared" ref="BE506:BE507" si="531">SUBTOTAL(9,BB506:BD506)*37.42</f>
        <v>130.97</v>
      </c>
      <c r="BF506" s="272">
        <v>23.1</v>
      </c>
      <c r="BG506" s="234">
        <f t="shared" ref="BG506:BG507" si="532">SUBTOTAL(9,AM506)*BF506</f>
        <v>148.07</v>
      </c>
      <c r="BH506" s="273">
        <v>1.75</v>
      </c>
      <c r="BI506" s="273">
        <v>1</v>
      </c>
      <c r="BJ506" s="273">
        <v>0.75</v>
      </c>
      <c r="BK506" s="234">
        <f t="shared" ref="BK506:BK507" si="533">SUBTOTAL(9,BH506:BJ506)*37.42</f>
        <v>130.97</v>
      </c>
      <c r="BL506" s="234">
        <f t="shared" ref="BL506:BL507" si="534">SUM(AO506+AS506)</f>
        <v>391.31</v>
      </c>
      <c r="BM506" s="234">
        <f t="shared" ref="BM506:BM507" si="535">SUM(AU506+AY506)</f>
        <v>391.31</v>
      </c>
      <c r="BN506" s="234">
        <f t="shared" ref="BN506:BN507" si="536">SUM(BA506+BE506)</f>
        <v>279.04000000000002</v>
      </c>
      <c r="BO506" s="234">
        <f t="shared" ref="BO506:BO507" si="537">SUM(BG506+BK506)</f>
        <v>279.04000000000002</v>
      </c>
      <c r="BP506" s="235" t="s">
        <v>1599</v>
      </c>
    </row>
    <row r="507" spans="1:68" s="233" customFormat="1" x14ac:dyDescent="0.2">
      <c r="A507" s="246" t="s">
        <v>911</v>
      </c>
      <c r="B507" s="247" t="s">
        <v>930</v>
      </c>
      <c r="C507" s="247" t="s">
        <v>929</v>
      </c>
      <c r="D507" s="248" t="s">
        <v>177</v>
      </c>
      <c r="E507" s="247" t="s">
        <v>124</v>
      </c>
      <c r="F507" s="247" t="s">
        <v>157</v>
      </c>
      <c r="G507" s="247" t="s">
        <v>158</v>
      </c>
      <c r="H507" s="247" t="s">
        <v>1428</v>
      </c>
      <c r="I507" s="247" t="s">
        <v>1386</v>
      </c>
      <c r="J507" s="247" t="s">
        <v>1202</v>
      </c>
      <c r="K507" s="271">
        <v>2.36</v>
      </c>
      <c r="L507" s="271">
        <v>1.29</v>
      </c>
      <c r="M507" s="247" t="s">
        <v>1308</v>
      </c>
      <c r="N507" s="247" t="s">
        <v>1388</v>
      </c>
      <c r="O507" s="247" t="s">
        <v>65</v>
      </c>
      <c r="P507" s="247">
        <v>54</v>
      </c>
      <c r="Q507" s="248"/>
      <c r="R507" s="247" t="s">
        <v>136</v>
      </c>
      <c r="S507" s="247" t="s">
        <v>1335</v>
      </c>
      <c r="T507" s="249">
        <v>124</v>
      </c>
      <c r="U507" s="249" t="s">
        <v>1607</v>
      </c>
      <c r="V507" s="247" t="s">
        <v>125</v>
      </c>
      <c r="W507" s="247" t="s">
        <v>108</v>
      </c>
      <c r="X507" s="247" t="s">
        <v>65</v>
      </c>
      <c r="Y507" s="247" t="s">
        <v>112</v>
      </c>
      <c r="Z507" s="247" t="s">
        <v>1337</v>
      </c>
      <c r="AA507" s="247" t="s">
        <v>108</v>
      </c>
      <c r="AB507" s="247" t="s">
        <v>113</v>
      </c>
      <c r="AC507" s="247"/>
      <c r="AD507" s="249" t="s">
        <v>113</v>
      </c>
      <c r="AE507" s="247" t="s">
        <v>6</v>
      </c>
      <c r="AF507" s="247" t="s">
        <v>108</v>
      </c>
      <c r="AG507" s="247"/>
      <c r="AH507" s="247" t="s">
        <v>1347</v>
      </c>
      <c r="AI507" s="254"/>
      <c r="AJ507" s="251" t="s">
        <v>1560</v>
      </c>
      <c r="AK507" s="252" t="s">
        <v>1208</v>
      </c>
      <c r="AL507" s="253" t="s">
        <v>1290</v>
      </c>
      <c r="AM507" s="266">
        <f t="shared" si="525"/>
        <v>6.41</v>
      </c>
      <c r="AN507" s="267">
        <v>26.02</v>
      </c>
      <c r="AO507" s="234">
        <f t="shared" si="526"/>
        <v>166.79</v>
      </c>
      <c r="AP507" s="268">
        <v>2.75</v>
      </c>
      <c r="AQ507" s="268">
        <v>2</v>
      </c>
      <c r="AR507" s="268">
        <v>1.25</v>
      </c>
      <c r="AS507" s="234">
        <f t="shared" si="527"/>
        <v>224.52</v>
      </c>
      <c r="AT507" s="267">
        <v>26.02</v>
      </c>
      <c r="AU507" s="234">
        <f t="shared" si="528"/>
        <v>166.79</v>
      </c>
      <c r="AV507" s="268">
        <v>2.75</v>
      </c>
      <c r="AW507" s="268">
        <v>2</v>
      </c>
      <c r="AX507" s="268">
        <v>1.25</v>
      </c>
      <c r="AY507" s="234">
        <f t="shared" si="529"/>
        <v>224.52</v>
      </c>
      <c r="AZ507" s="272">
        <v>23.1</v>
      </c>
      <c r="BA507" s="266">
        <f t="shared" si="530"/>
        <v>148.071</v>
      </c>
      <c r="BB507" s="273">
        <v>1.75</v>
      </c>
      <c r="BC507" s="273">
        <v>1</v>
      </c>
      <c r="BD507" s="273">
        <v>0.75</v>
      </c>
      <c r="BE507" s="234">
        <f t="shared" si="531"/>
        <v>130.97</v>
      </c>
      <c r="BF507" s="272">
        <v>23.1</v>
      </c>
      <c r="BG507" s="234">
        <f t="shared" si="532"/>
        <v>148.07</v>
      </c>
      <c r="BH507" s="273">
        <v>1.75</v>
      </c>
      <c r="BI507" s="273">
        <v>1</v>
      </c>
      <c r="BJ507" s="273">
        <v>0.75</v>
      </c>
      <c r="BK507" s="234">
        <f t="shared" si="533"/>
        <v>130.97</v>
      </c>
      <c r="BL507" s="234">
        <f t="shared" si="534"/>
        <v>391.31</v>
      </c>
      <c r="BM507" s="234">
        <f t="shared" si="535"/>
        <v>391.31</v>
      </c>
      <c r="BN507" s="234">
        <f t="shared" si="536"/>
        <v>279.04000000000002</v>
      </c>
      <c r="BO507" s="234">
        <f t="shared" si="537"/>
        <v>279.04000000000002</v>
      </c>
      <c r="BP507" s="235" t="s">
        <v>1599</v>
      </c>
    </row>
    <row r="508" spans="1:68" s="233" customFormat="1" x14ac:dyDescent="0.2">
      <c r="A508" s="246" t="s">
        <v>911</v>
      </c>
      <c r="B508" s="247" t="s">
        <v>931</v>
      </c>
      <c r="C508" s="247" t="s">
        <v>929</v>
      </c>
      <c r="D508" s="248" t="s">
        <v>177</v>
      </c>
      <c r="E508" s="247" t="s">
        <v>166</v>
      </c>
      <c r="F508" s="247" t="s">
        <v>333</v>
      </c>
      <c r="G508" s="248" t="s">
        <v>107</v>
      </c>
      <c r="H508" s="248" t="s">
        <v>1501</v>
      </c>
      <c r="I508" s="248" t="s">
        <v>1502</v>
      </c>
      <c r="J508" s="247" t="s">
        <v>1231</v>
      </c>
      <c r="K508" s="247" t="s">
        <v>1357</v>
      </c>
      <c r="L508" s="247" t="s">
        <v>1447</v>
      </c>
      <c r="M508" s="247"/>
      <c r="N508" s="247"/>
      <c r="O508" s="298" t="s">
        <v>108</v>
      </c>
      <c r="P508" s="247">
        <v>44</v>
      </c>
      <c r="Q508" s="248"/>
      <c r="R508" s="247" t="s">
        <v>136</v>
      </c>
      <c r="S508" s="247" t="s">
        <v>1335</v>
      </c>
      <c r="T508" s="249">
        <v>227</v>
      </c>
      <c r="U508" s="247" t="s">
        <v>110</v>
      </c>
      <c r="V508" s="247" t="s">
        <v>167</v>
      </c>
      <c r="W508" s="247" t="s">
        <v>65</v>
      </c>
      <c r="X508" s="247" t="s">
        <v>65</v>
      </c>
      <c r="Y508" s="247" t="s">
        <v>112</v>
      </c>
      <c r="Z508" s="247" t="s">
        <v>1426</v>
      </c>
      <c r="AA508" s="247" t="s">
        <v>113</v>
      </c>
      <c r="AB508" s="247" t="s">
        <v>113</v>
      </c>
      <c r="AC508" s="247"/>
      <c r="AD508" s="247" t="s">
        <v>113</v>
      </c>
      <c r="AE508" s="247" t="s">
        <v>6</v>
      </c>
      <c r="AF508" s="247" t="s">
        <v>108</v>
      </c>
      <c r="AG508" s="247"/>
      <c r="AH508" s="247" t="s">
        <v>1354</v>
      </c>
      <c r="AI508" s="254"/>
      <c r="AJ508" s="251" t="s">
        <v>1560</v>
      </c>
      <c r="AK508" s="252" t="s">
        <v>1208</v>
      </c>
      <c r="AL508" s="253" t="s">
        <v>1199</v>
      </c>
      <c r="BH508" s="233">
        <v>3.5</v>
      </c>
      <c r="BI508" s="233">
        <v>2.25</v>
      </c>
      <c r="BJ508" s="233">
        <v>1.25</v>
      </c>
      <c r="BL508" s="234">
        <v>0</v>
      </c>
      <c r="BM508" s="234">
        <v>0</v>
      </c>
      <c r="BN508" s="234">
        <v>0</v>
      </c>
      <c r="BO508" s="234">
        <v>0</v>
      </c>
      <c r="BP508" s="235" t="s">
        <v>1137</v>
      </c>
    </row>
    <row r="509" spans="1:68" s="233" customFormat="1" x14ac:dyDescent="0.2">
      <c r="A509" s="246" t="s">
        <v>911</v>
      </c>
      <c r="B509" s="247" t="s">
        <v>933</v>
      </c>
      <c r="C509" s="247" t="s">
        <v>1158</v>
      </c>
      <c r="D509" s="248" t="s">
        <v>335</v>
      </c>
      <c r="E509" s="247" t="s">
        <v>166</v>
      </c>
      <c r="F509" s="247" t="s">
        <v>157</v>
      </c>
      <c r="G509" s="247" t="s">
        <v>158</v>
      </c>
      <c r="H509" s="247" t="s">
        <v>1428</v>
      </c>
      <c r="I509" s="247" t="s">
        <v>1231</v>
      </c>
      <c r="J509" s="247" t="s">
        <v>1231</v>
      </c>
      <c r="K509" s="271">
        <v>2.36</v>
      </c>
      <c r="L509" s="271">
        <v>0.97</v>
      </c>
      <c r="M509" s="247"/>
      <c r="N509" s="247"/>
      <c r="O509" s="247" t="s">
        <v>65</v>
      </c>
      <c r="P509" s="247">
        <v>54</v>
      </c>
      <c r="Q509" s="248"/>
      <c r="R509" s="247" t="s">
        <v>136</v>
      </c>
      <c r="S509" s="247" t="s">
        <v>1335</v>
      </c>
      <c r="T509" s="249">
        <v>124</v>
      </c>
      <c r="U509" s="249" t="s">
        <v>1607</v>
      </c>
      <c r="V509" s="247" t="s">
        <v>199</v>
      </c>
      <c r="W509" s="247" t="s">
        <v>65</v>
      </c>
      <c r="X509" s="247" t="s">
        <v>108</v>
      </c>
      <c r="Y509" s="247" t="s">
        <v>112</v>
      </c>
      <c r="Z509" s="247" t="s">
        <v>1304</v>
      </c>
      <c r="AA509" s="247" t="s">
        <v>113</v>
      </c>
      <c r="AB509" s="247" t="s">
        <v>113</v>
      </c>
      <c r="AC509" s="247"/>
      <c r="AD509" s="247" t="s">
        <v>113</v>
      </c>
      <c r="AE509" s="247" t="s">
        <v>6</v>
      </c>
      <c r="AF509" s="247" t="s">
        <v>108</v>
      </c>
      <c r="AG509" s="247"/>
      <c r="AH509" s="247" t="s">
        <v>1383</v>
      </c>
      <c r="AI509" s="254"/>
      <c r="AJ509" s="251" t="s">
        <v>1560</v>
      </c>
      <c r="AK509" s="252" t="s">
        <v>1208</v>
      </c>
      <c r="AL509" s="253" t="s">
        <v>1290</v>
      </c>
      <c r="AM509" s="266">
        <f t="shared" ref="AM509:AM540" si="538">SUM(K509+K509+L509+0.4)</f>
        <v>6.09</v>
      </c>
      <c r="AN509" s="267">
        <v>26.02</v>
      </c>
      <c r="AO509" s="234">
        <f t="shared" ref="AO509:AO540" si="539">SUBTOTAL(9,AM509)*AN509</f>
        <v>158.46</v>
      </c>
      <c r="AP509" s="268">
        <v>2.75</v>
      </c>
      <c r="AQ509" s="268">
        <v>2</v>
      </c>
      <c r="AR509" s="268">
        <v>1.25</v>
      </c>
      <c r="AS509" s="234">
        <f t="shared" ref="AS509:AS531" si="540">SUBTOTAL(9,AP509:AR509)*37.42</f>
        <v>224.52</v>
      </c>
      <c r="AT509" s="267">
        <v>26.02</v>
      </c>
      <c r="AU509" s="234">
        <f t="shared" ref="AU509:AU531" si="541">SUBTOTAL(9,AM509)*AT509</f>
        <v>158.46</v>
      </c>
      <c r="AV509" s="268">
        <v>2.75</v>
      </c>
      <c r="AW509" s="268">
        <v>2</v>
      </c>
      <c r="AX509" s="268">
        <v>1.25</v>
      </c>
      <c r="AY509" s="234">
        <f t="shared" ref="AY509:AY531" si="542">SUBTOTAL(9,AV509:AX509)*37.42</f>
        <v>224.52</v>
      </c>
      <c r="AZ509" s="272">
        <v>23.1</v>
      </c>
      <c r="BA509" s="266">
        <f t="shared" ref="BA509:BA531" si="543">SUBTOTAL(9,AM509)*AZ509</f>
        <v>140.679</v>
      </c>
      <c r="BB509" s="273">
        <v>1.75</v>
      </c>
      <c r="BC509" s="273">
        <v>1</v>
      </c>
      <c r="BD509" s="273">
        <v>0.75</v>
      </c>
      <c r="BE509" s="234">
        <f t="shared" ref="BE509:BE531" si="544">SUBTOTAL(9,BB509:BD509)*37.42</f>
        <v>130.97</v>
      </c>
      <c r="BF509" s="272">
        <v>23.1</v>
      </c>
      <c r="BG509" s="234">
        <f t="shared" ref="BG509:BG531" si="545">SUBTOTAL(9,AM509)*BF509</f>
        <v>140.68</v>
      </c>
      <c r="BH509" s="273">
        <v>1.75</v>
      </c>
      <c r="BI509" s="273">
        <v>1</v>
      </c>
      <c r="BJ509" s="273">
        <v>0.75</v>
      </c>
      <c r="BK509" s="234">
        <f t="shared" ref="BK509:BK531" si="546">SUBTOTAL(9,BH509:BJ509)*37.42</f>
        <v>130.97</v>
      </c>
      <c r="BL509" s="234">
        <f t="shared" ref="BL509:BL531" si="547">SUM(AO509+AS509)</f>
        <v>382.98</v>
      </c>
      <c r="BM509" s="234">
        <f t="shared" ref="BM509:BM531" si="548">SUM(AU509+AY509)</f>
        <v>382.98</v>
      </c>
      <c r="BN509" s="234">
        <f t="shared" ref="BN509:BN531" si="549">SUM(BA509+BE509)</f>
        <v>271.64999999999998</v>
      </c>
      <c r="BO509" s="234">
        <f t="shared" ref="BO509:BO531" si="550">SUM(BG509+BK509)</f>
        <v>271.64999999999998</v>
      </c>
      <c r="BP509" s="235" t="s">
        <v>1599</v>
      </c>
    </row>
    <row r="510" spans="1:68" s="233" customFormat="1" x14ac:dyDescent="0.2">
      <c r="A510" s="246" t="s">
        <v>911</v>
      </c>
      <c r="B510" s="247" t="s">
        <v>1510</v>
      </c>
      <c r="C510" s="247" t="s">
        <v>1158</v>
      </c>
      <c r="D510" s="248" t="s">
        <v>335</v>
      </c>
      <c r="E510" s="247" t="s">
        <v>166</v>
      </c>
      <c r="F510" s="247" t="s">
        <v>157</v>
      </c>
      <c r="G510" s="247" t="s">
        <v>158</v>
      </c>
      <c r="H510" s="247" t="s">
        <v>1408</v>
      </c>
      <c r="I510" s="247" t="s">
        <v>1429</v>
      </c>
      <c r="J510" s="249" t="s">
        <v>1637</v>
      </c>
      <c r="K510" s="271">
        <v>2.36</v>
      </c>
      <c r="L510" s="271">
        <v>0.83</v>
      </c>
      <c r="M510" s="247"/>
      <c r="N510" s="247"/>
      <c r="O510" s="298" t="s">
        <v>108</v>
      </c>
      <c r="P510" s="247">
        <v>44</v>
      </c>
      <c r="Q510" s="248"/>
      <c r="R510" s="247" t="s">
        <v>136</v>
      </c>
      <c r="S510" s="247" t="s">
        <v>1444</v>
      </c>
      <c r="T510" s="249">
        <v>154</v>
      </c>
      <c r="U510" s="249" t="s">
        <v>1607</v>
      </c>
      <c r="V510" s="247" t="s">
        <v>167</v>
      </c>
      <c r="W510" s="247" t="s">
        <v>65</v>
      </c>
      <c r="X510" s="247" t="s">
        <v>108</v>
      </c>
      <c r="Y510" s="247" t="s">
        <v>112</v>
      </c>
      <c r="Z510" s="247" t="s">
        <v>1337</v>
      </c>
      <c r="AA510" s="247" t="s">
        <v>113</v>
      </c>
      <c r="AB510" s="247" t="s">
        <v>113</v>
      </c>
      <c r="AC510" s="247"/>
      <c r="AD510" s="247" t="s">
        <v>113</v>
      </c>
      <c r="AE510" s="249" t="s">
        <v>5</v>
      </c>
      <c r="AF510" s="249" t="s">
        <v>65</v>
      </c>
      <c r="AG510" s="247"/>
      <c r="AH510" s="247" t="s">
        <v>1400</v>
      </c>
      <c r="AI510" s="254"/>
      <c r="AJ510" s="251" t="s">
        <v>1560</v>
      </c>
      <c r="AK510" s="252" t="s">
        <v>1208</v>
      </c>
      <c r="AL510" s="253" t="s">
        <v>1290</v>
      </c>
      <c r="AM510" s="266">
        <f t="shared" si="538"/>
        <v>5.95</v>
      </c>
      <c r="AN510" s="267">
        <v>28.04</v>
      </c>
      <c r="AO510" s="234">
        <f t="shared" si="539"/>
        <v>166.84</v>
      </c>
      <c r="AP510" s="268">
        <v>2.5</v>
      </c>
      <c r="AQ510" s="268">
        <v>2</v>
      </c>
      <c r="AR510" s="268">
        <v>1.25</v>
      </c>
      <c r="AS510" s="234">
        <f t="shared" si="540"/>
        <v>215.17</v>
      </c>
      <c r="AT510" s="269">
        <v>13.1</v>
      </c>
      <c r="AU510" s="234">
        <f t="shared" si="541"/>
        <v>77.95</v>
      </c>
      <c r="AV510" s="270">
        <v>2.5</v>
      </c>
      <c r="AW510" s="270">
        <v>2</v>
      </c>
      <c r="AX510" s="270">
        <v>1.25</v>
      </c>
      <c r="AY510" s="234">
        <f t="shared" si="542"/>
        <v>215.17</v>
      </c>
      <c r="AZ510" s="272">
        <v>18.68</v>
      </c>
      <c r="BA510" s="266">
        <f t="shared" si="543"/>
        <v>111.146</v>
      </c>
      <c r="BB510" s="273">
        <v>1.5</v>
      </c>
      <c r="BC510" s="273">
        <v>1</v>
      </c>
      <c r="BD510" s="273">
        <v>0.75</v>
      </c>
      <c r="BE510" s="234">
        <f t="shared" si="544"/>
        <v>121.62</v>
      </c>
      <c r="BF510" s="294">
        <v>10.79</v>
      </c>
      <c r="BG510" s="234">
        <f t="shared" si="545"/>
        <v>64.2</v>
      </c>
      <c r="BH510" s="295">
        <v>1.25</v>
      </c>
      <c r="BI510" s="295">
        <v>1</v>
      </c>
      <c r="BJ510" s="295">
        <v>0.75</v>
      </c>
      <c r="BK510" s="234">
        <f t="shared" si="546"/>
        <v>112.26</v>
      </c>
      <c r="BL510" s="234">
        <f t="shared" si="547"/>
        <v>382.01</v>
      </c>
      <c r="BM510" s="234">
        <f t="shared" si="548"/>
        <v>293.12</v>
      </c>
      <c r="BN510" s="234">
        <f t="shared" si="549"/>
        <v>232.77</v>
      </c>
      <c r="BO510" s="234">
        <f t="shared" si="550"/>
        <v>176.46</v>
      </c>
    </row>
    <row r="511" spans="1:68" s="233" customFormat="1" x14ac:dyDescent="0.2">
      <c r="A511" s="246" t="s">
        <v>911</v>
      </c>
      <c r="B511" s="247" t="s">
        <v>934</v>
      </c>
      <c r="C511" s="247" t="s">
        <v>932</v>
      </c>
      <c r="D511" s="248" t="s">
        <v>338</v>
      </c>
      <c r="E511" s="247" t="s">
        <v>166</v>
      </c>
      <c r="F511" s="247" t="s">
        <v>157</v>
      </c>
      <c r="G511" s="247" t="s">
        <v>158</v>
      </c>
      <c r="H511" s="247" t="s">
        <v>1428</v>
      </c>
      <c r="I511" s="247" t="s">
        <v>1231</v>
      </c>
      <c r="J511" s="247" t="s">
        <v>1231</v>
      </c>
      <c r="K511" s="271">
        <v>2.36</v>
      </c>
      <c r="L511" s="271">
        <v>0.97</v>
      </c>
      <c r="M511" s="247"/>
      <c r="N511" s="247"/>
      <c r="O511" s="247" t="s">
        <v>65</v>
      </c>
      <c r="P511" s="247">
        <v>54</v>
      </c>
      <c r="Q511" s="248"/>
      <c r="R511" s="247" t="s">
        <v>136</v>
      </c>
      <c r="S511" s="247" t="s">
        <v>1217</v>
      </c>
      <c r="T511" s="249">
        <v>154</v>
      </c>
      <c r="U511" s="249" t="s">
        <v>1607</v>
      </c>
      <c r="V511" s="247" t="s">
        <v>167</v>
      </c>
      <c r="W511" s="247" t="s">
        <v>65</v>
      </c>
      <c r="X511" s="247" t="s">
        <v>108</v>
      </c>
      <c r="Y511" s="247" t="s">
        <v>112</v>
      </c>
      <c r="Z511" s="247" t="s">
        <v>1304</v>
      </c>
      <c r="AA511" s="247" t="s">
        <v>113</v>
      </c>
      <c r="AB511" s="247" t="s">
        <v>113</v>
      </c>
      <c r="AC511" s="247"/>
      <c r="AD511" s="247" t="s">
        <v>113</v>
      </c>
      <c r="AE511" s="247" t="s">
        <v>6</v>
      </c>
      <c r="AF511" s="247" t="s">
        <v>108</v>
      </c>
      <c r="AG511" s="247"/>
      <c r="AH511" s="247" t="s">
        <v>1383</v>
      </c>
      <c r="AI511" s="254"/>
      <c r="AJ511" s="251" t="s">
        <v>1560</v>
      </c>
      <c r="AK511" s="252" t="s">
        <v>1208</v>
      </c>
      <c r="AL511" s="253" t="s">
        <v>1290</v>
      </c>
      <c r="AM511" s="266">
        <f t="shared" si="538"/>
        <v>6.09</v>
      </c>
      <c r="AN511" s="267">
        <v>33.119999999999997</v>
      </c>
      <c r="AO511" s="234">
        <f t="shared" si="539"/>
        <v>201.7</v>
      </c>
      <c r="AP511" s="268">
        <v>2.75</v>
      </c>
      <c r="AQ511" s="268">
        <v>2</v>
      </c>
      <c r="AR511" s="268">
        <v>1.25</v>
      </c>
      <c r="AS511" s="234">
        <f t="shared" si="540"/>
        <v>224.52</v>
      </c>
      <c r="AT511" s="267">
        <v>33.119999999999997</v>
      </c>
      <c r="AU511" s="234">
        <f t="shared" si="541"/>
        <v>201.7</v>
      </c>
      <c r="AV511" s="268">
        <v>2.75</v>
      </c>
      <c r="AW511" s="268">
        <v>2</v>
      </c>
      <c r="AX511" s="268">
        <v>1.25</v>
      </c>
      <c r="AY511" s="234">
        <f t="shared" si="542"/>
        <v>224.52</v>
      </c>
      <c r="AZ511" s="272">
        <v>26.43</v>
      </c>
      <c r="BA511" s="266">
        <f t="shared" si="543"/>
        <v>160.959</v>
      </c>
      <c r="BB511" s="273">
        <v>1.75</v>
      </c>
      <c r="BC511" s="273">
        <v>1</v>
      </c>
      <c r="BD511" s="273">
        <v>0.75</v>
      </c>
      <c r="BE511" s="234">
        <f t="shared" si="544"/>
        <v>130.97</v>
      </c>
      <c r="BF511" s="272">
        <v>26.43</v>
      </c>
      <c r="BG511" s="234">
        <f t="shared" si="545"/>
        <v>160.96</v>
      </c>
      <c r="BH511" s="273">
        <v>1.75</v>
      </c>
      <c r="BI511" s="273">
        <v>1</v>
      </c>
      <c r="BJ511" s="273">
        <v>0.75</v>
      </c>
      <c r="BK511" s="234">
        <f t="shared" si="546"/>
        <v>130.97</v>
      </c>
      <c r="BL511" s="234">
        <f t="shared" si="547"/>
        <v>426.22</v>
      </c>
      <c r="BM511" s="234">
        <f t="shared" si="548"/>
        <v>426.22</v>
      </c>
      <c r="BN511" s="234">
        <f t="shared" si="549"/>
        <v>291.93</v>
      </c>
      <c r="BO511" s="234">
        <f t="shared" si="550"/>
        <v>291.93</v>
      </c>
      <c r="BP511" s="235" t="s">
        <v>1599</v>
      </c>
    </row>
    <row r="512" spans="1:68" s="233" customFormat="1" x14ac:dyDescent="0.2">
      <c r="A512" s="246" t="s">
        <v>911</v>
      </c>
      <c r="B512" s="247" t="s">
        <v>936</v>
      </c>
      <c r="C512" s="247" t="s">
        <v>932</v>
      </c>
      <c r="D512" s="248" t="s">
        <v>338</v>
      </c>
      <c r="E512" s="247" t="s">
        <v>166</v>
      </c>
      <c r="F512" s="247" t="s">
        <v>157</v>
      </c>
      <c r="G512" s="247" t="s">
        <v>158</v>
      </c>
      <c r="H512" s="247" t="s">
        <v>1428</v>
      </c>
      <c r="I512" s="247" t="s">
        <v>1503</v>
      </c>
      <c r="J512" s="249" t="s">
        <v>1637</v>
      </c>
      <c r="K512" s="271">
        <v>2.36</v>
      </c>
      <c r="L512" s="271">
        <v>0.85</v>
      </c>
      <c r="M512" s="247"/>
      <c r="N512" s="247"/>
      <c r="O512" s="298" t="s">
        <v>108</v>
      </c>
      <c r="P512" s="247">
        <v>54</v>
      </c>
      <c r="Q512" s="248"/>
      <c r="R512" s="247" t="s">
        <v>136</v>
      </c>
      <c r="S512" s="247" t="s">
        <v>231</v>
      </c>
      <c r="T512" s="249">
        <v>154</v>
      </c>
      <c r="U512" s="249" t="s">
        <v>1607</v>
      </c>
      <c r="V512" s="247" t="s">
        <v>167</v>
      </c>
      <c r="W512" s="247" t="s">
        <v>65</v>
      </c>
      <c r="X512" s="247" t="s">
        <v>108</v>
      </c>
      <c r="Y512" s="247" t="s">
        <v>112</v>
      </c>
      <c r="Z512" s="247" t="s">
        <v>1337</v>
      </c>
      <c r="AA512" s="247" t="s">
        <v>113</v>
      </c>
      <c r="AB512" s="247" t="s">
        <v>113</v>
      </c>
      <c r="AC512" s="247"/>
      <c r="AD512" s="247" t="s">
        <v>113</v>
      </c>
      <c r="AE512" s="247" t="s">
        <v>6</v>
      </c>
      <c r="AF512" s="249" t="s">
        <v>65</v>
      </c>
      <c r="AG512" s="247"/>
      <c r="AH512" s="247" t="s">
        <v>1400</v>
      </c>
      <c r="AI512" s="254"/>
      <c r="AJ512" s="251" t="s">
        <v>1560</v>
      </c>
      <c r="AK512" s="252" t="s">
        <v>1208</v>
      </c>
      <c r="AL512" s="253" t="s">
        <v>1290</v>
      </c>
      <c r="AM512" s="266">
        <f t="shared" si="538"/>
        <v>5.97</v>
      </c>
      <c r="AN512" s="267">
        <v>33.119999999999997</v>
      </c>
      <c r="AO512" s="234">
        <f t="shared" si="539"/>
        <v>197.73</v>
      </c>
      <c r="AP512" s="268">
        <v>2.75</v>
      </c>
      <c r="AQ512" s="268">
        <v>2</v>
      </c>
      <c r="AR512" s="268">
        <v>1.25</v>
      </c>
      <c r="AS512" s="234">
        <f t="shared" si="540"/>
        <v>224.52</v>
      </c>
      <c r="AT512" s="267">
        <v>33.119999999999997</v>
      </c>
      <c r="AU512" s="234">
        <f t="shared" si="541"/>
        <v>197.73</v>
      </c>
      <c r="AV512" s="268">
        <v>2.75</v>
      </c>
      <c r="AW512" s="268">
        <v>2</v>
      </c>
      <c r="AX512" s="268">
        <v>1.25</v>
      </c>
      <c r="AY512" s="234">
        <f t="shared" si="542"/>
        <v>224.52</v>
      </c>
      <c r="AZ512" s="272">
        <v>26.43</v>
      </c>
      <c r="BA512" s="266">
        <f t="shared" si="543"/>
        <v>157.78700000000001</v>
      </c>
      <c r="BB512" s="273">
        <v>1.75</v>
      </c>
      <c r="BC512" s="273">
        <v>1</v>
      </c>
      <c r="BD512" s="273">
        <v>0.75</v>
      </c>
      <c r="BE512" s="234">
        <f t="shared" si="544"/>
        <v>130.97</v>
      </c>
      <c r="BF512" s="272">
        <v>26.43</v>
      </c>
      <c r="BG512" s="234">
        <f t="shared" si="545"/>
        <v>157.79</v>
      </c>
      <c r="BH512" s="273">
        <v>1.75</v>
      </c>
      <c r="BI512" s="273">
        <v>1</v>
      </c>
      <c r="BJ512" s="273">
        <v>0.75</v>
      </c>
      <c r="BK512" s="234">
        <f t="shared" si="546"/>
        <v>130.97</v>
      </c>
      <c r="BL512" s="234">
        <f t="shared" si="547"/>
        <v>422.25</v>
      </c>
      <c r="BM512" s="234">
        <f t="shared" si="548"/>
        <v>422.25</v>
      </c>
      <c r="BN512" s="234">
        <f t="shared" si="549"/>
        <v>288.76</v>
      </c>
      <c r="BO512" s="234">
        <f t="shared" si="550"/>
        <v>288.76</v>
      </c>
      <c r="BP512" s="235" t="s">
        <v>1599</v>
      </c>
    </row>
    <row r="513" spans="1:68" s="233" customFormat="1" x14ac:dyDescent="0.2">
      <c r="A513" s="246" t="s">
        <v>911</v>
      </c>
      <c r="B513" s="247" t="s">
        <v>937</v>
      </c>
      <c r="C513" s="247" t="s">
        <v>935</v>
      </c>
      <c r="D513" s="248" t="s">
        <v>177</v>
      </c>
      <c r="E513" s="247" t="s">
        <v>166</v>
      </c>
      <c r="F513" s="247" t="s">
        <v>157</v>
      </c>
      <c r="G513" s="247" t="s">
        <v>158</v>
      </c>
      <c r="H513" s="247" t="s">
        <v>1428</v>
      </c>
      <c r="I513" s="247" t="s">
        <v>1382</v>
      </c>
      <c r="J513" s="247" t="s">
        <v>1231</v>
      </c>
      <c r="K513" s="271">
        <v>2.36</v>
      </c>
      <c r="L513" s="271">
        <v>1.04</v>
      </c>
      <c r="M513" s="247"/>
      <c r="N513" s="247"/>
      <c r="O513" s="247" t="s">
        <v>65</v>
      </c>
      <c r="P513" s="247">
        <v>54</v>
      </c>
      <c r="Q513" s="248"/>
      <c r="R513" s="247" t="s">
        <v>136</v>
      </c>
      <c r="S513" s="247" t="s">
        <v>1217</v>
      </c>
      <c r="T513" s="249">
        <v>154</v>
      </c>
      <c r="U513" s="249" t="s">
        <v>1607</v>
      </c>
      <c r="V513" s="247" t="s">
        <v>167</v>
      </c>
      <c r="W513" s="247" t="s">
        <v>65</v>
      </c>
      <c r="X513" s="247" t="s">
        <v>108</v>
      </c>
      <c r="Y513" s="247" t="s">
        <v>112</v>
      </c>
      <c r="Z513" s="247" t="s">
        <v>1304</v>
      </c>
      <c r="AA513" s="247" t="s">
        <v>113</v>
      </c>
      <c r="AB513" s="247" t="s">
        <v>113</v>
      </c>
      <c r="AC513" s="247"/>
      <c r="AD513" s="247" t="s">
        <v>113</v>
      </c>
      <c r="AE513" s="247" t="s">
        <v>6</v>
      </c>
      <c r="AF513" s="247" t="s">
        <v>108</v>
      </c>
      <c r="AG513" s="247"/>
      <c r="AH513" s="247" t="s">
        <v>1432</v>
      </c>
      <c r="AI513" s="254"/>
      <c r="AJ513" s="251" t="s">
        <v>1560</v>
      </c>
      <c r="AK513" s="252" t="s">
        <v>1208</v>
      </c>
      <c r="AL513" s="253" t="s">
        <v>1290</v>
      </c>
      <c r="AM513" s="266">
        <f t="shared" si="538"/>
        <v>6.16</v>
      </c>
      <c r="AN513" s="267">
        <v>33.119999999999997</v>
      </c>
      <c r="AO513" s="234">
        <f t="shared" si="539"/>
        <v>204.02</v>
      </c>
      <c r="AP513" s="268">
        <v>2.75</v>
      </c>
      <c r="AQ513" s="268">
        <v>2</v>
      </c>
      <c r="AR513" s="268">
        <v>1.25</v>
      </c>
      <c r="AS513" s="234">
        <f t="shared" si="540"/>
        <v>224.52</v>
      </c>
      <c r="AT513" s="267">
        <v>33.119999999999997</v>
      </c>
      <c r="AU513" s="234">
        <f t="shared" si="541"/>
        <v>204.02</v>
      </c>
      <c r="AV513" s="268">
        <v>2.75</v>
      </c>
      <c r="AW513" s="268">
        <v>2</v>
      </c>
      <c r="AX513" s="268">
        <v>1.25</v>
      </c>
      <c r="AY513" s="234">
        <f t="shared" si="542"/>
        <v>224.52</v>
      </c>
      <c r="AZ513" s="272">
        <v>26.43</v>
      </c>
      <c r="BA513" s="266">
        <f t="shared" si="543"/>
        <v>162.809</v>
      </c>
      <c r="BB513" s="273">
        <v>1.75</v>
      </c>
      <c r="BC513" s="273">
        <v>1</v>
      </c>
      <c r="BD513" s="273">
        <v>0.75</v>
      </c>
      <c r="BE513" s="234">
        <f t="shared" si="544"/>
        <v>130.97</v>
      </c>
      <c r="BF513" s="272">
        <v>26.43</v>
      </c>
      <c r="BG513" s="234">
        <f t="shared" si="545"/>
        <v>162.81</v>
      </c>
      <c r="BH513" s="273">
        <v>1.75</v>
      </c>
      <c r="BI513" s="273">
        <v>1</v>
      </c>
      <c r="BJ513" s="273">
        <v>0.75</v>
      </c>
      <c r="BK513" s="234">
        <f t="shared" si="546"/>
        <v>130.97</v>
      </c>
      <c r="BL513" s="234">
        <f t="shared" si="547"/>
        <v>428.54</v>
      </c>
      <c r="BM513" s="234">
        <f t="shared" si="548"/>
        <v>428.54</v>
      </c>
      <c r="BN513" s="234">
        <f t="shared" si="549"/>
        <v>293.77999999999997</v>
      </c>
      <c r="BO513" s="234">
        <f t="shared" si="550"/>
        <v>293.77999999999997</v>
      </c>
      <c r="BP513" s="235" t="s">
        <v>1599</v>
      </c>
    </row>
    <row r="514" spans="1:68" s="233" customFormat="1" x14ac:dyDescent="0.2">
      <c r="A514" s="246" t="s">
        <v>911</v>
      </c>
      <c r="B514" s="247" t="s">
        <v>938</v>
      </c>
      <c r="C514" s="247" t="s">
        <v>935</v>
      </c>
      <c r="D514" s="248" t="s">
        <v>177</v>
      </c>
      <c r="E514" s="247" t="s">
        <v>124</v>
      </c>
      <c r="F514" s="247" t="s">
        <v>157</v>
      </c>
      <c r="G514" s="247" t="s">
        <v>158</v>
      </c>
      <c r="H514" s="247" t="s">
        <v>1428</v>
      </c>
      <c r="I514" s="247" t="s">
        <v>1386</v>
      </c>
      <c r="J514" s="247" t="s">
        <v>1202</v>
      </c>
      <c r="K514" s="271">
        <v>2.36</v>
      </c>
      <c r="L514" s="271">
        <v>1.29</v>
      </c>
      <c r="M514" s="247" t="s">
        <v>1308</v>
      </c>
      <c r="N514" s="247" t="s">
        <v>1388</v>
      </c>
      <c r="O514" s="247" t="s">
        <v>65</v>
      </c>
      <c r="P514" s="247">
        <v>54</v>
      </c>
      <c r="Q514" s="248"/>
      <c r="R514" s="247" t="s">
        <v>136</v>
      </c>
      <c r="S514" s="247" t="s">
        <v>1217</v>
      </c>
      <c r="T514" s="249">
        <v>154</v>
      </c>
      <c r="U514" s="249" t="s">
        <v>1607</v>
      </c>
      <c r="V514" s="247" t="s">
        <v>167</v>
      </c>
      <c r="W514" s="247" t="s">
        <v>108</v>
      </c>
      <c r="X514" s="247" t="s">
        <v>108</v>
      </c>
      <c r="Y514" s="247" t="s">
        <v>112</v>
      </c>
      <c r="Z514" s="247" t="s">
        <v>1337</v>
      </c>
      <c r="AA514" s="247" t="s">
        <v>108</v>
      </c>
      <c r="AB514" s="247" t="s">
        <v>113</v>
      </c>
      <c r="AC514" s="247"/>
      <c r="AD514" s="249" t="s">
        <v>113</v>
      </c>
      <c r="AE514" s="247" t="s">
        <v>6</v>
      </c>
      <c r="AF514" s="247" t="s">
        <v>108</v>
      </c>
      <c r="AG514" s="247"/>
      <c r="AH514" s="247" t="s">
        <v>1347</v>
      </c>
      <c r="AI514" s="254"/>
      <c r="AJ514" s="251" t="s">
        <v>1560</v>
      </c>
      <c r="AK514" s="252" t="s">
        <v>1208</v>
      </c>
      <c r="AL514" s="253" t="s">
        <v>1290</v>
      </c>
      <c r="AM514" s="266">
        <f t="shared" si="538"/>
        <v>6.41</v>
      </c>
      <c r="AN514" s="267">
        <v>33.119999999999997</v>
      </c>
      <c r="AO514" s="234">
        <f t="shared" si="539"/>
        <v>212.3</v>
      </c>
      <c r="AP514" s="268">
        <v>2.75</v>
      </c>
      <c r="AQ514" s="268">
        <v>2</v>
      </c>
      <c r="AR514" s="268">
        <v>1.25</v>
      </c>
      <c r="AS514" s="234">
        <f t="shared" si="540"/>
        <v>224.52</v>
      </c>
      <c r="AT514" s="267">
        <v>33.119999999999997</v>
      </c>
      <c r="AU514" s="234">
        <f t="shared" si="541"/>
        <v>212.3</v>
      </c>
      <c r="AV514" s="268">
        <v>2.75</v>
      </c>
      <c r="AW514" s="268">
        <v>2</v>
      </c>
      <c r="AX514" s="268">
        <v>1.25</v>
      </c>
      <c r="AY514" s="234">
        <f t="shared" si="542"/>
        <v>224.52</v>
      </c>
      <c r="AZ514" s="272">
        <v>26.43</v>
      </c>
      <c r="BA514" s="266">
        <f t="shared" si="543"/>
        <v>169.416</v>
      </c>
      <c r="BB514" s="273">
        <v>1.75</v>
      </c>
      <c r="BC514" s="273">
        <v>1</v>
      </c>
      <c r="BD514" s="273">
        <v>0.75</v>
      </c>
      <c r="BE514" s="234">
        <f t="shared" si="544"/>
        <v>130.97</v>
      </c>
      <c r="BF514" s="272">
        <v>26.43</v>
      </c>
      <c r="BG514" s="234">
        <f t="shared" si="545"/>
        <v>169.42</v>
      </c>
      <c r="BH514" s="273">
        <v>1.75</v>
      </c>
      <c r="BI514" s="273">
        <v>1</v>
      </c>
      <c r="BJ514" s="273">
        <v>0.75</v>
      </c>
      <c r="BK514" s="234">
        <f t="shared" si="546"/>
        <v>130.97</v>
      </c>
      <c r="BL514" s="234">
        <f t="shared" si="547"/>
        <v>436.82</v>
      </c>
      <c r="BM514" s="234">
        <f t="shared" si="548"/>
        <v>436.82</v>
      </c>
      <c r="BN514" s="234">
        <f t="shared" si="549"/>
        <v>300.39</v>
      </c>
      <c r="BO514" s="234">
        <f t="shared" si="550"/>
        <v>300.39</v>
      </c>
      <c r="BP514" s="235" t="s">
        <v>1599</v>
      </c>
    </row>
    <row r="515" spans="1:68" s="233" customFormat="1" x14ac:dyDescent="0.2">
      <c r="A515" s="246" t="s">
        <v>911</v>
      </c>
      <c r="B515" s="247" t="s">
        <v>940</v>
      </c>
      <c r="C515" s="247" t="s">
        <v>939</v>
      </c>
      <c r="D515" s="248" t="s">
        <v>189</v>
      </c>
      <c r="E515" s="247" t="s">
        <v>124</v>
      </c>
      <c r="F515" s="247" t="s">
        <v>157</v>
      </c>
      <c r="G515" s="247" t="s">
        <v>158</v>
      </c>
      <c r="H515" s="247" t="s">
        <v>1428</v>
      </c>
      <c r="I515" s="247" t="s">
        <v>1386</v>
      </c>
      <c r="J515" s="247" t="s">
        <v>1202</v>
      </c>
      <c r="K515" s="271">
        <v>2.36</v>
      </c>
      <c r="L515" s="271">
        <v>1.29</v>
      </c>
      <c r="M515" s="247" t="s">
        <v>1308</v>
      </c>
      <c r="N515" s="247" t="s">
        <v>1388</v>
      </c>
      <c r="O515" s="247" t="s">
        <v>65</v>
      </c>
      <c r="P515" s="247">
        <v>54</v>
      </c>
      <c r="Q515" s="248"/>
      <c r="R515" s="247" t="s">
        <v>136</v>
      </c>
      <c r="S515" s="247" t="s">
        <v>1441</v>
      </c>
      <c r="T515" s="249">
        <v>139</v>
      </c>
      <c r="U515" s="249" t="s">
        <v>1607</v>
      </c>
      <c r="V515" s="247" t="s">
        <v>167</v>
      </c>
      <c r="W515" s="247" t="s">
        <v>108</v>
      </c>
      <c r="X515" s="247" t="s">
        <v>108</v>
      </c>
      <c r="Y515" s="247" t="s">
        <v>112</v>
      </c>
      <c r="Z515" s="247" t="s">
        <v>1337</v>
      </c>
      <c r="AA515" s="247" t="s">
        <v>108</v>
      </c>
      <c r="AB515" s="247" t="s">
        <v>108</v>
      </c>
      <c r="AC515" s="247"/>
      <c r="AD515" s="247" t="s">
        <v>108</v>
      </c>
      <c r="AE515" s="247" t="s">
        <v>6</v>
      </c>
      <c r="AF515" s="247" t="s">
        <v>108</v>
      </c>
      <c r="AG515" s="249" t="s">
        <v>1655</v>
      </c>
      <c r="AH515" s="247" t="s">
        <v>1347</v>
      </c>
      <c r="AI515" s="254"/>
      <c r="AJ515" s="251" t="s">
        <v>1560</v>
      </c>
      <c r="AK515" s="252" t="s">
        <v>1208</v>
      </c>
      <c r="AL515" s="253" t="s">
        <v>1290</v>
      </c>
      <c r="AM515" s="266">
        <f t="shared" si="538"/>
        <v>6.41</v>
      </c>
      <c r="AN515" s="267">
        <v>28.77</v>
      </c>
      <c r="AO515" s="234">
        <f t="shared" si="539"/>
        <v>184.42</v>
      </c>
      <c r="AP515" s="268">
        <v>2.75</v>
      </c>
      <c r="AQ515" s="268">
        <v>2</v>
      </c>
      <c r="AR515" s="268">
        <v>1.25</v>
      </c>
      <c r="AS515" s="234">
        <f t="shared" si="540"/>
        <v>224.52</v>
      </c>
      <c r="AT515" s="267">
        <v>28.77</v>
      </c>
      <c r="AU515" s="234">
        <f t="shared" si="541"/>
        <v>184.42</v>
      </c>
      <c r="AV515" s="268">
        <v>2.75</v>
      </c>
      <c r="AW515" s="268">
        <v>2</v>
      </c>
      <c r="AX515" s="268">
        <v>1.25</v>
      </c>
      <c r="AY515" s="234">
        <f t="shared" si="542"/>
        <v>224.52</v>
      </c>
      <c r="AZ515" s="272">
        <v>23.15</v>
      </c>
      <c r="BA515" s="266">
        <f t="shared" si="543"/>
        <v>148.392</v>
      </c>
      <c r="BB515" s="273">
        <v>1.75</v>
      </c>
      <c r="BC515" s="273">
        <v>1</v>
      </c>
      <c r="BD515" s="273">
        <v>0.75</v>
      </c>
      <c r="BE515" s="234">
        <f t="shared" si="544"/>
        <v>130.97</v>
      </c>
      <c r="BF515" s="272">
        <v>23.15</v>
      </c>
      <c r="BG515" s="234">
        <f t="shared" si="545"/>
        <v>148.38999999999999</v>
      </c>
      <c r="BH515" s="273">
        <v>1.75</v>
      </c>
      <c r="BI515" s="273">
        <v>1</v>
      </c>
      <c r="BJ515" s="273">
        <v>0.75</v>
      </c>
      <c r="BK515" s="234">
        <f t="shared" si="546"/>
        <v>130.97</v>
      </c>
      <c r="BL515" s="234">
        <f t="shared" si="547"/>
        <v>408.94</v>
      </c>
      <c r="BM515" s="234">
        <f t="shared" si="548"/>
        <v>408.94</v>
      </c>
      <c r="BN515" s="234">
        <f t="shared" si="549"/>
        <v>279.36</v>
      </c>
      <c r="BO515" s="234">
        <f t="shared" si="550"/>
        <v>279.36</v>
      </c>
      <c r="BP515" s="235" t="s">
        <v>1599</v>
      </c>
    </row>
    <row r="516" spans="1:68" s="233" customFormat="1" x14ac:dyDescent="0.2">
      <c r="A516" s="246" t="s">
        <v>911</v>
      </c>
      <c r="B516" s="247" t="s">
        <v>942</v>
      </c>
      <c r="C516" s="247" t="s">
        <v>941</v>
      </c>
      <c r="D516" s="248" t="s">
        <v>454</v>
      </c>
      <c r="E516" s="247" t="s">
        <v>166</v>
      </c>
      <c r="F516" s="247" t="s">
        <v>157</v>
      </c>
      <c r="G516" s="247" t="s">
        <v>158</v>
      </c>
      <c r="H516" s="247" t="s">
        <v>1428</v>
      </c>
      <c r="I516" s="247" t="s">
        <v>1382</v>
      </c>
      <c r="J516" s="247" t="s">
        <v>1231</v>
      </c>
      <c r="K516" s="271">
        <v>2.36</v>
      </c>
      <c r="L516" s="271">
        <v>1.04</v>
      </c>
      <c r="M516" s="247"/>
      <c r="N516" s="247"/>
      <c r="O516" s="247" t="s">
        <v>65</v>
      </c>
      <c r="P516" s="247">
        <v>54</v>
      </c>
      <c r="Q516" s="248"/>
      <c r="R516" s="247" t="s">
        <v>136</v>
      </c>
      <c r="S516" s="247" t="s">
        <v>1439</v>
      </c>
      <c r="T516" s="249">
        <v>124</v>
      </c>
      <c r="U516" s="249" t="s">
        <v>1607</v>
      </c>
      <c r="V516" s="247" t="s">
        <v>199</v>
      </c>
      <c r="W516" s="247" t="s">
        <v>65</v>
      </c>
      <c r="X516" s="247" t="s">
        <v>65</v>
      </c>
      <c r="Y516" s="247" t="s">
        <v>112</v>
      </c>
      <c r="Z516" s="247" t="s">
        <v>1304</v>
      </c>
      <c r="AA516" s="247" t="s">
        <v>113</v>
      </c>
      <c r="AB516" s="247" t="s">
        <v>113</v>
      </c>
      <c r="AC516" s="247"/>
      <c r="AD516" s="247" t="s">
        <v>113</v>
      </c>
      <c r="AE516" s="247" t="s">
        <v>6</v>
      </c>
      <c r="AF516" s="247" t="s">
        <v>108</v>
      </c>
      <c r="AG516" s="247"/>
      <c r="AH516" s="249" t="s">
        <v>1413</v>
      </c>
      <c r="AI516" s="254"/>
      <c r="AJ516" s="251" t="s">
        <v>1560</v>
      </c>
      <c r="AK516" s="252" t="s">
        <v>1208</v>
      </c>
      <c r="AL516" s="253" t="s">
        <v>1290</v>
      </c>
      <c r="AM516" s="266">
        <f t="shared" si="538"/>
        <v>6.16</v>
      </c>
      <c r="AN516" s="267">
        <v>26.02</v>
      </c>
      <c r="AO516" s="234">
        <f t="shared" si="539"/>
        <v>160.28</v>
      </c>
      <c r="AP516" s="268">
        <v>2.75</v>
      </c>
      <c r="AQ516" s="268">
        <v>2</v>
      </c>
      <c r="AR516" s="268">
        <v>1.25</v>
      </c>
      <c r="AS516" s="234">
        <f t="shared" si="540"/>
        <v>224.52</v>
      </c>
      <c r="AT516" s="267">
        <v>26.02</v>
      </c>
      <c r="AU516" s="234">
        <f t="shared" si="541"/>
        <v>160.28</v>
      </c>
      <c r="AV516" s="268">
        <v>2.75</v>
      </c>
      <c r="AW516" s="268">
        <v>2</v>
      </c>
      <c r="AX516" s="268">
        <v>1.25</v>
      </c>
      <c r="AY516" s="234">
        <f t="shared" si="542"/>
        <v>224.52</v>
      </c>
      <c r="AZ516" s="272">
        <v>23.1</v>
      </c>
      <c r="BA516" s="266">
        <f t="shared" si="543"/>
        <v>142.29599999999999</v>
      </c>
      <c r="BB516" s="273">
        <v>1.75</v>
      </c>
      <c r="BC516" s="273">
        <v>1</v>
      </c>
      <c r="BD516" s="273">
        <v>0.75</v>
      </c>
      <c r="BE516" s="234">
        <f t="shared" si="544"/>
        <v>130.97</v>
      </c>
      <c r="BF516" s="272">
        <v>23.1</v>
      </c>
      <c r="BG516" s="234">
        <f t="shared" si="545"/>
        <v>142.30000000000001</v>
      </c>
      <c r="BH516" s="273">
        <v>1.75</v>
      </c>
      <c r="BI516" s="273">
        <v>1</v>
      </c>
      <c r="BJ516" s="273">
        <v>0.75</v>
      </c>
      <c r="BK516" s="234">
        <f t="shared" si="546"/>
        <v>130.97</v>
      </c>
      <c r="BL516" s="234">
        <f t="shared" si="547"/>
        <v>384.8</v>
      </c>
      <c r="BM516" s="234">
        <f t="shared" si="548"/>
        <v>384.8</v>
      </c>
      <c r="BN516" s="234">
        <f t="shared" si="549"/>
        <v>273.27</v>
      </c>
      <c r="BO516" s="234">
        <f t="shared" si="550"/>
        <v>273.27</v>
      </c>
      <c r="BP516" s="235" t="s">
        <v>1599</v>
      </c>
    </row>
    <row r="517" spans="1:68" s="233" customFormat="1" x14ac:dyDescent="0.2">
      <c r="A517" s="246" t="s">
        <v>911</v>
      </c>
      <c r="B517" s="247" t="s">
        <v>944</v>
      </c>
      <c r="C517" s="247" t="s">
        <v>943</v>
      </c>
      <c r="D517" s="248" t="s">
        <v>177</v>
      </c>
      <c r="E517" s="247" t="s">
        <v>124</v>
      </c>
      <c r="F517" s="247" t="s">
        <v>157</v>
      </c>
      <c r="G517" s="247" t="s">
        <v>158</v>
      </c>
      <c r="H517" s="247" t="s">
        <v>1428</v>
      </c>
      <c r="I517" s="247" t="s">
        <v>1386</v>
      </c>
      <c r="J517" s="247" t="s">
        <v>1202</v>
      </c>
      <c r="K517" s="271">
        <v>2.36</v>
      </c>
      <c r="L517" s="271">
        <v>1.29</v>
      </c>
      <c r="M517" s="247" t="s">
        <v>1308</v>
      </c>
      <c r="N517" s="247" t="s">
        <v>1388</v>
      </c>
      <c r="O517" s="247" t="s">
        <v>65</v>
      </c>
      <c r="P517" s="247">
        <v>54</v>
      </c>
      <c r="Q517" s="248"/>
      <c r="R517" s="247" t="s">
        <v>136</v>
      </c>
      <c r="S517" s="247" t="s">
        <v>1441</v>
      </c>
      <c r="T517" s="249">
        <v>154</v>
      </c>
      <c r="U517" s="249" t="s">
        <v>1607</v>
      </c>
      <c r="V517" s="247" t="s">
        <v>132</v>
      </c>
      <c r="W517" s="247" t="s">
        <v>108</v>
      </c>
      <c r="X517" s="247" t="s">
        <v>65</v>
      </c>
      <c r="Y517" s="247" t="s">
        <v>112</v>
      </c>
      <c r="Z517" s="247" t="s">
        <v>1337</v>
      </c>
      <c r="AA517" s="247" t="s">
        <v>108</v>
      </c>
      <c r="AB517" s="247" t="s">
        <v>113</v>
      </c>
      <c r="AC517" s="247"/>
      <c r="AD517" s="249" t="s">
        <v>113</v>
      </c>
      <c r="AE517" s="247" t="s">
        <v>6</v>
      </c>
      <c r="AF517" s="247" t="s">
        <v>108</v>
      </c>
      <c r="AG517" s="247"/>
      <c r="AH517" s="247" t="s">
        <v>1347</v>
      </c>
      <c r="AI517" s="254"/>
      <c r="AJ517" s="251" t="s">
        <v>1560</v>
      </c>
      <c r="AK517" s="252" t="s">
        <v>1208</v>
      </c>
      <c r="AL517" s="253" t="s">
        <v>1290</v>
      </c>
      <c r="AM517" s="266">
        <f t="shared" si="538"/>
        <v>6.41</v>
      </c>
      <c r="AN517" s="267">
        <v>33.119999999999997</v>
      </c>
      <c r="AO517" s="234">
        <f t="shared" si="539"/>
        <v>212.3</v>
      </c>
      <c r="AP517" s="268">
        <v>2.75</v>
      </c>
      <c r="AQ517" s="268">
        <v>2</v>
      </c>
      <c r="AR517" s="268">
        <v>1.25</v>
      </c>
      <c r="AS517" s="234">
        <f t="shared" si="540"/>
        <v>224.52</v>
      </c>
      <c r="AT517" s="267">
        <v>33.119999999999997</v>
      </c>
      <c r="AU517" s="234">
        <f t="shared" si="541"/>
        <v>212.3</v>
      </c>
      <c r="AV517" s="268">
        <v>2.75</v>
      </c>
      <c r="AW517" s="268">
        <v>2</v>
      </c>
      <c r="AX517" s="268">
        <v>1.25</v>
      </c>
      <c r="AY517" s="234">
        <f t="shared" si="542"/>
        <v>224.52</v>
      </c>
      <c r="AZ517" s="272">
        <v>26.43</v>
      </c>
      <c r="BA517" s="266">
        <f t="shared" si="543"/>
        <v>169.416</v>
      </c>
      <c r="BB517" s="273">
        <v>1.75</v>
      </c>
      <c r="BC517" s="273">
        <v>1</v>
      </c>
      <c r="BD517" s="273">
        <v>0.75</v>
      </c>
      <c r="BE517" s="234">
        <f t="shared" si="544"/>
        <v>130.97</v>
      </c>
      <c r="BF517" s="272">
        <v>26.43</v>
      </c>
      <c r="BG517" s="234">
        <f t="shared" si="545"/>
        <v>169.42</v>
      </c>
      <c r="BH517" s="273">
        <v>1.75</v>
      </c>
      <c r="BI517" s="273">
        <v>1</v>
      </c>
      <c r="BJ517" s="273">
        <v>0.75</v>
      </c>
      <c r="BK517" s="234">
        <f t="shared" si="546"/>
        <v>130.97</v>
      </c>
      <c r="BL517" s="234">
        <f t="shared" si="547"/>
        <v>436.82</v>
      </c>
      <c r="BM517" s="234">
        <f t="shared" si="548"/>
        <v>436.82</v>
      </c>
      <c r="BN517" s="234">
        <f t="shared" si="549"/>
        <v>300.39</v>
      </c>
      <c r="BO517" s="234">
        <f t="shared" si="550"/>
        <v>300.39</v>
      </c>
      <c r="BP517" s="235" t="s">
        <v>1599</v>
      </c>
    </row>
    <row r="518" spans="1:68" s="233" customFormat="1" x14ac:dyDescent="0.2">
      <c r="A518" s="246" t="s">
        <v>911</v>
      </c>
      <c r="B518" s="247" t="s">
        <v>946</v>
      </c>
      <c r="C518" s="247" t="s">
        <v>945</v>
      </c>
      <c r="D518" s="248" t="s">
        <v>189</v>
      </c>
      <c r="E518" s="247" t="s">
        <v>124</v>
      </c>
      <c r="F518" s="247" t="s">
        <v>157</v>
      </c>
      <c r="G518" s="247" t="s">
        <v>158</v>
      </c>
      <c r="H518" s="247" t="s">
        <v>1428</v>
      </c>
      <c r="I518" s="247" t="s">
        <v>1386</v>
      </c>
      <c r="J518" s="247" t="s">
        <v>1202</v>
      </c>
      <c r="K518" s="271">
        <v>2.36</v>
      </c>
      <c r="L518" s="271">
        <v>1.29</v>
      </c>
      <c r="M518" s="247" t="s">
        <v>1308</v>
      </c>
      <c r="N518" s="247" t="s">
        <v>1388</v>
      </c>
      <c r="O518" s="247" t="s">
        <v>65</v>
      </c>
      <c r="P518" s="247">
        <v>54</v>
      </c>
      <c r="Q518" s="248"/>
      <c r="R518" s="247" t="s">
        <v>136</v>
      </c>
      <c r="S518" s="247" t="s">
        <v>1238</v>
      </c>
      <c r="T518" s="249">
        <v>154</v>
      </c>
      <c r="U518" s="249" t="s">
        <v>1607</v>
      </c>
      <c r="V518" s="247" t="s">
        <v>125</v>
      </c>
      <c r="W518" s="247" t="s">
        <v>108</v>
      </c>
      <c r="X518" s="247" t="s">
        <v>108</v>
      </c>
      <c r="Y518" s="247" t="s">
        <v>112</v>
      </c>
      <c r="Z518" s="247" t="s">
        <v>1337</v>
      </c>
      <c r="AA518" s="247" t="s">
        <v>108</v>
      </c>
      <c r="AB518" s="247" t="s">
        <v>108</v>
      </c>
      <c r="AC518" s="247"/>
      <c r="AD518" s="247" t="s">
        <v>108</v>
      </c>
      <c r="AE518" s="247" t="s">
        <v>6</v>
      </c>
      <c r="AF518" s="247" t="s">
        <v>108</v>
      </c>
      <c r="AG518" s="249" t="s">
        <v>1655</v>
      </c>
      <c r="AH518" s="247" t="s">
        <v>1347</v>
      </c>
      <c r="AI518" s="254"/>
      <c r="AJ518" s="251" t="s">
        <v>1560</v>
      </c>
      <c r="AK518" s="252" t="s">
        <v>1208</v>
      </c>
      <c r="AL518" s="253" t="s">
        <v>1290</v>
      </c>
      <c r="AM518" s="266">
        <f t="shared" si="538"/>
        <v>6.41</v>
      </c>
      <c r="AN518" s="267">
        <v>33.119999999999997</v>
      </c>
      <c r="AO518" s="234">
        <f t="shared" si="539"/>
        <v>212.3</v>
      </c>
      <c r="AP518" s="268">
        <v>2.75</v>
      </c>
      <c r="AQ518" s="268">
        <v>2</v>
      </c>
      <c r="AR518" s="268">
        <v>1.25</v>
      </c>
      <c r="AS518" s="234">
        <f t="shared" si="540"/>
        <v>224.52</v>
      </c>
      <c r="AT518" s="267">
        <v>33.119999999999997</v>
      </c>
      <c r="AU518" s="234">
        <f t="shared" si="541"/>
        <v>212.3</v>
      </c>
      <c r="AV518" s="268">
        <v>2.75</v>
      </c>
      <c r="AW518" s="268">
        <v>2</v>
      </c>
      <c r="AX518" s="268">
        <v>1.25</v>
      </c>
      <c r="AY518" s="234">
        <f t="shared" si="542"/>
        <v>224.52</v>
      </c>
      <c r="AZ518" s="272">
        <v>26.43</v>
      </c>
      <c r="BA518" s="266">
        <f t="shared" si="543"/>
        <v>169.416</v>
      </c>
      <c r="BB518" s="273">
        <v>1.75</v>
      </c>
      <c r="BC518" s="273">
        <v>1</v>
      </c>
      <c r="BD518" s="273">
        <v>0.75</v>
      </c>
      <c r="BE518" s="234">
        <f t="shared" si="544"/>
        <v>130.97</v>
      </c>
      <c r="BF518" s="272">
        <v>26.43</v>
      </c>
      <c r="BG518" s="234">
        <f t="shared" si="545"/>
        <v>169.42</v>
      </c>
      <c r="BH518" s="273">
        <v>1.75</v>
      </c>
      <c r="BI518" s="273">
        <v>1</v>
      </c>
      <c r="BJ518" s="273">
        <v>0.75</v>
      </c>
      <c r="BK518" s="234">
        <f t="shared" si="546"/>
        <v>130.97</v>
      </c>
      <c r="BL518" s="234">
        <f t="shared" si="547"/>
        <v>436.82</v>
      </c>
      <c r="BM518" s="234">
        <f t="shared" si="548"/>
        <v>436.82</v>
      </c>
      <c r="BN518" s="234">
        <f t="shared" si="549"/>
        <v>300.39</v>
      </c>
      <c r="BO518" s="234">
        <f t="shared" si="550"/>
        <v>300.39</v>
      </c>
      <c r="BP518" s="235" t="s">
        <v>1599</v>
      </c>
    </row>
    <row r="519" spans="1:68" s="233" customFormat="1" x14ac:dyDescent="0.2">
      <c r="A519" s="246" t="s">
        <v>911</v>
      </c>
      <c r="B519" s="247" t="s">
        <v>947</v>
      </c>
      <c r="C519" s="247" t="s">
        <v>943</v>
      </c>
      <c r="D519" s="248" t="s">
        <v>177</v>
      </c>
      <c r="E519" s="247" t="s">
        <v>166</v>
      </c>
      <c r="F519" s="247" t="s">
        <v>157</v>
      </c>
      <c r="G519" s="247" t="s">
        <v>158</v>
      </c>
      <c r="H519" s="247" t="s">
        <v>1428</v>
      </c>
      <c r="I519" s="247" t="s">
        <v>1303</v>
      </c>
      <c r="J519" s="247" t="s">
        <v>1202</v>
      </c>
      <c r="K519" s="271">
        <v>2.36</v>
      </c>
      <c r="L519" s="271">
        <v>1.04</v>
      </c>
      <c r="M519" s="247"/>
      <c r="N519" s="247"/>
      <c r="O519" s="247" t="s">
        <v>65</v>
      </c>
      <c r="P519" s="247">
        <v>54</v>
      </c>
      <c r="Q519" s="248"/>
      <c r="R519" s="247" t="s">
        <v>136</v>
      </c>
      <c r="S519" s="247" t="s">
        <v>1217</v>
      </c>
      <c r="T519" s="249">
        <v>139</v>
      </c>
      <c r="U519" s="249" t="s">
        <v>1607</v>
      </c>
      <c r="V519" s="247" t="s">
        <v>199</v>
      </c>
      <c r="W519" s="247" t="s">
        <v>108</v>
      </c>
      <c r="X519" s="247" t="s">
        <v>108</v>
      </c>
      <c r="Y519" s="247" t="s">
        <v>112</v>
      </c>
      <c r="Z519" s="247" t="s">
        <v>1304</v>
      </c>
      <c r="AA519" s="247" t="s">
        <v>113</v>
      </c>
      <c r="AB519" s="247" t="s">
        <v>113</v>
      </c>
      <c r="AC519" s="247"/>
      <c r="AD519" s="247" t="s">
        <v>113</v>
      </c>
      <c r="AE519" s="247" t="s">
        <v>6</v>
      </c>
      <c r="AF519" s="247" t="s">
        <v>108</v>
      </c>
      <c r="AG519" s="247"/>
      <c r="AH519" s="249" t="s">
        <v>1351</v>
      </c>
      <c r="AI519" s="254"/>
      <c r="AJ519" s="251" t="s">
        <v>1560</v>
      </c>
      <c r="AK519" s="252" t="s">
        <v>1208</v>
      </c>
      <c r="AL519" s="253" t="s">
        <v>1290</v>
      </c>
      <c r="AM519" s="266">
        <f t="shared" si="538"/>
        <v>6.16</v>
      </c>
      <c r="AN519" s="267">
        <v>28.77</v>
      </c>
      <c r="AO519" s="234">
        <f t="shared" si="539"/>
        <v>177.22</v>
      </c>
      <c r="AP519" s="268">
        <v>2.75</v>
      </c>
      <c r="AQ519" s="268">
        <v>2</v>
      </c>
      <c r="AR519" s="268">
        <v>1.25</v>
      </c>
      <c r="AS519" s="234">
        <f t="shared" si="540"/>
        <v>224.52</v>
      </c>
      <c r="AT519" s="267">
        <v>28.77</v>
      </c>
      <c r="AU519" s="234">
        <f t="shared" si="541"/>
        <v>177.22</v>
      </c>
      <c r="AV519" s="268">
        <v>2.75</v>
      </c>
      <c r="AW519" s="268">
        <v>2</v>
      </c>
      <c r="AX519" s="268">
        <v>1.25</v>
      </c>
      <c r="AY519" s="234">
        <f t="shared" si="542"/>
        <v>224.52</v>
      </c>
      <c r="AZ519" s="272">
        <v>23.15</v>
      </c>
      <c r="BA519" s="266">
        <f t="shared" si="543"/>
        <v>142.60400000000001</v>
      </c>
      <c r="BB519" s="273">
        <v>1.75</v>
      </c>
      <c r="BC519" s="273">
        <v>1</v>
      </c>
      <c r="BD519" s="273">
        <v>0.75</v>
      </c>
      <c r="BE519" s="234">
        <f t="shared" si="544"/>
        <v>130.97</v>
      </c>
      <c r="BF519" s="272">
        <v>23.15</v>
      </c>
      <c r="BG519" s="234">
        <f t="shared" si="545"/>
        <v>142.6</v>
      </c>
      <c r="BH519" s="273">
        <v>1.75</v>
      </c>
      <c r="BI519" s="273">
        <v>1</v>
      </c>
      <c r="BJ519" s="273">
        <v>0.75</v>
      </c>
      <c r="BK519" s="234">
        <f t="shared" si="546"/>
        <v>130.97</v>
      </c>
      <c r="BL519" s="234">
        <f t="shared" si="547"/>
        <v>401.74</v>
      </c>
      <c r="BM519" s="234">
        <f t="shared" si="548"/>
        <v>401.74</v>
      </c>
      <c r="BN519" s="234">
        <f t="shared" si="549"/>
        <v>273.57</v>
      </c>
      <c r="BO519" s="234">
        <f t="shared" si="550"/>
        <v>273.57</v>
      </c>
      <c r="BP519" s="235" t="s">
        <v>1599</v>
      </c>
    </row>
    <row r="520" spans="1:68" s="233" customFormat="1" x14ac:dyDescent="0.2">
      <c r="A520" s="246" t="s">
        <v>911</v>
      </c>
      <c r="B520" s="247" t="s">
        <v>949</v>
      </c>
      <c r="C520" s="247" t="s">
        <v>948</v>
      </c>
      <c r="D520" s="248" t="s">
        <v>311</v>
      </c>
      <c r="E520" s="247" t="s">
        <v>124</v>
      </c>
      <c r="F520" s="247" t="s">
        <v>157</v>
      </c>
      <c r="G520" s="247" t="s">
        <v>158</v>
      </c>
      <c r="H520" s="247" t="s">
        <v>1428</v>
      </c>
      <c r="I520" s="247" t="s">
        <v>1504</v>
      </c>
      <c r="J520" s="247" t="s">
        <v>1231</v>
      </c>
      <c r="K520" s="271">
        <v>2.36</v>
      </c>
      <c r="L520" s="271">
        <v>1.64</v>
      </c>
      <c r="M520" s="247" t="s">
        <v>1308</v>
      </c>
      <c r="N520" s="247" t="s">
        <v>1505</v>
      </c>
      <c r="O520" s="247" t="s">
        <v>65</v>
      </c>
      <c r="P520" s="247">
        <v>54</v>
      </c>
      <c r="Q520" s="248"/>
      <c r="R520" s="247" t="s">
        <v>136</v>
      </c>
      <c r="S520" s="247" t="s">
        <v>1441</v>
      </c>
      <c r="T520" s="249">
        <v>139</v>
      </c>
      <c r="U520" s="249" t="s">
        <v>1607</v>
      </c>
      <c r="V520" s="247" t="s">
        <v>111</v>
      </c>
      <c r="W520" s="247" t="s">
        <v>65</v>
      </c>
      <c r="X520" s="247" t="s">
        <v>108</v>
      </c>
      <c r="Y520" s="247" t="s">
        <v>112</v>
      </c>
      <c r="Z520" s="247" t="s">
        <v>1337</v>
      </c>
      <c r="AA520" s="247" t="s">
        <v>108</v>
      </c>
      <c r="AB520" s="247" t="s">
        <v>108</v>
      </c>
      <c r="AC520" s="247"/>
      <c r="AD520" s="249" t="s">
        <v>108</v>
      </c>
      <c r="AE520" s="247" t="s">
        <v>6</v>
      </c>
      <c r="AF520" s="247" t="s">
        <v>108</v>
      </c>
      <c r="AG520" s="247" t="s">
        <v>1460</v>
      </c>
      <c r="AH520" s="247" t="s">
        <v>1433</v>
      </c>
      <c r="AI520" s="254"/>
      <c r="AJ520" s="251" t="s">
        <v>1560</v>
      </c>
      <c r="AK520" s="252" t="s">
        <v>1208</v>
      </c>
      <c r="AL520" s="253" t="s">
        <v>1290</v>
      </c>
      <c r="AM520" s="266">
        <f t="shared" si="538"/>
        <v>6.76</v>
      </c>
      <c r="AN520" s="267">
        <v>28.77</v>
      </c>
      <c r="AO520" s="234">
        <f t="shared" si="539"/>
        <v>194.49</v>
      </c>
      <c r="AP520" s="268">
        <v>2.75</v>
      </c>
      <c r="AQ520" s="268">
        <v>2</v>
      </c>
      <c r="AR520" s="268">
        <v>1.25</v>
      </c>
      <c r="AS520" s="234">
        <f t="shared" si="540"/>
        <v>224.52</v>
      </c>
      <c r="AT520" s="267">
        <v>28.77</v>
      </c>
      <c r="AU520" s="234">
        <f t="shared" si="541"/>
        <v>194.49</v>
      </c>
      <c r="AV520" s="268">
        <v>2.75</v>
      </c>
      <c r="AW520" s="268">
        <v>2</v>
      </c>
      <c r="AX520" s="268">
        <v>1.25</v>
      </c>
      <c r="AY520" s="234">
        <f t="shared" si="542"/>
        <v>224.52</v>
      </c>
      <c r="AZ520" s="272">
        <v>23.15</v>
      </c>
      <c r="BA520" s="266">
        <f t="shared" si="543"/>
        <v>156.494</v>
      </c>
      <c r="BB520" s="273">
        <v>1.75</v>
      </c>
      <c r="BC520" s="273">
        <v>1</v>
      </c>
      <c r="BD520" s="273">
        <v>0.75</v>
      </c>
      <c r="BE520" s="234">
        <f t="shared" si="544"/>
        <v>130.97</v>
      </c>
      <c r="BF520" s="272">
        <v>23.15</v>
      </c>
      <c r="BG520" s="234">
        <f t="shared" si="545"/>
        <v>156.49</v>
      </c>
      <c r="BH520" s="273">
        <v>1.75</v>
      </c>
      <c r="BI520" s="273">
        <v>1</v>
      </c>
      <c r="BJ520" s="273">
        <v>0.75</v>
      </c>
      <c r="BK520" s="234">
        <f t="shared" si="546"/>
        <v>130.97</v>
      </c>
      <c r="BL520" s="234">
        <f t="shared" si="547"/>
        <v>419.01</v>
      </c>
      <c r="BM520" s="234">
        <f t="shared" si="548"/>
        <v>419.01</v>
      </c>
      <c r="BN520" s="234">
        <f t="shared" si="549"/>
        <v>287.45999999999998</v>
      </c>
      <c r="BO520" s="234">
        <f t="shared" si="550"/>
        <v>287.45999999999998</v>
      </c>
      <c r="BP520" s="235" t="s">
        <v>1599</v>
      </c>
    </row>
    <row r="521" spans="1:68" s="233" customFormat="1" x14ac:dyDescent="0.2">
      <c r="A521" s="246" t="s">
        <v>911</v>
      </c>
      <c r="B521" s="247" t="s">
        <v>950</v>
      </c>
      <c r="C521" s="247" t="s">
        <v>1511</v>
      </c>
      <c r="D521" s="248" t="s">
        <v>177</v>
      </c>
      <c r="E521" s="247" t="s">
        <v>250</v>
      </c>
      <c r="F521" s="247" t="s">
        <v>251</v>
      </c>
      <c r="G521" s="247" t="s">
        <v>158</v>
      </c>
      <c r="H521" s="247" t="s">
        <v>1357</v>
      </c>
      <c r="I521" s="247" t="s">
        <v>1231</v>
      </c>
      <c r="J521" s="249" t="s">
        <v>1231</v>
      </c>
      <c r="K521" s="280">
        <v>2.395</v>
      </c>
      <c r="L521" s="271">
        <v>1.903</v>
      </c>
      <c r="M521" s="247"/>
      <c r="N521" s="247"/>
      <c r="O521" s="247" t="s">
        <v>65</v>
      </c>
      <c r="P521" s="247">
        <v>44</v>
      </c>
      <c r="Q521" s="248"/>
      <c r="R521" s="247" t="s">
        <v>136</v>
      </c>
      <c r="S521" s="247" t="s">
        <v>1499</v>
      </c>
      <c r="T521" s="249">
        <v>256</v>
      </c>
      <c r="U521" s="247" t="s">
        <v>159</v>
      </c>
      <c r="V521" s="247" t="s">
        <v>113</v>
      </c>
      <c r="W521" s="247" t="s">
        <v>65</v>
      </c>
      <c r="X521" s="247" t="s">
        <v>108</v>
      </c>
      <c r="Y521" s="247" t="s">
        <v>112</v>
      </c>
      <c r="Z521" s="247" t="s">
        <v>1337</v>
      </c>
      <c r="AA521" s="247" t="s">
        <v>113</v>
      </c>
      <c r="AB521" s="247" t="s">
        <v>113</v>
      </c>
      <c r="AC521" s="247"/>
      <c r="AD521" s="247" t="s">
        <v>113</v>
      </c>
      <c r="AE521" s="249" t="s">
        <v>113</v>
      </c>
      <c r="AF521" s="249" t="s">
        <v>65</v>
      </c>
      <c r="AG521" s="247"/>
      <c r="AH521" s="247" t="s">
        <v>1395</v>
      </c>
      <c r="AI521" s="254"/>
      <c r="AJ521" s="251" t="s">
        <v>1596</v>
      </c>
      <c r="AK521" s="252" t="s">
        <v>1208</v>
      </c>
      <c r="AL521" s="253" t="s">
        <v>1290</v>
      </c>
      <c r="AM521" s="266">
        <f t="shared" si="538"/>
        <v>7.093</v>
      </c>
      <c r="AN521" s="234"/>
      <c r="AO521" s="267">
        <v>169.05</v>
      </c>
      <c r="AP521" s="268">
        <v>3.5</v>
      </c>
      <c r="AQ521" s="268">
        <v>2.25</v>
      </c>
      <c r="AR521" s="268">
        <v>1.25</v>
      </c>
      <c r="AS521" s="234">
        <f t="shared" si="540"/>
        <v>261.94</v>
      </c>
      <c r="AT521" s="234"/>
      <c r="AU521" s="269">
        <v>93.1</v>
      </c>
      <c r="AV521" s="270">
        <v>3.5</v>
      </c>
      <c r="AW521" s="270">
        <v>2.25</v>
      </c>
      <c r="AX521" s="270">
        <v>1.25</v>
      </c>
      <c r="AY521" s="234">
        <f t="shared" si="542"/>
        <v>261.94</v>
      </c>
      <c r="AZ521" s="266"/>
      <c r="BA521" s="267">
        <v>169.05</v>
      </c>
      <c r="BB521" s="268">
        <v>3.5</v>
      </c>
      <c r="BC521" s="268">
        <v>2.25</v>
      </c>
      <c r="BD521" s="268">
        <v>1.25</v>
      </c>
      <c r="BE521" s="234">
        <f t="shared" si="544"/>
        <v>261.94</v>
      </c>
      <c r="BF521" s="234"/>
      <c r="BG521" s="269">
        <v>93.1</v>
      </c>
      <c r="BH521" s="270">
        <v>3.5</v>
      </c>
      <c r="BI521" s="270">
        <v>2.25</v>
      </c>
      <c r="BJ521" s="270">
        <v>1.25</v>
      </c>
      <c r="BK521" s="234">
        <f t="shared" si="546"/>
        <v>261.94</v>
      </c>
      <c r="BL521" s="234">
        <f t="shared" si="547"/>
        <v>430.99</v>
      </c>
      <c r="BM521" s="234">
        <f t="shared" si="548"/>
        <v>355.04</v>
      </c>
      <c r="BN521" s="234">
        <f t="shared" si="549"/>
        <v>430.99</v>
      </c>
      <c r="BO521" s="234">
        <f t="shared" si="550"/>
        <v>355.04</v>
      </c>
      <c r="BP521" s="235" t="s">
        <v>1597</v>
      </c>
    </row>
    <row r="522" spans="1:68" s="233" customFormat="1" x14ac:dyDescent="0.2">
      <c r="A522" s="246" t="s">
        <v>911</v>
      </c>
      <c r="B522" s="247" t="s">
        <v>952</v>
      </c>
      <c r="C522" s="247" t="s">
        <v>951</v>
      </c>
      <c r="D522" s="248" t="s">
        <v>335</v>
      </c>
      <c r="E522" s="247" t="s">
        <v>166</v>
      </c>
      <c r="F522" s="247" t="s">
        <v>157</v>
      </c>
      <c r="G522" s="247" t="s">
        <v>158</v>
      </c>
      <c r="H522" s="247" t="s">
        <v>1408</v>
      </c>
      <c r="I522" s="247" t="s">
        <v>1500</v>
      </c>
      <c r="J522" s="247" t="s">
        <v>1295</v>
      </c>
      <c r="K522" s="271">
        <v>2.36</v>
      </c>
      <c r="L522" s="271">
        <v>0.95</v>
      </c>
      <c r="M522" s="247"/>
      <c r="N522" s="247"/>
      <c r="O522" s="247" t="s">
        <v>65</v>
      </c>
      <c r="P522" s="247">
        <v>44</v>
      </c>
      <c r="Q522" s="248"/>
      <c r="R522" s="247" t="s">
        <v>136</v>
      </c>
      <c r="S522" s="247" t="s">
        <v>1238</v>
      </c>
      <c r="T522" s="249">
        <v>154</v>
      </c>
      <c r="U522" s="249" t="s">
        <v>1607</v>
      </c>
      <c r="V522" s="247" t="s">
        <v>167</v>
      </c>
      <c r="W522" s="247" t="s">
        <v>65</v>
      </c>
      <c r="X522" s="247" t="s">
        <v>108</v>
      </c>
      <c r="Y522" s="247" t="s">
        <v>112</v>
      </c>
      <c r="Z522" s="247" t="s">
        <v>1337</v>
      </c>
      <c r="AA522" s="247" t="s">
        <v>113</v>
      </c>
      <c r="AB522" s="247" t="s">
        <v>113</v>
      </c>
      <c r="AC522" s="247"/>
      <c r="AD522" s="247" t="s">
        <v>113</v>
      </c>
      <c r="AE522" s="249" t="s">
        <v>113</v>
      </c>
      <c r="AF522" s="247" t="s">
        <v>65</v>
      </c>
      <c r="AG522" s="247"/>
      <c r="AH522" s="247" t="s">
        <v>1383</v>
      </c>
      <c r="AI522" s="254"/>
      <c r="AJ522" s="251" t="s">
        <v>1596</v>
      </c>
      <c r="AK522" s="252" t="s">
        <v>1208</v>
      </c>
      <c r="AL522" s="253" t="s">
        <v>1290</v>
      </c>
      <c r="AM522" s="266">
        <f t="shared" si="538"/>
        <v>6.07</v>
      </c>
      <c r="AN522" s="267">
        <v>28.03</v>
      </c>
      <c r="AO522" s="234">
        <f t="shared" si="539"/>
        <v>170.14</v>
      </c>
      <c r="AP522" s="268">
        <v>2.5</v>
      </c>
      <c r="AQ522" s="268">
        <v>2</v>
      </c>
      <c r="AR522" s="268">
        <v>1.25</v>
      </c>
      <c r="AS522" s="234">
        <f t="shared" si="540"/>
        <v>215.17</v>
      </c>
      <c r="AT522" s="269">
        <v>13.09</v>
      </c>
      <c r="AU522" s="234">
        <f t="shared" si="541"/>
        <v>79.459999999999994</v>
      </c>
      <c r="AV522" s="270">
        <v>2.5</v>
      </c>
      <c r="AW522" s="270">
        <v>2</v>
      </c>
      <c r="AX522" s="270">
        <v>1.25</v>
      </c>
      <c r="AY522" s="234">
        <f t="shared" si="542"/>
        <v>215.17</v>
      </c>
      <c r="AZ522" s="272">
        <v>18.66</v>
      </c>
      <c r="BA522" s="266">
        <f t="shared" si="543"/>
        <v>113.26600000000001</v>
      </c>
      <c r="BB522" s="273">
        <v>1.5</v>
      </c>
      <c r="BC522" s="273">
        <v>1</v>
      </c>
      <c r="BD522" s="273">
        <v>0.75</v>
      </c>
      <c r="BE522" s="234">
        <f t="shared" si="544"/>
        <v>121.62</v>
      </c>
      <c r="BF522" s="294">
        <v>10.78</v>
      </c>
      <c r="BG522" s="234">
        <f t="shared" si="545"/>
        <v>65.430000000000007</v>
      </c>
      <c r="BH522" s="295">
        <v>1.25</v>
      </c>
      <c r="BI522" s="295">
        <v>1</v>
      </c>
      <c r="BJ522" s="295">
        <v>0.75</v>
      </c>
      <c r="BK522" s="234">
        <f t="shared" si="546"/>
        <v>112.26</v>
      </c>
      <c r="BL522" s="234">
        <f t="shared" si="547"/>
        <v>385.31</v>
      </c>
      <c r="BM522" s="234">
        <f t="shared" si="548"/>
        <v>294.63</v>
      </c>
      <c r="BN522" s="234">
        <f t="shared" si="549"/>
        <v>234.89</v>
      </c>
      <c r="BO522" s="234">
        <f t="shared" si="550"/>
        <v>177.69</v>
      </c>
    </row>
    <row r="523" spans="1:68" s="233" customFormat="1" x14ac:dyDescent="0.2">
      <c r="A523" s="246" t="s">
        <v>911</v>
      </c>
      <c r="B523" s="247" t="s">
        <v>954</v>
      </c>
      <c r="C523" s="247" t="s">
        <v>953</v>
      </c>
      <c r="D523" s="248" t="s">
        <v>358</v>
      </c>
      <c r="E523" s="247" t="s">
        <v>166</v>
      </c>
      <c r="F523" s="247" t="s">
        <v>157</v>
      </c>
      <c r="G523" s="247" t="s">
        <v>158</v>
      </c>
      <c r="H523" s="247" t="s">
        <v>1408</v>
      </c>
      <c r="I523" s="247" t="s">
        <v>1442</v>
      </c>
      <c r="J523" s="247" t="s">
        <v>1231</v>
      </c>
      <c r="K523" s="271">
        <v>2.36</v>
      </c>
      <c r="L523" s="271">
        <v>1.01</v>
      </c>
      <c r="M523" s="247"/>
      <c r="N523" s="247"/>
      <c r="O523" s="247" t="s">
        <v>65</v>
      </c>
      <c r="P523" s="247">
        <v>44</v>
      </c>
      <c r="Q523" s="248"/>
      <c r="R523" s="247" t="s">
        <v>136</v>
      </c>
      <c r="S523" s="247" t="s">
        <v>1238</v>
      </c>
      <c r="T523" s="249">
        <v>154</v>
      </c>
      <c r="U523" s="249" t="s">
        <v>1607</v>
      </c>
      <c r="V523" s="247" t="s">
        <v>167</v>
      </c>
      <c r="W523" s="247" t="s">
        <v>65</v>
      </c>
      <c r="X523" s="247" t="s">
        <v>108</v>
      </c>
      <c r="Y523" s="247" t="s">
        <v>112</v>
      </c>
      <c r="Z523" s="247" t="s">
        <v>1337</v>
      </c>
      <c r="AA523" s="247" t="s">
        <v>113</v>
      </c>
      <c r="AB523" s="247" t="s">
        <v>113</v>
      </c>
      <c r="AC523" s="247"/>
      <c r="AD523" s="247" t="s">
        <v>113</v>
      </c>
      <c r="AE523" s="249" t="s">
        <v>5</v>
      </c>
      <c r="AF523" s="249" t="s">
        <v>108</v>
      </c>
      <c r="AG523" s="247"/>
      <c r="AH523" s="247" t="s">
        <v>1413</v>
      </c>
      <c r="AI523" s="254"/>
      <c r="AJ523" s="251" t="s">
        <v>1560</v>
      </c>
      <c r="AK523" s="252" t="s">
        <v>1208</v>
      </c>
      <c r="AL523" s="253" t="s">
        <v>1290</v>
      </c>
      <c r="AM523" s="266">
        <f t="shared" si="538"/>
        <v>6.13</v>
      </c>
      <c r="AN523" s="267">
        <v>28.04</v>
      </c>
      <c r="AO523" s="234">
        <f t="shared" si="539"/>
        <v>171.89</v>
      </c>
      <c r="AP523" s="268">
        <v>2.5</v>
      </c>
      <c r="AQ523" s="268">
        <v>2</v>
      </c>
      <c r="AR523" s="268">
        <v>1.25</v>
      </c>
      <c r="AS523" s="234">
        <f t="shared" si="540"/>
        <v>215.17</v>
      </c>
      <c r="AT523" s="269">
        <v>13.1</v>
      </c>
      <c r="AU523" s="234">
        <f t="shared" si="541"/>
        <v>80.3</v>
      </c>
      <c r="AV523" s="270">
        <v>2.5</v>
      </c>
      <c r="AW523" s="270">
        <v>2</v>
      </c>
      <c r="AX523" s="270">
        <v>1.25</v>
      </c>
      <c r="AY523" s="234">
        <f t="shared" si="542"/>
        <v>215.17</v>
      </c>
      <c r="AZ523" s="272">
        <v>18.68</v>
      </c>
      <c r="BA523" s="266">
        <f t="shared" si="543"/>
        <v>114.508</v>
      </c>
      <c r="BB523" s="273">
        <v>1.5</v>
      </c>
      <c r="BC523" s="273">
        <v>1</v>
      </c>
      <c r="BD523" s="273">
        <v>0.75</v>
      </c>
      <c r="BE523" s="234">
        <f t="shared" si="544"/>
        <v>121.62</v>
      </c>
      <c r="BF523" s="294">
        <v>10.79</v>
      </c>
      <c r="BG523" s="234">
        <f t="shared" si="545"/>
        <v>66.14</v>
      </c>
      <c r="BH523" s="295">
        <v>1.25</v>
      </c>
      <c r="BI523" s="295">
        <v>1</v>
      </c>
      <c r="BJ523" s="295">
        <v>0.75</v>
      </c>
      <c r="BK523" s="234">
        <f t="shared" si="546"/>
        <v>112.26</v>
      </c>
      <c r="BL523" s="234">
        <f t="shared" si="547"/>
        <v>387.06</v>
      </c>
      <c r="BM523" s="234">
        <f t="shared" si="548"/>
        <v>295.47000000000003</v>
      </c>
      <c r="BN523" s="234">
        <f t="shared" si="549"/>
        <v>236.13</v>
      </c>
      <c r="BO523" s="234">
        <f t="shared" si="550"/>
        <v>178.4</v>
      </c>
    </row>
    <row r="524" spans="1:68" s="233" customFormat="1" x14ac:dyDescent="0.2">
      <c r="A524" s="246" t="s">
        <v>911</v>
      </c>
      <c r="B524" s="247" t="s">
        <v>956</v>
      </c>
      <c r="C524" s="247" t="s">
        <v>955</v>
      </c>
      <c r="D524" s="248" t="s">
        <v>338</v>
      </c>
      <c r="E524" s="247" t="s">
        <v>166</v>
      </c>
      <c r="F524" s="247" t="s">
        <v>157</v>
      </c>
      <c r="G524" s="247" t="s">
        <v>158</v>
      </c>
      <c r="H524" s="247" t="s">
        <v>1408</v>
      </c>
      <c r="I524" s="247" t="s">
        <v>1500</v>
      </c>
      <c r="J524" s="247" t="s">
        <v>1295</v>
      </c>
      <c r="K524" s="271">
        <v>2.36</v>
      </c>
      <c r="L524" s="271">
        <v>0.95</v>
      </c>
      <c r="M524" s="247"/>
      <c r="N524" s="247"/>
      <c r="O524" s="247" t="s">
        <v>65</v>
      </c>
      <c r="P524" s="247">
        <v>44</v>
      </c>
      <c r="Q524" s="248"/>
      <c r="R524" s="247" t="s">
        <v>136</v>
      </c>
      <c r="S524" s="247" t="s">
        <v>1238</v>
      </c>
      <c r="T524" s="249">
        <v>154</v>
      </c>
      <c r="U524" s="249" t="s">
        <v>1607</v>
      </c>
      <c r="V524" s="247" t="s">
        <v>199</v>
      </c>
      <c r="W524" s="247" t="s">
        <v>65</v>
      </c>
      <c r="X524" s="247" t="s">
        <v>108</v>
      </c>
      <c r="Y524" s="247" t="s">
        <v>112</v>
      </c>
      <c r="Z524" s="247" t="s">
        <v>1337</v>
      </c>
      <c r="AA524" s="247" t="s">
        <v>113</v>
      </c>
      <c r="AB524" s="247" t="s">
        <v>113</v>
      </c>
      <c r="AC524" s="247"/>
      <c r="AD524" s="247" t="s">
        <v>113</v>
      </c>
      <c r="AE524" s="249" t="s">
        <v>113</v>
      </c>
      <c r="AF524" s="247" t="s">
        <v>65</v>
      </c>
      <c r="AG524" s="247"/>
      <c r="AH524" s="247" t="s">
        <v>1383</v>
      </c>
      <c r="AI524" s="254"/>
      <c r="AJ524" s="251" t="s">
        <v>1596</v>
      </c>
      <c r="AK524" s="252" t="s">
        <v>1208</v>
      </c>
      <c r="AL524" s="253" t="s">
        <v>1290</v>
      </c>
      <c r="AM524" s="266">
        <f t="shared" si="538"/>
        <v>6.07</v>
      </c>
      <c r="AN524" s="267">
        <v>28.03</v>
      </c>
      <c r="AO524" s="234">
        <f t="shared" si="539"/>
        <v>170.14</v>
      </c>
      <c r="AP524" s="268">
        <v>2.5</v>
      </c>
      <c r="AQ524" s="268">
        <v>2</v>
      </c>
      <c r="AR524" s="268">
        <v>1.25</v>
      </c>
      <c r="AS524" s="234">
        <f t="shared" si="540"/>
        <v>215.17</v>
      </c>
      <c r="AT524" s="269">
        <v>13.09</v>
      </c>
      <c r="AU524" s="234">
        <f t="shared" si="541"/>
        <v>79.459999999999994</v>
      </c>
      <c r="AV524" s="270">
        <v>2.5</v>
      </c>
      <c r="AW524" s="270">
        <v>2</v>
      </c>
      <c r="AX524" s="270">
        <v>1.25</v>
      </c>
      <c r="AY524" s="234">
        <f t="shared" si="542"/>
        <v>215.17</v>
      </c>
      <c r="AZ524" s="272">
        <v>18.66</v>
      </c>
      <c r="BA524" s="266">
        <f t="shared" si="543"/>
        <v>113.26600000000001</v>
      </c>
      <c r="BB524" s="273">
        <v>1.5</v>
      </c>
      <c r="BC524" s="273">
        <v>1</v>
      </c>
      <c r="BD524" s="273">
        <v>0.75</v>
      </c>
      <c r="BE524" s="234">
        <f t="shared" si="544"/>
        <v>121.62</v>
      </c>
      <c r="BF524" s="294">
        <v>10.78</v>
      </c>
      <c r="BG524" s="234">
        <f t="shared" si="545"/>
        <v>65.430000000000007</v>
      </c>
      <c r="BH524" s="295">
        <v>1.25</v>
      </c>
      <c r="BI524" s="295">
        <v>1</v>
      </c>
      <c r="BJ524" s="295">
        <v>0.75</v>
      </c>
      <c r="BK524" s="234">
        <f t="shared" si="546"/>
        <v>112.26</v>
      </c>
      <c r="BL524" s="234">
        <f t="shared" si="547"/>
        <v>385.31</v>
      </c>
      <c r="BM524" s="234">
        <f t="shared" si="548"/>
        <v>294.63</v>
      </c>
      <c r="BN524" s="234">
        <f t="shared" si="549"/>
        <v>234.89</v>
      </c>
      <c r="BO524" s="234">
        <f t="shared" si="550"/>
        <v>177.69</v>
      </c>
    </row>
    <row r="525" spans="1:68" s="233" customFormat="1" x14ac:dyDescent="0.2">
      <c r="A525" s="246" t="s">
        <v>911</v>
      </c>
      <c r="B525" s="247" t="s">
        <v>958</v>
      </c>
      <c r="C525" s="247" t="s">
        <v>957</v>
      </c>
      <c r="D525" s="248" t="s">
        <v>177</v>
      </c>
      <c r="E525" s="247" t="s">
        <v>124</v>
      </c>
      <c r="F525" s="247" t="s">
        <v>157</v>
      </c>
      <c r="G525" s="247" t="s">
        <v>158</v>
      </c>
      <c r="H525" s="247" t="s">
        <v>1428</v>
      </c>
      <c r="I525" s="247" t="s">
        <v>1386</v>
      </c>
      <c r="J525" s="247" t="s">
        <v>1202</v>
      </c>
      <c r="K525" s="271">
        <v>2.36</v>
      </c>
      <c r="L525" s="271">
        <v>1.29</v>
      </c>
      <c r="M525" s="247" t="s">
        <v>1308</v>
      </c>
      <c r="N525" s="247" t="s">
        <v>1388</v>
      </c>
      <c r="O525" s="247" t="s">
        <v>65</v>
      </c>
      <c r="P525" s="247">
        <v>54</v>
      </c>
      <c r="Q525" s="248"/>
      <c r="R525" s="247" t="s">
        <v>136</v>
      </c>
      <c r="S525" s="247" t="s">
        <v>1431</v>
      </c>
      <c r="T525" s="249">
        <v>124</v>
      </c>
      <c r="U525" s="249" t="s">
        <v>1607</v>
      </c>
      <c r="V525" s="247" t="s">
        <v>132</v>
      </c>
      <c r="W525" s="247" t="s">
        <v>108</v>
      </c>
      <c r="X525" s="247" t="s">
        <v>65</v>
      </c>
      <c r="Y525" s="247" t="s">
        <v>112</v>
      </c>
      <c r="Z525" s="247" t="s">
        <v>1337</v>
      </c>
      <c r="AA525" s="247" t="s">
        <v>108</v>
      </c>
      <c r="AB525" s="247" t="s">
        <v>113</v>
      </c>
      <c r="AC525" s="247"/>
      <c r="AD525" s="249" t="s">
        <v>113</v>
      </c>
      <c r="AE525" s="247" t="s">
        <v>6</v>
      </c>
      <c r="AF525" s="247" t="s">
        <v>108</v>
      </c>
      <c r="AG525" s="247"/>
      <c r="AH525" s="247" t="s">
        <v>1347</v>
      </c>
      <c r="AI525" s="254"/>
      <c r="AJ525" s="251" t="s">
        <v>1560</v>
      </c>
      <c r="AK525" s="252" t="s">
        <v>1208</v>
      </c>
      <c r="AL525" s="253" t="s">
        <v>1290</v>
      </c>
      <c r="AM525" s="266">
        <f t="shared" si="538"/>
        <v>6.41</v>
      </c>
      <c r="AN525" s="267">
        <v>26.02</v>
      </c>
      <c r="AO525" s="234">
        <f t="shared" si="539"/>
        <v>166.79</v>
      </c>
      <c r="AP525" s="268">
        <v>2.75</v>
      </c>
      <c r="AQ525" s="268">
        <v>2</v>
      </c>
      <c r="AR525" s="268">
        <v>1.25</v>
      </c>
      <c r="AS525" s="234">
        <f t="shared" si="540"/>
        <v>224.52</v>
      </c>
      <c r="AT525" s="267">
        <v>26.02</v>
      </c>
      <c r="AU525" s="234">
        <f t="shared" si="541"/>
        <v>166.79</v>
      </c>
      <c r="AV525" s="268">
        <v>2.75</v>
      </c>
      <c r="AW525" s="268">
        <v>2</v>
      </c>
      <c r="AX525" s="268">
        <v>1.25</v>
      </c>
      <c r="AY525" s="234">
        <f t="shared" si="542"/>
        <v>224.52</v>
      </c>
      <c r="AZ525" s="272">
        <v>23.1</v>
      </c>
      <c r="BA525" s="266">
        <f t="shared" si="543"/>
        <v>148.071</v>
      </c>
      <c r="BB525" s="273">
        <v>1.75</v>
      </c>
      <c r="BC525" s="273">
        <v>1</v>
      </c>
      <c r="BD525" s="273">
        <v>0.75</v>
      </c>
      <c r="BE525" s="234">
        <f t="shared" si="544"/>
        <v>130.97</v>
      </c>
      <c r="BF525" s="272">
        <v>23.1</v>
      </c>
      <c r="BG525" s="234">
        <f t="shared" si="545"/>
        <v>148.07</v>
      </c>
      <c r="BH525" s="273">
        <v>1.75</v>
      </c>
      <c r="BI525" s="273">
        <v>1</v>
      </c>
      <c r="BJ525" s="273">
        <v>0.75</v>
      </c>
      <c r="BK525" s="234">
        <f t="shared" si="546"/>
        <v>130.97</v>
      </c>
      <c r="BL525" s="234">
        <f t="shared" si="547"/>
        <v>391.31</v>
      </c>
      <c r="BM525" s="234">
        <f t="shared" si="548"/>
        <v>391.31</v>
      </c>
      <c r="BN525" s="234">
        <f t="shared" si="549"/>
        <v>279.04000000000002</v>
      </c>
      <c r="BO525" s="234">
        <f t="shared" si="550"/>
        <v>279.04000000000002</v>
      </c>
      <c r="BP525" s="235" t="s">
        <v>1599</v>
      </c>
    </row>
    <row r="526" spans="1:68" s="233" customFormat="1" x14ac:dyDescent="0.2">
      <c r="A526" s="246" t="s">
        <v>911</v>
      </c>
      <c r="B526" s="247" t="s">
        <v>960</v>
      </c>
      <c r="C526" s="247" t="s">
        <v>959</v>
      </c>
      <c r="D526" s="248" t="s">
        <v>311</v>
      </c>
      <c r="E526" s="247" t="s">
        <v>124</v>
      </c>
      <c r="F526" s="247" t="s">
        <v>157</v>
      </c>
      <c r="G526" s="247" t="s">
        <v>158</v>
      </c>
      <c r="H526" s="247" t="s">
        <v>1428</v>
      </c>
      <c r="I526" s="247" t="s">
        <v>1504</v>
      </c>
      <c r="J526" s="247" t="s">
        <v>1295</v>
      </c>
      <c r="K526" s="271">
        <v>2.36</v>
      </c>
      <c r="L526" s="271">
        <v>1.64</v>
      </c>
      <c r="M526" s="247" t="s">
        <v>1308</v>
      </c>
      <c r="N526" s="247" t="s">
        <v>1505</v>
      </c>
      <c r="O526" s="247" t="s">
        <v>65</v>
      </c>
      <c r="P526" s="247">
        <v>54</v>
      </c>
      <c r="Q526" s="248"/>
      <c r="R526" s="247" t="s">
        <v>136</v>
      </c>
      <c r="S526" s="247" t="s">
        <v>1238</v>
      </c>
      <c r="T526" s="249">
        <v>154</v>
      </c>
      <c r="U526" s="249" t="s">
        <v>1607</v>
      </c>
      <c r="V526" s="247" t="s">
        <v>111</v>
      </c>
      <c r="W526" s="247" t="s">
        <v>65</v>
      </c>
      <c r="X526" s="247" t="s">
        <v>108</v>
      </c>
      <c r="Y526" s="247" t="s">
        <v>112</v>
      </c>
      <c r="Z526" s="247" t="s">
        <v>1337</v>
      </c>
      <c r="AA526" s="247" t="s">
        <v>108</v>
      </c>
      <c r="AB526" s="247" t="s">
        <v>108</v>
      </c>
      <c r="AC526" s="247"/>
      <c r="AD526" s="249" t="s">
        <v>108</v>
      </c>
      <c r="AE526" s="247" t="s">
        <v>6</v>
      </c>
      <c r="AF526" s="247" t="s">
        <v>108</v>
      </c>
      <c r="AG526" s="247" t="s">
        <v>1460</v>
      </c>
      <c r="AH526" s="247" t="s">
        <v>1433</v>
      </c>
      <c r="AI526" s="254"/>
      <c r="AJ526" s="251" t="s">
        <v>1560</v>
      </c>
      <c r="AK526" s="252" t="s">
        <v>1208</v>
      </c>
      <c r="AL526" s="253" t="s">
        <v>1290</v>
      </c>
      <c r="AM526" s="266">
        <f t="shared" si="538"/>
        <v>6.76</v>
      </c>
      <c r="AN526" s="267">
        <v>33.119999999999997</v>
      </c>
      <c r="AO526" s="234">
        <f t="shared" si="539"/>
        <v>223.89</v>
      </c>
      <c r="AP526" s="268">
        <v>2.75</v>
      </c>
      <c r="AQ526" s="268">
        <v>2</v>
      </c>
      <c r="AR526" s="268">
        <v>1.25</v>
      </c>
      <c r="AS526" s="234">
        <f t="shared" si="540"/>
        <v>224.52</v>
      </c>
      <c r="AT526" s="267">
        <v>33.119999999999997</v>
      </c>
      <c r="AU526" s="234">
        <f t="shared" si="541"/>
        <v>223.89</v>
      </c>
      <c r="AV526" s="268">
        <v>2.75</v>
      </c>
      <c r="AW526" s="268">
        <v>2</v>
      </c>
      <c r="AX526" s="268">
        <v>1.25</v>
      </c>
      <c r="AY526" s="234">
        <f t="shared" si="542"/>
        <v>224.52</v>
      </c>
      <c r="AZ526" s="272">
        <v>26.43</v>
      </c>
      <c r="BA526" s="266">
        <f t="shared" si="543"/>
        <v>178.667</v>
      </c>
      <c r="BB526" s="273">
        <v>1.75</v>
      </c>
      <c r="BC526" s="273">
        <v>1</v>
      </c>
      <c r="BD526" s="273">
        <v>0.75</v>
      </c>
      <c r="BE526" s="234">
        <f t="shared" si="544"/>
        <v>130.97</v>
      </c>
      <c r="BF526" s="272">
        <v>26.43</v>
      </c>
      <c r="BG526" s="234">
        <f t="shared" si="545"/>
        <v>178.67</v>
      </c>
      <c r="BH526" s="273">
        <v>1.75</v>
      </c>
      <c r="BI526" s="273">
        <v>1</v>
      </c>
      <c r="BJ526" s="273">
        <v>0.75</v>
      </c>
      <c r="BK526" s="234">
        <f t="shared" si="546"/>
        <v>130.97</v>
      </c>
      <c r="BL526" s="234">
        <f t="shared" si="547"/>
        <v>448.41</v>
      </c>
      <c r="BM526" s="234">
        <f t="shared" si="548"/>
        <v>448.41</v>
      </c>
      <c r="BN526" s="234">
        <f t="shared" si="549"/>
        <v>309.64</v>
      </c>
      <c r="BO526" s="234">
        <f t="shared" si="550"/>
        <v>309.64</v>
      </c>
      <c r="BP526" s="235" t="s">
        <v>1599</v>
      </c>
    </row>
    <row r="527" spans="1:68" s="233" customFormat="1" x14ac:dyDescent="0.2">
      <c r="A527" s="246" t="s">
        <v>911</v>
      </c>
      <c r="B527" s="247" t="s">
        <v>962</v>
      </c>
      <c r="C527" s="247" t="s">
        <v>961</v>
      </c>
      <c r="D527" s="248" t="s">
        <v>189</v>
      </c>
      <c r="E527" s="247" t="s">
        <v>124</v>
      </c>
      <c r="F527" s="247" t="s">
        <v>157</v>
      </c>
      <c r="G527" s="247" t="s">
        <v>158</v>
      </c>
      <c r="H527" s="247" t="s">
        <v>1428</v>
      </c>
      <c r="I527" s="247" t="s">
        <v>1386</v>
      </c>
      <c r="J527" s="247" t="s">
        <v>1202</v>
      </c>
      <c r="K527" s="271">
        <v>2.36</v>
      </c>
      <c r="L527" s="271">
        <v>1.29</v>
      </c>
      <c r="M527" s="247" t="s">
        <v>1308</v>
      </c>
      <c r="N527" s="247" t="s">
        <v>1388</v>
      </c>
      <c r="O527" s="247" t="s">
        <v>65</v>
      </c>
      <c r="P527" s="247">
        <v>54</v>
      </c>
      <c r="Q527" s="248"/>
      <c r="R527" s="247" t="s">
        <v>136</v>
      </c>
      <c r="S527" s="247" t="s">
        <v>1431</v>
      </c>
      <c r="T527" s="249">
        <v>124</v>
      </c>
      <c r="U527" s="249" t="s">
        <v>1607</v>
      </c>
      <c r="V527" s="247" t="s">
        <v>132</v>
      </c>
      <c r="W527" s="247" t="s">
        <v>108</v>
      </c>
      <c r="X527" s="247" t="s">
        <v>108</v>
      </c>
      <c r="Y527" s="247" t="s">
        <v>112</v>
      </c>
      <c r="Z527" s="247" t="s">
        <v>1337</v>
      </c>
      <c r="AA527" s="247" t="s">
        <v>108</v>
      </c>
      <c r="AB527" s="247" t="s">
        <v>108</v>
      </c>
      <c r="AC527" s="247"/>
      <c r="AD527" s="247" t="s">
        <v>108</v>
      </c>
      <c r="AE527" s="247" t="s">
        <v>6</v>
      </c>
      <c r="AF527" s="247" t="s">
        <v>108</v>
      </c>
      <c r="AG527" s="249" t="s">
        <v>1655</v>
      </c>
      <c r="AH527" s="247" t="s">
        <v>1347</v>
      </c>
      <c r="AI527" s="254"/>
      <c r="AJ527" s="251" t="s">
        <v>1560</v>
      </c>
      <c r="AK527" s="252" t="s">
        <v>1208</v>
      </c>
      <c r="AL527" s="253" t="s">
        <v>1290</v>
      </c>
      <c r="AM527" s="266">
        <f t="shared" si="538"/>
        <v>6.41</v>
      </c>
      <c r="AN527" s="267">
        <v>26.02</v>
      </c>
      <c r="AO527" s="234">
        <f t="shared" si="539"/>
        <v>166.79</v>
      </c>
      <c r="AP527" s="268">
        <v>2.75</v>
      </c>
      <c r="AQ527" s="268">
        <v>2</v>
      </c>
      <c r="AR527" s="268">
        <v>1.25</v>
      </c>
      <c r="AS527" s="234">
        <f t="shared" si="540"/>
        <v>224.52</v>
      </c>
      <c r="AT527" s="267">
        <v>26.02</v>
      </c>
      <c r="AU527" s="234">
        <f t="shared" si="541"/>
        <v>166.79</v>
      </c>
      <c r="AV527" s="268">
        <v>2.75</v>
      </c>
      <c r="AW527" s="268">
        <v>2</v>
      </c>
      <c r="AX527" s="268">
        <v>1.25</v>
      </c>
      <c r="AY527" s="234">
        <f t="shared" si="542"/>
        <v>224.52</v>
      </c>
      <c r="AZ527" s="272">
        <v>23.1</v>
      </c>
      <c r="BA527" s="266">
        <f t="shared" si="543"/>
        <v>148.071</v>
      </c>
      <c r="BB527" s="273">
        <v>1.75</v>
      </c>
      <c r="BC527" s="273">
        <v>1</v>
      </c>
      <c r="BD527" s="273">
        <v>0.75</v>
      </c>
      <c r="BE527" s="234">
        <f t="shared" si="544"/>
        <v>130.97</v>
      </c>
      <c r="BF527" s="272">
        <v>23.1</v>
      </c>
      <c r="BG527" s="234">
        <f t="shared" si="545"/>
        <v>148.07</v>
      </c>
      <c r="BH527" s="273">
        <v>1.75</v>
      </c>
      <c r="BI527" s="273">
        <v>1</v>
      </c>
      <c r="BJ527" s="273">
        <v>0.75</v>
      </c>
      <c r="BK527" s="234">
        <f t="shared" si="546"/>
        <v>130.97</v>
      </c>
      <c r="BL527" s="234">
        <f t="shared" si="547"/>
        <v>391.31</v>
      </c>
      <c r="BM527" s="234">
        <f t="shared" si="548"/>
        <v>391.31</v>
      </c>
      <c r="BN527" s="234">
        <f t="shared" si="549"/>
        <v>279.04000000000002</v>
      </c>
      <c r="BO527" s="234">
        <f t="shared" si="550"/>
        <v>279.04000000000002</v>
      </c>
      <c r="BP527" s="235" t="s">
        <v>1599</v>
      </c>
    </row>
    <row r="528" spans="1:68" s="233" customFormat="1" x14ac:dyDescent="0.2">
      <c r="A528" s="246" t="s">
        <v>911</v>
      </c>
      <c r="B528" s="247" t="s">
        <v>964</v>
      </c>
      <c r="C528" s="247" t="s">
        <v>963</v>
      </c>
      <c r="D528" s="248" t="s">
        <v>291</v>
      </c>
      <c r="E528" s="247" t="s">
        <v>250</v>
      </c>
      <c r="F528" s="247" t="s">
        <v>251</v>
      </c>
      <c r="G528" s="247" t="s">
        <v>158</v>
      </c>
      <c r="H528" s="247" t="s">
        <v>1357</v>
      </c>
      <c r="I528" s="247" t="s">
        <v>1449</v>
      </c>
      <c r="J528" s="249" t="s">
        <v>1295</v>
      </c>
      <c r="K528" s="280">
        <v>2.395</v>
      </c>
      <c r="L528" s="271">
        <v>1.9550000000000001</v>
      </c>
      <c r="M528" s="247"/>
      <c r="N528" s="247"/>
      <c r="O528" s="247" t="s">
        <v>65</v>
      </c>
      <c r="P528" s="247">
        <v>44</v>
      </c>
      <c r="Q528" s="248"/>
      <c r="R528" s="247" t="s">
        <v>136</v>
      </c>
      <c r="S528" s="247" t="s">
        <v>1406</v>
      </c>
      <c r="T528" s="249">
        <v>241</v>
      </c>
      <c r="U528" s="247" t="s">
        <v>159</v>
      </c>
      <c r="V528" s="247" t="s">
        <v>113</v>
      </c>
      <c r="W528" s="247" t="s">
        <v>65</v>
      </c>
      <c r="X528" s="247" t="s">
        <v>65</v>
      </c>
      <c r="Y528" s="247" t="s">
        <v>112</v>
      </c>
      <c r="Z528" s="247" t="s">
        <v>1337</v>
      </c>
      <c r="AA528" s="247" t="s">
        <v>113</v>
      </c>
      <c r="AB528" s="247" t="s">
        <v>113</v>
      </c>
      <c r="AC528" s="247"/>
      <c r="AD528" s="247" t="s">
        <v>113</v>
      </c>
      <c r="AE528" s="249" t="s">
        <v>113</v>
      </c>
      <c r="AF528" s="249" t="s">
        <v>65</v>
      </c>
      <c r="AG528" s="247"/>
      <c r="AH528" s="247" t="s">
        <v>1395</v>
      </c>
      <c r="AI528" s="254"/>
      <c r="AJ528" s="251" t="s">
        <v>1596</v>
      </c>
      <c r="AK528" s="252" t="s">
        <v>1208</v>
      </c>
      <c r="AL528" s="253" t="s">
        <v>1290</v>
      </c>
      <c r="AM528" s="266">
        <f t="shared" si="538"/>
        <v>7.1449999999999996</v>
      </c>
      <c r="AN528" s="234"/>
      <c r="AO528" s="267">
        <v>152.63999999999999</v>
      </c>
      <c r="AP528" s="268">
        <v>3.5</v>
      </c>
      <c r="AQ528" s="268">
        <v>2.25</v>
      </c>
      <c r="AR528" s="268">
        <v>1.25</v>
      </c>
      <c r="AS528" s="234">
        <f t="shared" si="540"/>
        <v>261.94</v>
      </c>
      <c r="AT528" s="234"/>
      <c r="AU528" s="269">
        <v>85.99</v>
      </c>
      <c r="AV528" s="270">
        <v>3.5</v>
      </c>
      <c r="AW528" s="270">
        <v>2.25</v>
      </c>
      <c r="AX528" s="270">
        <v>1.25</v>
      </c>
      <c r="AY528" s="234">
        <f t="shared" si="542"/>
        <v>261.94</v>
      </c>
      <c r="AZ528" s="266"/>
      <c r="BA528" s="267">
        <v>152.63999999999999</v>
      </c>
      <c r="BB528" s="268">
        <v>3.5</v>
      </c>
      <c r="BC528" s="268">
        <v>2.25</v>
      </c>
      <c r="BD528" s="268">
        <v>1.25</v>
      </c>
      <c r="BE528" s="234">
        <f t="shared" si="544"/>
        <v>261.94</v>
      </c>
      <c r="BF528" s="234"/>
      <c r="BG528" s="269">
        <v>85.99</v>
      </c>
      <c r="BH528" s="270">
        <v>3.5</v>
      </c>
      <c r="BI528" s="270">
        <v>2.25</v>
      </c>
      <c r="BJ528" s="270">
        <v>1.25</v>
      </c>
      <c r="BK528" s="234">
        <f t="shared" si="546"/>
        <v>261.94</v>
      </c>
      <c r="BL528" s="234">
        <f t="shared" si="547"/>
        <v>414.58</v>
      </c>
      <c r="BM528" s="234">
        <f t="shared" si="548"/>
        <v>347.93</v>
      </c>
      <c r="BN528" s="234">
        <f t="shared" si="549"/>
        <v>414.58</v>
      </c>
      <c r="BO528" s="234">
        <f t="shared" si="550"/>
        <v>347.93</v>
      </c>
      <c r="BP528" s="235" t="s">
        <v>1597</v>
      </c>
    </row>
    <row r="529" spans="1:68" s="233" customFormat="1" x14ac:dyDescent="0.2">
      <c r="A529" s="246" t="s">
        <v>911</v>
      </c>
      <c r="B529" s="247" t="s">
        <v>966</v>
      </c>
      <c r="C529" s="247" t="s">
        <v>965</v>
      </c>
      <c r="D529" s="248" t="s">
        <v>338</v>
      </c>
      <c r="E529" s="247" t="s">
        <v>166</v>
      </c>
      <c r="F529" s="247" t="s">
        <v>157</v>
      </c>
      <c r="G529" s="247" t="s">
        <v>158</v>
      </c>
      <c r="H529" s="247" t="s">
        <v>1428</v>
      </c>
      <c r="I529" s="247" t="s">
        <v>1231</v>
      </c>
      <c r="J529" s="247" t="s">
        <v>1231</v>
      </c>
      <c r="K529" s="271">
        <v>2.36</v>
      </c>
      <c r="L529" s="271">
        <v>0.97</v>
      </c>
      <c r="M529" s="247"/>
      <c r="N529" s="247"/>
      <c r="O529" s="247" t="s">
        <v>65</v>
      </c>
      <c r="P529" s="247">
        <v>54</v>
      </c>
      <c r="Q529" s="248"/>
      <c r="R529" s="247" t="s">
        <v>136</v>
      </c>
      <c r="S529" s="247" t="s">
        <v>1238</v>
      </c>
      <c r="T529" s="249">
        <v>154</v>
      </c>
      <c r="U529" s="249" t="s">
        <v>1607</v>
      </c>
      <c r="V529" s="247" t="s">
        <v>199</v>
      </c>
      <c r="W529" s="247" t="s">
        <v>65</v>
      </c>
      <c r="X529" s="247" t="s">
        <v>108</v>
      </c>
      <c r="Y529" s="247" t="s">
        <v>112</v>
      </c>
      <c r="Z529" s="247" t="s">
        <v>1304</v>
      </c>
      <c r="AA529" s="247" t="s">
        <v>113</v>
      </c>
      <c r="AB529" s="247" t="s">
        <v>113</v>
      </c>
      <c r="AC529" s="247"/>
      <c r="AD529" s="247" t="s">
        <v>113</v>
      </c>
      <c r="AE529" s="247" t="s">
        <v>6</v>
      </c>
      <c r="AF529" s="247" t="s">
        <v>108</v>
      </c>
      <c r="AG529" s="247"/>
      <c r="AH529" s="247" t="s">
        <v>1383</v>
      </c>
      <c r="AI529" s="254"/>
      <c r="AJ529" s="251" t="s">
        <v>1560</v>
      </c>
      <c r="AK529" s="252" t="s">
        <v>1208</v>
      </c>
      <c r="AL529" s="253" t="s">
        <v>1290</v>
      </c>
      <c r="AM529" s="266">
        <f t="shared" si="538"/>
        <v>6.09</v>
      </c>
      <c r="AN529" s="267">
        <v>33.119999999999997</v>
      </c>
      <c r="AO529" s="234">
        <f t="shared" si="539"/>
        <v>201.7</v>
      </c>
      <c r="AP529" s="268">
        <v>2.75</v>
      </c>
      <c r="AQ529" s="268">
        <v>2</v>
      </c>
      <c r="AR529" s="268">
        <v>1.25</v>
      </c>
      <c r="AS529" s="234">
        <f t="shared" si="540"/>
        <v>224.52</v>
      </c>
      <c r="AT529" s="267">
        <v>33.119999999999997</v>
      </c>
      <c r="AU529" s="234">
        <f t="shared" si="541"/>
        <v>201.7</v>
      </c>
      <c r="AV529" s="268">
        <v>2.75</v>
      </c>
      <c r="AW529" s="268">
        <v>2</v>
      </c>
      <c r="AX529" s="268">
        <v>1.25</v>
      </c>
      <c r="AY529" s="234">
        <f t="shared" si="542"/>
        <v>224.52</v>
      </c>
      <c r="AZ529" s="272">
        <v>26.43</v>
      </c>
      <c r="BA529" s="266">
        <f t="shared" si="543"/>
        <v>160.959</v>
      </c>
      <c r="BB529" s="273">
        <v>1.75</v>
      </c>
      <c r="BC529" s="273">
        <v>1</v>
      </c>
      <c r="BD529" s="273">
        <v>0.75</v>
      </c>
      <c r="BE529" s="234">
        <f t="shared" si="544"/>
        <v>130.97</v>
      </c>
      <c r="BF529" s="272">
        <v>26.43</v>
      </c>
      <c r="BG529" s="234">
        <f t="shared" si="545"/>
        <v>160.96</v>
      </c>
      <c r="BH529" s="273">
        <v>1.75</v>
      </c>
      <c r="BI529" s="273">
        <v>1</v>
      </c>
      <c r="BJ529" s="273">
        <v>0.75</v>
      </c>
      <c r="BK529" s="234">
        <f t="shared" si="546"/>
        <v>130.97</v>
      </c>
      <c r="BL529" s="234">
        <f t="shared" si="547"/>
        <v>426.22</v>
      </c>
      <c r="BM529" s="234">
        <f t="shared" si="548"/>
        <v>426.22</v>
      </c>
      <c r="BN529" s="234">
        <f t="shared" si="549"/>
        <v>291.93</v>
      </c>
      <c r="BO529" s="234">
        <f t="shared" si="550"/>
        <v>291.93</v>
      </c>
      <c r="BP529" s="235" t="s">
        <v>1599</v>
      </c>
    </row>
    <row r="530" spans="1:68" s="233" customFormat="1" x14ac:dyDescent="0.2">
      <c r="A530" s="246" t="s">
        <v>911</v>
      </c>
      <c r="B530" s="247" t="s">
        <v>968</v>
      </c>
      <c r="C530" s="247" t="s">
        <v>967</v>
      </c>
      <c r="D530" s="248" t="s">
        <v>335</v>
      </c>
      <c r="E530" s="247" t="s">
        <v>166</v>
      </c>
      <c r="F530" s="247" t="s">
        <v>157</v>
      </c>
      <c r="G530" s="247" t="s">
        <v>158</v>
      </c>
      <c r="H530" s="247" t="s">
        <v>1428</v>
      </c>
      <c r="I530" s="247" t="s">
        <v>1303</v>
      </c>
      <c r="J530" s="247" t="s">
        <v>1295</v>
      </c>
      <c r="K530" s="271">
        <v>2.36</v>
      </c>
      <c r="L530" s="271">
        <v>1.04</v>
      </c>
      <c r="M530" s="247"/>
      <c r="N530" s="247"/>
      <c r="O530" s="247" t="s">
        <v>65</v>
      </c>
      <c r="P530" s="247">
        <v>54</v>
      </c>
      <c r="Q530" s="248"/>
      <c r="R530" s="247" t="s">
        <v>136</v>
      </c>
      <c r="S530" s="247" t="s">
        <v>1439</v>
      </c>
      <c r="T530" s="249">
        <v>124</v>
      </c>
      <c r="U530" s="249" t="s">
        <v>1607</v>
      </c>
      <c r="V530" s="247" t="s">
        <v>199</v>
      </c>
      <c r="W530" s="247" t="s">
        <v>65</v>
      </c>
      <c r="X530" s="247" t="s">
        <v>108</v>
      </c>
      <c r="Y530" s="247" t="s">
        <v>112</v>
      </c>
      <c r="Z530" s="247" t="s">
        <v>1304</v>
      </c>
      <c r="AA530" s="247" t="s">
        <v>113</v>
      </c>
      <c r="AB530" s="247" t="s">
        <v>113</v>
      </c>
      <c r="AC530" s="247"/>
      <c r="AD530" s="247" t="s">
        <v>113</v>
      </c>
      <c r="AE530" s="247" t="s">
        <v>6</v>
      </c>
      <c r="AF530" s="247" t="s">
        <v>108</v>
      </c>
      <c r="AG530" s="247"/>
      <c r="AH530" s="247" t="s">
        <v>1383</v>
      </c>
      <c r="AI530" s="254"/>
      <c r="AJ530" s="251" t="s">
        <v>1560</v>
      </c>
      <c r="AK530" s="252" t="s">
        <v>1208</v>
      </c>
      <c r="AL530" s="253" t="s">
        <v>1290</v>
      </c>
      <c r="AM530" s="266">
        <f t="shared" si="538"/>
        <v>6.16</v>
      </c>
      <c r="AN530" s="267">
        <v>26.02</v>
      </c>
      <c r="AO530" s="234">
        <f t="shared" si="539"/>
        <v>160.28</v>
      </c>
      <c r="AP530" s="268">
        <v>2.75</v>
      </c>
      <c r="AQ530" s="268">
        <v>2</v>
      </c>
      <c r="AR530" s="268">
        <v>1.25</v>
      </c>
      <c r="AS530" s="234">
        <f t="shared" si="540"/>
        <v>224.52</v>
      </c>
      <c r="AT530" s="267">
        <v>26.02</v>
      </c>
      <c r="AU530" s="234">
        <f t="shared" si="541"/>
        <v>160.28</v>
      </c>
      <c r="AV530" s="268">
        <v>2.75</v>
      </c>
      <c r="AW530" s="268">
        <v>2</v>
      </c>
      <c r="AX530" s="268">
        <v>1.25</v>
      </c>
      <c r="AY530" s="234">
        <f t="shared" si="542"/>
        <v>224.52</v>
      </c>
      <c r="AZ530" s="272">
        <v>23.1</v>
      </c>
      <c r="BA530" s="266">
        <f t="shared" si="543"/>
        <v>142.29599999999999</v>
      </c>
      <c r="BB530" s="273">
        <v>1.75</v>
      </c>
      <c r="BC530" s="273">
        <v>1</v>
      </c>
      <c r="BD530" s="273">
        <v>0.75</v>
      </c>
      <c r="BE530" s="234">
        <f t="shared" si="544"/>
        <v>130.97</v>
      </c>
      <c r="BF530" s="272">
        <v>23.1</v>
      </c>
      <c r="BG530" s="234">
        <f t="shared" si="545"/>
        <v>142.30000000000001</v>
      </c>
      <c r="BH530" s="273">
        <v>1.75</v>
      </c>
      <c r="BI530" s="273">
        <v>1</v>
      </c>
      <c r="BJ530" s="273">
        <v>0.75</v>
      </c>
      <c r="BK530" s="234">
        <f t="shared" si="546"/>
        <v>130.97</v>
      </c>
      <c r="BL530" s="234">
        <f t="shared" si="547"/>
        <v>384.8</v>
      </c>
      <c r="BM530" s="234">
        <f t="shared" si="548"/>
        <v>384.8</v>
      </c>
      <c r="BN530" s="234">
        <f t="shared" si="549"/>
        <v>273.27</v>
      </c>
      <c r="BO530" s="234">
        <f t="shared" si="550"/>
        <v>273.27</v>
      </c>
      <c r="BP530" s="235" t="s">
        <v>1599</v>
      </c>
    </row>
    <row r="531" spans="1:68" s="233" customFormat="1" ht="14.95" thickBot="1" x14ac:dyDescent="0.25">
      <c r="A531" s="277" t="s">
        <v>911</v>
      </c>
      <c r="B531" s="278" t="s">
        <v>1512</v>
      </c>
      <c r="C531" s="278" t="s">
        <v>957</v>
      </c>
      <c r="D531" s="279" t="s">
        <v>177</v>
      </c>
      <c r="E531" s="278" t="s">
        <v>166</v>
      </c>
      <c r="F531" s="278" t="s">
        <v>157</v>
      </c>
      <c r="G531" s="278" t="s">
        <v>158</v>
      </c>
      <c r="H531" s="278" t="s">
        <v>1428</v>
      </c>
      <c r="I531" s="278" t="s">
        <v>1382</v>
      </c>
      <c r="J531" s="278" t="s">
        <v>1231</v>
      </c>
      <c r="K531" s="271">
        <v>2.36</v>
      </c>
      <c r="L531" s="271">
        <v>1.04</v>
      </c>
      <c r="M531" s="278"/>
      <c r="N531" s="278"/>
      <c r="O531" s="278" t="s">
        <v>65</v>
      </c>
      <c r="P531" s="278">
        <v>54</v>
      </c>
      <c r="Q531" s="279"/>
      <c r="R531" s="278" t="s">
        <v>136</v>
      </c>
      <c r="S531" s="278" t="s">
        <v>1238</v>
      </c>
      <c r="T531" s="249">
        <v>154</v>
      </c>
      <c r="U531" s="249" t="s">
        <v>1607</v>
      </c>
      <c r="V531" s="278" t="s">
        <v>167</v>
      </c>
      <c r="W531" s="278" t="s">
        <v>108</v>
      </c>
      <c r="X531" s="278" t="s">
        <v>108</v>
      </c>
      <c r="Y531" s="278" t="s">
        <v>112</v>
      </c>
      <c r="Z531" s="278" t="s">
        <v>1304</v>
      </c>
      <c r="AA531" s="278" t="s">
        <v>113</v>
      </c>
      <c r="AB531" s="278" t="s">
        <v>113</v>
      </c>
      <c r="AC531" s="278"/>
      <c r="AD531" s="278" t="s">
        <v>113</v>
      </c>
      <c r="AE531" s="278" t="s">
        <v>6</v>
      </c>
      <c r="AF531" s="278" t="s">
        <v>108</v>
      </c>
      <c r="AG531" s="278"/>
      <c r="AH531" s="278" t="s">
        <v>1351</v>
      </c>
      <c r="AI531" s="281"/>
      <c r="AJ531" s="282" t="s">
        <v>1560</v>
      </c>
      <c r="AK531" s="252" t="s">
        <v>1208</v>
      </c>
      <c r="AL531" s="253" t="s">
        <v>1290</v>
      </c>
      <c r="AM531" s="266">
        <f t="shared" si="538"/>
        <v>6.16</v>
      </c>
      <c r="AN531" s="267">
        <v>33.119999999999997</v>
      </c>
      <c r="AO531" s="234">
        <f t="shared" si="539"/>
        <v>204.02</v>
      </c>
      <c r="AP531" s="268">
        <v>2.75</v>
      </c>
      <c r="AQ531" s="268">
        <v>2</v>
      </c>
      <c r="AR531" s="268">
        <v>1.25</v>
      </c>
      <c r="AS531" s="234">
        <f t="shared" si="540"/>
        <v>224.52</v>
      </c>
      <c r="AT531" s="267">
        <v>33.119999999999997</v>
      </c>
      <c r="AU531" s="234">
        <f t="shared" si="541"/>
        <v>204.02</v>
      </c>
      <c r="AV531" s="268">
        <v>2.75</v>
      </c>
      <c r="AW531" s="268">
        <v>2</v>
      </c>
      <c r="AX531" s="268">
        <v>1.25</v>
      </c>
      <c r="AY531" s="234">
        <f t="shared" si="542"/>
        <v>224.52</v>
      </c>
      <c r="AZ531" s="272">
        <v>26.43</v>
      </c>
      <c r="BA531" s="266">
        <f t="shared" si="543"/>
        <v>162.809</v>
      </c>
      <c r="BB531" s="273">
        <v>1.75</v>
      </c>
      <c r="BC531" s="273">
        <v>1</v>
      </c>
      <c r="BD531" s="273">
        <v>0.75</v>
      </c>
      <c r="BE531" s="234">
        <f t="shared" si="544"/>
        <v>130.97</v>
      </c>
      <c r="BF531" s="272">
        <v>26.43</v>
      </c>
      <c r="BG531" s="234">
        <f t="shared" si="545"/>
        <v>162.81</v>
      </c>
      <c r="BH531" s="273">
        <v>1.75</v>
      </c>
      <c r="BI531" s="273">
        <v>1</v>
      </c>
      <c r="BJ531" s="273">
        <v>0.75</v>
      </c>
      <c r="BK531" s="234">
        <f t="shared" si="546"/>
        <v>130.97</v>
      </c>
      <c r="BL531" s="234">
        <f t="shared" si="547"/>
        <v>428.54</v>
      </c>
      <c r="BM531" s="234">
        <f t="shared" si="548"/>
        <v>428.54</v>
      </c>
      <c r="BN531" s="234">
        <f t="shared" si="549"/>
        <v>293.77999999999997</v>
      </c>
      <c r="BO531" s="234">
        <f t="shared" si="550"/>
        <v>293.77999999999997</v>
      </c>
      <c r="BP531" s="235" t="s">
        <v>1599</v>
      </c>
    </row>
    <row r="532" spans="1:68" s="233" customFormat="1" ht="14.95" thickBot="1" x14ac:dyDescent="0.25">
      <c r="A532" s="284" t="s">
        <v>969</v>
      </c>
      <c r="B532" s="285"/>
      <c r="C532" s="285"/>
      <c r="D532" s="286"/>
      <c r="E532" s="285"/>
      <c r="F532" s="285"/>
      <c r="G532" s="286"/>
      <c r="H532" s="286"/>
      <c r="I532" s="286"/>
      <c r="J532" s="285"/>
      <c r="K532" s="287"/>
      <c r="L532" s="287"/>
      <c r="M532" s="285"/>
      <c r="N532" s="285"/>
      <c r="O532" s="285"/>
      <c r="P532" s="285"/>
      <c r="Q532" s="286"/>
      <c r="R532" s="285"/>
      <c r="S532" s="285"/>
      <c r="T532" s="285"/>
      <c r="U532" s="285"/>
      <c r="V532" s="285"/>
      <c r="W532" s="285"/>
      <c r="X532" s="285"/>
      <c r="Y532" s="285"/>
      <c r="Z532" s="285"/>
      <c r="AA532" s="285"/>
      <c r="AB532" s="285"/>
      <c r="AC532" s="285"/>
      <c r="AD532" s="285"/>
      <c r="AE532" s="285"/>
      <c r="AF532" s="285"/>
      <c r="AG532" s="285"/>
      <c r="AH532" s="285"/>
      <c r="AI532" s="286"/>
      <c r="AJ532" s="286"/>
      <c r="AK532" s="285"/>
      <c r="AL532" s="293"/>
      <c r="AM532" s="266"/>
      <c r="AN532" s="234"/>
      <c r="AO532" s="234"/>
      <c r="AP532" s="234"/>
      <c r="AQ532" s="234"/>
      <c r="AR532" s="234"/>
      <c r="AS532" s="234"/>
      <c r="AT532" s="266"/>
      <c r="AU532" s="266"/>
      <c r="AV532" s="266"/>
      <c r="AW532" s="266"/>
      <c r="AX532" s="266"/>
      <c r="AY532" s="266"/>
      <c r="AZ532" s="266"/>
      <c r="BA532" s="266"/>
      <c r="BB532" s="266"/>
      <c r="BC532" s="266"/>
      <c r="BD532" s="266"/>
      <c r="BE532" s="266"/>
      <c r="BF532" s="266"/>
      <c r="BG532" s="266"/>
      <c r="BH532" s="266">
        <v>3.5</v>
      </c>
      <c r="BI532" s="266">
        <v>2.25</v>
      </c>
      <c r="BJ532" s="266">
        <v>1.25</v>
      </c>
      <c r="BK532" s="266"/>
      <c r="BL532" s="234"/>
      <c r="BM532" s="234"/>
      <c r="BN532" s="234"/>
      <c r="BO532" s="234"/>
    </row>
    <row r="533" spans="1:68" s="233" customFormat="1" x14ac:dyDescent="0.2">
      <c r="A533" s="289" t="s">
        <v>969</v>
      </c>
      <c r="B533" s="290" t="s">
        <v>970</v>
      </c>
      <c r="C533" s="290" t="s">
        <v>975</v>
      </c>
      <c r="D533" s="291" t="s">
        <v>177</v>
      </c>
      <c r="E533" s="290" t="s">
        <v>166</v>
      </c>
      <c r="F533" s="290" t="s">
        <v>157</v>
      </c>
      <c r="G533" s="290" t="s">
        <v>158</v>
      </c>
      <c r="H533" s="290" t="s">
        <v>1330</v>
      </c>
      <c r="I533" s="290" t="s">
        <v>1382</v>
      </c>
      <c r="J533" s="290" t="s">
        <v>1231</v>
      </c>
      <c r="K533" s="271">
        <v>2.06</v>
      </c>
      <c r="L533" s="271">
        <v>1.04</v>
      </c>
      <c r="M533" s="290"/>
      <c r="N533" s="290"/>
      <c r="O533" s="290" t="s">
        <v>65</v>
      </c>
      <c r="P533" s="290">
        <v>54</v>
      </c>
      <c r="Q533" s="291"/>
      <c r="R533" s="290" t="s">
        <v>136</v>
      </c>
      <c r="S533" s="290" t="s">
        <v>1217</v>
      </c>
      <c r="T533" s="249">
        <v>139</v>
      </c>
      <c r="U533" s="249" t="s">
        <v>1607</v>
      </c>
      <c r="V533" s="290" t="s">
        <v>167</v>
      </c>
      <c r="W533" s="249" t="s">
        <v>108</v>
      </c>
      <c r="X533" s="290" t="s">
        <v>108</v>
      </c>
      <c r="Y533" s="290" t="s">
        <v>112</v>
      </c>
      <c r="Z533" s="290" t="s">
        <v>1304</v>
      </c>
      <c r="AA533" s="290" t="s">
        <v>113</v>
      </c>
      <c r="AB533" s="290" t="s">
        <v>113</v>
      </c>
      <c r="AC533" s="290"/>
      <c r="AD533" s="290" t="s">
        <v>113</v>
      </c>
      <c r="AE533" s="290" t="s">
        <v>6</v>
      </c>
      <c r="AF533" s="290" t="s">
        <v>108</v>
      </c>
      <c r="AG533" s="290"/>
      <c r="AH533" s="249" t="s">
        <v>1354</v>
      </c>
      <c r="AI533" s="304"/>
      <c r="AJ533" s="292" t="s">
        <v>1560</v>
      </c>
      <c r="AK533" s="252" t="s">
        <v>1208</v>
      </c>
      <c r="AL533" s="253" t="s">
        <v>1290</v>
      </c>
      <c r="AM533" s="266">
        <f t="shared" si="538"/>
        <v>5.56</v>
      </c>
      <c r="AN533" s="267">
        <v>28.77</v>
      </c>
      <c r="AO533" s="234">
        <f t="shared" si="539"/>
        <v>159.96</v>
      </c>
      <c r="AP533" s="268">
        <v>2.75</v>
      </c>
      <c r="AQ533" s="268">
        <v>2</v>
      </c>
      <c r="AR533" s="268">
        <v>1.25</v>
      </c>
      <c r="AS533" s="234">
        <f t="shared" ref="AS533:AS540" si="551">SUBTOTAL(9,AP533:AR533)*37.42</f>
        <v>224.52</v>
      </c>
      <c r="AT533" s="267">
        <v>28.77</v>
      </c>
      <c r="AU533" s="234">
        <f t="shared" ref="AU533:AU540" si="552">SUBTOTAL(9,AM533)*AT533</f>
        <v>159.96</v>
      </c>
      <c r="AV533" s="268">
        <v>2.75</v>
      </c>
      <c r="AW533" s="268">
        <v>2</v>
      </c>
      <c r="AX533" s="268">
        <v>1.25</v>
      </c>
      <c r="AY533" s="234">
        <f t="shared" ref="AY533:AY540" si="553">SUBTOTAL(9,AV533:AX533)*37.42</f>
        <v>224.52</v>
      </c>
      <c r="AZ533" s="272">
        <v>23.15</v>
      </c>
      <c r="BA533" s="266">
        <f t="shared" ref="BA533:BA540" si="554">SUBTOTAL(9,AM533)*AZ533</f>
        <v>128.714</v>
      </c>
      <c r="BB533" s="273">
        <v>1.75</v>
      </c>
      <c r="BC533" s="273">
        <v>1</v>
      </c>
      <c r="BD533" s="273">
        <v>0.75</v>
      </c>
      <c r="BE533" s="234">
        <f t="shared" ref="BE533:BE540" si="555">SUBTOTAL(9,BB533:BD533)*37.42</f>
        <v>130.97</v>
      </c>
      <c r="BF533" s="272">
        <v>23.15</v>
      </c>
      <c r="BG533" s="234">
        <f t="shared" ref="BG533:BG540" si="556">SUBTOTAL(9,AM533)*BF533</f>
        <v>128.71</v>
      </c>
      <c r="BH533" s="273">
        <v>1.75</v>
      </c>
      <c r="BI533" s="273">
        <v>1</v>
      </c>
      <c r="BJ533" s="273">
        <v>0.75</v>
      </c>
      <c r="BK533" s="234">
        <f t="shared" ref="BK533:BK540" si="557">SUBTOTAL(9,BH533:BJ533)*37.42</f>
        <v>130.97</v>
      </c>
      <c r="BL533" s="234">
        <f t="shared" ref="BL533:BL540" si="558">SUM(AO533+AS533)</f>
        <v>384.48</v>
      </c>
      <c r="BM533" s="234">
        <f t="shared" ref="BM533:BM540" si="559">SUM(AU533+AY533)</f>
        <v>384.48</v>
      </c>
      <c r="BN533" s="234">
        <f t="shared" ref="BN533:BN540" si="560">SUM(BA533+BE533)</f>
        <v>259.68</v>
      </c>
      <c r="BO533" s="234">
        <f t="shared" ref="BO533:BO540" si="561">SUM(BG533+BK533)</f>
        <v>259.68</v>
      </c>
      <c r="BP533" s="235" t="s">
        <v>1599</v>
      </c>
    </row>
    <row r="534" spans="1:68" s="233" customFormat="1" x14ac:dyDescent="0.2">
      <c r="A534" s="246" t="s">
        <v>969</v>
      </c>
      <c r="B534" s="247" t="s">
        <v>972</v>
      </c>
      <c r="C534" s="247" t="s">
        <v>971</v>
      </c>
      <c r="D534" s="248" t="s">
        <v>288</v>
      </c>
      <c r="E534" s="247" t="s">
        <v>166</v>
      </c>
      <c r="F534" s="247" t="s">
        <v>1437</v>
      </c>
      <c r="G534" s="247" t="s">
        <v>158</v>
      </c>
      <c r="H534" s="249" t="s">
        <v>1629</v>
      </c>
      <c r="I534" s="247" t="s">
        <v>1438</v>
      </c>
      <c r="J534" s="247" t="s">
        <v>1231</v>
      </c>
      <c r="K534" s="265">
        <v>2.355</v>
      </c>
      <c r="L534" s="271">
        <v>0.875</v>
      </c>
      <c r="M534" s="247"/>
      <c r="N534" s="247"/>
      <c r="O534" s="247" t="s">
        <v>65</v>
      </c>
      <c r="P534" s="247">
        <v>54</v>
      </c>
      <c r="Q534" s="248"/>
      <c r="R534" s="247" t="s">
        <v>136</v>
      </c>
      <c r="S534" s="247" t="s">
        <v>1441</v>
      </c>
      <c r="T534" s="249">
        <v>139</v>
      </c>
      <c r="U534" s="247" t="s">
        <v>159</v>
      </c>
      <c r="V534" s="247" t="s">
        <v>167</v>
      </c>
      <c r="W534" s="247" t="s">
        <v>65</v>
      </c>
      <c r="X534" s="247" t="s">
        <v>108</v>
      </c>
      <c r="Y534" s="247" t="s">
        <v>112</v>
      </c>
      <c r="Z534" s="249" t="s">
        <v>383</v>
      </c>
      <c r="AA534" s="247" t="s">
        <v>113</v>
      </c>
      <c r="AB534" s="247" t="s">
        <v>113</v>
      </c>
      <c r="AC534" s="247"/>
      <c r="AD534" s="247" t="s">
        <v>113</v>
      </c>
      <c r="AE534" s="249" t="s">
        <v>113</v>
      </c>
      <c r="AF534" s="249" t="s">
        <v>65</v>
      </c>
      <c r="AG534" s="247"/>
      <c r="AH534" s="249" t="s">
        <v>1412</v>
      </c>
      <c r="AI534" s="254"/>
      <c r="AJ534" s="251" t="s">
        <v>1596</v>
      </c>
      <c r="AK534" s="252" t="s">
        <v>1208</v>
      </c>
      <c r="AL534" s="253" t="s">
        <v>1290</v>
      </c>
      <c r="AM534" s="266">
        <f t="shared" si="538"/>
        <v>5.9850000000000003</v>
      </c>
      <c r="AN534" s="234"/>
      <c r="AO534" s="267">
        <v>137.03</v>
      </c>
      <c r="AP534" s="268">
        <v>2.25</v>
      </c>
      <c r="AQ534" s="268">
        <v>1.25</v>
      </c>
      <c r="AR534" s="268">
        <v>0.75</v>
      </c>
      <c r="AS534" s="234">
        <f t="shared" si="551"/>
        <v>159.04</v>
      </c>
      <c r="AT534" s="234"/>
      <c r="AU534" s="269">
        <v>62</v>
      </c>
      <c r="AV534" s="270">
        <v>2.25</v>
      </c>
      <c r="AW534" s="270">
        <v>1.25</v>
      </c>
      <c r="AX534" s="270">
        <v>0.75</v>
      </c>
      <c r="AY534" s="234">
        <f t="shared" si="553"/>
        <v>159.04</v>
      </c>
      <c r="AZ534" s="266"/>
      <c r="BA534" s="267">
        <v>137.03</v>
      </c>
      <c r="BB534" s="268">
        <v>2.25</v>
      </c>
      <c r="BC534" s="268">
        <v>1.25</v>
      </c>
      <c r="BD534" s="268">
        <v>0.75</v>
      </c>
      <c r="BE534" s="234">
        <f t="shared" si="555"/>
        <v>159.04</v>
      </c>
      <c r="BF534" s="234"/>
      <c r="BG534" s="269">
        <v>62</v>
      </c>
      <c r="BH534" s="270">
        <v>2.25</v>
      </c>
      <c r="BI534" s="270">
        <v>1.25</v>
      </c>
      <c r="BJ534" s="270">
        <v>0.75</v>
      </c>
      <c r="BK534" s="234">
        <f t="shared" si="557"/>
        <v>159.04</v>
      </c>
      <c r="BL534" s="234">
        <f t="shared" si="558"/>
        <v>296.07</v>
      </c>
      <c r="BM534" s="234">
        <f t="shared" si="559"/>
        <v>221.04</v>
      </c>
      <c r="BN534" s="234">
        <f t="shared" si="560"/>
        <v>296.07</v>
      </c>
      <c r="BO534" s="234">
        <f t="shared" si="561"/>
        <v>221.04</v>
      </c>
      <c r="BP534" s="235" t="s">
        <v>1597</v>
      </c>
    </row>
    <row r="535" spans="1:68" s="233" customFormat="1" x14ac:dyDescent="0.2">
      <c r="A535" s="246" t="s">
        <v>969</v>
      </c>
      <c r="B535" s="247" t="s">
        <v>974</v>
      </c>
      <c r="C535" s="247" t="s">
        <v>973</v>
      </c>
      <c r="D535" s="248" t="s">
        <v>288</v>
      </c>
      <c r="E535" s="247" t="s">
        <v>166</v>
      </c>
      <c r="F535" s="247" t="s">
        <v>1437</v>
      </c>
      <c r="G535" s="247" t="s">
        <v>158</v>
      </c>
      <c r="H535" s="249" t="s">
        <v>1629</v>
      </c>
      <c r="I535" s="247" t="s">
        <v>1438</v>
      </c>
      <c r="J535" s="247" t="s">
        <v>1231</v>
      </c>
      <c r="K535" s="265">
        <v>2.355</v>
      </c>
      <c r="L535" s="271">
        <v>0.875</v>
      </c>
      <c r="M535" s="247"/>
      <c r="N535" s="247"/>
      <c r="O535" s="247" t="s">
        <v>65</v>
      </c>
      <c r="P535" s="247">
        <v>54</v>
      </c>
      <c r="Q535" s="248"/>
      <c r="R535" s="247" t="s">
        <v>136</v>
      </c>
      <c r="S535" s="247" t="s">
        <v>1441</v>
      </c>
      <c r="T535" s="249">
        <v>139</v>
      </c>
      <c r="U535" s="247" t="s">
        <v>159</v>
      </c>
      <c r="V535" s="247" t="s">
        <v>199</v>
      </c>
      <c r="W535" s="247" t="s">
        <v>65</v>
      </c>
      <c r="X535" s="247" t="s">
        <v>108</v>
      </c>
      <c r="Y535" s="247" t="s">
        <v>112</v>
      </c>
      <c r="Z535" s="249" t="s">
        <v>383</v>
      </c>
      <c r="AA535" s="247" t="s">
        <v>113</v>
      </c>
      <c r="AB535" s="247" t="s">
        <v>113</v>
      </c>
      <c r="AC535" s="247"/>
      <c r="AD535" s="247" t="s">
        <v>113</v>
      </c>
      <c r="AE535" s="249" t="s">
        <v>113</v>
      </c>
      <c r="AF535" s="249" t="s">
        <v>65</v>
      </c>
      <c r="AG535" s="247"/>
      <c r="AH535" s="249" t="s">
        <v>1412</v>
      </c>
      <c r="AI535" s="254"/>
      <c r="AJ535" s="251" t="s">
        <v>1596</v>
      </c>
      <c r="AK535" s="252" t="s">
        <v>1208</v>
      </c>
      <c r="AL535" s="253" t="s">
        <v>1290</v>
      </c>
      <c r="AM535" s="266">
        <f t="shared" si="538"/>
        <v>5.9850000000000003</v>
      </c>
      <c r="AN535" s="234"/>
      <c r="AO535" s="267">
        <v>137.03</v>
      </c>
      <c r="AP535" s="268">
        <v>2.25</v>
      </c>
      <c r="AQ535" s="268">
        <v>1.25</v>
      </c>
      <c r="AR535" s="268">
        <v>0.75</v>
      </c>
      <c r="AS535" s="234">
        <f t="shared" si="551"/>
        <v>159.04</v>
      </c>
      <c r="AT535" s="234"/>
      <c r="AU535" s="269">
        <v>62</v>
      </c>
      <c r="AV535" s="270">
        <v>2.25</v>
      </c>
      <c r="AW535" s="270">
        <v>1.25</v>
      </c>
      <c r="AX535" s="270">
        <v>0.75</v>
      </c>
      <c r="AY535" s="234">
        <f t="shared" si="553"/>
        <v>159.04</v>
      </c>
      <c r="AZ535" s="266"/>
      <c r="BA535" s="267">
        <v>137.03</v>
      </c>
      <c r="BB535" s="268">
        <v>2.25</v>
      </c>
      <c r="BC535" s="268">
        <v>1.25</v>
      </c>
      <c r="BD535" s="268">
        <v>0.75</v>
      </c>
      <c r="BE535" s="234">
        <f t="shared" si="555"/>
        <v>159.04</v>
      </c>
      <c r="BF535" s="234"/>
      <c r="BG535" s="269">
        <v>62</v>
      </c>
      <c r="BH535" s="270">
        <v>2.25</v>
      </c>
      <c r="BI535" s="270">
        <v>1.25</v>
      </c>
      <c r="BJ535" s="270">
        <v>0.75</v>
      </c>
      <c r="BK535" s="234">
        <f t="shared" si="557"/>
        <v>159.04</v>
      </c>
      <c r="BL535" s="234">
        <f t="shared" si="558"/>
        <v>296.07</v>
      </c>
      <c r="BM535" s="234">
        <f t="shared" si="559"/>
        <v>221.04</v>
      </c>
      <c r="BN535" s="234">
        <f t="shared" si="560"/>
        <v>296.07</v>
      </c>
      <c r="BO535" s="234">
        <f t="shared" si="561"/>
        <v>221.04</v>
      </c>
      <c r="BP535" s="235" t="s">
        <v>1597</v>
      </c>
    </row>
    <row r="536" spans="1:68" s="233" customFormat="1" x14ac:dyDescent="0.2">
      <c r="A536" s="246" t="s">
        <v>969</v>
      </c>
      <c r="B536" s="247" t="s">
        <v>976</v>
      </c>
      <c r="C536" s="247" t="s">
        <v>975</v>
      </c>
      <c r="D536" s="248" t="s">
        <v>177</v>
      </c>
      <c r="E536" s="247" t="s">
        <v>124</v>
      </c>
      <c r="F536" s="247" t="s">
        <v>157</v>
      </c>
      <c r="G536" s="247" t="s">
        <v>158</v>
      </c>
      <c r="H536" s="247" t="s">
        <v>1330</v>
      </c>
      <c r="I536" s="247" t="s">
        <v>1386</v>
      </c>
      <c r="J536" s="247" t="s">
        <v>1202</v>
      </c>
      <c r="K536" s="271">
        <v>2.06</v>
      </c>
      <c r="L536" s="271">
        <v>1.29</v>
      </c>
      <c r="M536" s="247" t="s">
        <v>1308</v>
      </c>
      <c r="N536" s="247" t="s">
        <v>1388</v>
      </c>
      <c r="O536" s="247" t="s">
        <v>65</v>
      </c>
      <c r="P536" s="247">
        <v>54</v>
      </c>
      <c r="Q536" s="248"/>
      <c r="R536" s="247" t="s">
        <v>136</v>
      </c>
      <c r="S536" s="247" t="s">
        <v>1441</v>
      </c>
      <c r="T536" s="249">
        <v>139</v>
      </c>
      <c r="U536" s="249" t="s">
        <v>1607</v>
      </c>
      <c r="V536" s="247" t="s">
        <v>125</v>
      </c>
      <c r="W536" s="247" t="s">
        <v>108</v>
      </c>
      <c r="X536" s="247" t="s">
        <v>65</v>
      </c>
      <c r="Y536" s="247" t="s">
        <v>112</v>
      </c>
      <c r="Z536" s="247" t="s">
        <v>1337</v>
      </c>
      <c r="AA536" s="247" t="s">
        <v>108</v>
      </c>
      <c r="AB536" s="247" t="s">
        <v>113</v>
      </c>
      <c r="AC536" s="247"/>
      <c r="AD536" s="249" t="s">
        <v>113</v>
      </c>
      <c r="AE536" s="247" t="s">
        <v>6</v>
      </c>
      <c r="AF536" s="247" t="s">
        <v>108</v>
      </c>
      <c r="AG536" s="247"/>
      <c r="AH536" s="247" t="s">
        <v>1347</v>
      </c>
      <c r="AI536" s="254"/>
      <c r="AJ536" s="251" t="s">
        <v>1560</v>
      </c>
      <c r="AK536" s="252" t="s">
        <v>1208</v>
      </c>
      <c r="AL536" s="253" t="s">
        <v>1290</v>
      </c>
      <c r="AM536" s="266">
        <f t="shared" si="538"/>
        <v>5.81</v>
      </c>
      <c r="AN536" s="267">
        <v>28.77</v>
      </c>
      <c r="AO536" s="234">
        <f t="shared" si="539"/>
        <v>167.15</v>
      </c>
      <c r="AP536" s="268">
        <v>2.75</v>
      </c>
      <c r="AQ536" s="268">
        <v>2</v>
      </c>
      <c r="AR536" s="268">
        <v>1.25</v>
      </c>
      <c r="AS536" s="234">
        <f t="shared" si="551"/>
        <v>224.52</v>
      </c>
      <c r="AT536" s="267">
        <v>28.77</v>
      </c>
      <c r="AU536" s="234">
        <f t="shared" si="552"/>
        <v>167.15</v>
      </c>
      <c r="AV536" s="268">
        <v>2.75</v>
      </c>
      <c r="AW536" s="268">
        <v>2</v>
      </c>
      <c r="AX536" s="268">
        <v>1.25</v>
      </c>
      <c r="AY536" s="234">
        <f t="shared" si="553"/>
        <v>224.52</v>
      </c>
      <c r="AZ536" s="272">
        <v>23.15</v>
      </c>
      <c r="BA536" s="266">
        <f t="shared" si="554"/>
        <v>134.50200000000001</v>
      </c>
      <c r="BB536" s="273">
        <v>1.75</v>
      </c>
      <c r="BC536" s="273">
        <v>1</v>
      </c>
      <c r="BD536" s="273">
        <v>0.75</v>
      </c>
      <c r="BE536" s="234">
        <f t="shared" si="555"/>
        <v>130.97</v>
      </c>
      <c r="BF536" s="272">
        <v>23.15</v>
      </c>
      <c r="BG536" s="234">
        <f t="shared" si="556"/>
        <v>134.5</v>
      </c>
      <c r="BH536" s="273">
        <v>1.75</v>
      </c>
      <c r="BI536" s="273">
        <v>1</v>
      </c>
      <c r="BJ536" s="273">
        <v>0.75</v>
      </c>
      <c r="BK536" s="234">
        <f t="shared" si="557"/>
        <v>130.97</v>
      </c>
      <c r="BL536" s="234">
        <f t="shared" si="558"/>
        <v>391.67</v>
      </c>
      <c r="BM536" s="234">
        <f t="shared" si="559"/>
        <v>391.67</v>
      </c>
      <c r="BN536" s="234">
        <f t="shared" si="560"/>
        <v>265.47000000000003</v>
      </c>
      <c r="BO536" s="234">
        <f t="shared" si="561"/>
        <v>265.47000000000003</v>
      </c>
      <c r="BP536" s="235" t="s">
        <v>1599</v>
      </c>
    </row>
    <row r="537" spans="1:68" s="233" customFormat="1" x14ac:dyDescent="0.2">
      <c r="A537" s="246" t="s">
        <v>969</v>
      </c>
      <c r="B537" s="247" t="s">
        <v>978</v>
      </c>
      <c r="C537" s="247" t="s">
        <v>977</v>
      </c>
      <c r="D537" s="248" t="s">
        <v>189</v>
      </c>
      <c r="E537" s="247" t="s">
        <v>166</v>
      </c>
      <c r="F537" s="247" t="s">
        <v>157</v>
      </c>
      <c r="G537" s="247" t="s">
        <v>158</v>
      </c>
      <c r="H537" s="247" t="s">
        <v>1330</v>
      </c>
      <c r="I537" s="247" t="s">
        <v>1402</v>
      </c>
      <c r="J537" s="247" t="s">
        <v>1402</v>
      </c>
      <c r="K537" s="271">
        <v>2.06</v>
      </c>
      <c r="L537" s="271">
        <v>1.02</v>
      </c>
      <c r="M537" s="247"/>
      <c r="N537" s="247"/>
      <c r="O537" s="247" t="s">
        <v>65</v>
      </c>
      <c r="P537" s="247">
        <v>54</v>
      </c>
      <c r="Q537" s="248"/>
      <c r="R537" s="247" t="s">
        <v>136</v>
      </c>
      <c r="S537" s="247" t="s">
        <v>1441</v>
      </c>
      <c r="T537" s="249">
        <v>139</v>
      </c>
      <c r="U537" s="249" t="s">
        <v>1607</v>
      </c>
      <c r="V537" s="247" t="s">
        <v>125</v>
      </c>
      <c r="W537" s="247" t="s">
        <v>108</v>
      </c>
      <c r="X537" s="247" t="s">
        <v>108</v>
      </c>
      <c r="Y537" s="247" t="s">
        <v>112</v>
      </c>
      <c r="Z537" s="247" t="s">
        <v>1139</v>
      </c>
      <c r="AA537" s="247" t="s">
        <v>108</v>
      </c>
      <c r="AB537" s="247" t="s">
        <v>108</v>
      </c>
      <c r="AC537" s="247"/>
      <c r="AD537" s="247" t="s">
        <v>108</v>
      </c>
      <c r="AE537" s="247" t="s">
        <v>6</v>
      </c>
      <c r="AF537" s="247" t="s">
        <v>108</v>
      </c>
      <c r="AG537" s="247" t="s">
        <v>1396</v>
      </c>
      <c r="AH537" s="247" t="s">
        <v>1354</v>
      </c>
      <c r="AI537" s="254"/>
      <c r="AJ537" s="251" t="s">
        <v>1560</v>
      </c>
      <c r="AK537" s="252" t="s">
        <v>1208</v>
      </c>
      <c r="AL537" s="253" t="s">
        <v>1290</v>
      </c>
      <c r="AM537" s="266">
        <f t="shared" si="538"/>
        <v>5.54</v>
      </c>
      <c r="AN537" s="267">
        <v>28.77</v>
      </c>
      <c r="AO537" s="234">
        <f t="shared" si="539"/>
        <v>159.38999999999999</v>
      </c>
      <c r="AP537" s="268">
        <v>2.75</v>
      </c>
      <c r="AQ537" s="268">
        <v>2</v>
      </c>
      <c r="AR537" s="268">
        <v>1.25</v>
      </c>
      <c r="AS537" s="234">
        <f t="shared" si="551"/>
        <v>224.52</v>
      </c>
      <c r="AT537" s="267">
        <v>28.77</v>
      </c>
      <c r="AU537" s="234">
        <f t="shared" si="552"/>
        <v>159.38999999999999</v>
      </c>
      <c r="AV537" s="268">
        <v>2.75</v>
      </c>
      <c r="AW537" s="268">
        <v>2</v>
      </c>
      <c r="AX537" s="268">
        <v>1.25</v>
      </c>
      <c r="AY537" s="234">
        <f t="shared" si="553"/>
        <v>224.52</v>
      </c>
      <c r="AZ537" s="272">
        <v>23.15</v>
      </c>
      <c r="BA537" s="266">
        <f t="shared" si="554"/>
        <v>128.251</v>
      </c>
      <c r="BB537" s="273">
        <v>1.75</v>
      </c>
      <c r="BC537" s="273">
        <v>1</v>
      </c>
      <c r="BD537" s="273">
        <v>0.75</v>
      </c>
      <c r="BE537" s="234">
        <f t="shared" si="555"/>
        <v>130.97</v>
      </c>
      <c r="BF537" s="272">
        <v>23.15</v>
      </c>
      <c r="BG537" s="234">
        <f t="shared" si="556"/>
        <v>128.25</v>
      </c>
      <c r="BH537" s="273">
        <v>1.75</v>
      </c>
      <c r="BI537" s="273">
        <v>1</v>
      </c>
      <c r="BJ537" s="273">
        <v>0.75</v>
      </c>
      <c r="BK537" s="234">
        <f t="shared" si="557"/>
        <v>130.97</v>
      </c>
      <c r="BL537" s="234">
        <f t="shared" si="558"/>
        <v>383.91</v>
      </c>
      <c r="BM537" s="234">
        <f t="shared" si="559"/>
        <v>383.91</v>
      </c>
      <c r="BN537" s="234">
        <f t="shared" si="560"/>
        <v>259.22000000000003</v>
      </c>
      <c r="BO537" s="234">
        <f t="shared" si="561"/>
        <v>259.22000000000003</v>
      </c>
      <c r="BP537" s="235" t="s">
        <v>1599</v>
      </c>
    </row>
    <row r="538" spans="1:68" s="233" customFormat="1" x14ac:dyDescent="0.2">
      <c r="A538" s="246" t="s">
        <v>969</v>
      </c>
      <c r="B538" s="247" t="s">
        <v>981</v>
      </c>
      <c r="C538" s="247" t="s">
        <v>979</v>
      </c>
      <c r="D538" s="248" t="s">
        <v>980</v>
      </c>
      <c r="E538" s="247" t="s">
        <v>166</v>
      </c>
      <c r="F538" s="247" t="s">
        <v>157</v>
      </c>
      <c r="G538" s="247" t="s">
        <v>158</v>
      </c>
      <c r="H538" s="247" t="s">
        <v>1330</v>
      </c>
      <c r="I538" s="247" t="s">
        <v>1382</v>
      </c>
      <c r="J538" s="247" t="s">
        <v>1231</v>
      </c>
      <c r="K538" s="271">
        <v>2.06</v>
      </c>
      <c r="L538" s="271">
        <v>1.04</v>
      </c>
      <c r="M538" s="247"/>
      <c r="N538" s="247"/>
      <c r="O538" s="247" t="s">
        <v>65</v>
      </c>
      <c r="P538" s="247">
        <v>54</v>
      </c>
      <c r="Q538" s="248"/>
      <c r="R538" s="247" t="s">
        <v>136</v>
      </c>
      <c r="S538" s="247" t="s">
        <v>1506</v>
      </c>
      <c r="T538" s="249">
        <v>124</v>
      </c>
      <c r="U538" s="249" t="s">
        <v>1607</v>
      </c>
      <c r="V538" s="247" t="s">
        <v>199</v>
      </c>
      <c r="W538" s="247" t="s">
        <v>65</v>
      </c>
      <c r="X538" s="247" t="s">
        <v>65</v>
      </c>
      <c r="Y538" s="247" t="s">
        <v>112</v>
      </c>
      <c r="Z538" s="247" t="s">
        <v>1304</v>
      </c>
      <c r="AA538" s="247" t="s">
        <v>113</v>
      </c>
      <c r="AB538" s="247" t="s">
        <v>113</v>
      </c>
      <c r="AC538" s="247"/>
      <c r="AD538" s="247" t="s">
        <v>113</v>
      </c>
      <c r="AE538" s="247" t="s">
        <v>6</v>
      </c>
      <c r="AF538" s="247" t="s">
        <v>108</v>
      </c>
      <c r="AG538" s="247"/>
      <c r="AH538" s="249" t="s">
        <v>1413</v>
      </c>
      <c r="AI538" s="254"/>
      <c r="AJ538" s="251" t="s">
        <v>1560</v>
      </c>
      <c r="AK538" s="252" t="s">
        <v>1208</v>
      </c>
      <c r="AL538" s="253" t="s">
        <v>1290</v>
      </c>
      <c r="AM538" s="266">
        <f t="shared" si="538"/>
        <v>5.56</v>
      </c>
      <c r="AN538" s="267">
        <v>26.02</v>
      </c>
      <c r="AO538" s="234">
        <f t="shared" si="539"/>
        <v>144.66999999999999</v>
      </c>
      <c r="AP538" s="268">
        <v>2.75</v>
      </c>
      <c r="AQ538" s="268">
        <v>2</v>
      </c>
      <c r="AR538" s="268">
        <v>1.25</v>
      </c>
      <c r="AS538" s="234">
        <f t="shared" si="551"/>
        <v>224.52</v>
      </c>
      <c r="AT538" s="267">
        <v>26.02</v>
      </c>
      <c r="AU538" s="234">
        <f t="shared" si="552"/>
        <v>144.66999999999999</v>
      </c>
      <c r="AV538" s="268">
        <v>2.75</v>
      </c>
      <c r="AW538" s="268">
        <v>2</v>
      </c>
      <c r="AX538" s="268">
        <v>1.25</v>
      </c>
      <c r="AY538" s="234">
        <f t="shared" si="553"/>
        <v>224.52</v>
      </c>
      <c r="AZ538" s="272">
        <v>23.1</v>
      </c>
      <c r="BA538" s="266">
        <f t="shared" si="554"/>
        <v>128.43600000000001</v>
      </c>
      <c r="BB538" s="273">
        <v>1.75</v>
      </c>
      <c r="BC538" s="273">
        <v>1</v>
      </c>
      <c r="BD538" s="273">
        <v>0.75</v>
      </c>
      <c r="BE538" s="234">
        <f t="shared" si="555"/>
        <v>130.97</v>
      </c>
      <c r="BF538" s="272">
        <v>23.1</v>
      </c>
      <c r="BG538" s="234">
        <f t="shared" si="556"/>
        <v>128.44</v>
      </c>
      <c r="BH538" s="273">
        <v>1.75</v>
      </c>
      <c r="BI538" s="273">
        <v>1</v>
      </c>
      <c r="BJ538" s="273">
        <v>0.75</v>
      </c>
      <c r="BK538" s="234">
        <f t="shared" si="557"/>
        <v>130.97</v>
      </c>
      <c r="BL538" s="234">
        <f t="shared" si="558"/>
        <v>369.19</v>
      </c>
      <c r="BM538" s="234">
        <f t="shared" si="559"/>
        <v>369.19</v>
      </c>
      <c r="BN538" s="234">
        <f t="shared" si="560"/>
        <v>259.41000000000003</v>
      </c>
      <c r="BO538" s="234">
        <f t="shared" si="561"/>
        <v>259.41000000000003</v>
      </c>
      <c r="BP538" s="235" t="s">
        <v>1599</v>
      </c>
    </row>
    <row r="539" spans="1:68" s="233" customFormat="1" x14ac:dyDescent="0.2">
      <c r="A539" s="246" t="s">
        <v>969</v>
      </c>
      <c r="B539" s="247" t="s">
        <v>983</v>
      </c>
      <c r="C539" s="247" t="s">
        <v>982</v>
      </c>
      <c r="D539" s="248" t="s">
        <v>177</v>
      </c>
      <c r="E539" s="247" t="s">
        <v>105</v>
      </c>
      <c r="F539" s="247" t="s">
        <v>157</v>
      </c>
      <c r="G539" s="247" t="s">
        <v>158</v>
      </c>
      <c r="H539" s="247" t="s">
        <v>1362</v>
      </c>
      <c r="I539" s="247" t="s">
        <v>1459</v>
      </c>
      <c r="J539" s="249" t="s">
        <v>1231</v>
      </c>
      <c r="K539" s="271">
        <v>2.36</v>
      </c>
      <c r="L539" s="271">
        <v>1.8149999999999999</v>
      </c>
      <c r="M539" s="247"/>
      <c r="N539" s="247"/>
      <c r="O539" s="247" t="s">
        <v>65</v>
      </c>
      <c r="P539" s="247">
        <v>54</v>
      </c>
      <c r="Q539" s="248"/>
      <c r="R539" s="247" t="s">
        <v>136</v>
      </c>
      <c r="S539" s="247" t="s">
        <v>1431</v>
      </c>
      <c r="T539" s="249">
        <v>124</v>
      </c>
      <c r="U539" s="249" t="s">
        <v>1607</v>
      </c>
      <c r="V539" s="247" t="s">
        <v>111</v>
      </c>
      <c r="W539" s="247" t="s">
        <v>65</v>
      </c>
      <c r="X539" s="247" t="s">
        <v>108</v>
      </c>
      <c r="Y539" s="247" t="s">
        <v>112</v>
      </c>
      <c r="Z539" s="247" t="s">
        <v>1337</v>
      </c>
      <c r="AA539" s="247" t="s">
        <v>108</v>
      </c>
      <c r="AB539" s="247" t="s">
        <v>108</v>
      </c>
      <c r="AC539" s="247"/>
      <c r="AD539" s="249" t="s">
        <v>108</v>
      </c>
      <c r="AE539" s="247" t="s">
        <v>6</v>
      </c>
      <c r="AF539" s="247" t="s">
        <v>108</v>
      </c>
      <c r="AG539" s="247" t="s">
        <v>1460</v>
      </c>
      <c r="AH539" s="247" t="s">
        <v>1461</v>
      </c>
      <c r="AI539" s="250" t="s">
        <v>1636</v>
      </c>
      <c r="AJ539" s="251" t="s">
        <v>1560</v>
      </c>
      <c r="AK539" s="252" t="s">
        <v>1208</v>
      </c>
      <c r="AL539" s="253" t="s">
        <v>1290</v>
      </c>
      <c r="AM539" s="266">
        <f t="shared" si="538"/>
        <v>6.9349999999999996</v>
      </c>
      <c r="AN539" s="267">
        <v>26.02</v>
      </c>
      <c r="AO539" s="234">
        <f t="shared" si="539"/>
        <v>180.45</v>
      </c>
      <c r="AP539" s="268">
        <v>2.75</v>
      </c>
      <c r="AQ539" s="268">
        <v>2</v>
      </c>
      <c r="AR539" s="268">
        <v>1.25</v>
      </c>
      <c r="AS539" s="234">
        <f t="shared" si="551"/>
        <v>224.52</v>
      </c>
      <c r="AT539" s="267">
        <v>26.02</v>
      </c>
      <c r="AU539" s="234">
        <f t="shared" si="552"/>
        <v>180.45</v>
      </c>
      <c r="AV539" s="268">
        <v>2.75</v>
      </c>
      <c r="AW539" s="268">
        <v>2</v>
      </c>
      <c r="AX539" s="268">
        <v>1.25</v>
      </c>
      <c r="AY539" s="234">
        <f t="shared" si="553"/>
        <v>224.52</v>
      </c>
      <c r="AZ539" s="272">
        <v>23.1</v>
      </c>
      <c r="BA539" s="266">
        <f t="shared" si="554"/>
        <v>160.19900000000001</v>
      </c>
      <c r="BB539" s="273">
        <v>1.75</v>
      </c>
      <c r="BC539" s="273">
        <v>1</v>
      </c>
      <c r="BD539" s="273">
        <v>0.75</v>
      </c>
      <c r="BE539" s="234">
        <f t="shared" si="555"/>
        <v>130.97</v>
      </c>
      <c r="BF539" s="272">
        <v>23.1</v>
      </c>
      <c r="BG539" s="234">
        <f t="shared" si="556"/>
        <v>160.19999999999999</v>
      </c>
      <c r="BH539" s="273">
        <v>1.75</v>
      </c>
      <c r="BI539" s="273">
        <v>1</v>
      </c>
      <c r="BJ539" s="273">
        <v>0.75</v>
      </c>
      <c r="BK539" s="234">
        <f t="shared" si="557"/>
        <v>130.97</v>
      </c>
      <c r="BL539" s="234">
        <f t="shared" si="558"/>
        <v>404.97</v>
      </c>
      <c r="BM539" s="234">
        <f t="shared" si="559"/>
        <v>404.97</v>
      </c>
      <c r="BN539" s="234">
        <f t="shared" si="560"/>
        <v>291.17</v>
      </c>
      <c r="BO539" s="234">
        <f t="shared" si="561"/>
        <v>291.17</v>
      </c>
      <c r="BP539" s="235" t="s">
        <v>1599</v>
      </c>
    </row>
    <row r="540" spans="1:68" s="233" customFormat="1" x14ac:dyDescent="0.2">
      <c r="A540" s="246" t="s">
        <v>969</v>
      </c>
      <c r="B540" s="247" t="s">
        <v>985</v>
      </c>
      <c r="C540" s="247" t="s">
        <v>984</v>
      </c>
      <c r="D540" s="248" t="s">
        <v>177</v>
      </c>
      <c r="E540" s="247" t="s">
        <v>124</v>
      </c>
      <c r="F540" s="247" t="s">
        <v>157</v>
      </c>
      <c r="G540" s="247" t="s">
        <v>158</v>
      </c>
      <c r="H540" s="247" t="s">
        <v>1428</v>
      </c>
      <c r="I540" s="247" t="s">
        <v>1386</v>
      </c>
      <c r="J540" s="247" t="s">
        <v>1202</v>
      </c>
      <c r="K540" s="271">
        <v>2.36</v>
      </c>
      <c r="L540" s="271">
        <v>1.29</v>
      </c>
      <c r="M540" s="247" t="s">
        <v>1308</v>
      </c>
      <c r="N540" s="247" t="s">
        <v>1388</v>
      </c>
      <c r="O540" s="247" t="s">
        <v>65</v>
      </c>
      <c r="P540" s="247">
        <v>54</v>
      </c>
      <c r="Q540" s="248"/>
      <c r="R540" s="247" t="s">
        <v>136</v>
      </c>
      <c r="S540" s="247" t="s">
        <v>1431</v>
      </c>
      <c r="T540" s="249">
        <v>124</v>
      </c>
      <c r="U540" s="249" t="s">
        <v>1607</v>
      </c>
      <c r="V540" s="247" t="s">
        <v>125</v>
      </c>
      <c r="W540" s="247" t="s">
        <v>108</v>
      </c>
      <c r="X540" s="247" t="s">
        <v>65</v>
      </c>
      <c r="Y540" s="247" t="s">
        <v>112</v>
      </c>
      <c r="Z540" s="247" t="s">
        <v>1337</v>
      </c>
      <c r="AA540" s="247" t="s">
        <v>108</v>
      </c>
      <c r="AB540" s="247" t="s">
        <v>113</v>
      </c>
      <c r="AC540" s="247"/>
      <c r="AD540" s="249" t="s">
        <v>113</v>
      </c>
      <c r="AE540" s="247" t="s">
        <v>6</v>
      </c>
      <c r="AF540" s="247" t="s">
        <v>108</v>
      </c>
      <c r="AG540" s="247"/>
      <c r="AH540" s="247" t="s">
        <v>1347</v>
      </c>
      <c r="AI540" s="254"/>
      <c r="AJ540" s="251" t="s">
        <v>1560</v>
      </c>
      <c r="AK540" s="252" t="s">
        <v>1208</v>
      </c>
      <c r="AL540" s="253" t="s">
        <v>1290</v>
      </c>
      <c r="AM540" s="266">
        <f t="shared" si="538"/>
        <v>6.41</v>
      </c>
      <c r="AN540" s="267">
        <v>26.02</v>
      </c>
      <c r="AO540" s="234">
        <f t="shared" si="539"/>
        <v>166.79</v>
      </c>
      <c r="AP540" s="268">
        <v>2.75</v>
      </c>
      <c r="AQ540" s="268">
        <v>2</v>
      </c>
      <c r="AR540" s="268">
        <v>1.25</v>
      </c>
      <c r="AS540" s="234">
        <f t="shared" si="551"/>
        <v>224.52</v>
      </c>
      <c r="AT540" s="267">
        <v>26.02</v>
      </c>
      <c r="AU540" s="234">
        <f t="shared" si="552"/>
        <v>166.79</v>
      </c>
      <c r="AV540" s="268">
        <v>2.75</v>
      </c>
      <c r="AW540" s="268">
        <v>2</v>
      </c>
      <c r="AX540" s="268">
        <v>1.25</v>
      </c>
      <c r="AY540" s="234">
        <f t="shared" si="553"/>
        <v>224.52</v>
      </c>
      <c r="AZ540" s="272">
        <v>23.1</v>
      </c>
      <c r="BA540" s="266">
        <f t="shared" si="554"/>
        <v>148.071</v>
      </c>
      <c r="BB540" s="273">
        <v>1.75</v>
      </c>
      <c r="BC540" s="273">
        <v>1</v>
      </c>
      <c r="BD540" s="273">
        <v>0.75</v>
      </c>
      <c r="BE540" s="234">
        <f t="shared" si="555"/>
        <v>130.97</v>
      </c>
      <c r="BF540" s="272">
        <v>23.1</v>
      </c>
      <c r="BG540" s="234">
        <f t="shared" si="556"/>
        <v>148.07</v>
      </c>
      <c r="BH540" s="273">
        <v>1.75</v>
      </c>
      <c r="BI540" s="273">
        <v>1</v>
      </c>
      <c r="BJ540" s="273">
        <v>0.75</v>
      </c>
      <c r="BK540" s="234">
        <f t="shared" si="557"/>
        <v>130.97</v>
      </c>
      <c r="BL540" s="234">
        <f t="shared" si="558"/>
        <v>391.31</v>
      </c>
      <c r="BM540" s="234">
        <f t="shared" si="559"/>
        <v>391.31</v>
      </c>
      <c r="BN540" s="234">
        <f t="shared" si="560"/>
        <v>279.04000000000002</v>
      </c>
      <c r="BO540" s="234">
        <f t="shared" si="561"/>
        <v>279.04000000000002</v>
      </c>
      <c r="BP540" s="235" t="s">
        <v>1599</v>
      </c>
    </row>
    <row r="541" spans="1:68" s="233" customFormat="1" x14ac:dyDescent="0.2">
      <c r="A541" s="246" t="s">
        <v>969</v>
      </c>
      <c r="B541" s="247" t="s">
        <v>986</v>
      </c>
      <c r="C541" s="247" t="s">
        <v>984</v>
      </c>
      <c r="D541" s="248" t="s">
        <v>177</v>
      </c>
      <c r="E541" s="247" t="s">
        <v>166</v>
      </c>
      <c r="F541" s="247" t="s">
        <v>333</v>
      </c>
      <c r="G541" s="248" t="s">
        <v>107</v>
      </c>
      <c r="H541" s="248" t="s">
        <v>1501</v>
      </c>
      <c r="I541" s="248" t="s">
        <v>1502</v>
      </c>
      <c r="J541" s="247" t="s">
        <v>1231</v>
      </c>
      <c r="K541" s="247" t="s">
        <v>1357</v>
      </c>
      <c r="L541" s="247" t="s">
        <v>1447</v>
      </c>
      <c r="M541" s="247"/>
      <c r="N541" s="247"/>
      <c r="O541" s="298" t="s">
        <v>108</v>
      </c>
      <c r="P541" s="247">
        <v>44</v>
      </c>
      <c r="Q541" s="248"/>
      <c r="R541" s="247" t="s">
        <v>136</v>
      </c>
      <c r="S541" s="247" t="s">
        <v>1431</v>
      </c>
      <c r="T541" s="249">
        <v>227</v>
      </c>
      <c r="U541" s="247" t="s">
        <v>110</v>
      </c>
      <c r="V541" s="247" t="s">
        <v>167</v>
      </c>
      <c r="W541" s="247" t="s">
        <v>65</v>
      </c>
      <c r="X541" s="247" t="s">
        <v>65</v>
      </c>
      <c r="Y541" s="247" t="s">
        <v>112</v>
      </c>
      <c r="Z541" s="247" t="s">
        <v>1426</v>
      </c>
      <c r="AA541" s="247" t="s">
        <v>113</v>
      </c>
      <c r="AB541" s="247" t="s">
        <v>113</v>
      </c>
      <c r="AC541" s="247"/>
      <c r="AD541" s="247" t="s">
        <v>113</v>
      </c>
      <c r="AE541" s="247" t="s">
        <v>6</v>
      </c>
      <c r="AF541" s="247" t="s">
        <v>108</v>
      </c>
      <c r="AG541" s="247"/>
      <c r="AH541" s="247" t="s">
        <v>1354</v>
      </c>
      <c r="AI541" s="254"/>
      <c r="AJ541" s="251" t="s">
        <v>1560</v>
      </c>
      <c r="AK541" s="252" t="s">
        <v>1208</v>
      </c>
      <c r="AL541" s="253" t="s">
        <v>1199</v>
      </c>
      <c r="BH541" s="233">
        <v>3.5</v>
      </c>
      <c r="BI541" s="233">
        <v>2.25</v>
      </c>
      <c r="BJ541" s="233">
        <v>1.25</v>
      </c>
      <c r="BL541" s="234">
        <v>0</v>
      </c>
      <c r="BM541" s="234">
        <v>0</v>
      </c>
      <c r="BN541" s="234">
        <v>0</v>
      </c>
      <c r="BO541" s="234">
        <v>0</v>
      </c>
      <c r="BP541" s="235" t="s">
        <v>1137</v>
      </c>
    </row>
    <row r="542" spans="1:68" s="233" customFormat="1" x14ac:dyDescent="0.2">
      <c r="A542" s="246" t="s">
        <v>969</v>
      </c>
      <c r="B542" s="247" t="s">
        <v>988</v>
      </c>
      <c r="C542" s="247" t="s">
        <v>987</v>
      </c>
      <c r="D542" s="248" t="s">
        <v>189</v>
      </c>
      <c r="E542" s="247" t="s">
        <v>124</v>
      </c>
      <c r="F542" s="247" t="s">
        <v>157</v>
      </c>
      <c r="G542" s="247" t="s">
        <v>158</v>
      </c>
      <c r="H542" s="247" t="s">
        <v>1428</v>
      </c>
      <c r="I542" s="247" t="s">
        <v>1386</v>
      </c>
      <c r="J542" s="247" t="s">
        <v>1202</v>
      </c>
      <c r="K542" s="271">
        <v>2.36</v>
      </c>
      <c r="L542" s="271">
        <v>1.29</v>
      </c>
      <c r="M542" s="247" t="s">
        <v>1308</v>
      </c>
      <c r="N542" s="247" t="s">
        <v>1388</v>
      </c>
      <c r="O542" s="247" t="s">
        <v>65</v>
      </c>
      <c r="P542" s="247">
        <v>54</v>
      </c>
      <c r="Q542" s="248"/>
      <c r="R542" s="247" t="s">
        <v>136</v>
      </c>
      <c r="S542" s="247" t="s">
        <v>1335</v>
      </c>
      <c r="T542" s="249">
        <v>124</v>
      </c>
      <c r="U542" s="249" t="s">
        <v>1607</v>
      </c>
      <c r="V542" s="247" t="s">
        <v>125</v>
      </c>
      <c r="W542" s="247" t="s">
        <v>108</v>
      </c>
      <c r="X542" s="247" t="s">
        <v>108</v>
      </c>
      <c r="Y542" s="247" t="s">
        <v>112</v>
      </c>
      <c r="Z542" s="247" t="s">
        <v>1337</v>
      </c>
      <c r="AA542" s="247" t="s">
        <v>108</v>
      </c>
      <c r="AB542" s="247" t="s">
        <v>108</v>
      </c>
      <c r="AC542" s="247"/>
      <c r="AD542" s="247" t="s">
        <v>108</v>
      </c>
      <c r="AE542" s="247" t="s">
        <v>6</v>
      </c>
      <c r="AF542" s="247" t="s">
        <v>108</v>
      </c>
      <c r="AG542" s="249" t="s">
        <v>1655</v>
      </c>
      <c r="AH542" s="247" t="s">
        <v>1347</v>
      </c>
      <c r="AI542" s="254"/>
      <c r="AJ542" s="251" t="s">
        <v>1560</v>
      </c>
      <c r="AK542" s="252" t="s">
        <v>1208</v>
      </c>
      <c r="AL542" s="253" t="s">
        <v>1290</v>
      </c>
      <c r="AM542" s="266">
        <f t="shared" ref="AM542:AM543" si="562">SUM(K542+K542+L542+0.4)</f>
        <v>6.41</v>
      </c>
      <c r="AN542" s="267">
        <v>26.02</v>
      </c>
      <c r="AO542" s="234">
        <f t="shared" ref="AO542:AO543" si="563">SUBTOTAL(9,AM542)*AN542</f>
        <v>166.79</v>
      </c>
      <c r="AP542" s="268">
        <v>2.75</v>
      </c>
      <c r="AQ542" s="268">
        <v>2</v>
      </c>
      <c r="AR542" s="268">
        <v>1.25</v>
      </c>
      <c r="AS542" s="234">
        <f t="shared" ref="AS542:AS543" si="564">SUBTOTAL(9,AP542:AR542)*37.42</f>
        <v>224.52</v>
      </c>
      <c r="AT542" s="267">
        <v>26.02</v>
      </c>
      <c r="AU542" s="234">
        <f t="shared" ref="AU542:AU543" si="565">SUBTOTAL(9,AM542)*AT542</f>
        <v>166.79</v>
      </c>
      <c r="AV542" s="268">
        <v>2.75</v>
      </c>
      <c r="AW542" s="268">
        <v>2</v>
      </c>
      <c r="AX542" s="268">
        <v>1.25</v>
      </c>
      <c r="AY542" s="234">
        <f t="shared" ref="AY542:AY543" si="566">SUBTOTAL(9,AV542:AX542)*37.42</f>
        <v>224.52</v>
      </c>
      <c r="AZ542" s="272">
        <v>23.1</v>
      </c>
      <c r="BA542" s="266">
        <f t="shared" ref="BA542:BA543" si="567">SUBTOTAL(9,AM542)*AZ542</f>
        <v>148.071</v>
      </c>
      <c r="BB542" s="273">
        <v>1.75</v>
      </c>
      <c r="BC542" s="273">
        <v>1</v>
      </c>
      <c r="BD542" s="273">
        <v>0.75</v>
      </c>
      <c r="BE542" s="234">
        <f t="shared" ref="BE542:BE543" si="568">SUBTOTAL(9,BB542:BD542)*37.42</f>
        <v>130.97</v>
      </c>
      <c r="BF542" s="272">
        <v>23.1</v>
      </c>
      <c r="BG542" s="234">
        <f t="shared" ref="BG542:BG543" si="569">SUBTOTAL(9,AM542)*BF542</f>
        <v>148.07</v>
      </c>
      <c r="BH542" s="273">
        <v>1.75</v>
      </c>
      <c r="BI542" s="273">
        <v>1</v>
      </c>
      <c r="BJ542" s="273">
        <v>0.75</v>
      </c>
      <c r="BK542" s="234">
        <f t="shared" ref="BK542:BK543" si="570">SUBTOTAL(9,BH542:BJ542)*37.42</f>
        <v>130.97</v>
      </c>
      <c r="BL542" s="234">
        <f t="shared" ref="BL542:BL543" si="571">SUM(AO542+AS542)</f>
        <v>391.31</v>
      </c>
      <c r="BM542" s="234">
        <f t="shared" ref="BM542:BM543" si="572">SUM(AU542+AY542)</f>
        <v>391.31</v>
      </c>
      <c r="BN542" s="234">
        <f t="shared" ref="BN542:BN543" si="573">SUM(BA542+BE542)</f>
        <v>279.04000000000002</v>
      </c>
      <c r="BO542" s="234">
        <f t="shared" ref="BO542:BO543" si="574">SUM(BG542+BK542)</f>
        <v>279.04000000000002</v>
      </c>
      <c r="BP542" s="235" t="s">
        <v>1599</v>
      </c>
    </row>
    <row r="543" spans="1:68" s="233" customFormat="1" x14ac:dyDescent="0.2">
      <c r="A543" s="246" t="s">
        <v>969</v>
      </c>
      <c r="B543" s="247" t="s">
        <v>990</v>
      </c>
      <c r="C543" s="247" t="s">
        <v>989</v>
      </c>
      <c r="D543" s="248" t="s">
        <v>177</v>
      </c>
      <c r="E543" s="247" t="s">
        <v>124</v>
      </c>
      <c r="F543" s="247" t="s">
        <v>157</v>
      </c>
      <c r="G543" s="247" t="s">
        <v>158</v>
      </c>
      <c r="H543" s="247" t="s">
        <v>1428</v>
      </c>
      <c r="I543" s="247" t="s">
        <v>1386</v>
      </c>
      <c r="J543" s="247" t="s">
        <v>1202</v>
      </c>
      <c r="K543" s="271">
        <v>2.36</v>
      </c>
      <c r="L543" s="271">
        <v>1.29</v>
      </c>
      <c r="M543" s="247" t="s">
        <v>1308</v>
      </c>
      <c r="N543" s="247" t="s">
        <v>1388</v>
      </c>
      <c r="O543" s="247" t="s">
        <v>65</v>
      </c>
      <c r="P543" s="247">
        <v>54</v>
      </c>
      <c r="Q543" s="248"/>
      <c r="R543" s="247" t="s">
        <v>136</v>
      </c>
      <c r="S543" s="247" t="s">
        <v>1335</v>
      </c>
      <c r="T543" s="249">
        <v>124</v>
      </c>
      <c r="U543" s="249" t="s">
        <v>1607</v>
      </c>
      <c r="V543" s="247" t="s">
        <v>125</v>
      </c>
      <c r="W543" s="247" t="s">
        <v>108</v>
      </c>
      <c r="X543" s="247" t="s">
        <v>65</v>
      </c>
      <c r="Y543" s="247" t="s">
        <v>112</v>
      </c>
      <c r="Z543" s="247" t="s">
        <v>1337</v>
      </c>
      <c r="AA543" s="247" t="s">
        <v>108</v>
      </c>
      <c r="AB543" s="247" t="s">
        <v>113</v>
      </c>
      <c r="AC543" s="247"/>
      <c r="AD543" s="249" t="s">
        <v>113</v>
      </c>
      <c r="AE543" s="247" t="s">
        <v>6</v>
      </c>
      <c r="AF543" s="247" t="s">
        <v>108</v>
      </c>
      <c r="AG543" s="247"/>
      <c r="AH543" s="247" t="s">
        <v>1347</v>
      </c>
      <c r="AI543" s="254"/>
      <c r="AJ543" s="251" t="s">
        <v>1560</v>
      </c>
      <c r="AK543" s="252" t="s">
        <v>1208</v>
      </c>
      <c r="AL543" s="253" t="s">
        <v>1290</v>
      </c>
      <c r="AM543" s="266">
        <f t="shared" si="562"/>
        <v>6.41</v>
      </c>
      <c r="AN543" s="267">
        <v>26.02</v>
      </c>
      <c r="AO543" s="234">
        <f t="shared" si="563"/>
        <v>166.79</v>
      </c>
      <c r="AP543" s="268">
        <v>2.75</v>
      </c>
      <c r="AQ543" s="268">
        <v>2</v>
      </c>
      <c r="AR543" s="268">
        <v>1.25</v>
      </c>
      <c r="AS543" s="234">
        <f t="shared" si="564"/>
        <v>224.52</v>
      </c>
      <c r="AT543" s="267">
        <v>26.02</v>
      </c>
      <c r="AU543" s="234">
        <f t="shared" si="565"/>
        <v>166.79</v>
      </c>
      <c r="AV543" s="268">
        <v>2.75</v>
      </c>
      <c r="AW543" s="268">
        <v>2</v>
      </c>
      <c r="AX543" s="268">
        <v>1.25</v>
      </c>
      <c r="AY543" s="234">
        <f t="shared" si="566"/>
        <v>224.52</v>
      </c>
      <c r="AZ543" s="272">
        <v>23.1</v>
      </c>
      <c r="BA543" s="266">
        <f t="shared" si="567"/>
        <v>148.071</v>
      </c>
      <c r="BB543" s="273">
        <v>1.75</v>
      </c>
      <c r="BC543" s="273">
        <v>1</v>
      </c>
      <c r="BD543" s="273">
        <v>0.75</v>
      </c>
      <c r="BE543" s="234">
        <f t="shared" si="568"/>
        <v>130.97</v>
      </c>
      <c r="BF543" s="272">
        <v>23.1</v>
      </c>
      <c r="BG543" s="234">
        <f t="shared" si="569"/>
        <v>148.07</v>
      </c>
      <c r="BH543" s="273">
        <v>1.75</v>
      </c>
      <c r="BI543" s="273">
        <v>1</v>
      </c>
      <c r="BJ543" s="273">
        <v>0.75</v>
      </c>
      <c r="BK543" s="234">
        <f t="shared" si="570"/>
        <v>130.97</v>
      </c>
      <c r="BL543" s="234">
        <f t="shared" si="571"/>
        <v>391.31</v>
      </c>
      <c r="BM543" s="234">
        <f t="shared" si="572"/>
        <v>391.31</v>
      </c>
      <c r="BN543" s="234">
        <f t="shared" si="573"/>
        <v>279.04000000000002</v>
      </c>
      <c r="BO543" s="234">
        <f t="shared" si="574"/>
        <v>279.04000000000002</v>
      </c>
      <c r="BP543" s="235" t="s">
        <v>1599</v>
      </c>
    </row>
    <row r="544" spans="1:68" s="233" customFormat="1" x14ac:dyDescent="0.2">
      <c r="A544" s="246" t="s">
        <v>969</v>
      </c>
      <c r="B544" s="247" t="s">
        <v>991</v>
      </c>
      <c r="C544" s="247" t="s">
        <v>989</v>
      </c>
      <c r="D544" s="248" t="s">
        <v>177</v>
      </c>
      <c r="E544" s="247" t="s">
        <v>166</v>
      </c>
      <c r="F544" s="247" t="s">
        <v>333</v>
      </c>
      <c r="G544" s="248" t="s">
        <v>107</v>
      </c>
      <c r="H544" s="248" t="s">
        <v>1501</v>
      </c>
      <c r="I544" s="248" t="s">
        <v>1502</v>
      </c>
      <c r="J544" s="247" t="s">
        <v>1231</v>
      </c>
      <c r="K544" s="247" t="s">
        <v>1357</v>
      </c>
      <c r="L544" s="247" t="s">
        <v>1447</v>
      </c>
      <c r="M544" s="247"/>
      <c r="N544" s="247"/>
      <c r="O544" s="298" t="s">
        <v>108</v>
      </c>
      <c r="P544" s="247">
        <v>44</v>
      </c>
      <c r="Q544" s="248"/>
      <c r="R544" s="247" t="s">
        <v>136</v>
      </c>
      <c r="S544" s="247" t="s">
        <v>1335</v>
      </c>
      <c r="T544" s="249">
        <v>227</v>
      </c>
      <c r="U544" s="247" t="s">
        <v>110</v>
      </c>
      <c r="V544" s="247" t="s">
        <v>167</v>
      </c>
      <c r="W544" s="247" t="s">
        <v>65</v>
      </c>
      <c r="X544" s="247" t="s">
        <v>65</v>
      </c>
      <c r="Y544" s="247" t="s">
        <v>112</v>
      </c>
      <c r="Z544" s="247" t="s">
        <v>1426</v>
      </c>
      <c r="AA544" s="247" t="s">
        <v>113</v>
      </c>
      <c r="AB544" s="247" t="s">
        <v>113</v>
      </c>
      <c r="AC544" s="247"/>
      <c r="AD544" s="247" t="s">
        <v>113</v>
      </c>
      <c r="AE544" s="247" t="s">
        <v>6</v>
      </c>
      <c r="AF544" s="247" t="s">
        <v>108</v>
      </c>
      <c r="AG544" s="247"/>
      <c r="AH544" s="247" t="s">
        <v>1354</v>
      </c>
      <c r="AI544" s="254"/>
      <c r="AJ544" s="251" t="s">
        <v>1560</v>
      </c>
      <c r="AK544" s="252" t="s">
        <v>1208</v>
      </c>
      <c r="AL544" s="253" t="s">
        <v>1199</v>
      </c>
      <c r="BH544" s="233">
        <v>3.5</v>
      </c>
      <c r="BI544" s="233">
        <v>2.25</v>
      </c>
      <c r="BJ544" s="233">
        <v>1.25</v>
      </c>
      <c r="BL544" s="234">
        <v>0</v>
      </c>
      <c r="BM544" s="234">
        <v>0</v>
      </c>
      <c r="BN544" s="234">
        <v>0</v>
      </c>
      <c r="BO544" s="234">
        <v>0</v>
      </c>
      <c r="BP544" s="235" t="s">
        <v>1137</v>
      </c>
    </row>
    <row r="545" spans="1:68" s="233" customFormat="1" x14ac:dyDescent="0.2">
      <c r="A545" s="246" t="s">
        <v>969</v>
      </c>
      <c r="B545" s="247" t="s">
        <v>993</v>
      </c>
      <c r="C545" s="247" t="s">
        <v>1159</v>
      </c>
      <c r="D545" s="248" t="s">
        <v>335</v>
      </c>
      <c r="E545" s="247" t="s">
        <v>166</v>
      </c>
      <c r="F545" s="247" t="s">
        <v>157</v>
      </c>
      <c r="G545" s="247" t="s">
        <v>158</v>
      </c>
      <c r="H545" s="247" t="s">
        <v>1428</v>
      </c>
      <c r="I545" s="247" t="s">
        <v>1231</v>
      </c>
      <c r="J545" s="247" t="s">
        <v>1231</v>
      </c>
      <c r="K545" s="271">
        <v>2.36</v>
      </c>
      <c r="L545" s="271">
        <v>0.97</v>
      </c>
      <c r="M545" s="247"/>
      <c r="N545" s="247"/>
      <c r="O545" s="247" t="s">
        <v>65</v>
      </c>
      <c r="P545" s="247">
        <v>54</v>
      </c>
      <c r="Q545" s="248"/>
      <c r="R545" s="247" t="s">
        <v>136</v>
      </c>
      <c r="S545" s="247" t="s">
        <v>1335</v>
      </c>
      <c r="T545" s="249">
        <v>124</v>
      </c>
      <c r="U545" s="249" t="s">
        <v>1607</v>
      </c>
      <c r="V545" s="247" t="s">
        <v>199</v>
      </c>
      <c r="W545" s="247" t="s">
        <v>65</v>
      </c>
      <c r="X545" s="247" t="s">
        <v>108</v>
      </c>
      <c r="Y545" s="247" t="s">
        <v>112</v>
      </c>
      <c r="Z545" s="247" t="s">
        <v>1304</v>
      </c>
      <c r="AA545" s="247" t="s">
        <v>113</v>
      </c>
      <c r="AB545" s="247" t="s">
        <v>113</v>
      </c>
      <c r="AC545" s="247"/>
      <c r="AD545" s="247" t="s">
        <v>113</v>
      </c>
      <c r="AE545" s="247" t="s">
        <v>6</v>
      </c>
      <c r="AF545" s="247" t="s">
        <v>108</v>
      </c>
      <c r="AG545" s="247"/>
      <c r="AH545" s="249" t="s">
        <v>1383</v>
      </c>
      <c r="AI545" s="254"/>
      <c r="AJ545" s="251" t="s">
        <v>1560</v>
      </c>
      <c r="AK545" s="252" t="s">
        <v>1208</v>
      </c>
      <c r="AL545" s="253" t="s">
        <v>1290</v>
      </c>
      <c r="AM545" s="266">
        <f t="shared" ref="AM545:AM571" si="575">SUM(K545+K545+L545+0.4)</f>
        <v>6.09</v>
      </c>
      <c r="AN545" s="267">
        <v>26.02</v>
      </c>
      <c r="AO545" s="234">
        <f t="shared" ref="AO545:AO571" si="576">SUBTOTAL(9,AM545)*AN545</f>
        <v>158.46</v>
      </c>
      <c r="AP545" s="268">
        <v>2.75</v>
      </c>
      <c r="AQ545" s="268">
        <v>2</v>
      </c>
      <c r="AR545" s="268">
        <v>1.25</v>
      </c>
      <c r="AS545" s="234">
        <f t="shared" ref="AS545:AS568" si="577">SUBTOTAL(9,AP545:AR545)*37.42</f>
        <v>224.52</v>
      </c>
      <c r="AT545" s="267">
        <v>26.02</v>
      </c>
      <c r="AU545" s="234">
        <f t="shared" ref="AU545:AU567" si="578">SUBTOTAL(9,AM545)*AT545</f>
        <v>158.46</v>
      </c>
      <c r="AV545" s="268">
        <v>2.75</v>
      </c>
      <c r="AW545" s="268">
        <v>2</v>
      </c>
      <c r="AX545" s="268">
        <v>1.25</v>
      </c>
      <c r="AY545" s="234">
        <f t="shared" ref="AY545:AY568" si="579">SUBTOTAL(9,AV545:AX545)*37.42</f>
        <v>224.52</v>
      </c>
      <c r="AZ545" s="272">
        <v>23.1</v>
      </c>
      <c r="BA545" s="266">
        <f t="shared" ref="BA545:BA567" si="580">SUBTOTAL(9,AM545)*AZ545</f>
        <v>140.679</v>
      </c>
      <c r="BB545" s="273">
        <v>1.75</v>
      </c>
      <c r="BC545" s="273">
        <v>1</v>
      </c>
      <c r="BD545" s="273">
        <v>0.75</v>
      </c>
      <c r="BE545" s="234">
        <f t="shared" ref="BE545:BE568" si="581">SUBTOTAL(9,BB545:BD545)*37.42</f>
        <v>130.97</v>
      </c>
      <c r="BF545" s="272">
        <v>23.1</v>
      </c>
      <c r="BG545" s="234">
        <f t="shared" ref="BG545:BG567" si="582">SUBTOTAL(9,AM545)*BF545</f>
        <v>140.68</v>
      </c>
      <c r="BH545" s="273">
        <v>1.75</v>
      </c>
      <c r="BI545" s="273">
        <v>1</v>
      </c>
      <c r="BJ545" s="273">
        <v>0.75</v>
      </c>
      <c r="BK545" s="234">
        <f t="shared" ref="BK545:BK568" si="583">SUBTOTAL(9,BH545:BJ545)*37.42</f>
        <v>130.97</v>
      </c>
      <c r="BL545" s="234">
        <f t="shared" ref="BL545:BL568" si="584">SUM(AO545+AS545)</f>
        <v>382.98</v>
      </c>
      <c r="BM545" s="234">
        <f t="shared" ref="BM545:BM568" si="585">SUM(AU545+AY545)</f>
        <v>382.98</v>
      </c>
      <c r="BN545" s="234">
        <f t="shared" ref="BN545:BN568" si="586">SUM(BA545+BE545)</f>
        <v>271.64999999999998</v>
      </c>
      <c r="BO545" s="234">
        <f t="shared" ref="BO545:BO568" si="587">SUM(BG545+BK545)</f>
        <v>271.64999999999998</v>
      </c>
      <c r="BP545" s="235" t="s">
        <v>1599</v>
      </c>
    </row>
    <row r="546" spans="1:68" s="233" customFormat="1" x14ac:dyDescent="0.2">
      <c r="A546" s="246" t="s">
        <v>969</v>
      </c>
      <c r="B546" s="247" t="s">
        <v>994</v>
      </c>
      <c r="C546" s="247" t="s">
        <v>992</v>
      </c>
      <c r="D546" s="248" t="s">
        <v>338</v>
      </c>
      <c r="E546" s="247" t="s">
        <v>166</v>
      </c>
      <c r="F546" s="247" t="s">
        <v>157</v>
      </c>
      <c r="G546" s="247" t="s">
        <v>158</v>
      </c>
      <c r="H546" s="247" t="s">
        <v>1428</v>
      </c>
      <c r="I546" s="247" t="s">
        <v>1231</v>
      </c>
      <c r="J546" s="247" t="s">
        <v>1231</v>
      </c>
      <c r="K546" s="271">
        <v>2.36</v>
      </c>
      <c r="L546" s="271">
        <v>0.97</v>
      </c>
      <c r="M546" s="247"/>
      <c r="N546" s="247"/>
      <c r="O546" s="247" t="s">
        <v>65</v>
      </c>
      <c r="P546" s="247">
        <v>54</v>
      </c>
      <c r="Q546" s="248"/>
      <c r="R546" s="247" t="s">
        <v>136</v>
      </c>
      <c r="S546" s="247" t="s">
        <v>1217</v>
      </c>
      <c r="T546" s="249">
        <v>154</v>
      </c>
      <c r="U546" s="249" t="s">
        <v>1607</v>
      </c>
      <c r="V546" s="247" t="s">
        <v>167</v>
      </c>
      <c r="W546" s="247" t="s">
        <v>65</v>
      </c>
      <c r="X546" s="247" t="s">
        <v>108</v>
      </c>
      <c r="Y546" s="247" t="s">
        <v>112</v>
      </c>
      <c r="Z546" s="247" t="s">
        <v>1304</v>
      </c>
      <c r="AA546" s="247" t="s">
        <v>113</v>
      </c>
      <c r="AB546" s="247" t="s">
        <v>113</v>
      </c>
      <c r="AC546" s="247"/>
      <c r="AD546" s="247" t="s">
        <v>113</v>
      </c>
      <c r="AE546" s="247" t="s">
        <v>6</v>
      </c>
      <c r="AF546" s="247" t="s">
        <v>108</v>
      </c>
      <c r="AG546" s="247"/>
      <c r="AH546" s="249" t="s">
        <v>1383</v>
      </c>
      <c r="AI546" s="254"/>
      <c r="AJ546" s="251" t="s">
        <v>1560</v>
      </c>
      <c r="AK546" s="252" t="s">
        <v>1208</v>
      </c>
      <c r="AL546" s="253" t="s">
        <v>1290</v>
      </c>
      <c r="AM546" s="266">
        <f t="shared" si="575"/>
        <v>6.09</v>
      </c>
      <c r="AN546" s="267">
        <v>33.119999999999997</v>
      </c>
      <c r="AO546" s="234">
        <f t="shared" si="576"/>
        <v>201.7</v>
      </c>
      <c r="AP546" s="268">
        <v>2.75</v>
      </c>
      <c r="AQ546" s="268">
        <v>2</v>
      </c>
      <c r="AR546" s="268">
        <v>1.25</v>
      </c>
      <c r="AS546" s="234">
        <f t="shared" si="577"/>
        <v>224.52</v>
      </c>
      <c r="AT546" s="267">
        <v>33.119999999999997</v>
      </c>
      <c r="AU546" s="234">
        <f t="shared" si="578"/>
        <v>201.7</v>
      </c>
      <c r="AV546" s="268">
        <v>2.75</v>
      </c>
      <c r="AW546" s="268">
        <v>2</v>
      </c>
      <c r="AX546" s="268">
        <v>1.25</v>
      </c>
      <c r="AY546" s="234">
        <f t="shared" si="579"/>
        <v>224.52</v>
      </c>
      <c r="AZ546" s="272">
        <v>26.43</v>
      </c>
      <c r="BA546" s="266">
        <f t="shared" si="580"/>
        <v>160.959</v>
      </c>
      <c r="BB546" s="273">
        <v>1.75</v>
      </c>
      <c r="BC546" s="273">
        <v>1</v>
      </c>
      <c r="BD546" s="273">
        <v>0.75</v>
      </c>
      <c r="BE546" s="234">
        <f t="shared" si="581"/>
        <v>130.97</v>
      </c>
      <c r="BF546" s="272">
        <v>26.43</v>
      </c>
      <c r="BG546" s="234">
        <f t="shared" si="582"/>
        <v>160.96</v>
      </c>
      <c r="BH546" s="273">
        <v>1.75</v>
      </c>
      <c r="BI546" s="273">
        <v>1</v>
      </c>
      <c r="BJ546" s="273">
        <v>0.75</v>
      </c>
      <c r="BK546" s="234">
        <f t="shared" si="583"/>
        <v>130.97</v>
      </c>
      <c r="BL546" s="234">
        <f t="shared" si="584"/>
        <v>426.22</v>
      </c>
      <c r="BM546" s="234">
        <f t="shared" si="585"/>
        <v>426.22</v>
      </c>
      <c r="BN546" s="234">
        <f t="shared" si="586"/>
        <v>291.93</v>
      </c>
      <c r="BO546" s="234">
        <f t="shared" si="587"/>
        <v>291.93</v>
      </c>
      <c r="BP546" s="235" t="s">
        <v>1599</v>
      </c>
    </row>
    <row r="547" spans="1:68" s="233" customFormat="1" x14ac:dyDescent="0.2">
      <c r="A547" s="246" t="s">
        <v>969</v>
      </c>
      <c r="B547" s="247" t="s">
        <v>996</v>
      </c>
      <c r="C547" s="247" t="s">
        <v>992</v>
      </c>
      <c r="D547" s="248" t="s">
        <v>338</v>
      </c>
      <c r="E547" s="247" t="s">
        <v>166</v>
      </c>
      <c r="F547" s="247" t="s">
        <v>157</v>
      </c>
      <c r="G547" s="247" t="s">
        <v>158</v>
      </c>
      <c r="H547" s="247" t="s">
        <v>1428</v>
      </c>
      <c r="I547" s="247" t="s">
        <v>1503</v>
      </c>
      <c r="J547" s="249" t="s">
        <v>1637</v>
      </c>
      <c r="K547" s="271">
        <v>2.36</v>
      </c>
      <c r="L547" s="271">
        <v>0.85</v>
      </c>
      <c r="M547" s="247"/>
      <c r="N547" s="247"/>
      <c r="O547" s="247" t="s">
        <v>65</v>
      </c>
      <c r="P547" s="247">
        <v>54</v>
      </c>
      <c r="Q547" s="248"/>
      <c r="R547" s="247" t="s">
        <v>136</v>
      </c>
      <c r="S547" s="247" t="s">
        <v>1238</v>
      </c>
      <c r="T547" s="249">
        <v>154</v>
      </c>
      <c r="U547" s="249" t="s">
        <v>1607</v>
      </c>
      <c r="V547" s="247" t="s">
        <v>167</v>
      </c>
      <c r="W547" s="247" t="s">
        <v>65</v>
      </c>
      <c r="X547" s="247" t="s">
        <v>108</v>
      </c>
      <c r="Y547" s="247" t="s">
        <v>112</v>
      </c>
      <c r="Z547" s="247" t="s">
        <v>1337</v>
      </c>
      <c r="AA547" s="247" t="s">
        <v>113</v>
      </c>
      <c r="AB547" s="247" t="s">
        <v>113</v>
      </c>
      <c r="AC547" s="247"/>
      <c r="AD547" s="247" t="s">
        <v>113</v>
      </c>
      <c r="AE547" s="247" t="s">
        <v>6</v>
      </c>
      <c r="AF547" s="249" t="s">
        <v>65</v>
      </c>
      <c r="AG547" s="247"/>
      <c r="AH547" s="247" t="s">
        <v>1400</v>
      </c>
      <c r="AI547" s="254"/>
      <c r="AJ547" s="251" t="s">
        <v>1560</v>
      </c>
      <c r="AK547" s="252" t="s">
        <v>1208</v>
      </c>
      <c r="AL547" s="253" t="s">
        <v>1290</v>
      </c>
      <c r="AM547" s="266">
        <f t="shared" si="575"/>
        <v>5.97</v>
      </c>
      <c r="AN547" s="267">
        <v>33.119999999999997</v>
      </c>
      <c r="AO547" s="234">
        <f t="shared" si="576"/>
        <v>197.73</v>
      </c>
      <c r="AP547" s="268">
        <v>2.75</v>
      </c>
      <c r="AQ547" s="268">
        <v>2</v>
      </c>
      <c r="AR547" s="268">
        <v>1.25</v>
      </c>
      <c r="AS547" s="234">
        <f t="shared" si="577"/>
        <v>224.52</v>
      </c>
      <c r="AT547" s="267">
        <v>33.119999999999997</v>
      </c>
      <c r="AU547" s="234">
        <f t="shared" si="578"/>
        <v>197.73</v>
      </c>
      <c r="AV547" s="268">
        <v>2.75</v>
      </c>
      <c r="AW547" s="268">
        <v>2</v>
      </c>
      <c r="AX547" s="268">
        <v>1.25</v>
      </c>
      <c r="AY547" s="234">
        <f t="shared" si="579"/>
        <v>224.52</v>
      </c>
      <c r="AZ547" s="272">
        <v>26.43</v>
      </c>
      <c r="BA547" s="266">
        <f t="shared" si="580"/>
        <v>157.78700000000001</v>
      </c>
      <c r="BB547" s="273">
        <v>1.75</v>
      </c>
      <c r="BC547" s="273">
        <v>1</v>
      </c>
      <c r="BD547" s="273">
        <v>0.75</v>
      </c>
      <c r="BE547" s="234">
        <f t="shared" si="581"/>
        <v>130.97</v>
      </c>
      <c r="BF547" s="272">
        <v>26.43</v>
      </c>
      <c r="BG547" s="234">
        <f t="shared" si="582"/>
        <v>157.79</v>
      </c>
      <c r="BH547" s="273">
        <v>1.75</v>
      </c>
      <c r="BI547" s="273">
        <v>1</v>
      </c>
      <c r="BJ547" s="273">
        <v>0.75</v>
      </c>
      <c r="BK547" s="234">
        <f t="shared" si="583"/>
        <v>130.97</v>
      </c>
      <c r="BL547" s="234">
        <f t="shared" si="584"/>
        <v>422.25</v>
      </c>
      <c r="BM547" s="234">
        <f t="shared" si="585"/>
        <v>422.25</v>
      </c>
      <c r="BN547" s="234">
        <f t="shared" si="586"/>
        <v>288.76</v>
      </c>
      <c r="BO547" s="234">
        <f t="shared" si="587"/>
        <v>288.76</v>
      </c>
      <c r="BP547" s="235" t="s">
        <v>1599</v>
      </c>
    </row>
    <row r="548" spans="1:68" s="233" customFormat="1" x14ac:dyDescent="0.2">
      <c r="A548" s="246" t="s">
        <v>969</v>
      </c>
      <c r="B548" s="247" t="s">
        <v>997</v>
      </c>
      <c r="C548" s="247" t="s">
        <v>995</v>
      </c>
      <c r="D548" s="248" t="s">
        <v>177</v>
      </c>
      <c r="E548" s="247" t="s">
        <v>166</v>
      </c>
      <c r="F548" s="247" t="s">
        <v>157</v>
      </c>
      <c r="G548" s="247" t="s">
        <v>158</v>
      </c>
      <c r="H548" s="247" t="s">
        <v>1428</v>
      </c>
      <c r="I548" s="247" t="s">
        <v>1382</v>
      </c>
      <c r="J548" s="247" t="s">
        <v>1231</v>
      </c>
      <c r="K548" s="271">
        <v>2.36</v>
      </c>
      <c r="L548" s="271">
        <v>1.04</v>
      </c>
      <c r="M548" s="247"/>
      <c r="N548" s="247"/>
      <c r="O548" s="247" t="s">
        <v>65</v>
      </c>
      <c r="P548" s="247">
        <v>54</v>
      </c>
      <c r="Q548" s="248"/>
      <c r="R548" s="247" t="s">
        <v>136</v>
      </c>
      <c r="S548" s="247" t="s">
        <v>1217</v>
      </c>
      <c r="T548" s="249">
        <v>154</v>
      </c>
      <c r="U548" s="249" t="s">
        <v>1607</v>
      </c>
      <c r="V548" s="247" t="s">
        <v>167</v>
      </c>
      <c r="W548" s="247" t="s">
        <v>65</v>
      </c>
      <c r="X548" s="247" t="s">
        <v>108</v>
      </c>
      <c r="Y548" s="247" t="s">
        <v>112</v>
      </c>
      <c r="Z548" s="247" t="s">
        <v>1304</v>
      </c>
      <c r="AA548" s="247" t="s">
        <v>113</v>
      </c>
      <c r="AB548" s="247" t="s">
        <v>113</v>
      </c>
      <c r="AC548" s="247"/>
      <c r="AD548" s="247" t="s">
        <v>113</v>
      </c>
      <c r="AE548" s="247" t="s">
        <v>6</v>
      </c>
      <c r="AF548" s="247" t="s">
        <v>108</v>
      </c>
      <c r="AG548" s="247"/>
      <c r="AH548" s="247" t="s">
        <v>1432</v>
      </c>
      <c r="AI548" s="254"/>
      <c r="AJ548" s="251" t="s">
        <v>1560</v>
      </c>
      <c r="AK548" s="252" t="s">
        <v>1208</v>
      </c>
      <c r="AL548" s="253" t="s">
        <v>1290</v>
      </c>
      <c r="AM548" s="266">
        <f t="shared" si="575"/>
        <v>6.16</v>
      </c>
      <c r="AN548" s="267">
        <v>33.119999999999997</v>
      </c>
      <c r="AO548" s="234">
        <f t="shared" si="576"/>
        <v>204.02</v>
      </c>
      <c r="AP548" s="268">
        <v>2.75</v>
      </c>
      <c r="AQ548" s="268">
        <v>2</v>
      </c>
      <c r="AR548" s="268">
        <v>1.25</v>
      </c>
      <c r="AS548" s="234">
        <f t="shared" si="577"/>
        <v>224.52</v>
      </c>
      <c r="AT548" s="267">
        <v>33.119999999999997</v>
      </c>
      <c r="AU548" s="234">
        <f t="shared" si="578"/>
        <v>204.02</v>
      </c>
      <c r="AV548" s="268">
        <v>2.75</v>
      </c>
      <c r="AW548" s="268">
        <v>2</v>
      </c>
      <c r="AX548" s="268">
        <v>1.25</v>
      </c>
      <c r="AY548" s="234">
        <f t="shared" si="579"/>
        <v>224.52</v>
      </c>
      <c r="AZ548" s="272">
        <v>26.43</v>
      </c>
      <c r="BA548" s="266">
        <f t="shared" si="580"/>
        <v>162.809</v>
      </c>
      <c r="BB548" s="273">
        <v>1.75</v>
      </c>
      <c r="BC548" s="273">
        <v>1</v>
      </c>
      <c r="BD548" s="273">
        <v>0.75</v>
      </c>
      <c r="BE548" s="234">
        <f t="shared" si="581"/>
        <v>130.97</v>
      </c>
      <c r="BF548" s="272">
        <v>26.43</v>
      </c>
      <c r="BG548" s="234">
        <f t="shared" si="582"/>
        <v>162.81</v>
      </c>
      <c r="BH548" s="273">
        <v>1.75</v>
      </c>
      <c r="BI548" s="273">
        <v>1</v>
      </c>
      <c r="BJ548" s="273">
        <v>0.75</v>
      </c>
      <c r="BK548" s="234">
        <f t="shared" si="583"/>
        <v>130.97</v>
      </c>
      <c r="BL548" s="234">
        <f t="shared" si="584"/>
        <v>428.54</v>
      </c>
      <c r="BM548" s="234">
        <f t="shared" si="585"/>
        <v>428.54</v>
      </c>
      <c r="BN548" s="234">
        <f t="shared" si="586"/>
        <v>293.77999999999997</v>
      </c>
      <c r="BO548" s="234">
        <f t="shared" si="587"/>
        <v>293.77999999999997</v>
      </c>
      <c r="BP548" s="235" t="s">
        <v>1599</v>
      </c>
    </row>
    <row r="549" spans="1:68" s="233" customFormat="1" x14ac:dyDescent="0.2">
      <c r="A549" s="246" t="s">
        <v>969</v>
      </c>
      <c r="B549" s="247" t="s">
        <v>998</v>
      </c>
      <c r="C549" s="247" t="s">
        <v>995</v>
      </c>
      <c r="D549" s="248" t="s">
        <v>177</v>
      </c>
      <c r="E549" s="247" t="s">
        <v>124</v>
      </c>
      <c r="F549" s="247" t="s">
        <v>157</v>
      </c>
      <c r="G549" s="247" t="s">
        <v>158</v>
      </c>
      <c r="H549" s="247" t="s">
        <v>1428</v>
      </c>
      <c r="I549" s="247" t="s">
        <v>1386</v>
      </c>
      <c r="J549" s="247" t="s">
        <v>1202</v>
      </c>
      <c r="K549" s="271">
        <v>2.36</v>
      </c>
      <c r="L549" s="271">
        <v>1.29</v>
      </c>
      <c r="M549" s="247" t="s">
        <v>1308</v>
      </c>
      <c r="N549" s="247" t="s">
        <v>1388</v>
      </c>
      <c r="O549" s="247" t="s">
        <v>65</v>
      </c>
      <c r="P549" s="247">
        <v>54</v>
      </c>
      <c r="Q549" s="248"/>
      <c r="R549" s="247" t="s">
        <v>136</v>
      </c>
      <c r="S549" s="247" t="s">
        <v>1217</v>
      </c>
      <c r="T549" s="249">
        <v>154</v>
      </c>
      <c r="U549" s="249" t="s">
        <v>1607</v>
      </c>
      <c r="V549" s="247" t="s">
        <v>125</v>
      </c>
      <c r="W549" s="247" t="s">
        <v>108</v>
      </c>
      <c r="X549" s="247" t="s">
        <v>108</v>
      </c>
      <c r="Y549" s="247" t="s">
        <v>112</v>
      </c>
      <c r="Z549" s="247" t="s">
        <v>1337</v>
      </c>
      <c r="AA549" s="247" t="s">
        <v>108</v>
      </c>
      <c r="AB549" s="247" t="s">
        <v>113</v>
      </c>
      <c r="AC549" s="247"/>
      <c r="AD549" s="249" t="s">
        <v>113</v>
      </c>
      <c r="AE549" s="247" t="s">
        <v>6</v>
      </c>
      <c r="AF549" s="247" t="s">
        <v>108</v>
      </c>
      <c r="AG549" s="247"/>
      <c r="AH549" s="247" t="s">
        <v>1347</v>
      </c>
      <c r="AI549" s="254"/>
      <c r="AJ549" s="251" t="s">
        <v>1560</v>
      </c>
      <c r="AK549" s="252" t="s">
        <v>1208</v>
      </c>
      <c r="AL549" s="253" t="s">
        <v>1290</v>
      </c>
      <c r="AM549" s="266">
        <f t="shared" si="575"/>
        <v>6.41</v>
      </c>
      <c r="AN549" s="267">
        <v>33.119999999999997</v>
      </c>
      <c r="AO549" s="234">
        <f t="shared" si="576"/>
        <v>212.3</v>
      </c>
      <c r="AP549" s="268">
        <v>2.75</v>
      </c>
      <c r="AQ549" s="268">
        <v>2</v>
      </c>
      <c r="AR549" s="268">
        <v>1.25</v>
      </c>
      <c r="AS549" s="234">
        <f t="shared" si="577"/>
        <v>224.52</v>
      </c>
      <c r="AT549" s="267">
        <v>33.119999999999997</v>
      </c>
      <c r="AU549" s="234">
        <f t="shared" si="578"/>
        <v>212.3</v>
      </c>
      <c r="AV549" s="268">
        <v>2.75</v>
      </c>
      <c r="AW549" s="268">
        <v>2</v>
      </c>
      <c r="AX549" s="268">
        <v>1.25</v>
      </c>
      <c r="AY549" s="234">
        <f t="shared" si="579"/>
        <v>224.52</v>
      </c>
      <c r="AZ549" s="272">
        <v>26.43</v>
      </c>
      <c r="BA549" s="266">
        <f t="shared" si="580"/>
        <v>169.416</v>
      </c>
      <c r="BB549" s="273">
        <v>1.75</v>
      </c>
      <c r="BC549" s="273">
        <v>1</v>
      </c>
      <c r="BD549" s="273">
        <v>0.75</v>
      </c>
      <c r="BE549" s="234">
        <f t="shared" si="581"/>
        <v>130.97</v>
      </c>
      <c r="BF549" s="272">
        <v>26.43</v>
      </c>
      <c r="BG549" s="234">
        <f t="shared" si="582"/>
        <v>169.42</v>
      </c>
      <c r="BH549" s="273">
        <v>1.75</v>
      </c>
      <c r="BI549" s="273">
        <v>1</v>
      </c>
      <c r="BJ549" s="273">
        <v>0.75</v>
      </c>
      <c r="BK549" s="234">
        <f t="shared" si="583"/>
        <v>130.97</v>
      </c>
      <c r="BL549" s="234">
        <f t="shared" si="584"/>
        <v>436.82</v>
      </c>
      <c r="BM549" s="234">
        <f t="shared" si="585"/>
        <v>436.82</v>
      </c>
      <c r="BN549" s="234">
        <f t="shared" si="586"/>
        <v>300.39</v>
      </c>
      <c r="BO549" s="234">
        <f t="shared" si="587"/>
        <v>300.39</v>
      </c>
      <c r="BP549" s="235" t="s">
        <v>1599</v>
      </c>
    </row>
    <row r="550" spans="1:68" s="233" customFormat="1" x14ac:dyDescent="0.2">
      <c r="A550" s="246" t="s">
        <v>969</v>
      </c>
      <c r="B550" s="247" t="s">
        <v>1000</v>
      </c>
      <c r="C550" s="247" t="s">
        <v>999</v>
      </c>
      <c r="D550" s="248" t="s">
        <v>189</v>
      </c>
      <c r="E550" s="247" t="s">
        <v>124</v>
      </c>
      <c r="F550" s="247" t="s">
        <v>157</v>
      </c>
      <c r="G550" s="247" t="s">
        <v>158</v>
      </c>
      <c r="H550" s="247" t="s">
        <v>1428</v>
      </c>
      <c r="I550" s="247" t="s">
        <v>1386</v>
      </c>
      <c r="J550" s="247" t="s">
        <v>1202</v>
      </c>
      <c r="K550" s="271">
        <v>2.36</v>
      </c>
      <c r="L550" s="271">
        <v>1.29</v>
      </c>
      <c r="M550" s="247" t="s">
        <v>1308</v>
      </c>
      <c r="N550" s="247" t="s">
        <v>1388</v>
      </c>
      <c r="O550" s="247" t="s">
        <v>65</v>
      </c>
      <c r="P550" s="247">
        <v>54</v>
      </c>
      <c r="Q550" s="248"/>
      <c r="R550" s="247" t="s">
        <v>136</v>
      </c>
      <c r="S550" s="247" t="s">
        <v>1441</v>
      </c>
      <c r="T550" s="249">
        <v>139</v>
      </c>
      <c r="U550" s="249" t="s">
        <v>1607</v>
      </c>
      <c r="V550" s="247" t="s">
        <v>125</v>
      </c>
      <c r="W550" s="247" t="s">
        <v>108</v>
      </c>
      <c r="X550" s="247" t="s">
        <v>108</v>
      </c>
      <c r="Y550" s="247" t="s">
        <v>112</v>
      </c>
      <c r="Z550" s="247" t="s">
        <v>1337</v>
      </c>
      <c r="AA550" s="247" t="s">
        <v>108</v>
      </c>
      <c r="AB550" s="247" t="s">
        <v>108</v>
      </c>
      <c r="AC550" s="247"/>
      <c r="AD550" s="247" t="s">
        <v>108</v>
      </c>
      <c r="AE550" s="247" t="s">
        <v>6</v>
      </c>
      <c r="AF550" s="247" t="s">
        <v>108</v>
      </c>
      <c r="AG550" s="249" t="s">
        <v>1655</v>
      </c>
      <c r="AH550" s="247" t="s">
        <v>1347</v>
      </c>
      <c r="AI550" s="254"/>
      <c r="AJ550" s="251" t="s">
        <v>1560</v>
      </c>
      <c r="AK550" s="252" t="s">
        <v>1208</v>
      </c>
      <c r="AL550" s="253" t="s">
        <v>1290</v>
      </c>
      <c r="AM550" s="266">
        <f t="shared" si="575"/>
        <v>6.41</v>
      </c>
      <c r="AN550" s="267">
        <v>28.77</v>
      </c>
      <c r="AO550" s="234">
        <f t="shared" si="576"/>
        <v>184.42</v>
      </c>
      <c r="AP550" s="268">
        <v>2.75</v>
      </c>
      <c r="AQ550" s="268">
        <v>2</v>
      </c>
      <c r="AR550" s="268">
        <v>1.25</v>
      </c>
      <c r="AS550" s="234">
        <f t="shared" si="577"/>
        <v>224.52</v>
      </c>
      <c r="AT550" s="267">
        <v>28.77</v>
      </c>
      <c r="AU550" s="234">
        <f t="shared" si="578"/>
        <v>184.42</v>
      </c>
      <c r="AV550" s="268">
        <v>2.75</v>
      </c>
      <c r="AW550" s="268">
        <v>2</v>
      </c>
      <c r="AX550" s="268">
        <v>1.25</v>
      </c>
      <c r="AY550" s="234">
        <f t="shared" si="579"/>
        <v>224.52</v>
      </c>
      <c r="AZ550" s="272">
        <v>23.15</v>
      </c>
      <c r="BA550" s="266">
        <f t="shared" si="580"/>
        <v>148.392</v>
      </c>
      <c r="BB550" s="273">
        <v>1.75</v>
      </c>
      <c r="BC550" s="273">
        <v>1</v>
      </c>
      <c r="BD550" s="273">
        <v>0.75</v>
      </c>
      <c r="BE550" s="234">
        <f t="shared" si="581"/>
        <v>130.97</v>
      </c>
      <c r="BF550" s="272">
        <v>23.15</v>
      </c>
      <c r="BG550" s="234">
        <f t="shared" si="582"/>
        <v>148.38999999999999</v>
      </c>
      <c r="BH550" s="273">
        <v>1.75</v>
      </c>
      <c r="BI550" s="273">
        <v>1</v>
      </c>
      <c r="BJ550" s="273">
        <v>0.75</v>
      </c>
      <c r="BK550" s="234">
        <f t="shared" si="583"/>
        <v>130.97</v>
      </c>
      <c r="BL550" s="234">
        <f t="shared" si="584"/>
        <v>408.94</v>
      </c>
      <c r="BM550" s="234">
        <f t="shared" si="585"/>
        <v>408.94</v>
      </c>
      <c r="BN550" s="234">
        <f t="shared" si="586"/>
        <v>279.36</v>
      </c>
      <c r="BO550" s="234">
        <f t="shared" si="587"/>
        <v>279.36</v>
      </c>
      <c r="BP550" s="235" t="s">
        <v>1599</v>
      </c>
    </row>
    <row r="551" spans="1:68" s="233" customFormat="1" x14ac:dyDescent="0.2">
      <c r="A551" s="246" t="s">
        <v>969</v>
      </c>
      <c r="B551" s="247" t="s">
        <v>1002</v>
      </c>
      <c r="C551" s="247" t="s">
        <v>1001</v>
      </c>
      <c r="D551" s="248" t="s">
        <v>454</v>
      </c>
      <c r="E551" s="247" t="s">
        <v>166</v>
      </c>
      <c r="F551" s="247" t="s">
        <v>157</v>
      </c>
      <c r="G551" s="247" t="s">
        <v>158</v>
      </c>
      <c r="H551" s="247" t="s">
        <v>1428</v>
      </c>
      <c r="I551" s="247" t="s">
        <v>1382</v>
      </c>
      <c r="J551" s="247" t="s">
        <v>1231</v>
      </c>
      <c r="K551" s="271">
        <v>2.36</v>
      </c>
      <c r="L551" s="271">
        <v>1.04</v>
      </c>
      <c r="M551" s="247"/>
      <c r="N551" s="247"/>
      <c r="O551" s="247" t="s">
        <v>65</v>
      </c>
      <c r="P551" s="247">
        <v>54</v>
      </c>
      <c r="Q551" s="248"/>
      <c r="R551" s="247" t="s">
        <v>136</v>
      </c>
      <c r="S551" s="247" t="s">
        <v>1431</v>
      </c>
      <c r="T551" s="249">
        <v>124</v>
      </c>
      <c r="U551" s="249" t="s">
        <v>1607</v>
      </c>
      <c r="V551" s="247" t="s">
        <v>199</v>
      </c>
      <c r="W551" s="247" t="s">
        <v>65</v>
      </c>
      <c r="X551" s="247" t="s">
        <v>65</v>
      </c>
      <c r="Y551" s="247" t="s">
        <v>112</v>
      </c>
      <c r="Z551" s="247" t="s">
        <v>1304</v>
      </c>
      <c r="AA551" s="247" t="s">
        <v>113</v>
      </c>
      <c r="AB551" s="247" t="s">
        <v>113</v>
      </c>
      <c r="AC551" s="247"/>
      <c r="AD551" s="247" t="s">
        <v>113</v>
      </c>
      <c r="AE551" s="247" t="s">
        <v>6</v>
      </c>
      <c r="AF551" s="247" t="s">
        <v>108</v>
      </c>
      <c r="AG551" s="247"/>
      <c r="AH551" s="247" t="s">
        <v>1413</v>
      </c>
      <c r="AI551" s="254"/>
      <c r="AJ551" s="251" t="s">
        <v>1560</v>
      </c>
      <c r="AK551" s="252" t="s">
        <v>1208</v>
      </c>
      <c r="AL551" s="253" t="s">
        <v>1290</v>
      </c>
      <c r="AM551" s="266">
        <f t="shared" si="575"/>
        <v>6.16</v>
      </c>
      <c r="AN551" s="267">
        <v>26.02</v>
      </c>
      <c r="AO551" s="234">
        <f t="shared" si="576"/>
        <v>160.28</v>
      </c>
      <c r="AP551" s="268">
        <v>2.75</v>
      </c>
      <c r="AQ551" s="268">
        <v>2</v>
      </c>
      <c r="AR551" s="268">
        <v>1.25</v>
      </c>
      <c r="AS551" s="234">
        <f t="shared" si="577"/>
        <v>224.52</v>
      </c>
      <c r="AT551" s="267">
        <v>26.02</v>
      </c>
      <c r="AU551" s="234">
        <f t="shared" si="578"/>
        <v>160.28</v>
      </c>
      <c r="AV551" s="268">
        <v>2.75</v>
      </c>
      <c r="AW551" s="268">
        <v>2</v>
      </c>
      <c r="AX551" s="268">
        <v>1.25</v>
      </c>
      <c r="AY551" s="234">
        <f t="shared" si="579"/>
        <v>224.52</v>
      </c>
      <c r="AZ551" s="272">
        <v>23.1</v>
      </c>
      <c r="BA551" s="266">
        <f t="shared" si="580"/>
        <v>142.29599999999999</v>
      </c>
      <c r="BB551" s="273">
        <v>1.75</v>
      </c>
      <c r="BC551" s="273">
        <v>1</v>
      </c>
      <c r="BD551" s="273">
        <v>0.75</v>
      </c>
      <c r="BE551" s="234">
        <f t="shared" si="581"/>
        <v>130.97</v>
      </c>
      <c r="BF551" s="272">
        <v>23.1</v>
      </c>
      <c r="BG551" s="234">
        <f t="shared" si="582"/>
        <v>142.30000000000001</v>
      </c>
      <c r="BH551" s="273">
        <v>1.75</v>
      </c>
      <c r="BI551" s="273">
        <v>1</v>
      </c>
      <c r="BJ551" s="273">
        <v>0.75</v>
      </c>
      <c r="BK551" s="234">
        <f t="shared" si="583"/>
        <v>130.97</v>
      </c>
      <c r="BL551" s="234">
        <f t="shared" si="584"/>
        <v>384.8</v>
      </c>
      <c r="BM551" s="234">
        <f t="shared" si="585"/>
        <v>384.8</v>
      </c>
      <c r="BN551" s="234">
        <f t="shared" si="586"/>
        <v>273.27</v>
      </c>
      <c r="BO551" s="234">
        <f t="shared" si="587"/>
        <v>273.27</v>
      </c>
      <c r="BP551" s="235" t="s">
        <v>1599</v>
      </c>
    </row>
    <row r="552" spans="1:68" s="233" customFormat="1" x14ac:dyDescent="0.2">
      <c r="A552" s="246" t="s">
        <v>969</v>
      </c>
      <c r="B552" s="247" t="s">
        <v>1004</v>
      </c>
      <c r="C552" s="247" t="s">
        <v>1003</v>
      </c>
      <c r="D552" s="248" t="s">
        <v>177</v>
      </c>
      <c r="E552" s="247" t="s">
        <v>124</v>
      </c>
      <c r="F552" s="247" t="s">
        <v>157</v>
      </c>
      <c r="G552" s="247" t="s">
        <v>158</v>
      </c>
      <c r="H552" s="247" t="s">
        <v>1428</v>
      </c>
      <c r="I552" s="247" t="s">
        <v>1386</v>
      </c>
      <c r="J552" s="247" t="s">
        <v>1202</v>
      </c>
      <c r="K552" s="271">
        <v>2.36</v>
      </c>
      <c r="L552" s="271">
        <v>1.29</v>
      </c>
      <c r="M552" s="247" t="s">
        <v>1308</v>
      </c>
      <c r="N552" s="247" t="s">
        <v>1388</v>
      </c>
      <c r="O552" s="247" t="s">
        <v>65</v>
      </c>
      <c r="P552" s="247">
        <v>54</v>
      </c>
      <c r="Q552" s="248"/>
      <c r="R552" s="247" t="s">
        <v>136</v>
      </c>
      <c r="S552" s="247" t="s">
        <v>1441</v>
      </c>
      <c r="T552" s="249">
        <v>154</v>
      </c>
      <c r="U552" s="249" t="s">
        <v>1607</v>
      </c>
      <c r="V552" s="247" t="s">
        <v>132</v>
      </c>
      <c r="W552" s="247" t="s">
        <v>108</v>
      </c>
      <c r="X552" s="247" t="s">
        <v>65</v>
      </c>
      <c r="Y552" s="247" t="s">
        <v>112</v>
      </c>
      <c r="Z552" s="247" t="s">
        <v>1337</v>
      </c>
      <c r="AA552" s="247" t="s">
        <v>108</v>
      </c>
      <c r="AB552" s="247" t="s">
        <v>113</v>
      </c>
      <c r="AC552" s="247"/>
      <c r="AD552" s="249" t="s">
        <v>113</v>
      </c>
      <c r="AE552" s="247" t="s">
        <v>6</v>
      </c>
      <c r="AF552" s="247" t="s">
        <v>108</v>
      </c>
      <c r="AG552" s="247"/>
      <c r="AH552" s="247" t="s">
        <v>1347</v>
      </c>
      <c r="AI552" s="254"/>
      <c r="AJ552" s="251" t="s">
        <v>1560</v>
      </c>
      <c r="AK552" s="252" t="s">
        <v>1208</v>
      </c>
      <c r="AL552" s="253" t="s">
        <v>1290</v>
      </c>
      <c r="AM552" s="266">
        <f t="shared" si="575"/>
        <v>6.41</v>
      </c>
      <c r="AN552" s="267">
        <v>33.119999999999997</v>
      </c>
      <c r="AO552" s="234">
        <f t="shared" si="576"/>
        <v>212.3</v>
      </c>
      <c r="AP552" s="268">
        <v>2.75</v>
      </c>
      <c r="AQ552" s="268">
        <v>2</v>
      </c>
      <c r="AR552" s="268">
        <v>1.25</v>
      </c>
      <c r="AS552" s="234">
        <f t="shared" si="577"/>
        <v>224.52</v>
      </c>
      <c r="AT552" s="267">
        <v>33.119999999999997</v>
      </c>
      <c r="AU552" s="234">
        <f t="shared" si="578"/>
        <v>212.3</v>
      </c>
      <c r="AV552" s="268">
        <v>2.75</v>
      </c>
      <c r="AW552" s="268">
        <v>2</v>
      </c>
      <c r="AX552" s="268">
        <v>1.25</v>
      </c>
      <c r="AY552" s="234">
        <f t="shared" si="579"/>
        <v>224.52</v>
      </c>
      <c r="AZ552" s="272">
        <v>26.43</v>
      </c>
      <c r="BA552" s="266">
        <f t="shared" si="580"/>
        <v>169.416</v>
      </c>
      <c r="BB552" s="273">
        <v>1.75</v>
      </c>
      <c r="BC552" s="273">
        <v>1</v>
      </c>
      <c r="BD552" s="273">
        <v>0.75</v>
      </c>
      <c r="BE552" s="234">
        <f t="shared" si="581"/>
        <v>130.97</v>
      </c>
      <c r="BF552" s="272">
        <v>26.43</v>
      </c>
      <c r="BG552" s="234">
        <f t="shared" si="582"/>
        <v>169.42</v>
      </c>
      <c r="BH552" s="273">
        <v>1.75</v>
      </c>
      <c r="BI552" s="273">
        <v>1</v>
      </c>
      <c r="BJ552" s="273">
        <v>0.75</v>
      </c>
      <c r="BK552" s="234">
        <f t="shared" si="583"/>
        <v>130.97</v>
      </c>
      <c r="BL552" s="234">
        <f t="shared" si="584"/>
        <v>436.82</v>
      </c>
      <c r="BM552" s="234">
        <f t="shared" si="585"/>
        <v>436.82</v>
      </c>
      <c r="BN552" s="234">
        <f t="shared" si="586"/>
        <v>300.39</v>
      </c>
      <c r="BO552" s="234">
        <f t="shared" si="587"/>
        <v>300.39</v>
      </c>
      <c r="BP552" s="235" t="s">
        <v>1599</v>
      </c>
    </row>
    <row r="553" spans="1:68" s="233" customFormat="1" x14ac:dyDescent="0.2">
      <c r="A553" s="246" t="s">
        <v>969</v>
      </c>
      <c r="B553" s="247" t="s">
        <v>1006</v>
      </c>
      <c r="C553" s="247" t="s">
        <v>1005</v>
      </c>
      <c r="D553" s="248" t="s">
        <v>189</v>
      </c>
      <c r="E553" s="247" t="s">
        <v>124</v>
      </c>
      <c r="F553" s="247" t="s">
        <v>157</v>
      </c>
      <c r="G553" s="247" t="s">
        <v>158</v>
      </c>
      <c r="H553" s="247" t="s">
        <v>1428</v>
      </c>
      <c r="I553" s="247" t="s">
        <v>1386</v>
      </c>
      <c r="J553" s="247" t="s">
        <v>1202</v>
      </c>
      <c r="K553" s="271">
        <v>2.36</v>
      </c>
      <c r="L553" s="271">
        <v>1.29</v>
      </c>
      <c r="M553" s="247" t="s">
        <v>1308</v>
      </c>
      <c r="N553" s="247" t="s">
        <v>1388</v>
      </c>
      <c r="O553" s="247" t="s">
        <v>65</v>
      </c>
      <c r="P553" s="247">
        <v>54</v>
      </c>
      <c r="Q553" s="248"/>
      <c r="R553" s="247" t="s">
        <v>136</v>
      </c>
      <c r="S553" s="247" t="s">
        <v>1238</v>
      </c>
      <c r="T553" s="249">
        <v>154</v>
      </c>
      <c r="U553" s="249" t="s">
        <v>1607</v>
      </c>
      <c r="V553" s="247" t="s">
        <v>125</v>
      </c>
      <c r="W553" s="247" t="s">
        <v>108</v>
      </c>
      <c r="X553" s="247" t="s">
        <v>108</v>
      </c>
      <c r="Y553" s="247" t="s">
        <v>112</v>
      </c>
      <c r="Z553" s="247" t="s">
        <v>1337</v>
      </c>
      <c r="AA553" s="247" t="s">
        <v>108</v>
      </c>
      <c r="AB553" s="247" t="s">
        <v>108</v>
      </c>
      <c r="AC553" s="247"/>
      <c r="AD553" s="247" t="s">
        <v>108</v>
      </c>
      <c r="AE553" s="247" t="s">
        <v>6</v>
      </c>
      <c r="AF553" s="247" t="s">
        <v>108</v>
      </c>
      <c r="AG553" s="249" t="s">
        <v>1655</v>
      </c>
      <c r="AH553" s="247" t="s">
        <v>1347</v>
      </c>
      <c r="AI553" s="254"/>
      <c r="AJ553" s="251" t="s">
        <v>1560</v>
      </c>
      <c r="AK553" s="252" t="s">
        <v>1208</v>
      </c>
      <c r="AL553" s="253" t="s">
        <v>1290</v>
      </c>
      <c r="AM553" s="266">
        <f t="shared" si="575"/>
        <v>6.41</v>
      </c>
      <c r="AN553" s="267">
        <v>33.119999999999997</v>
      </c>
      <c r="AO553" s="234">
        <f t="shared" si="576"/>
        <v>212.3</v>
      </c>
      <c r="AP553" s="268">
        <v>2.75</v>
      </c>
      <c r="AQ553" s="268">
        <v>2</v>
      </c>
      <c r="AR553" s="268">
        <v>1.25</v>
      </c>
      <c r="AS553" s="234">
        <f t="shared" si="577"/>
        <v>224.52</v>
      </c>
      <c r="AT553" s="267">
        <v>33.119999999999997</v>
      </c>
      <c r="AU553" s="234">
        <f t="shared" si="578"/>
        <v>212.3</v>
      </c>
      <c r="AV553" s="268">
        <v>2.75</v>
      </c>
      <c r="AW553" s="268">
        <v>2</v>
      </c>
      <c r="AX553" s="268">
        <v>1.25</v>
      </c>
      <c r="AY553" s="234">
        <f t="shared" si="579"/>
        <v>224.52</v>
      </c>
      <c r="AZ553" s="272">
        <v>26.43</v>
      </c>
      <c r="BA553" s="266">
        <f t="shared" si="580"/>
        <v>169.416</v>
      </c>
      <c r="BB553" s="273">
        <v>1.75</v>
      </c>
      <c r="BC553" s="273">
        <v>1</v>
      </c>
      <c r="BD553" s="273">
        <v>0.75</v>
      </c>
      <c r="BE553" s="234">
        <f t="shared" si="581"/>
        <v>130.97</v>
      </c>
      <c r="BF553" s="272">
        <v>26.43</v>
      </c>
      <c r="BG553" s="234">
        <f t="shared" si="582"/>
        <v>169.42</v>
      </c>
      <c r="BH553" s="273">
        <v>1.75</v>
      </c>
      <c r="BI553" s="273">
        <v>1</v>
      </c>
      <c r="BJ553" s="273">
        <v>0.75</v>
      </c>
      <c r="BK553" s="234">
        <f t="shared" si="583"/>
        <v>130.97</v>
      </c>
      <c r="BL553" s="234">
        <f t="shared" si="584"/>
        <v>436.82</v>
      </c>
      <c r="BM553" s="234">
        <f t="shared" si="585"/>
        <v>436.82</v>
      </c>
      <c r="BN553" s="234">
        <f t="shared" si="586"/>
        <v>300.39</v>
      </c>
      <c r="BO553" s="234">
        <f t="shared" si="587"/>
        <v>300.39</v>
      </c>
      <c r="BP553" s="235" t="s">
        <v>1599</v>
      </c>
    </row>
    <row r="554" spans="1:68" s="233" customFormat="1" x14ac:dyDescent="0.2">
      <c r="A554" s="246" t="s">
        <v>969</v>
      </c>
      <c r="B554" s="247" t="s">
        <v>1007</v>
      </c>
      <c r="C554" s="247" t="s">
        <v>1003</v>
      </c>
      <c r="D554" s="248" t="s">
        <v>177</v>
      </c>
      <c r="E554" s="247" t="s">
        <v>166</v>
      </c>
      <c r="F554" s="247" t="s">
        <v>157</v>
      </c>
      <c r="G554" s="247" t="s">
        <v>158</v>
      </c>
      <c r="H554" s="247" t="s">
        <v>1428</v>
      </c>
      <c r="I554" s="247" t="s">
        <v>1303</v>
      </c>
      <c r="J554" s="247" t="s">
        <v>1202</v>
      </c>
      <c r="K554" s="271">
        <v>2.36</v>
      </c>
      <c r="L554" s="271">
        <v>1.04</v>
      </c>
      <c r="M554" s="247"/>
      <c r="N554" s="247"/>
      <c r="O554" s="247" t="s">
        <v>65</v>
      </c>
      <c r="P554" s="247">
        <v>54</v>
      </c>
      <c r="Q554" s="248"/>
      <c r="R554" s="247" t="s">
        <v>136</v>
      </c>
      <c r="S554" s="247" t="s">
        <v>1217</v>
      </c>
      <c r="T554" s="249">
        <v>139</v>
      </c>
      <c r="U554" s="249" t="s">
        <v>1607</v>
      </c>
      <c r="V554" s="247" t="s">
        <v>199</v>
      </c>
      <c r="W554" s="247" t="s">
        <v>108</v>
      </c>
      <c r="X554" s="247" t="s">
        <v>108</v>
      </c>
      <c r="Y554" s="247" t="s">
        <v>112</v>
      </c>
      <c r="Z554" s="247" t="s">
        <v>1304</v>
      </c>
      <c r="AA554" s="247" t="s">
        <v>113</v>
      </c>
      <c r="AB554" s="247" t="s">
        <v>113</v>
      </c>
      <c r="AC554" s="247"/>
      <c r="AD554" s="247" t="s">
        <v>113</v>
      </c>
      <c r="AE554" s="247" t="s">
        <v>6</v>
      </c>
      <c r="AF554" s="247" t="s">
        <v>108</v>
      </c>
      <c r="AG554" s="247"/>
      <c r="AH554" s="247" t="s">
        <v>1351</v>
      </c>
      <c r="AI554" s="254"/>
      <c r="AJ554" s="251" t="s">
        <v>1560</v>
      </c>
      <c r="AK554" s="252" t="s">
        <v>1208</v>
      </c>
      <c r="AL554" s="253" t="s">
        <v>1290</v>
      </c>
      <c r="AM554" s="266">
        <f t="shared" si="575"/>
        <v>6.16</v>
      </c>
      <c r="AN554" s="267">
        <v>28.77</v>
      </c>
      <c r="AO554" s="234">
        <f t="shared" si="576"/>
        <v>177.22</v>
      </c>
      <c r="AP554" s="268">
        <v>2.75</v>
      </c>
      <c r="AQ554" s="268">
        <v>2</v>
      </c>
      <c r="AR554" s="268">
        <v>1.25</v>
      </c>
      <c r="AS554" s="234">
        <f t="shared" si="577"/>
        <v>224.52</v>
      </c>
      <c r="AT554" s="267">
        <v>28.77</v>
      </c>
      <c r="AU554" s="234">
        <f t="shared" si="578"/>
        <v>177.22</v>
      </c>
      <c r="AV554" s="268">
        <v>2.75</v>
      </c>
      <c r="AW554" s="268">
        <v>2</v>
      </c>
      <c r="AX554" s="268">
        <v>1.25</v>
      </c>
      <c r="AY554" s="234">
        <f t="shared" si="579"/>
        <v>224.52</v>
      </c>
      <c r="AZ554" s="272">
        <v>23.15</v>
      </c>
      <c r="BA554" s="266">
        <f t="shared" si="580"/>
        <v>142.60400000000001</v>
      </c>
      <c r="BB554" s="273">
        <v>1.75</v>
      </c>
      <c r="BC554" s="273">
        <v>1</v>
      </c>
      <c r="BD554" s="273">
        <v>0.75</v>
      </c>
      <c r="BE554" s="234">
        <f t="shared" si="581"/>
        <v>130.97</v>
      </c>
      <c r="BF554" s="272">
        <v>23.15</v>
      </c>
      <c r="BG554" s="234">
        <f t="shared" si="582"/>
        <v>142.6</v>
      </c>
      <c r="BH554" s="273">
        <v>1.75</v>
      </c>
      <c r="BI554" s="273">
        <v>1</v>
      </c>
      <c r="BJ554" s="273">
        <v>0.75</v>
      </c>
      <c r="BK554" s="234">
        <f t="shared" si="583"/>
        <v>130.97</v>
      </c>
      <c r="BL554" s="234">
        <f t="shared" si="584"/>
        <v>401.74</v>
      </c>
      <c r="BM554" s="234">
        <f t="shared" si="585"/>
        <v>401.74</v>
      </c>
      <c r="BN554" s="234">
        <f t="shared" si="586"/>
        <v>273.57</v>
      </c>
      <c r="BO554" s="234">
        <f t="shared" si="587"/>
        <v>273.57</v>
      </c>
      <c r="BP554" s="235" t="s">
        <v>1599</v>
      </c>
    </row>
    <row r="555" spans="1:68" s="233" customFormat="1" x14ac:dyDescent="0.2">
      <c r="A555" s="246" t="s">
        <v>969</v>
      </c>
      <c r="B555" s="247" t="s">
        <v>1009</v>
      </c>
      <c r="C555" s="247" t="s">
        <v>1008</v>
      </c>
      <c r="D555" s="248" t="s">
        <v>311</v>
      </c>
      <c r="E555" s="247" t="s">
        <v>124</v>
      </c>
      <c r="F555" s="247" t="s">
        <v>157</v>
      </c>
      <c r="G555" s="247" t="s">
        <v>158</v>
      </c>
      <c r="H555" s="247" t="s">
        <v>1428</v>
      </c>
      <c r="I555" s="247" t="s">
        <v>1504</v>
      </c>
      <c r="J555" s="247" t="s">
        <v>1202</v>
      </c>
      <c r="K555" s="271">
        <v>2.36</v>
      </c>
      <c r="L555" s="271">
        <v>1.64</v>
      </c>
      <c r="M555" s="247" t="s">
        <v>1308</v>
      </c>
      <c r="N555" s="247" t="s">
        <v>1505</v>
      </c>
      <c r="O555" s="247" t="s">
        <v>65</v>
      </c>
      <c r="P555" s="247">
        <v>54</v>
      </c>
      <c r="Q555" s="248"/>
      <c r="R555" s="247" t="s">
        <v>136</v>
      </c>
      <c r="S555" s="247" t="s">
        <v>1441</v>
      </c>
      <c r="T555" s="249">
        <v>139</v>
      </c>
      <c r="U555" s="249" t="s">
        <v>1607</v>
      </c>
      <c r="V555" s="247" t="s">
        <v>111</v>
      </c>
      <c r="W555" s="247" t="s">
        <v>65</v>
      </c>
      <c r="X555" s="247" t="s">
        <v>108</v>
      </c>
      <c r="Y555" s="247" t="s">
        <v>112</v>
      </c>
      <c r="Z555" s="247" t="s">
        <v>1337</v>
      </c>
      <c r="AA555" s="247" t="s">
        <v>108</v>
      </c>
      <c r="AB555" s="247" t="s">
        <v>108</v>
      </c>
      <c r="AC555" s="247"/>
      <c r="AD555" s="249" t="s">
        <v>108</v>
      </c>
      <c r="AE555" s="247" t="s">
        <v>6</v>
      </c>
      <c r="AF555" s="247" t="s">
        <v>108</v>
      </c>
      <c r="AG555" s="247" t="s">
        <v>1460</v>
      </c>
      <c r="AH555" s="247" t="s">
        <v>1433</v>
      </c>
      <c r="AI555" s="254"/>
      <c r="AJ555" s="251" t="s">
        <v>1560</v>
      </c>
      <c r="AK555" s="252" t="s">
        <v>1208</v>
      </c>
      <c r="AL555" s="253" t="s">
        <v>1290</v>
      </c>
      <c r="AM555" s="266">
        <f t="shared" si="575"/>
        <v>6.76</v>
      </c>
      <c r="AN555" s="267">
        <v>28.77</v>
      </c>
      <c r="AO555" s="234">
        <f t="shared" si="576"/>
        <v>194.49</v>
      </c>
      <c r="AP555" s="268">
        <v>2.75</v>
      </c>
      <c r="AQ555" s="268">
        <v>2</v>
      </c>
      <c r="AR555" s="268">
        <v>1.25</v>
      </c>
      <c r="AS555" s="234">
        <f t="shared" si="577"/>
        <v>224.52</v>
      </c>
      <c r="AT555" s="267">
        <v>28.77</v>
      </c>
      <c r="AU555" s="234">
        <f t="shared" si="578"/>
        <v>194.49</v>
      </c>
      <c r="AV555" s="268">
        <v>2.75</v>
      </c>
      <c r="AW555" s="268">
        <v>2</v>
      </c>
      <c r="AX555" s="268">
        <v>1.25</v>
      </c>
      <c r="AY555" s="234">
        <f t="shared" si="579"/>
        <v>224.52</v>
      </c>
      <c r="AZ555" s="272">
        <v>23.15</v>
      </c>
      <c r="BA555" s="266">
        <f t="shared" si="580"/>
        <v>156.494</v>
      </c>
      <c r="BB555" s="273">
        <v>1.75</v>
      </c>
      <c r="BC555" s="273">
        <v>1</v>
      </c>
      <c r="BD555" s="273">
        <v>0.75</v>
      </c>
      <c r="BE555" s="234">
        <f t="shared" si="581"/>
        <v>130.97</v>
      </c>
      <c r="BF555" s="272">
        <v>23.15</v>
      </c>
      <c r="BG555" s="234">
        <f t="shared" si="582"/>
        <v>156.49</v>
      </c>
      <c r="BH555" s="273">
        <v>1.75</v>
      </c>
      <c r="BI555" s="273">
        <v>1</v>
      </c>
      <c r="BJ555" s="273">
        <v>0.75</v>
      </c>
      <c r="BK555" s="234">
        <f t="shared" si="583"/>
        <v>130.97</v>
      </c>
      <c r="BL555" s="234">
        <f t="shared" si="584"/>
        <v>419.01</v>
      </c>
      <c r="BM555" s="234">
        <f t="shared" si="585"/>
        <v>419.01</v>
      </c>
      <c r="BN555" s="234">
        <f t="shared" si="586"/>
        <v>287.45999999999998</v>
      </c>
      <c r="BO555" s="234">
        <f t="shared" si="587"/>
        <v>287.45999999999998</v>
      </c>
      <c r="BP555" s="235" t="s">
        <v>1599</v>
      </c>
    </row>
    <row r="556" spans="1:68" s="233" customFormat="1" x14ac:dyDescent="0.2">
      <c r="A556" s="246" t="s">
        <v>969</v>
      </c>
      <c r="B556" s="247" t="s">
        <v>1011</v>
      </c>
      <c r="C556" s="247" t="s">
        <v>1010</v>
      </c>
      <c r="D556" s="248" t="s">
        <v>291</v>
      </c>
      <c r="E556" s="247" t="s">
        <v>250</v>
      </c>
      <c r="F556" s="247" t="s">
        <v>251</v>
      </c>
      <c r="G556" s="247" t="s">
        <v>158</v>
      </c>
      <c r="H556" s="247" t="s">
        <v>1357</v>
      </c>
      <c r="I556" s="247" t="s">
        <v>1231</v>
      </c>
      <c r="J556" s="249" t="s">
        <v>1231</v>
      </c>
      <c r="K556" s="280">
        <v>2.395</v>
      </c>
      <c r="L556" s="271">
        <v>1.903</v>
      </c>
      <c r="M556" s="247"/>
      <c r="N556" s="247"/>
      <c r="O556" s="247" t="s">
        <v>65</v>
      </c>
      <c r="P556" s="247">
        <v>44</v>
      </c>
      <c r="Q556" s="248"/>
      <c r="R556" s="247" t="s">
        <v>136</v>
      </c>
      <c r="S556" s="247" t="s">
        <v>1499</v>
      </c>
      <c r="T556" s="249">
        <v>256</v>
      </c>
      <c r="U556" s="247" t="s">
        <v>159</v>
      </c>
      <c r="V556" s="247" t="s">
        <v>113</v>
      </c>
      <c r="W556" s="247" t="s">
        <v>65</v>
      </c>
      <c r="X556" s="247" t="s">
        <v>65</v>
      </c>
      <c r="Y556" s="247" t="s">
        <v>112</v>
      </c>
      <c r="Z556" s="247" t="s">
        <v>1337</v>
      </c>
      <c r="AA556" s="247" t="s">
        <v>113</v>
      </c>
      <c r="AB556" s="247" t="s">
        <v>113</v>
      </c>
      <c r="AC556" s="247"/>
      <c r="AD556" s="247" t="s">
        <v>113</v>
      </c>
      <c r="AE556" s="249" t="s">
        <v>113</v>
      </c>
      <c r="AF556" s="247" t="s">
        <v>65</v>
      </c>
      <c r="AG556" s="247"/>
      <c r="AH556" s="247" t="s">
        <v>1395</v>
      </c>
      <c r="AI556" s="254"/>
      <c r="AJ556" s="251" t="s">
        <v>1596</v>
      </c>
      <c r="AK556" s="252" t="s">
        <v>1208</v>
      </c>
      <c r="AL556" s="253" t="s">
        <v>1290</v>
      </c>
      <c r="AM556" s="266">
        <f t="shared" si="575"/>
        <v>7.093</v>
      </c>
      <c r="AN556" s="234"/>
      <c r="AO556" s="267">
        <v>169.05</v>
      </c>
      <c r="AP556" s="268">
        <v>3.5</v>
      </c>
      <c r="AQ556" s="268">
        <v>2.25</v>
      </c>
      <c r="AR556" s="268">
        <v>1.25</v>
      </c>
      <c r="AS556" s="234">
        <f t="shared" si="577"/>
        <v>261.94</v>
      </c>
      <c r="AT556" s="234"/>
      <c r="AU556" s="269">
        <v>93.1</v>
      </c>
      <c r="AV556" s="270">
        <v>3.5</v>
      </c>
      <c r="AW556" s="270">
        <v>2.25</v>
      </c>
      <c r="AX556" s="270">
        <v>1.25</v>
      </c>
      <c r="AY556" s="234">
        <f t="shared" si="579"/>
        <v>261.94</v>
      </c>
      <c r="AZ556" s="266"/>
      <c r="BA556" s="267">
        <v>169.05</v>
      </c>
      <c r="BB556" s="268">
        <v>3.5</v>
      </c>
      <c r="BC556" s="268">
        <v>2.25</v>
      </c>
      <c r="BD556" s="268">
        <v>1.25</v>
      </c>
      <c r="BE556" s="234">
        <f t="shared" si="581"/>
        <v>261.94</v>
      </c>
      <c r="BF556" s="234"/>
      <c r="BG556" s="269">
        <v>93.1</v>
      </c>
      <c r="BH556" s="270">
        <v>3.5</v>
      </c>
      <c r="BI556" s="270">
        <v>2.25</v>
      </c>
      <c r="BJ556" s="270">
        <v>1.25</v>
      </c>
      <c r="BK556" s="234">
        <f t="shared" si="583"/>
        <v>261.94</v>
      </c>
      <c r="BL556" s="234">
        <f t="shared" si="584"/>
        <v>430.99</v>
      </c>
      <c r="BM556" s="234">
        <f t="shared" si="585"/>
        <v>355.04</v>
      </c>
      <c r="BN556" s="234">
        <f t="shared" si="586"/>
        <v>430.99</v>
      </c>
      <c r="BO556" s="234">
        <f t="shared" si="587"/>
        <v>355.04</v>
      </c>
      <c r="BP556" s="235" t="s">
        <v>1597</v>
      </c>
    </row>
    <row r="557" spans="1:68" s="233" customFormat="1" x14ac:dyDescent="0.2">
      <c r="A557" s="246" t="s">
        <v>969</v>
      </c>
      <c r="B557" s="247" t="s">
        <v>1013</v>
      </c>
      <c r="C557" s="247" t="s">
        <v>1012</v>
      </c>
      <c r="D557" s="248" t="s">
        <v>335</v>
      </c>
      <c r="E557" s="247" t="s">
        <v>166</v>
      </c>
      <c r="F557" s="247" t="s">
        <v>157</v>
      </c>
      <c r="G557" s="247" t="s">
        <v>158</v>
      </c>
      <c r="H557" s="247" t="s">
        <v>1408</v>
      </c>
      <c r="I557" s="247" t="s">
        <v>1500</v>
      </c>
      <c r="J557" s="247" t="s">
        <v>1231</v>
      </c>
      <c r="K557" s="271">
        <v>2.36</v>
      </c>
      <c r="L557" s="271">
        <v>0.95</v>
      </c>
      <c r="M557" s="247"/>
      <c r="N557" s="247"/>
      <c r="O557" s="247" t="s">
        <v>65</v>
      </c>
      <c r="P557" s="247">
        <v>44</v>
      </c>
      <c r="Q557" s="248"/>
      <c r="R557" s="247" t="s">
        <v>136</v>
      </c>
      <c r="S557" s="247" t="s">
        <v>1238</v>
      </c>
      <c r="T557" s="249">
        <v>154</v>
      </c>
      <c r="U557" s="249" t="s">
        <v>1607</v>
      </c>
      <c r="V557" s="247" t="s">
        <v>167</v>
      </c>
      <c r="W557" s="247" t="s">
        <v>65</v>
      </c>
      <c r="X557" s="247" t="s">
        <v>108</v>
      </c>
      <c r="Y557" s="247" t="s">
        <v>112</v>
      </c>
      <c r="Z557" s="247" t="s">
        <v>1337</v>
      </c>
      <c r="AA557" s="247" t="s">
        <v>113</v>
      </c>
      <c r="AB557" s="247" t="s">
        <v>113</v>
      </c>
      <c r="AC557" s="247"/>
      <c r="AD557" s="247" t="s">
        <v>113</v>
      </c>
      <c r="AE557" s="249" t="s">
        <v>113</v>
      </c>
      <c r="AF557" s="247" t="s">
        <v>65</v>
      </c>
      <c r="AG557" s="247"/>
      <c r="AH557" s="247" t="s">
        <v>1383</v>
      </c>
      <c r="AI557" s="254"/>
      <c r="AJ557" s="251" t="s">
        <v>1596</v>
      </c>
      <c r="AK557" s="252" t="s">
        <v>1208</v>
      </c>
      <c r="AL557" s="253" t="s">
        <v>1290</v>
      </c>
      <c r="AM557" s="266">
        <f t="shared" si="575"/>
        <v>6.07</v>
      </c>
      <c r="AN557" s="267">
        <v>28.03</v>
      </c>
      <c r="AO557" s="234">
        <f t="shared" si="576"/>
        <v>170.14</v>
      </c>
      <c r="AP557" s="268">
        <v>2.5</v>
      </c>
      <c r="AQ557" s="268">
        <v>2</v>
      </c>
      <c r="AR557" s="268">
        <v>1.25</v>
      </c>
      <c r="AS557" s="234">
        <f t="shared" si="577"/>
        <v>215.17</v>
      </c>
      <c r="AT557" s="269">
        <v>13.09</v>
      </c>
      <c r="AU557" s="234">
        <f t="shared" si="578"/>
        <v>79.459999999999994</v>
      </c>
      <c r="AV557" s="270">
        <v>2.5</v>
      </c>
      <c r="AW557" s="270">
        <v>2</v>
      </c>
      <c r="AX557" s="270">
        <v>1.25</v>
      </c>
      <c r="AY557" s="234">
        <f t="shared" si="579"/>
        <v>215.17</v>
      </c>
      <c r="AZ557" s="272">
        <v>18.66</v>
      </c>
      <c r="BA557" s="266">
        <f t="shared" si="580"/>
        <v>113.26600000000001</v>
      </c>
      <c r="BB557" s="273">
        <v>1.5</v>
      </c>
      <c r="BC557" s="273">
        <v>1</v>
      </c>
      <c r="BD557" s="273">
        <v>0.75</v>
      </c>
      <c r="BE557" s="234">
        <f t="shared" si="581"/>
        <v>121.62</v>
      </c>
      <c r="BF557" s="294">
        <v>10.78</v>
      </c>
      <c r="BG557" s="234">
        <f t="shared" si="582"/>
        <v>65.430000000000007</v>
      </c>
      <c r="BH557" s="295">
        <v>1.25</v>
      </c>
      <c r="BI557" s="295">
        <v>1</v>
      </c>
      <c r="BJ557" s="295">
        <v>0.75</v>
      </c>
      <c r="BK557" s="234">
        <f t="shared" si="583"/>
        <v>112.26</v>
      </c>
      <c r="BL557" s="234">
        <f t="shared" si="584"/>
        <v>385.31</v>
      </c>
      <c r="BM557" s="234">
        <f t="shared" si="585"/>
        <v>294.63</v>
      </c>
      <c r="BN557" s="234">
        <f t="shared" si="586"/>
        <v>234.89</v>
      </c>
      <c r="BO557" s="234">
        <f t="shared" si="587"/>
        <v>177.69</v>
      </c>
    </row>
    <row r="558" spans="1:68" s="233" customFormat="1" x14ac:dyDescent="0.2">
      <c r="A558" s="246" t="s">
        <v>969</v>
      </c>
      <c r="B558" s="247" t="s">
        <v>1015</v>
      </c>
      <c r="C558" s="247" t="s">
        <v>1014</v>
      </c>
      <c r="D558" s="248" t="s">
        <v>177</v>
      </c>
      <c r="E558" s="247" t="s">
        <v>166</v>
      </c>
      <c r="F558" s="247" t="s">
        <v>157</v>
      </c>
      <c r="G558" s="247" t="s">
        <v>158</v>
      </c>
      <c r="H558" s="247" t="s">
        <v>1408</v>
      </c>
      <c r="I558" s="247" t="s">
        <v>1429</v>
      </c>
      <c r="J558" s="249" t="s">
        <v>1637</v>
      </c>
      <c r="K558" s="271">
        <v>2.36</v>
      </c>
      <c r="L558" s="271">
        <v>0.83</v>
      </c>
      <c r="M558" s="247"/>
      <c r="N558" s="247"/>
      <c r="O558" s="247" t="s">
        <v>65</v>
      </c>
      <c r="P558" s="247">
        <v>44</v>
      </c>
      <c r="Q558" s="248"/>
      <c r="R558" s="247" t="s">
        <v>136</v>
      </c>
      <c r="S558" s="247" t="s">
        <v>1238</v>
      </c>
      <c r="T558" s="249">
        <v>154</v>
      </c>
      <c r="U558" s="249" t="s">
        <v>1607</v>
      </c>
      <c r="V558" s="247" t="s">
        <v>167</v>
      </c>
      <c r="W558" s="247" t="s">
        <v>65</v>
      </c>
      <c r="X558" s="247" t="s">
        <v>108</v>
      </c>
      <c r="Y558" s="247" t="s">
        <v>112</v>
      </c>
      <c r="Z558" s="247" t="s">
        <v>1337</v>
      </c>
      <c r="AA558" s="247" t="s">
        <v>113</v>
      </c>
      <c r="AB558" s="247" t="s">
        <v>113</v>
      </c>
      <c r="AC558" s="247"/>
      <c r="AD558" s="247" t="s">
        <v>113</v>
      </c>
      <c r="AE558" s="249" t="s">
        <v>5</v>
      </c>
      <c r="AF558" s="249" t="s">
        <v>108</v>
      </c>
      <c r="AG558" s="247"/>
      <c r="AH558" s="247" t="s">
        <v>1400</v>
      </c>
      <c r="AI558" s="254"/>
      <c r="AJ558" s="251" t="s">
        <v>1560</v>
      </c>
      <c r="AK558" s="252" t="s">
        <v>1208</v>
      </c>
      <c r="AL558" s="253" t="s">
        <v>1290</v>
      </c>
      <c r="AM558" s="266">
        <f t="shared" si="575"/>
        <v>5.95</v>
      </c>
      <c r="AN558" s="267">
        <v>28.04</v>
      </c>
      <c r="AO558" s="234">
        <f t="shared" si="576"/>
        <v>166.84</v>
      </c>
      <c r="AP558" s="268">
        <v>2.5</v>
      </c>
      <c r="AQ558" s="268">
        <v>2</v>
      </c>
      <c r="AR558" s="268">
        <v>1.25</v>
      </c>
      <c r="AS558" s="234">
        <f t="shared" si="577"/>
        <v>215.17</v>
      </c>
      <c r="AT558" s="269">
        <v>13.1</v>
      </c>
      <c r="AU558" s="234">
        <f t="shared" si="578"/>
        <v>77.95</v>
      </c>
      <c r="AV558" s="270">
        <v>2.5</v>
      </c>
      <c r="AW558" s="270">
        <v>2</v>
      </c>
      <c r="AX558" s="270">
        <v>1.25</v>
      </c>
      <c r="AY558" s="234">
        <f t="shared" si="579"/>
        <v>215.17</v>
      </c>
      <c r="AZ558" s="272">
        <v>18.68</v>
      </c>
      <c r="BA558" s="266">
        <f t="shared" si="580"/>
        <v>111.146</v>
      </c>
      <c r="BB558" s="273">
        <v>1.5</v>
      </c>
      <c r="BC558" s="273">
        <v>1</v>
      </c>
      <c r="BD558" s="273">
        <v>0.75</v>
      </c>
      <c r="BE558" s="234">
        <f t="shared" si="581"/>
        <v>121.62</v>
      </c>
      <c r="BF558" s="294">
        <v>10.79</v>
      </c>
      <c r="BG558" s="234">
        <f t="shared" si="582"/>
        <v>64.2</v>
      </c>
      <c r="BH558" s="295">
        <v>1.25</v>
      </c>
      <c r="BI558" s="295">
        <v>1</v>
      </c>
      <c r="BJ558" s="295">
        <v>0.75</v>
      </c>
      <c r="BK558" s="234">
        <f t="shared" si="583"/>
        <v>112.26</v>
      </c>
      <c r="BL558" s="234">
        <f t="shared" si="584"/>
        <v>382.01</v>
      </c>
      <c r="BM558" s="234">
        <f t="shared" si="585"/>
        <v>293.12</v>
      </c>
      <c r="BN558" s="234">
        <f t="shared" si="586"/>
        <v>232.77</v>
      </c>
      <c r="BO558" s="234">
        <f t="shared" si="587"/>
        <v>176.46</v>
      </c>
    </row>
    <row r="559" spans="1:68" s="233" customFormat="1" x14ac:dyDescent="0.2">
      <c r="A559" s="246" t="s">
        <v>969</v>
      </c>
      <c r="B559" s="247" t="s">
        <v>1017</v>
      </c>
      <c r="C559" s="247" t="s">
        <v>1016</v>
      </c>
      <c r="D559" s="248" t="s">
        <v>338</v>
      </c>
      <c r="E559" s="247" t="s">
        <v>166</v>
      </c>
      <c r="F559" s="247" t="s">
        <v>157</v>
      </c>
      <c r="G559" s="247" t="s">
        <v>158</v>
      </c>
      <c r="H559" s="247" t="s">
        <v>1408</v>
      </c>
      <c r="I559" s="247" t="s">
        <v>1500</v>
      </c>
      <c r="J559" s="247" t="s">
        <v>1231</v>
      </c>
      <c r="K559" s="271">
        <v>2.36</v>
      </c>
      <c r="L559" s="271">
        <v>0.95</v>
      </c>
      <c r="M559" s="247"/>
      <c r="N559" s="247"/>
      <c r="O559" s="247" t="s">
        <v>65</v>
      </c>
      <c r="P559" s="247">
        <v>44</v>
      </c>
      <c r="Q559" s="248"/>
      <c r="R559" s="247" t="s">
        <v>136</v>
      </c>
      <c r="S559" s="247" t="s">
        <v>1238</v>
      </c>
      <c r="T559" s="249">
        <v>154</v>
      </c>
      <c r="U559" s="249" t="s">
        <v>1607</v>
      </c>
      <c r="V559" s="247" t="s">
        <v>199</v>
      </c>
      <c r="W559" s="247" t="s">
        <v>65</v>
      </c>
      <c r="X559" s="247" t="s">
        <v>108</v>
      </c>
      <c r="Y559" s="247" t="s">
        <v>112</v>
      </c>
      <c r="Z559" s="247" t="s">
        <v>1337</v>
      </c>
      <c r="AA559" s="247" t="s">
        <v>113</v>
      </c>
      <c r="AB559" s="247" t="s">
        <v>113</v>
      </c>
      <c r="AC559" s="247"/>
      <c r="AD559" s="247" t="s">
        <v>113</v>
      </c>
      <c r="AE559" s="249" t="s">
        <v>113</v>
      </c>
      <c r="AF559" s="247" t="s">
        <v>65</v>
      </c>
      <c r="AG559" s="247"/>
      <c r="AH559" s="247" t="s">
        <v>1383</v>
      </c>
      <c r="AI559" s="254"/>
      <c r="AJ559" s="251" t="s">
        <v>1596</v>
      </c>
      <c r="AK559" s="252" t="s">
        <v>1208</v>
      </c>
      <c r="AL559" s="253" t="s">
        <v>1290</v>
      </c>
      <c r="AM559" s="266">
        <f t="shared" si="575"/>
        <v>6.07</v>
      </c>
      <c r="AN559" s="267">
        <v>28.03</v>
      </c>
      <c r="AO559" s="234">
        <f t="shared" si="576"/>
        <v>170.14</v>
      </c>
      <c r="AP559" s="268">
        <v>2.5</v>
      </c>
      <c r="AQ559" s="268">
        <v>2</v>
      </c>
      <c r="AR559" s="268">
        <v>1.25</v>
      </c>
      <c r="AS559" s="234">
        <f t="shared" si="577"/>
        <v>215.17</v>
      </c>
      <c r="AT559" s="269">
        <v>13.09</v>
      </c>
      <c r="AU559" s="234">
        <f t="shared" si="578"/>
        <v>79.459999999999994</v>
      </c>
      <c r="AV559" s="270">
        <v>2.5</v>
      </c>
      <c r="AW559" s="270">
        <v>2</v>
      </c>
      <c r="AX559" s="270">
        <v>1.25</v>
      </c>
      <c r="AY559" s="234">
        <f t="shared" si="579"/>
        <v>215.17</v>
      </c>
      <c r="AZ559" s="272">
        <v>18.66</v>
      </c>
      <c r="BA559" s="266">
        <f t="shared" si="580"/>
        <v>113.26600000000001</v>
      </c>
      <c r="BB559" s="273">
        <v>1.5</v>
      </c>
      <c r="BC559" s="273">
        <v>1</v>
      </c>
      <c r="BD559" s="273">
        <v>0.75</v>
      </c>
      <c r="BE559" s="234">
        <f t="shared" si="581"/>
        <v>121.62</v>
      </c>
      <c r="BF559" s="294">
        <v>10.78</v>
      </c>
      <c r="BG559" s="234">
        <f t="shared" si="582"/>
        <v>65.430000000000007</v>
      </c>
      <c r="BH559" s="295">
        <v>1.25</v>
      </c>
      <c r="BI559" s="295">
        <v>1</v>
      </c>
      <c r="BJ559" s="295">
        <v>0.75</v>
      </c>
      <c r="BK559" s="234">
        <f t="shared" si="583"/>
        <v>112.26</v>
      </c>
      <c r="BL559" s="234">
        <f t="shared" si="584"/>
        <v>385.31</v>
      </c>
      <c r="BM559" s="234">
        <f t="shared" si="585"/>
        <v>294.63</v>
      </c>
      <c r="BN559" s="234">
        <f t="shared" si="586"/>
        <v>234.89</v>
      </c>
      <c r="BO559" s="234">
        <f t="shared" si="587"/>
        <v>177.69</v>
      </c>
    </row>
    <row r="560" spans="1:68" s="233" customFormat="1" x14ac:dyDescent="0.2">
      <c r="A560" s="246" t="s">
        <v>969</v>
      </c>
      <c r="B560" s="247" t="s">
        <v>1019</v>
      </c>
      <c r="C560" s="247" t="s">
        <v>1018</v>
      </c>
      <c r="D560" s="248" t="s">
        <v>829</v>
      </c>
      <c r="E560" s="247" t="s">
        <v>166</v>
      </c>
      <c r="F560" s="247" t="s">
        <v>157</v>
      </c>
      <c r="G560" s="247" t="s">
        <v>158</v>
      </c>
      <c r="H560" s="247" t="s">
        <v>1408</v>
      </c>
      <c r="I560" s="249" t="s">
        <v>1442</v>
      </c>
      <c r="J560" s="249" t="s">
        <v>1231</v>
      </c>
      <c r="K560" s="271">
        <v>2.36</v>
      </c>
      <c r="L560" s="265">
        <v>1.01</v>
      </c>
      <c r="M560" s="247"/>
      <c r="N560" s="247"/>
      <c r="O560" s="247" t="s">
        <v>65</v>
      </c>
      <c r="P560" s="247">
        <v>44</v>
      </c>
      <c r="Q560" s="248"/>
      <c r="R560" s="247" t="s">
        <v>136</v>
      </c>
      <c r="S560" s="247" t="s">
        <v>1238</v>
      </c>
      <c r="T560" s="249">
        <v>154</v>
      </c>
      <c r="U560" s="249" t="s">
        <v>1607</v>
      </c>
      <c r="V560" s="247" t="s">
        <v>167</v>
      </c>
      <c r="W560" s="247" t="s">
        <v>65</v>
      </c>
      <c r="X560" s="247" t="s">
        <v>108</v>
      </c>
      <c r="Y560" s="247" t="s">
        <v>112</v>
      </c>
      <c r="Z560" s="247" t="s">
        <v>1337</v>
      </c>
      <c r="AA560" s="247" t="s">
        <v>113</v>
      </c>
      <c r="AB560" s="247" t="s">
        <v>113</v>
      </c>
      <c r="AC560" s="247"/>
      <c r="AD560" s="247" t="s">
        <v>113</v>
      </c>
      <c r="AE560" s="249" t="s">
        <v>5</v>
      </c>
      <c r="AF560" s="249" t="s">
        <v>108</v>
      </c>
      <c r="AG560" s="247"/>
      <c r="AH560" s="247" t="s">
        <v>1413</v>
      </c>
      <c r="AI560" s="254"/>
      <c r="AJ560" s="251" t="s">
        <v>1560</v>
      </c>
      <c r="AK560" s="252" t="s">
        <v>1208</v>
      </c>
      <c r="AL560" s="253" t="s">
        <v>1290</v>
      </c>
      <c r="AM560" s="266">
        <f t="shared" si="575"/>
        <v>6.13</v>
      </c>
      <c r="AN560" s="267">
        <v>28.04</v>
      </c>
      <c r="AO560" s="234">
        <f t="shared" si="576"/>
        <v>171.89</v>
      </c>
      <c r="AP560" s="268">
        <v>2.5</v>
      </c>
      <c r="AQ560" s="268">
        <v>2</v>
      </c>
      <c r="AR560" s="268">
        <v>1.25</v>
      </c>
      <c r="AS560" s="234">
        <f t="shared" si="577"/>
        <v>215.17</v>
      </c>
      <c r="AT560" s="269">
        <v>13.1</v>
      </c>
      <c r="AU560" s="234">
        <f t="shared" si="578"/>
        <v>80.3</v>
      </c>
      <c r="AV560" s="270">
        <v>2.5</v>
      </c>
      <c r="AW560" s="270">
        <v>2</v>
      </c>
      <c r="AX560" s="270">
        <v>1.25</v>
      </c>
      <c r="AY560" s="234">
        <f t="shared" si="579"/>
        <v>215.17</v>
      </c>
      <c r="AZ560" s="272">
        <v>18.68</v>
      </c>
      <c r="BA560" s="266">
        <f t="shared" si="580"/>
        <v>114.508</v>
      </c>
      <c r="BB560" s="273">
        <v>1.5</v>
      </c>
      <c r="BC560" s="273">
        <v>1</v>
      </c>
      <c r="BD560" s="273">
        <v>0.75</v>
      </c>
      <c r="BE560" s="234">
        <f t="shared" si="581"/>
        <v>121.62</v>
      </c>
      <c r="BF560" s="294">
        <v>10.79</v>
      </c>
      <c r="BG560" s="234">
        <f t="shared" si="582"/>
        <v>66.14</v>
      </c>
      <c r="BH560" s="295">
        <v>1.25</v>
      </c>
      <c r="BI560" s="295">
        <v>1</v>
      </c>
      <c r="BJ560" s="295">
        <v>0.75</v>
      </c>
      <c r="BK560" s="234">
        <f t="shared" si="583"/>
        <v>112.26</v>
      </c>
      <c r="BL560" s="234">
        <f t="shared" si="584"/>
        <v>387.06</v>
      </c>
      <c r="BM560" s="234">
        <f t="shared" si="585"/>
        <v>295.47000000000003</v>
      </c>
      <c r="BN560" s="234">
        <f t="shared" si="586"/>
        <v>236.13</v>
      </c>
      <c r="BO560" s="234">
        <f t="shared" si="587"/>
        <v>178.4</v>
      </c>
    </row>
    <row r="561" spans="1:68" s="233" customFormat="1" x14ac:dyDescent="0.2">
      <c r="A561" s="246" t="s">
        <v>969</v>
      </c>
      <c r="B561" s="247" t="s">
        <v>1021</v>
      </c>
      <c r="C561" s="247" t="s">
        <v>1020</v>
      </c>
      <c r="D561" s="248" t="s">
        <v>177</v>
      </c>
      <c r="E561" s="247" t="s">
        <v>124</v>
      </c>
      <c r="F561" s="247" t="s">
        <v>157</v>
      </c>
      <c r="G561" s="247" t="s">
        <v>158</v>
      </c>
      <c r="H561" s="247" t="s">
        <v>1428</v>
      </c>
      <c r="I561" s="247" t="s">
        <v>1386</v>
      </c>
      <c r="J561" s="247" t="s">
        <v>1202</v>
      </c>
      <c r="K561" s="271">
        <v>2.36</v>
      </c>
      <c r="L561" s="271">
        <v>1.29</v>
      </c>
      <c r="M561" s="247" t="s">
        <v>1308</v>
      </c>
      <c r="N561" s="247" t="s">
        <v>1388</v>
      </c>
      <c r="O561" s="247" t="s">
        <v>65</v>
      </c>
      <c r="P561" s="247">
        <v>54</v>
      </c>
      <c r="Q561" s="248"/>
      <c r="R561" s="247" t="s">
        <v>136</v>
      </c>
      <c r="S561" s="247" t="s">
        <v>1431</v>
      </c>
      <c r="T561" s="249">
        <v>124</v>
      </c>
      <c r="U561" s="249" t="s">
        <v>1607</v>
      </c>
      <c r="V561" s="247" t="s">
        <v>132</v>
      </c>
      <c r="W561" s="247" t="s">
        <v>108</v>
      </c>
      <c r="X561" s="247" t="s">
        <v>65</v>
      </c>
      <c r="Y561" s="247" t="s">
        <v>112</v>
      </c>
      <c r="Z561" s="247" t="s">
        <v>1337</v>
      </c>
      <c r="AA561" s="247" t="s">
        <v>108</v>
      </c>
      <c r="AB561" s="247" t="s">
        <v>113</v>
      </c>
      <c r="AC561" s="247"/>
      <c r="AD561" s="249" t="s">
        <v>113</v>
      </c>
      <c r="AE561" s="247" t="s">
        <v>6</v>
      </c>
      <c r="AF561" s="247" t="s">
        <v>108</v>
      </c>
      <c r="AG561" s="247"/>
      <c r="AH561" s="247" t="s">
        <v>1347</v>
      </c>
      <c r="AI561" s="254"/>
      <c r="AJ561" s="251" t="s">
        <v>1560</v>
      </c>
      <c r="AK561" s="252" t="s">
        <v>1208</v>
      </c>
      <c r="AL561" s="253" t="s">
        <v>1290</v>
      </c>
      <c r="AM561" s="266">
        <f t="shared" si="575"/>
        <v>6.41</v>
      </c>
      <c r="AN561" s="267">
        <v>26.02</v>
      </c>
      <c r="AO561" s="234">
        <f t="shared" si="576"/>
        <v>166.79</v>
      </c>
      <c r="AP561" s="268">
        <v>2.75</v>
      </c>
      <c r="AQ561" s="268">
        <v>2</v>
      </c>
      <c r="AR561" s="268">
        <v>1.25</v>
      </c>
      <c r="AS561" s="234">
        <f t="shared" si="577"/>
        <v>224.52</v>
      </c>
      <c r="AT561" s="267">
        <v>26.02</v>
      </c>
      <c r="AU561" s="234">
        <f t="shared" si="578"/>
        <v>166.79</v>
      </c>
      <c r="AV561" s="268">
        <v>2.75</v>
      </c>
      <c r="AW561" s="268">
        <v>2</v>
      </c>
      <c r="AX561" s="268">
        <v>1.25</v>
      </c>
      <c r="AY561" s="234">
        <f t="shared" si="579"/>
        <v>224.52</v>
      </c>
      <c r="AZ561" s="272">
        <v>23.1</v>
      </c>
      <c r="BA561" s="266">
        <f t="shared" si="580"/>
        <v>148.071</v>
      </c>
      <c r="BB561" s="273">
        <v>1.75</v>
      </c>
      <c r="BC561" s="273">
        <v>1</v>
      </c>
      <c r="BD561" s="273">
        <v>0.75</v>
      </c>
      <c r="BE561" s="234">
        <f t="shared" si="581"/>
        <v>130.97</v>
      </c>
      <c r="BF561" s="272">
        <v>23.1</v>
      </c>
      <c r="BG561" s="234">
        <f t="shared" si="582"/>
        <v>148.07</v>
      </c>
      <c r="BH561" s="273">
        <v>1.75</v>
      </c>
      <c r="BI561" s="273">
        <v>1</v>
      </c>
      <c r="BJ561" s="273">
        <v>0.75</v>
      </c>
      <c r="BK561" s="234">
        <f t="shared" si="583"/>
        <v>130.97</v>
      </c>
      <c r="BL561" s="234">
        <f t="shared" si="584"/>
        <v>391.31</v>
      </c>
      <c r="BM561" s="234">
        <f t="shared" si="585"/>
        <v>391.31</v>
      </c>
      <c r="BN561" s="234">
        <f t="shared" si="586"/>
        <v>279.04000000000002</v>
      </c>
      <c r="BO561" s="234">
        <f t="shared" si="587"/>
        <v>279.04000000000002</v>
      </c>
      <c r="BP561" s="235" t="s">
        <v>1599</v>
      </c>
    </row>
    <row r="562" spans="1:68" s="233" customFormat="1" x14ac:dyDescent="0.2">
      <c r="A562" s="246" t="s">
        <v>969</v>
      </c>
      <c r="B562" s="247" t="s">
        <v>1023</v>
      </c>
      <c r="C562" s="247" t="s">
        <v>1022</v>
      </c>
      <c r="D562" s="248" t="s">
        <v>311</v>
      </c>
      <c r="E562" s="247" t="s">
        <v>124</v>
      </c>
      <c r="F562" s="247" t="s">
        <v>157</v>
      </c>
      <c r="G562" s="247" t="s">
        <v>158</v>
      </c>
      <c r="H562" s="247" t="s">
        <v>1428</v>
      </c>
      <c r="I562" s="247" t="s">
        <v>1504</v>
      </c>
      <c r="J562" s="247" t="s">
        <v>1202</v>
      </c>
      <c r="K562" s="271">
        <v>2.36</v>
      </c>
      <c r="L562" s="271">
        <v>1.64</v>
      </c>
      <c r="M562" s="247" t="s">
        <v>1308</v>
      </c>
      <c r="N562" s="247" t="s">
        <v>1505</v>
      </c>
      <c r="O562" s="247" t="s">
        <v>65</v>
      </c>
      <c r="P562" s="247">
        <v>54</v>
      </c>
      <c r="Q562" s="248"/>
      <c r="R562" s="247" t="s">
        <v>136</v>
      </c>
      <c r="S562" s="247" t="s">
        <v>1238</v>
      </c>
      <c r="T562" s="249">
        <v>154</v>
      </c>
      <c r="U562" s="249" t="s">
        <v>1607</v>
      </c>
      <c r="V562" s="247" t="s">
        <v>111</v>
      </c>
      <c r="W562" s="247" t="s">
        <v>65</v>
      </c>
      <c r="X562" s="247" t="s">
        <v>108</v>
      </c>
      <c r="Y562" s="247" t="s">
        <v>112</v>
      </c>
      <c r="Z562" s="247" t="s">
        <v>1337</v>
      </c>
      <c r="AA562" s="249" t="s">
        <v>108</v>
      </c>
      <c r="AB562" s="249" t="s">
        <v>108</v>
      </c>
      <c r="AC562" s="247"/>
      <c r="AD562" s="249" t="s">
        <v>108</v>
      </c>
      <c r="AE562" s="247" t="s">
        <v>6</v>
      </c>
      <c r="AF562" s="247" t="s">
        <v>108</v>
      </c>
      <c r="AG562" s="247" t="s">
        <v>1460</v>
      </c>
      <c r="AH562" s="247" t="s">
        <v>1433</v>
      </c>
      <c r="AI562" s="254"/>
      <c r="AJ562" s="251" t="s">
        <v>1560</v>
      </c>
      <c r="AK562" s="252" t="s">
        <v>1208</v>
      </c>
      <c r="AL562" s="253" t="s">
        <v>1290</v>
      </c>
      <c r="AM562" s="266">
        <f t="shared" si="575"/>
        <v>6.76</v>
      </c>
      <c r="AN562" s="267">
        <v>33.119999999999997</v>
      </c>
      <c r="AO562" s="234">
        <f t="shared" si="576"/>
        <v>223.89</v>
      </c>
      <c r="AP562" s="268">
        <v>2.75</v>
      </c>
      <c r="AQ562" s="268">
        <v>2</v>
      </c>
      <c r="AR562" s="268">
        <v>1.25</v>
      </c>
      <c r="AS562" s="234">
        <f t="shared" si="577"/>
        <v>224.52</v>
      </c>
      <c r="AT562" s="267">
        <v>33.119999999999997</v>
      </c>
      <c r="AU562" s="234">
        <f t="shared" si="578"/>
        <v>223.89</v>
      </c>
      <c r="AV562" s="268">
        <v>2.75</v>
      </c>
      <c r="AW562" s="268">
        <v>2</v>
      </c>
      <c r="AX562" s="268">
        <v>1.25</v>
      </c>
      <c r="AY562" s="234">
        <f t="shared" si="579"/>
        <v>224.52</v>
      </c>
      <c r="AZ562" s="272">
        <v>26.43</v>
      </c>
      <c r="BA562" s="266">
        <f t="shared" si="580"/>
        <v>178.667</v>
      </c>
      <c r="BB562" s="273">
        <v>1.75</v>
      </c>
      <c r="BC562" s="273">
        <v>1</v>
      </c>
      <c r="BD562" s="273">
        <v>0.75</v>
      </c>
      <c r="BE562" s="234">
        <f t="shared" si="581"/>
        <v>130.97</v>
      </c>
      <c r="BF562" s="272">
        <v>26.43</v>
      </c>
      <c r="BG562" s="234">
        <f t="shared" si="582"/>
        <v>178.67</v>
      </c>
      <c r="BH562" s="273">
        <v>1.75</v>
      </c>
      <c r="BI562" s="273">
        <v>1</v>
      </c>
      <c r="BJ562" s="273">
        <v>0.75</v>
      </c>
      <c r="BK562" s="234">
        <f t="shared" si="583"/>
        <v>130.97</v>
      </c>
      <c r="BL562" s="234">
        <f t="shared" si="584"/>
        <v>448.41</v>
      </c>
      <c r="BM562" s="234">
        <f t="shared" si="585"/>
        <v>448.41</v>
      </c>
      <c r="BN562" s="234">
        <f t="shared" si="586"/>
        <v>309.64</v>
      </c>
      <c r="BO562" s="234">
        <f t="shared" si="587"/>
        <v>309.64</v>
      </c>
      <c r="BP562" s="235" t="s">
        <v>1599</v>
      </c>
    </row>
    <row r="563" spans="1:68" s="233" customFormat="1" x14ac:dyDescent="0.2">
      <c r="A563" s="246" t="s">
        <v>969</v>
      </c>
      <c r="B563" s="247" t="s">
        <v>1025</v>
      </c>
      <c r="C563" s="247" t="s">
        <v>1024</v>
      </c>
      <c r="D563" s="248" t="s">
        <v>189</v>
      </c>
      <c r="E563" s="247" t="s">
        <v>124</v>
      </c>
      <c r="F563" s="247" t="s">
        <v>157</v>
      </c>
      <c r="G563" s="247" t="s">
        <v>158</v>
      </c>
      <c r="H563" s="247" t="s">
        <v>1428</v>
      </c>
      <c r="I563" s="247" t="s">
        <v>1386</v>
      </c>
      <c r="J563" s="247" t="s">
        <v>1202</v>
      </c>
      <c r="K563" s="271">
        <v>2.36</v>
      </c>
      <c r="L563" s="271">
        <v>1.29</v>
      </c>
      <c r="M563" s="247" t="s">
        <v>1308</v>
      </c>
      <c r="N563" s="247" t="s">
        <v>1388</v>
      </c>
      <c r="O563" s="247" t="s">
        <v>65</v>
      </c>
      <c r="P563" s="247">
        <v>54</v>
      </c>
      <c r="Q563" s="248"/>
      <c r="R563" s="247" t="s">
        <v>136</v>
      </c>
      <c r="S563" s="247" t="s">
        <v>1431</v>
      </c>
      <c r="T563" s="249">
        <v>124</v>
      </c>
      <c r="U563" s="249" t="s">
        <v>1607</v>
      </c>
      <c r="V563" s="247" t="s">
        <v>132</v>
      </c>
      <c r="W563" s="247" t="s">
        <v>108</v>
      </c>
      <c r="X563" s="247" t="s">
        <v>108</v>
      </c>
      <c r="Y563" s="247" t="s">
        <v>112</v>
      </c>
      <c r="Z563" s="247" t="s">
        <v>1337</v>
      </c>
      <c r="AA563" s="247" t="s">
        <v>108</v>
      </c>
      <c r="AB563" s="247" t="s">
        <v>108</v>
      </c>
      <c r="AC563" s="247"/>
      <c r="AD563" s="247" t="s">
        <v>108</v>
      </c>
      <c r="AE563" s="247" t="s">
        <v>6</v>
      </c>
      <c r="AF563" s="247" t="s">
        <v>108</v>
      </c>
      <c r="AG563" s="249" t="s">
        <v>1655</v>
      </c>
      <c r="AH563" s="247" t="s">
        <v>1347</v>
      </c>
      <c r="AI563" s="254"/>
      <c r="AJ563" s="251" t="s">
        <v>1560</v>
      </c>
      <c r="AK563" s="252" t="s">
        <v>1208</v>
      </c>
      <c r="AL563" s="253" t="s">
        <v>1290</v>
      </c>
      <c r="AM563" s="266">
        <f t="shared" si="575"/>
        <v>6.41</v>
      </c>
      <c r="AN563" s="267">
        <v>26.02</v>
      </c>
      <c r="AO563" s="234">
        <f t="shared" si="576"/>
        <v>166.79</v>
      </c>
      <c r="AP563" s="268">
        <v>2.75</v>
      </c>
      <c r="AQ563" s="268">
        <v>2</v>
      </c>
      <c r="AR563" s="268">
        <v>1.25</v>
      </c>
      <c r="AS563" s="234">
        <f t="shared" si="577"/>
        <v>224.52</v>
      </c>
      <c r="AT563" s="267">
        <v>26.02</v>
      </c>
      <c r="AU563" s="234">
        <f t="shared" si="578"/>
        <v>166.79</v>
      </c>
      <c r="AV563" s="268">
        <v>2.75</v>
      </c>
      <c r="AW563" s="268">
        <v>2</v>
      </c>
      <c r="AX563" s="268">
        <v>1.25</v>
      </c>
      <c r="AY563" s="234">
        <f t="shared" si="579"/>
        <v>224.52</v>
      </c>
      <c r="AZ563" s="272">
        <v>23.1</v>
      </c>
      <c r="BA563" s="266">
        <f t="shared" si="580"/>
        <v>148.071</v>
      </c>
      <c r="BB563" s="273">
        <v>1.75</v>
      </c>
      <c r="BC563" s="273">
        <v>1</v>
      </c>
      <c r="BD563" s="273">
        <v>0.75</v>
      </c>
      <c r="BE563" s="234">
        <f t="shared" si="581"/>
        <v>130.97</v>
      </c>
      <c r="BF563" s="272">
        <v>23.1</v>
      </c>
      <c r="BG563" s="234">
        <f t="shared" si="582"/>
        <v>148.07</v>
      </c>
      <c r="BH563" s="273">
        <v>1.75</v>
      </c>
      <c r="BI563" s="273">
        <v>1</v>
      </c>
      <c r="BJ563" s="273">
        <v>0.75</v>
      </c>
      <c r="BK563" s="234">
        <f t="shared" si="583"/>
        <v>130.97</v>
      </c>
      <c r="BL563" s="234">
        <f t="shared" si="584"/>
        <v>391.31</v>
      </c>
      <c r="BM563" s="234">
        <f t="shared" si="585"/>
        <v>391.31</v>
      </c>
      <c r="BN563" s="234">
        <f t="shared" si="586"/>
        <v>279.04000000000002</v>
      </c>
      <c r="BO563" s="234">
        <f t="shared" si="587"/>
        <v>279.04000000000002</v>
      </c>
      <c r="BP563" s="235" t="s">
        <v>1599</v>
      </c>
    </row>
    <row r="564" spans="1:68" s="233" customFormat="1" x14ac:dyDescent="0.2">
      <c r="A564" s="246" t="s">
        <v>969</v>
      </c>
      <c r="B564" s="247" t="s">
        <v>1027</v>
      </c>
      <c r="C564" s="247" t="s">
        <v>1026</v>
      </c>
      <c r="D564" s="248" t="s">
        <v>291</v>
      </c>
      <c r="E564" s="247" t="s">
        <v>250</v>
      </c>
      <c r="F564" s="247" t="s">
        <v>251</v>
      </c>
      <c r="G564" s="247" t="s">
        <v>158</v>
      </c>
      <c r="H564" s="247" t="s">
        <v>1357</v>
      </c>
      <c r="I564" s="247" t="s">
        <v>1449</v>
      </c>
      <c r="J564" s="249" t="s">
        <v>1295</v>
      </c>
      <c r="K564" s="280">
        <v>2.395</v>
      </c>
      <c r="L564" s="271">
        <v>1.9550000000000001</v>
      </c>
      <c r="M564" s="247"/>
      <c r="N564" s="247"/>
      <c r="O564" s="247" t="s">
        <v>65</v>
      </c>
      <c r="P564" s="247">
        <v>44</v>
      </c>
      <c r="Q564" s="248"/>
      <c r="R564" s="247" t="s">
        <v>136</v>
      </c>
      <c r="S564" s="247" t="s">
        <v>1499</v>
      </c>
      <c r="T564" s="249">
        <v>241</v>
      </c>
      <c r="U564" s="247" t="s">
        <v>159</v>
      </c>
      <c r="V564" s="247" t="s">
        <v>113</v>
      </c>
      <c r="W564" s="247" t="s">
        <v>65</v>
      </c>
      <c r="X564" s="247" t="s">
        <v>65</v>
      </c>
      <c r="Y564" s="247" t="s">
        <v>112</v>
      </c>
      <c r="Z564" s="247" t="s">
        <v>1337</v>
      </c>
      <c r="AA564" s="247" t="s">
        <v>113</v>
      </c>
      <c r="AB564" s="247" t="s">
        <v>113</v>
      </c>
      <c r="AC564" s="247"/>
      <c r="AD564" s="247" t="s">
        <v>113</v>
      </c>
      <c r="AE564" s="249" t="s">
        <v>113</v>
      </c>
      <c r="AF564" s="249" t="s">
        <v>65</v>
      </c>
      <c r="AG564" s="247"/>
      <c r="AH564" s="247" t="s">
        <v>1395</v>
      </c>
      <c r="AI564" s="254"/>
      <c r="AJ564" s="251" t="s">
        <v>1596</v>
      </c>
      <c r="AK564" s="252" t="s">
        <v>1208</v>
      </c>
      <c r="AL564" s="253" t="s">
        <v>1290</v>
      </c>
      <c r="AM564" s="266">
        <f t="shared" si="575"/>
        <v>7.1449999999999996</v>
      </c>
      <c r="AN564" s="234"/>
      <c r="AO564" s="267">
        <v>152.63999999999999</v>
      </c>
      <c r="AP564" s="268">
        <v>3.5</v>
      </c>
      <c r="AQ564" s="268">
        <v>2.25</v>
      </c>
      <c r="AR564" s="268">
        <v>1.25</v>
      </c>
      <c r="AS564" s="234">
        <f t="shared" si="577"/>
        <v>261.94</v>
      </c>
      <c r="AT564" s="234"/>
      <c r="AU564" s="269">
        <v>85.99</v>
      </c>
      <c r="AV564" s="270">
        <v>3.5</v>
      </c>
      <c r="AW564" s="270">
        <v>2.25</v>
      </c>
      <c r="AX564" s="270">
        <v>1.25</v>
      </c>
      <c r="AY564" s="234">
        <f t="shared" si="579"/>
        <v>261.94</v>
      </c>
      <c r="AZ564" s="266"/>
      <c r="BA564" s="267">
        <v>152.63999999999999</v>
      </c>
      <c r="BB564" s="268">
        <v>3.5</v>
      </c>
      <c r="BC564" s="268">
        <v>2.25</v>
      </c>
      <c r="BD564" s="268">
        <v>1.25</v>
      </c>
      <c r="BE564" s="234">
        <f t="shared" si="581"/>
        <v>261.94</v>
      </c>
      <c r="BF564" s="234"/>
      <c r="BG564" s="269">
        <v>85.99</v>
      </c>
      <c r="BH564" s="270">
        <v>3.5</v>
      </c>
      <c r="BI564" s="270">
        <v>2.25</v>
      </c>
      <c r="BJ564" s="270">
        <v>1.25</v>
      </c>
      <c r="BK564" s="234">
        <f t="shared" si="583"/>
        <v>261.94</v>
      </c>
      <c r="BL564" s="234">
        <f t="shared" si="584"/>
        <v>414.58</v>
      </c>
      <c r="BM564" s="234">
        <f t="shared" si="585"/>
        <v>347.93</v>
      </c>
      <c r="BN564" s="234">
        <f t="shared" si="586"/>
        <v>414.58</v>
      </c>
      <c r="BO564" s="234">
        <f t="shared" si="587"/>
        <v>347.93</v>
      </c>
      <c r="BP564" s="235" t="s">
        <v>1597</v>
      </c>
    </row>
    <row r="565" spans="1:68" s="233" customFormat="1" x14ac:dyDescent="0.2">
      <c r="A565" s="246" t="s">
        <v>969</v>
      </c>
      <c r="B565" s="247" t="s">
        <v>1029</v>
      </c>
      <c r="C565" s="247" t="s">
        <v>1028</v>
      </c>
      <c r="D565" s="248" t="s">
        <v>338</v>
      </c>
      <c r="E565" s="247" t="s">
        <v>166</v>
      </c>
      <c r="F565" s="247" t="s">
        <v>157</v>
      </c>
      <c r="G565" s="247" t="s">
        <v>158</v>
      </c>
      <c r="H565" s="247" t="s">
        <v>1428</v>
      </c>
      <c r="I565" s="247" t="s">
        <v>1231</v>
      </c>
      <c r="J565" s="247" t="s">
        <v>1231</v>
      </c>
      <c r="K565" s="271">
        <v>2.36</v>
      </c>
      <c r="L565" s="271">
        <v>0.97</v>
      </c>
      <c r="M565" s="247"/>
      <c r="N565" s="247"/>
      <c r="O565" s="247" t="s">
        <v>65</v>
      </c>
      <c r="P565" s="247">
        <v>54</v>
      </c>
      <c r="Q565" s="248"/>
      <c r="R565" s="247" t="s">
        <v>136</v>
      </c>
      <c r="S565" s="247" t="s">
        <v>1238</v>
      </c>
      <c r="T565" s="249">
        <v>154</v>
      </c>
      <c r="U565" s="249" t="s">
        <v>1607</v>
      </c>
      <c r="V565" s="247" t="s">
        <v>167</v>
      </c>
      <c r="W565" s="247" t="s">
        <v>65</v>
      </c>
      <c r="X565" s="247" t="s">
        <v>108</v>
      </c>
      <c r="Y565" s="247" t="s">
        <v>112</v>
      </c>
      <c r="Z565" s="247" t="s">
        <v>1304</v>
      </c>
      <c r="AA565" s="247" t="s">
        <v>113</v>
      </c>
      <c r="AB565" s="247" t="s">
        <v>113</v>
      </c>
      <c r="AC565" s="247"/>
      <c r="AD565" s="247" t="s">
        <v>113</v>
      </c>
      <c r="AE565" s="247" t="s">
        <v>6</v>
      </c>
      <c r="AF565" s="247" t="s">
        <v>108</v>
      </c>
      <c r="AG565" s="247"/>
      <c r="AH565" s="247" t="s">
        <v>1383</v>
      </c>
      <c r="AI565" s="254"/>
      <c r="AJ565" s="251" t="s">
        <v>1560</v>
      </c>
      <c r="AK565" s="252" t="s">
        <v>1208</v>
      </c>
      <c r="AL565" s="253" t="s">
        <v>1290</v>
      </c>
      <c r="AM565" s="266">
        <f t="shared" si="575"/>
        <v>6.09</v>
      </c>
      <c r="AN565" s="267">
        <v>33.119999999999997</v>
      </c>
      <c r="AO565" s="234">
        <f t="shared" si="576"/>
        <v>201.7</v>
      </c>
      <c r="AP565" s="268">
        <v>2.75</v>
      </c>
      <c r="AQ565" s="268">
        <v>2</v>
      </c>
      <c r="AR565" s="268">
        <v>1.25</v>
      </c>
      <c r="AS565" s="234">
        <f t="shared" si="577"/>
        <v>224.52</v>
      </c>
      <c r="AT565" s="267">
        <v>33.119999999999997</v>
      </c>
      <c r="AU565" s="234">
        <f t="shared" si="578"/>
        <v>201.7</v>
      </c>
      <c r="AV565" s="268">
        <v>2.75</v>
      </c>
      <c r="AW565" s="268">
        <v>2</v>
      </c>
      <c r="AX565" s="268">
        <v>1.25</v>
      </c>
      <c r="AY565" s="234">
        <f t="shared" si="579"/>
        <v>224.52</v>
      </c>
      <c r="AZ565" s="272">
        <v>26.43</v>
      </c>
      <c r="BA565" s="266">
        <f t="shared" si="580"/>
        <v>160.959</v>
      </c>
      <c r="BB565" s="273">
        <v>1.75</v>
      </c>
      <c r="BC565" s="273">
        <v>1</v>
      </c>
      <c r="BD565" s="273">
        <v>0.75</v>
      </c>
      <c r="BE565" s="234">
        <f t="shared" si="581"/>
        <v>130.97</v>
      </c>
      <c r="BF565" s="272">
        <v>26.43</v>
      </c>
      <c r="BG565" s="234">
        <f t="shared" si="582"/>
        <v>160.96</v>
      </c>
      <c r="BH565" s="273">
        <v>1.75</v>
      </c>
      <c r="BI565" s="273">
        <v>1</v>
      </c>
      <c r="BJ565" s="273">
        <v>0.75</v>
      </c>
      <c r="BK565" s="234">
        <f t="shared" si="583"/>
        <v>130.97</v>
      </c>
      <c r="BL565" s="234">
        <f t="shared" si="584"/>
        <v>426.22</v>
      </c>
      <c r="BM565" s="234">
        <f t="shared" si="585"/>
        <v>426.22</v>
      </c>
      <c r="BN565" s="234">
        <f t="shared" si="586"/>
        <v>291.93</v>
      </c>
      <c r="BO565" s="234">
        <f t="shared" si="587"/>
        <v>291.93</v>
      </c>
      <c r="BP565" s="235" t="s">
        <v>1599</v>
      </c>
    </row>
    <row r="566" spans="1:68" s="233" customFormat="1" x14ac:dyDescent="0.2">
      <c r="A566" s="246" t="s">
        <v>969</v>
      </c>
      <c r="B566" s="247" t="s">
        <v>1031</v>
      </c>
      <c r="C566" s="247" t="s">
        <v>1030</v>
      </c>
      <c r="D566" s="248" t="s">
        <v>335</v>
      </c>
      <c r="E566" s="247" t="s">
        <v>166</v>
      </c>
      <c r="F566" s="247" t="s">
        <v>157</v>
      </c>
      <c r="G566" s="247" t="s">
        <v>158</v>
      </c>
      <c r="H566" s="247" t="s">
        <v>1428</v>
      </c>
      <c r="I566" s="247" t="s">
        <v>1303</v>
      </c>
      <c r="J566" s="247" t="s">
        <v>1295</v>
      </c>
      <c r="K566" s="271">
        <v>2.36</v>
      </c>
      <c r="L566" s="271">
        <v>1.04</v>
      </c>
      <c r="M566" s="247"/>
      <c r="N566" s="247"/>
      <c r="O566" s="247" t="s">
        <v>65</v>
      </c>
      <c r="P566" s="247">
        <v>54</v>
      </c>
      <c r="Q566" s="248"/>
      <c r="R566" s="247" t="s">
        <v>136</v>
      </c>
      <c r="S566" s="247" t="s">
        <v>1439</v>
      </c>
      <c r="T566" s="249">
        <v>124</v>
      </c>
      <c r="U566" s="249" t="s">
        <v>1607</v>
      </c>
      <c r="V566" s="247" t="s">
        <v>199</v>
      </c>
      <c r="W566" s="247" t="s">
        <v>65</v>
      </c>
      <c r="X566" s="247" t="s">
        <v>108</v>
      </c>
      <c r="Y566" s="247" t="s">
        <v>112</v>
      </c>
      <c r="Z566" s="247" t="s">
        <v>1304</v>
      </c>
      <c r="AA566" s="247" t="s">
        <v>113</v>
      </c>
      <c r="AB566" s="247" t="s">
        <v>113</v>
      </c>
      <c r="AC566" s="247"/>
      <c r="AD566" s="247" t="s">
        <v>113</v>
      </c>
      <c r="AE566" s="247" t="s">
        <v>6</v>
      </c>
      <c r="AF566" s="247" t="s">
        <v>108</v>
      </c>
      <c r="AG566" s="247"/>
      <c r="AH566" s="247" t="s">
        <v>1383</v>
      </c>
      <c r="AI566" s="254"/>
      <c r="AJ566" s="251" t="s">
        <v>1560</v>
      </c>
      <c r="AK566" s="252" t="s">
        <v>1208</v>
      </c>
      <c r="AL566" s="253" t="s">
        <v>1290</v>
      </c>
      <c r="AM566" s="266">
        <f t="shared" si="575"/>
        <v>6.16</v>
      </c>
      <c r="AN566" s="267">
        <v>26.02</v>
      </c>
      <c r="AO566" s="234">
        <f t="shared" si="576"/>
        <v>160.28</v>
      </c>
      <c r="AP566" s="268">
        <v>2.75</v>
      </c>
      <c r="AQ566" s="268">
        <v>2</v>
      </c>
      <c r="AR566" s="268">
        <v>1.25</v>
      </c>
      <c r="AS566" s="234">
        <f t="shared" si="577"/>
        <v>224.52</v>
      </c>
      <c r="AT566" s="267">
        <v>26.02</v>
      </c>
      <c r="AU566" s="234">
        <f t="shared" si="578"/>
        <v>160.28</v>
      </c>
      <c r="AV566" s="268">
        <v>2.75</v>
      </c>
      <c r="AW566" s="268">
        <v>2</v>
      </c>
      <c r="AX566" s="268">
        <v>1.25</v>
      </c>
      <c r="AY566" s="234">
        <f t="shared" si="579"/>
        <v>224.52</v>
      </c>
      <c r="AZ566" s="272">
        <v>23.1</v>
      </c>
      <c r="BA566" s="266">
        <f t="shared" si="580"/>
        <v>142.29599999999999</v>
      </c>
      <c r="BB566" s="273">
        <v>1.75</v>
      </c>
      <c r="BC566" s="273">
        <v>1</v>
      </c>
      <c r="BD566" s="273">
        <v>0.75</v>
      </c>
      <c r="BE566" s="234">
        <f t="shared" si="581"/>
        <v>130.97</v>
      </c>
      <c r="BF566" s="272">
        <v>23.1</v>
      </c>
      <c r="BG566" s="234">
        <f t="shared" si="582"/>
        <v>142.30000000000001</v>
      </c>
      <c r="BH566" s="273">
        <v>1.75</v>
      </c>
      <c r="BI566" s="273">
        <v>1</v>
      </c>
      <c r="BJ566" s="273">
        <v>0.75</v>
      </c>
      <c r="BK566" s="234">
        <f t="shared" si="583"/>
        <v>130.97</v>
      </c>
      <c r="BL566" s="234">
        <f t="shared" si="584"/>
        <v>384.8</v>
      </c>
      <c r="BM566" s="234">
        <f t="shared" si="585"/>
        <v>384.8</v>
      </c>
      <c r="BN566" s="234">
        <f t="shared" si="586"/>
        <v>273.27</v>
      </c>
      <c r="BO566" s="234">
        <f t="shared" si="587"/>
        <v>273.27</v>
      </c>
      <c r="BP566" s="235" t="s">
        <v>1599</v>
      </c>
    </row>
    <row r="567" spans="1:68" s="233" customFormat="1" x14ac:dyDescent="0.2">
      <c r="A567" s="246" t="s">
        <v>969</v>
      </c>
      <c r="B567" s="247" t="s">
        <v>1033</v>
      </c>
      <c r="C567" s="247" t="s">
        <v>1032</v>
      </c>
      <c r="D567" s="248" t="s">
        <v>177</v>
      </c>
      <c r="E567" s="247" t="s">
        <v>166</v>
      </c>
      <c r="F567" s="247" t="s">
        <v>157</v>
      </c>
      <c r="G567" s="247" t="s">
        <v>158</v>
      </c>
      <c r="H567" s="247" t="s">
        <v>1428</v>
      </c>
      <c r="I567" s="247" t="s">
        <v>1382</v>
      </c>
      <c r="J567" s="247" t="s">
        <v>1231</v>
      </c>
      <c r="K567" s="271">
        <v>2.36</v>
      </c>
      <c r="L567" s="271">
        <v>1.04</v>
      </c>
      <c r="M567" s="247"/>
      <c r="N567" s="247"/>
      <c r="O567" s="247" t="s">
        <v>65</v>
      </c>
      <c r="P567" s="247">
        <v>54</v>
      </c>
      <c r="Q567" s="248"/>
      <c r="R567" s="247" t="s">
        <v>136</v>
      </c>
      <c r="S567" s="247" t="s">
        <v>1238</v>
      </c>
      <c r="T567" s="249">
        <v>154</v>
      </c>
      <c r="U567" s="249" t="s">
        <v>1607</v>
      </c>
      <c r="V567" s="247" t="s">
        <v>167</v>
      </c>
      <c r="W567" s="247" t="s">
        <v>108</v>
      </c>
      <c r="X567" s="247" t="s">
        <v>108</v>
      </c>
      <c r="Y567" s="247" t="s">
        <v>112</v>
      </c>
      <c r="Z567" s="247" t="s">
        <v>1304</v>
      </c>
      <c r="AA567" s="247" t="s">
        <v>113</v>
      </c>
      <c r="AB567" s="247" t="s">
        <v>113</v>
      </c>
      <c r="AC567" s="247"/>
      <c r="AD567" s="247" t="s">
        <v>113</v>
      </c>
      <c r="AE567" s="247" t="s">
        <v>6</v>
      </c>
      <c r="AF567" s="247" t="s">
        <v>108</v>
      </c>
      <c r="AG567" s="247"/>
      <c r="AH567" s="247" t="s">
        <v>1354</v>
      </c>
      <c r="AI567" s="254"/>
      <c r="AJ567" s="251" t="s">
        <v>1560</v>
      </c>
      <c r="AK567" s="252" t="s">
        <v>1208</v>
      </c>
      <c r="AL567" s="253" t="s">
        <v>1290</v>
      </c>
      <c r="AM567" s="266">
        <f t="shared" si="575"/>
        <v>6.16</v>
      </c>
      <c r="AN567" s="267">
        <v>33.119999999999997</v>
      </c>
      <c r="AO567" s="234">
        <f t="shared" si="576"/>
        <v>204.02</v>
      </c>
      <c r="AP567" s="268">
        <v>2.75</v>
      </c>
      <c r="AQ567" s="268">
        <v>2</v>
      </c>
      <c r="AR567" s="268">
        <v>1.25</v>
      </c>
      <c r="AS567" s="234">
        <f t="shared" si="577"/>
        <v>224.52</v>
      </c>
      <c r="AT567" s="267">
        <v>33.119999999999997</v>
      </c>
      <c r="AU567" s="234">
        <f t="shared" si="578"/>
        <v>204.02</v>
      </c>
      <c r="AV567" s="268">
        <v>2.75</v>
      </c>
      <c r="AW567" s="268">
        <v>2</v>
      </c>
      <c r="AX567" s="268">
        <v>1.25</v>
      </c>
      <c r="AY567" s="234">
        <f t="shared" si="579"/>
        <v>224.52</v>
      </c>
      <c r="AZ567" s="272">
        <v>26.43</v>
      </c>
      <c r="BA567" s="266">
        <f t="shared" si="580"/>
        <v>162.809</v>
      </c>
      <c r="BB567" s="273">
        <v>1.75</v>
      </c>
      <c r="BC567" s="273">
        <v>1</v>
      </c>
      <c r="BD567" s="273">
        <v>0.75</v>
      </c>
      <c r="BE567" s="234">
        <f t="shared" si="581"/>
        <v>130.97</v>
      </c>
      <c r="BF567" s="272">
        <v>26.43</v>
      </c>
      <c r="BG567" s="234">
        <f t="shared" si="582"/>
        <v>162.81</v>
      </c>
      <c r="BH567" s="273">
        <v>1.75</v>
      </c>
      <c r="BI567" s="273">
        <v>1</v>
      </c>
      <c r="BJ567" s="273">
        <v>0.75</v>
      </c>
      <c r="BK567" s="234">
        <f t="shared" si="583"/>
        <v>130.97</v>
      </c>
      <c r="BL567" s="234">
        <f t="shared" si="584"/>
        <v>428.54</v>
      </c>
      <c r="BM567" s="234">
        <f t="shared" si="585"/>
        <v>428.54</v>
      </c>
      <c r="BN567" s="234">
        <f t="shared" si="586"/>
        <v>293.77999999999997</v>
      </c>
      <c r="BO567" s="234">
        <f t="shared" si="587"/>
        <v>293.77999999999997</v>
      </c>
      <c r="BP567" s="235" t="s">
        <v>1599</v>
      </c>
    </row>
    <row r="568" spans="1:68" s="233" customFormat="1" ht="14.95" thickBot="1" x14ac:dyDescent="0.25">
      <c r="A568" s="241" t="s">
        <v>969</v>
      </c>
      <c r="B568" s="242" t="s">
        <v>1035</v>
      </c>
      <c r="C568" s="242" t="s">
        <v>1034</v>
      </c>
      <c r="D568" s="243" t="s">
        <v>291</v>
      </c>
      <c r="E568" s="242" t="s">
        <v>250</v>
      </c>
      <c r="F568" s="242" t="s">
        <v>251</v>
      </c>
      <c r="G568" s="242" t="s">
        <v>158</v>
      </c>
      <c r="H568" s="242" t="s">
        <v>1454</v>
      </c>
      <c r="I568" s="242" t="s">
        <v>1231</v>
      </c>
      <c r="J568" s="242" t="s">
        <v>1231</v>
      </c>
      <c r="K568" s="297">
        <v>2.0950000000000002</v>
      </c>
      <c r="L568" s="297">
        <v>1.903</v>
      </c>
      <c r="M568" s="242"/>
      <c r="N568" s="242"/>
      <c r="O568" s="242"/>
      <c r="P568" s="242">
        <v>44</v>
      </c>
      <c r="Q568" s="243"/>
      <c r="R568" s="242" t="s">
        <v>136</v>
      </c>
      <c r="S568" s="242" t="s">
        <v>1441</v>
      </c>
      <c r="T568" s="242">
        <v>256</v>
      </c>
      <c r="U568" s="242" t="s">
        <v>159</v>
      </c>
      <c r="V568" s="242" t="s">
        <v>113</v>
      </c>
      <c r="W568" s="242" t="s">
        <v>65</v>
      </c>
      <c r="X568" s="242" t="s">
        <v>65</v>
      </c>
      <c r="Y568" s="242" t="s">
        <v>112</v>
      </c>
      <c r="Z568" s="242" t="s">
        <v>1337</v>
      </c>
      <c r="AA568" s="242" t="s">
        <v>113</v>
      </c>
      <c r="AB568" s="242" t="s">
        <v>113</v>
      </c>
      <c r="AC568" s="242"/>
      <c r="AD568" s="242" t="s">
        <v>113</v>
      </c>
      <c r="AE568" s="242" t="s">
        <v>113</v>
      </c>
      <c r="AF568" s="242" t="s">
        <v>65</v>
      </c>
      <c r="AG568" s="242"/>
      <c r="AH568" s="242" t="s">
        <v>1395</v>
      </c>
      <c r="AI568" s="264"/>
      <c r="AJ568" s="264" t="s">
        <v>1596</v>
      </c>
      <c r="AK568" s="244" t="s">
        <v>1208</v>
      </c>
      <c r="AL568" s="245" t="s">
        <v>1290</v>
      </c>
      <c r="AM568" s="266">
        <f t="shared" si="575"/>
        <v>6.4930000000000003</v>
      </c>
      <c r="AN568" s="234"/>
      <c r="AO568" s="267">
        <v>169.05</v>
      </c>
      <c r="AP568" s="268">
        <v>3.5</v>
      </c>
      <c r="AQ568" s="268">
        <v>2.25</v>
      </c>
      <c r="AR568" s="268">
        <v>1.25</v>
      </c>
      <c r="AS568" s="234">
        <f t="shared" si="577"/>
        <v>261.94</v>
      </c>
      <c r="AT568" s="234"/>
      <c r="AU568" s="269">
        <v>93.1</v>
      </c>
      <c r="AV568" s="270">
        <v>3.5</v>
      </c>
      <c r="AW568" s="270">
        <v>2.25</v>
      </c>
      <c r="AX568" s="270">
        <v>1.25</v>
      </c>
      <c r="AY568" s="234">
        <f t="shared" si="579"/>
        <v>261.94</v>
      </c>
      <c r="AZ568" s="266"/>
      <c r="BA568" s="267">
        <v>169.05</v>
      </c>
      <c r="BB568" s="268">
        <v>3.5</v>
      </c>
      <c r="BC568" s="268">
        <v>2.25</v>
      </c>
      <c r="BD568" s="268">
        <v>1.25</v>
      </c>
      <c r="BE568" s="234">
        <f t="shared" si="581"/>
        <v>261.94</v>
      </c>
      <c r="BF568" s="234"/>
      <c r="BG568" s="269">
        <v>93.1</v>
      </c>
      <c r="BH568" s="270">
        <v>3.5</v>
      </c>
      <c r="BI568" s="270">
        <v>2.25</v>
      </c>
      <c r="BJ568" s="270">
        <v>1.25</v>
      </c>
      <c r="BK568" s="234">
        <f t="shared" si="583"/>
        <v>261.94</v>
      </c>
      <c r="BL568" s="234">
        <f t="shared" si="584"/>
        <v>430.99</v>
      </c>
      <c r="BM568" s="234">
        <f t="shared" si="585"/>
        <v>355.04</v>
      </c>
      <c r="BN568" s="234">
        <f t="shared" si="586"/>
        <v>430.99</v>
      </c>
      <c r="BO568" s="234">
        <f t="shared" si="587"/>
        <v>355.04</v>
      </c>
      <c r="BP568" s="235" t="s">
        <v>1597</v>
      </c>
    </row>
    <row r="569" spans="1:68" s="233" customFormat="1" ht="14.95" thickBot="1" x14ac:dyDescent="0.25">
      <c r="A569" s="284" t="s">
        <v>1036</v>
      </c>
      <c r="B569" s="285"/>
      <c r="C569" s="285"/>
      <c r="D569" s="286"/>
      <c r="E569" s="285"/>
      <c r="F569" s="285"/>
      <c r="G569" s="286"/>
      <c r="H569" s="286"/>
      <c r="I569" s="286"/>
      <c r="J569" s="285"/>
      <c r="K569" s="287"/>
      <c r="L569" s="287"/>
      <c r="M569" s="285"/>
      <c r="N569" s="285"/>
      <c r="O569" s="285"/>
      <c r="P569" s="285"/>
      <c r="Q569" s="286"/>
      <c r="R569" s="285"/>
      <c r="S569" s="285"/>
      <c r="T569" s="285"/>
      <c r="U569" s="285"/>
      <c r="V569" s="285"/>
      <c r="W569" s="285"/>
      <c r="X569" s="285"/>
      <c r="Y569" s="285"/>
      <c r="Z569" s="285"/>
      <c r="AA569" s="285"/>
      <c r="AB569" s="285"/>
      <c r="AC569" s="285"/>
      <c r="AD569" s="285"/>
      <c r="AE569" s="285"/>
      <c r="AF569" s="285"/>
      <c r="AG569" s="285"/>
      <c r="AH569" s="285"/>
      <c r="AI569" s="286"/>
      <c r="AJ569" s="286"/>
      <c r="AK569" s="285"/>
      <c r="AL569" s="293"/>
      <c r="AM569" s="266"/>
      <c r="AN569" s="234"/>
      <c r="AO569" s="234"/>
      <c r="AP569" s="234"/>
      <c r="AQ569" s="234"/>
      <c r="AR569" s="234"/>
      <c r="AS569" s="234"/>
      <c r="AT569" s="266"/>
      <c r="AU569" s="266"/>
      <c r="AV569" s="266"/>
      <c r="AW569" s="266"/>
      <c r="AX569" s="266"/>
      <c r="AY569" s="266"/>
      <c r="AZ569" s="266"/>
      <c r="BA569" s="266"/>
      <c r="BB569" s="266"/>
      <c r="BC569" s="266"/>
      <c r="BD569" s="266"/>
      <c r="BE569" s="266"/>
      <c r="BF569" s="266"/>
      <c r="BG569" s="266"/>
      <c r="BH569" s="266"/>
      <c r="BI569" s="266"/>
      <c r="BJ569" s="266"/>
      <c r="BK569" s="266"/>
      <c r="BL569" s="234"/>
      <c r="BM569" s="234"/>
      <c r="BN569" s="234"/>
      <c r="BO569" s="234"/>
    </row>
    <row r="570" spans="1:68" s="233" customFormat="1" x14ac:dyDescent="0.2">
      <c r="A570" s="289" t="s">
        <v>1036</v>
      </c>
      <c r="B570" s="290" t="s">
        <v>1038</v>
      </c>
      <c r="C570" s="290" t="s">
        <v>1037</v>
      </c>
      <c r="D570" s="291" t="s">
        <v>177</v>
      </c>
      <c r="E570" s="290" t="s">
        <v>105</v>
      </c>
      <c r="F570" s="290" t="s">
        <v>157</v>
      </c>
      <c r="G570" s="290" t="s">
        <v>158</v>
      </c>
      <c r="H570" s="290" t="s">
        <v>1362</v>
      </c>
      <c r="I570" s="290" t="s">
        <v>1459</v>
      </c>
      <c r="J570" s="249" t="s">
        <v>1231</v>
      </c>
      <c r="K570" s="271">
        <v>2.36</v>
      </c>
      <c r="L570" s="271">
        <v>1.8149999999999999</v>
      </c>
      <c r="M570" s="290"/>
      <c r="N570" s="290"/>
      <c r="O570" s="290" t="s">
        <v>65</v>
      </c>
      <c r="P570" s="290">
        <v>54</v>
      </c>
      <c r="Q570" s="291"/>
      <c r="R570" s="290" t="s">
        <v>136</v>
      </c>
      <c r="S570" s="290" t="s">
        <v>1431</v>
      </c>
      <c r="T570" s="249">
        <v>124</v>
      </c>
      <c r="U570" s="249" t="s">
        <v>1607</v>
      </c>
      <c r="V570" s="290" t="s">
        <v>111</v>
      </c>
      <c r="W570" s="290" t="s">
        <v>65</v>
      </c>
      <c r="X570" s="290" t="s">
        <v>108</v>
      </c>
      <c r="Y570" s="290" t="s">
        <v>112</v>
      </c>
      <c r="Z570" s="290" t="s">
        <v>1337</v>
      </c>
      <c r="AA570" s="290" t="s">
        <v>108</v>
      </c>
      <c r="AB570" s="249" t="s">
        <v>113</v>
      </c>
      <c r="AC570" s="290"/>
      <c r="AD570" s="290" t="s">
        <v>113</v>
      </c>
      <c r="AE570" s="290" t="s">
        <v>6</v>
      </c>
      <c r="AF570" s="290" t="s">
        <v>108</v>
      </c>
      <c r="AG570" s="249" t="s">
        <v>1460</v>
      </c>
      <c r="AH570" s="290" t="s">
        <v>1461</v>
      </c>
      <c r="AI570" s="250" t="s">
        <v>1636</v>
      </c>
      <c r="AJ570" s="292" t="s">
        <v>1560</v>
      </c>
      <c r="AK570" s="252" t="s">
        <v>1208</v>
      </c>
      <c r="AL570" s="253" t="s">
        <v>1290</v>
      </c>
      <c r="AM570" s="266">
        <f t="shared" si="575"/>
        <v>6.9349999999999996</v>
      </c>
      <c r="AN570" s="267">
        <v>26.02</v>
      </c>
      <c r="AO570" s="234">
        <f t="shared" si="576"/>
        <v>180.45</v>
      </c>
      <c r="AP570" s="268">
        <v>2.75</v>
      </c>
      <c r="AQ570" s="268">
        <v>2</v>
      </c>
      <c r="AR570" s="268">
        <v>1.25</v>
      </c>
      <c r="AS570" s="234">
        <f t="shared" ref="AS570:AS571" si="588">SUBTOTAL(9,AP570:AR570)*37.42</f>
        <v>224.52</v>
      </c>
      <c r="AT570" s="267">
        <v>26.02</v>
      </c>
      <c r="AU570" s="234">
        <f t="shared" ref="AU570:AU571" si="589">SUBTOTAL(9,AM570)*AT570</f>
        <v>180.45</v>
      </c>
      <c r="AV570" s="268">
        <v>2.75</v>
      </c>
      <c r="AW570" s="268">
        <v>2</v>
      </c>
      <c r="AX570" s="268">
        <v>1.25</v>
      </c>
      <c r="AY570" s="234">
        <f t="shared" ref="AY570:AY571" si="590">SUBTOTAL(9,AV570:AX570)*37.42</f>
        <v>224.52</v>
      </c>
      <c r="AZ570" s="272">
        <v>23.1</v>
      </c>
      <c r="BA570" s="266">
        <f t="shared" ref="BA570:BA571" si="591">SUBTOTAL(9,AM570)*AZ570</f>
        <v>160.19900000000001</v>
      </c>
      <c r="BB570" s="273">
        <v>1.75</v>
      </c>
      <c r="BC570" s="273">
        <v>1</v>
      </c>
      <c r="BD570" s="273">
        <v>0.75</v>
      </c>
      <c r="BE570" s="234">
        <f t="shared" ref="BE570:BE571" si="592">SUBTOTAL(9,BB570:BD570)*37.42</f>
        <v>130.97</v>
      </c>
      <c r="BF570" s="272">
        <v>23.1</v>
      </c>
      <c r="BG570" s="234">
        <f t="shared" ref="BG570:BG571" si="593">SUBTOTAL(9,AM570)*BF570</f>
        <v>160.19999999999999</v>
      </c>
      <c r="BH570" s="273">
        <v>1.75</v>
      </c>
      <c r="BI570" s="273">
        <v>1</v>
      </c>
      <c r="BJ570" s="273">
        <v>0.75</v>
      </c>
      <c r="BK570" s="234">
        <f t="shared" ref="BK570:BK571" si="594">SUBTOTAL(9,BH570:BJ570)*37.42</f>
        <v>130.97</v>
      </c>
      <c r="BL570" s="234">
        <f>SUM(AO570+AS570)</f>
        <v>404.97</v>
      </c>
      <c r="BM570" s="234">
        <f t="shared" ref="BM570:BM571" si="595">SUM(AU570+AY570)</f>
        <v>404.97</v>
      </c>
      <c r="BN570" s="234">
        <f t="shared" ref="BN570:BN571" si="596">SUM(BA570+BE570)</f>
        <v>291.17</v>
      </c>
      <c r="BO570" s="234">
        <f t="shared" ref="BO570:BO571" si="597">SUM(BG570+BK570)</f>
        <v>291.17</v>
      </c>
      <c r="BP570" s="235" t="s">
        <v>1599</v>
      </c>
    </row>
    <row r="571" spans="1:68" s="233" customFormat="1" x14ac:dyDescent="0.2">
      <c r="A571" s="246" t="s">
        <v>1036</v>
      </c>
      <c r="B571" s="247" t="s">
        <v>1040</v>
      </c>
      <c r="C571" s="247" t="s">
        <v>1039</v>
      </c>
      <c r="D571" s="248" t="s">
        <v>177</v>
      </c>
      <c r="E571" s="247" t="s">
        <v>124</v>
      </c>
      <c r="F571" s="247" t="s">
        <v>157</v>
      </c>
      <c r="G571" s="247" t="s">
        <v>158</v>
      </c>
      <c r="H571" s="247" t="s">
        <v>1428</v>
      </c>
      <c r="I571" s="247" t="s">
        <v>1386</v>
      </c>
      <c r="J571" s="247" t="s">
        <v>1202</v>
      </c>
      <c r="K571" s="271">
        <v>2.36</v>
      </c>
      <c r="L571" s="271">
        <v>1.29</v>
      </c>
      <c r="M571" s="247" t="s">
        <v>1308</v>
      </c>
      <c r="N571" s="247" t="s">
        <v>1388</v>
      </c>
      <c r="O571" s="247" t="s">
        <v>65</v>
      </c>
      <c r="P571" s="247">
        <v>54</v>
      </c>
      <c r="Q571" s="248"/>
      <c r="R571" s="247" t="s">
        <v>136</v>
      </c>
      <c r="S571" s="247" t="s">
        <v>1439</v>
      </c>
      <c r="T571" s="249">
        <v>124</v>
      </c>
      <c r="U571" s="249" t="s">
        <v>1607</v>
      </c>
      <c r="V571" s="247" t="s">
        <v>125</v>
      </c>
      <c r="W571" s="247" t="s">
        <v>108</v>
      </c>
      <c r="X571" s="247" t="s">
        <v>65</v>
      </c>
      <c r="Y571" s="247" t="s">
        <v>112</v>
      </c>
      <c r="Z571" s="247" t="s">
        <v>1337</v>
      </c>
      <c r="AA571" s="247" t="s">
        <v>108</v>
      </c>
      <c r="AB571" s="247" t="s">
        <v>113</v>
      </c>
      <c r="AC571" s="247"/>
      <c r="AD571" s="249" t="s">
        <v>113</v>
      </c>
      <c r="AE571" s="247" t="s">
        <v>6</v>
      </c>
      <c r="AF571" s="247" t="s">
        <v>108</v>
      </c>
      <c r="AG571" s="247"/>
      <c r="AH571" s="247" t="s">
        <v>1347</v>
      </c>
      <c r="AI571" s="254"/>
      <c r="AJ571" s="251" t="s">
        <v>1560</v>
      </c>
      <c r="AK571" s="252" t="s">
        <v>1208</v>
      </c>
      <c r="AL571" s="253" t="s">
        <v>1290</v>
      </c>
      <c r="AM571" s="266">
        <f t="shared" si="575"/>
        <v>6.41</v>
      </c>
      <c r="AN571" s="267">
        <v>26.02</v>
      </c>
      <c r="AO571" s="234">
        <f t="shared" si="576"/>
        <v>166.79</v>
      </c>
      <c r="AP571" s="268">
        <v>2.75</v>
      </c>
      <c r="AQ571" s="268">
        <v>2</v>
      </c>
      <c r="AR571" s="268">
        <v>1.25</v>
      </c>
      <c r="AS571" s="234">
        <f t="shared" si="588"/>
        <v>224.52</v>
      </c>
      <c r="AT571" s="267">
        <v>26.02</v>
      </c>
      <c r="AU571" s="234">
        <f t="shared" si="589"/>
        <v>166.79</v>
      </c>
      <c r="AV571" s="268">
        <v>2.75</v>
      </c>
      <c r="AW571" s="268">
        <v>2</v>
      </c>
      <c r="AX571" s="268">
        <v>1.25</v>
      </c>
      <c r="AY571" s="234">
        <f t="shared" si="590"/>
        <v>224.52</v>
      </c>
      <c r="AZ571" s="272">
        <v>23.1</v>
      </c>
      <c r="BA571" s="266">
        <f t="shared" si="591"/>
        <v>148.071</v>
      </c>
      <c r="BB571" s="273">
        <v>1.75</v>
      </c>
      <c r="BC571" s="273">
        <v>1</v>
      </c>
      <c r="BD571" s="273">
        <v>0.75</v>
      </c>
      <c r="BE571" s="234">
        <f t="shared" si="592"/>
        <v>130.97</v>
      </c>
      <c r="BF571" s="272">
        <v>23.1</v>
      </c>
      <c r="BG571" s="234">
        <f t="shared" si="593"/>
        <v>148.07</v>
      </c>
      <c r="BH571" s="273">
        <v>1.75</v>
      </c>
      <c r="BI571" s="273">
        <v>1</v>
      </c>
      <c r="BJ571" s="273">
        <v>0.75</v>
      </c>
      <c r="BK571" s="234">
        <f t="shared" si="594"/>
        <v>130.97</v>
      </c>
      <c r="BL571" s="234">
        <f>SUM(AO571+AS571)</f>
        <v>391.31</v>
      </c>
      <c r="BM571" s="234">
        <f t="shared" si="595"/>
        <v>391.31</v>
      </c>
      <c r="BN571" s="234">
        <f t="shared" si="596"/>
        <v>279.04000000000002</v>
      </c>
      <c r="BO571" s="234">
        <f t="shared" si="597"/>
        <v>279.04000000000002</v>
      </c>
      <c r="BP571" s="235" t="s">
        <v>1599</v>
      </c>
    </row>
    <row r="572" spans="1:68" s="233" customFormat="1" x14ac:dyDescent="0.2">
      <c r="A572" s="246" t="s">
        <v>1036</v>
      </c>
      <c r="B572" s="247" t="s">
        <v>1041</v>
      </c>
      <c r="C572" s="247" t="s">
        <v>1039</v>
      </c>
      <c r="D572" s="248" t="s">
        <v>177</v>
      </c>
      <c r="E572" s="247" t="s">
        <v>166</v>
      </c>
      <c r="F572" s="247" t="s">
        <v>333</v>
      </c>
      <c r="G572" s="248" t="s">
        <v>107</v>
      </c>
      <c r="H572" s="248" t="s">
        <v>1501</v>
      </c>
      <c r="I572" s="248" t="s">
        <v>1502</v>
      </c>
      <c r="J572" s="247" t="s">
        <v>1231</v>
      </c>
      <c r="K572" s="247" t="s">
        <v>1357</v>
      </c>
      <c r="L572" s="247" t="s">
        <v>1447</v>
      </c>
      <c r="M572" s="247"/>
      <c r="N572" s="247"/>
      <c r="O572" s="298" t="s">
        <v>108</v>
      </c>
      <c r="P572" s="247">
        <v>44</v>
      </c>
      <c r="Q572" s="248"/>
      <c r="R572" s="247" t="s">
        <v>136</v>
      </c>
      <c r="S572" s="247" t="s">
        <v>1335</v>
      </c>
      <c r="T572" s="249">
        <v>227</v>
      </c>
      <c r="U572" s="247" t="s">
        <v>110</v>
      </c>
      <c r="V572" s="247" t="s">
        <v>167</v>
      </c>
      <c r="W572" s="247" t="s">
        <v>65</v>
      </c>
      <c r="X572" s="247" t="s">
        <v>65</v>
      </c>
      <c r="Y572" s="247" t="s">
        <v>112</v>
      </c>
      <c r="Z572" s="247" t="s">
        <v>1426</v>
      </c>
      <c r="AA572" s="247" t="s">
        <v>113</v>
      </c>
      <c r="AB572" s="247" t="s">
        <v>113</v>
      </c>
      <c r="AC572" s="247"/>
      <c r="AD572" s="247" t="s">
        <v>113</v>
      </c>
      <c r="AE572" s="247" t="s">
        <v>6</v>
      </c>
      <c r="AF572" s="247" t="s">
        <v>108</v>
      </c>
      <c r="AG572" s="247"/>
      <c r="AH572" s="249" t="s">
        <v>1354</v>
      </c>
      <c r="AI572" s="254"/>
      <c r="AJ572" s="251" t="s">
        <v>1560</v>
      </c>
      <c r="AK572" s="252" t="s">
        <v>1208</v>
      </c>
      <c r="AL572" s="253" t="s">
        <v>1199</v>
      </c>
      <c r="BL572" s="234">
        <v>0</v>
      </c>
      <c r="BM572" s="234">
        <v>0</v>
      </c>
      <c r="BN572" s="234">
        <v>0</v>
      </c>
      <c r="BO572" s="234">
        <v>0</v>
      </c>
      <c r="BP572" s="235" t="s">
        <v>1137</v>
      </c>
    </row>
    <row r="573" spans="1:68" s="233" customFormat="1" x14ac:dyDescent="0.2">
      <c r="A573" s="246" t="s">
        <v>1036</v>
      </c>
      <c r="B573" s="247" t="s">
        <v>1043</v>
      </c>
      <c r="C573" s="247" t="s">
        <v>1042</v>
      </c>
      <c r="D573" s="248" t="s">
        <v>189</v>
      </c>
      <c r="E573" s="247" t="s">
        <v>124</v>
      </c>
      <c r="F573" s="247" t="s">
        <v>157</v>
      </c>
      <c r="G573" s="247" t="s">
        <v>158</v>
      </c>
      <c r="H573" s="247" t="s">
        <v>1428</v>
      </c>
      <c r="I573" s="247" t="s">
        <v>1386</v>
      </c>
      <c r="J573" s="247" t="s">
        <v>1202</v>
      </c>
      <c r="K573" s="271">
        <v>2.36</v>
      </c>
      <c r="L573" s="271">
        <v>1.29</v>
      </c>
      <c r="M573" s="247" t="s">
        <v>1308</v>
      </c>
      <c r="N573" s="247" t="s">
        <v>1388</v>
      </c>
      <c r="O573" s="247" t="s">
        <v>65</v>
      </c>
      <c r="P573" s="247">
        <v>54</v>
      </c>
      <c r="Q573" s="248"/>
      <c r="R573" s="247" t="s">
        <v>136</v>
      </c>
      <c r="S573" s="247" t="s">
        <v>1335</v>
      </c>
      <c r="T573" s="249">
        <v>124</v>
      </c>
      <c r="U573" s="249" t="s">
        <v>1607</v>
      </c>
      <c r="V573" s="247" t="s">
        <v>125</v>
      </c>
      <c r="W573" s="247" t="s">
        <v>108</v>
      </c>
      <c r="X573" s="247" t="s">
        <v>108</v>
      </c>
      <c r="Y573" s="247" t="s">
        <v>112</v>
      </c>
      <c r="Z573" s="247" t="s">
        <v>1337</v>
      </c>
      <c r="AA573" s="247" t="s">
        <v>108</v>
      </c>
      <c r="AB573" s="247" t="s">
        <v>108</v>
      </c>
      <c r="AC573" s="247"/>
      <c r="AD573" s="247" t="s">
        <v>108</v>
      </c>
      <c r="AE573" s="247" t="s">
        <v>6</v>
      </c>
      <c r="AF573" s="247" t="s">
        <v>108</v>
      </c>
      <c r="AG573" s="249" t="s">
        <v>1655</v>
      </c>
      <c r="AH573" s="247" t="s">
        <v>1347</v>
      </c>
      <c r="AI573" s="254"/>
      <c r="AJ573" s="251" t="s">
        <v>1560</v>
      </c>
      <c r="AK573" s="252" t="s">
        <v>1208</v>
      </c>
      <c r="AL573" s="253" t="s">
        <v>1290</v>
      </c>
      <c r="AM573" s="266">
        <f t="shared" ref="AM573:AM574" si="598">SUM(K573+K573+L573+0.4)</f>
        <v>6.41</v>
      </c>
      <c r="AN573" s="267">
        <v>26.02</v>
      </c>
      <c r="AO573" s="234">
        <f t="shared" ref="AO573:AO574" si="599">SUBTOTAL(9,AM573)*AN573</f>
        <v>166.79</v>
      </c>
      <c r="AP573" s="268">
        <v>2.75</v>
      </c>
      <c r="AQ573" s="268">
        <v>2</v>
      </c>
      <c r="AR573" s="268">
        <v>1.25</v>
      </c>
      <c r="AS573" s="234">
        <f t="shared" ref="AS573:AS574" si="600">SUBTOTAL(9,AP573:AR573)*37.42</f>
        <v>224.52</v>
      </c>
      <c r="AT573" s="267">
        <v>26.02</v>
      </c>
      <c r="AU573" s="234">
        <f t="shared" ref="AU573:AU574" si="601">SUBTOTAL(9,AM573)*AT573</f>
        <v>166.79</v>
      </c>
      <c r="AV573" s="268">
        <v>2.75</v>
      </c>
      <c r="AW573" s="268">
        <v>2</v>
      </c>
      <c r="AX573" s="268">
        <v>1.25</v>
      </c>
      <c r="AY573" s="234">
        <f t="shared" ref="AY573:AY574" si="602">SUBTOTAL(9,AV573:AX573)*37.42</f>
        <v>224.52</v>
      </c>
      <c r="AZ573" s="272">
        <v>23.1</v>
      </c>
      <c r="BA573" s="266">
        <f t="shared" ref="BA573:BA574" si="603">SUBTOTAL(9,AM573)*AZ573</f>
        <v>148.071</v>
      </c>
      <c r="BB573" s="273">
        <v>1.75</v>
      </c>
      <c r="BC573" s="273">
        <v>1</v>
      </c>
      <c r="BD573" s="273">
        <v>0.75</v>
      </c>
      <c r="BE573" s="234">
        <f t="shared" ref="BE573:BE574" si="604">SUBTOTAL(9,BB573:BD573)*37.42</f>
        <v>130.97</v>
      </c>
      <c r="BF573" s="272">
        <v>23.1</v>
      </c>
      <c r="BG573" s="234">
        <f t="shared" ref="BG573:BG574" si="605">SUBTOTAL(9,AM573)*BF573</f>
        <v>148.07</v>
      </c>
      <c r="BH573" s="273">
        <v>1.75</v>
      </c>
      <c r="BI573" s="273">
        <v>1</v>
      </c>
      <c r="BJ573" s="273">
        <v>0.75</v>
      </c>
      <c r="BK573" s="234">
        <f t="shared" ref="BK573:BK574" si="606">SUBTOTAL(9,BH573:BJ573)*37.42</f>
        <v>130.97</v>
      </c>
      <c r="BL573" s="234">
        <f t="shared" ref="BL573:BL574" si="607">SUM(AO573+AS573)</f>
        <v>391.31</v>
      </c>
      <c r="BM573" s="234">
        <f t="shared" ref="BM573:BM574" si="608">SUM(AU573+AY573)</f>
        <v>391.31</v>
      </c>
      <c r="BN573" s="234">
        <f t="shared" ref="BN573:BN574" si="609">SUM(BA573+BE573)</f>
        <v>279.04000000000002</v>
      </c>
      <c r="BO573" s="234">
        <f t="shared" ref="BO573:BO574" si="610">SUM(BG573+BK573)</f>
        <v>279.04000000000002</v>
      </c>
      <c r="BP573" s="235" t="s">
        <v>1599</v>
      </c>
    </row>
    <row r="574" spans="1:68" s="233" customFormat="1" x14ac:dyDescent="0.2">
      <c r="A574" s="246" t="s">
        <v>1036</v>
      </c>
      <c r="B574" s="247" t="s">
        <v>1045</v>
      </c>
      <c r="C574" s="247" t="s">
        <v>1044</v>
      </c>
      <c r="D574" s="248" t="s">
        <v>177</v>
      </c>
      <c r="E574" s="247" t="s">
        <v>124</v>
      </c>
      <c r="F574" s="247" t="s">
        <v>157</v>
      </c>
      <c r="G574" s="247" t="s">
        <v>158</v>
      </c>
      <c r="H574" s="247" t="s">
        <v>1428</v>
      </c>
      <c r="I574" s="247" t="s">
        <v>1386</v>
      </c>
      <c r="J574" s="247" t="s">
        <v>1202</v>
      </c>
      <c r="K574" s="271">
        <v>2.36</v>
      </c>
      <c r="L574" s="271">
        <v>1.29</v>
      </c>
      <c r="M574" s="247" t="s">
        <v>1308</v>
      </c>
      <c r="N574" s="247" t="s">
        <v>1388</v>
      </c>
      <c r="O574" s="247" t="s">
        <v>65</v>
      </c>
      <c r="P574" s="247">
        <v>54</v>
      </c>
      <c r="Q574" s="248"/>
      <c r="R574" s="247" t="s">
        <v>136</v>
      </c>
      <c r="S574" s="247" t="s">
        <v>1335</v>
      </c>
      <c r="T574" s="249">
        <v>124</v>
      </c>
      <c r="U574" s="249" t="s">
        <v>1607</v>
      </c>
      <c r="V574" s="247" t="s">
        <v>125</v>
      </c>
      <c r="W574" s="247" t="s">
        <v>108</v>
      </c>
      <c r="X574" s="247" t="s">
        <v>65</v>
      </c>
      <c r="Y574" s="247" t="s">
        <v>112</v>
      </c>
      <c r="Z574" s="247" t="s">
        <v>1337</v>
      </c>
      <c r="AA574" s="247" t="s">
        <v>108</v>
      </c>
      <c r="AB574" s="247" t="s">
        <v>113</v>
      </c>
      <c r="AC574" s="247"/>
      <c r="AD574" s="249" t="s">
        <v>113</v>
      </c>
      <c r="AE574" s="247" t="s">
        <v>6</v>
      </c>
      <c r="AF574" s="247" t="s">
        <v>108</v>
      </c>
      <c r="AG574" s="247"/>
      <c r="AH574" s="247" t="s">
        <v>1347</v>
      </c>
      <c r="AI574" s="254"/>
      <c r="AJ574" s="251" t="s">
        <v>1560</v>
      </c>
      <c r="AK574" s="252" t="s">
        <v>1208</v>
      </c>
      <c r="AL574" s="253" t="s">
        <v>1290</v>
      </c>
      <c r="AM574" s="266">
        <f t="shared" si="598"/>
        <v>6.41</v>
      </c>
      <c r="AN574" s="267">
        <v>26.02</v>
      </c>
      <c r="AO574" s="234">
        <f t="shared" si="599"/>
        <v>166.79</v>
      </c>
      <c r="AP574" s="268">
        <v>2.75</v>
      </c>
      <c r="AQ574" s="268">
        <v>2</v>
      </c>
      <c r="AR574" s="268">
        <v>1.25</v>
      </c>
      <c r="AS574" s="234">
        <f t="shared" si="600"/>
        <v>224.52</v>
      </c>
      <c r="AT574" s="267">
        <v>26.02</v>
      </c>
      <c r="AU574" s="234">
        <f t="shared" si="601"/>
        <v>166.79</v>
      </c>
      <c r="AV574" s="268">
        <v>2.75</v>
      </c>
      <c r="AW574" s="268">
        <v>2</v>
      </c>
      <c r="AX574" s="268">
        <v>1.25</v>
      </c>
      <c r="AY574" s="234">
        <f t="shared" si="602"/>
        <v>224.52</v>
      </c>
      <c r="AZ574" s="272">
        <v>23.1</v>
      </c>
      <c r="BA574" s="266">
        <f t="shared" si="603"/>
        <v>148.071</v>
      </c>
      <c r="BB574" s="273">
        <v>1.75</v>
      </c>
      <c r="BC574" s="273">
        <v>1</v>
      </c>
      <c r="BD574" s="273">
        <v>0.75</v>
      </c>
      <c r="BE574" s="234">
        <f t="shared" si="604"/>
        <v>130.97</v>
      </c>
      <c r="BF574" s="272">
        <v>23.1</v>
      </c>
      <c r="BG574" s="234">
        <f t="shared" si="605"/>
        <v>148.07</v>
      </c>
      <c r="BH574" s="273">
        <v>1.75</v>
      </c>
      <c r="BI574" s="273">
        <v>1</v>
      </c>
      <c r="BJ574" s="273">
        <v>0.75</v>
      </c>
      <c r="BK574" s="234">
        <f t="shared" si="606"/>
        <v>130.97</v>
      </c>
      <c r="BL574" s="234">
        <f t="shared" si="607"/>
        <v>391.31</v>
      </c>
      <c r="BM574" s="234">
        <f t="shared" si="608"/>
        <v>391.31</v>
      </c>
      <c r="BN574" s="234">
        <f t="shared" si="609"/>
        <v>279.04000000000002</v>
      </c>
      <c r="BO574" s="234">
        <f t="shared" si="610"/>
        <v>279.04000000000002</v>
      </c>
      <c r="BP574" s="235" t="s">
        <v>1599</v>
      </c>
    </row>
    <row r="575" spans="1:68" s="233" customFormat="1" x14ac:dyDescent="0.2">
      <c r="A575" s="246" t="s">
        <v>1036</v>
      </c>
      <c r="B575" s="247" t="s">
        <v>1046</v>
      </c>
      <c r="C575" s="247" t="s">
        <v>1044</v>
      </c>
      <c r="D575" s="248" t="s">
        <v>177</v>
      </c>
      <c r="E575" s="247" t="s">
        <v>166</v>
      </c>
      <c r="F575" s="247" t="s">
        <v>333</v>
      </c>
      <c r="G575" s="248" t="s">
        <v>107</v>
      </c>
      <c r="H575" s="248" t="s">
        <v>1501</v>
      </c>
      <c r="I575" s="248" t="s">
        <v>1502</v>
      </c>
      <c r="J575" s="247" t="s">
        <v>1231</v>
      </c>
      <c r="K575" s="247" t="s">
        <v>1357</v>
      </c>
      <c r="L575" s="247" t="s">
        <v>1447</v>
      </c>
      <c r="M575" s="247"/>
      <c r="N575" s="247"/>
      <c r="O575" s="298" t="s">
        <v>108</v>
      </c>
      <c r="P575" s="247">
        <v>44</v>
      </c>
      <c r="Q575" s="248"/>
      <c r="R575" s="247" t="s">
        <v>136</v>
      </c>
      <c r="S575" s="247" t="s">
        <v>1335</v>
      </c>
      <c r="T575" s="249">
        <v>227</v>
      </c>
      <c r="U575" s="247" t="s">
        <v>110</v>
      </c>
      <c r="V575" s="247" t="s">
        <v>167</v>
      </c>
      <c r="W575" s="247" t="s">
        <v>65</v>
      </c>
      <c r="X575" s="247" t="s">
        <v>65</v>
      </c>
      <c r="Y575" s="247" t="s">
        <v>112</v>
      </c>
      <c r="Z575" s="247" t="s">
        <v>1426</v>
      </c>
      <c r="AA575" s="247" t="s">
        <v>113</v>
      </c>
      <c r="AB575" s="247" t="s">
        <v>113</v>
      </c>
      <c r="AC575" s="247"/>
      <c r="AD575" s="247" t="s">
        <v>113</v>
      </c>
      <c r="AE575" s="247" t="s">
        <v>6</v>
      </c>
      <c r="AF575" s="247" t="s">
        <v>108</v>
      </c>
      <c r="AG575" s="247"/>
      <c r="AH575" s="249" t="s">
        <v>1354</v>
      </c>
      <c r="AI575" s="254"/>
      <c r="AJ575" s="251" t="s">
        <v>1560</v>
      </c>
      <c r="AK575" s="252" t="s">
        <v>1208</v>
      </c>
      <c r="AL575" s="253" t="s">
        <v>1199</v>
      </c>
      <c r="BL575" s="234">
        <v>0</v>
      </c>
      <c r="BM575" s="234">
        <v>0</v>
      </c>
      <c r="BN575" s="234">
        <v>0</v>
      </c>
      <c r="BO575" s="234">
        <v>0</v>
      </c>
      <c r="BP575" s="235" t="s">
        <v>1137</v>
      </c>
    </row>
    <row r="576" spans="1:68" s="233" customFormat="1" x14ac:dyDescent="0.2">
      <c r="A576" s="246" t="s">
        <v>1036</v>
      </c>
      <c r="B576" s="247" t="s">
        <v>1048</v>
      </c>
      <c r="C576" s="247" t="s">
        <v>1047</v>
      </c>
      <c r="D576" s="248" t="s">
        <v>335</v>
      </c>
      <c r="E576" s="247" t="s">
        <v>166</v>
      </c>
      <c r="F576" s="247" t="s">
        <v>157</v>
      </c>
      <c r="G576" s="247" t="s">
        <v>158</v>
      </c>
      <c r="H576" s="247" t="s">
        <v>1428</v>
      </c>
      <c r="I576" s="247" t="s">
        <v>1231</v>
      </c>
      <c r="J576" s="247" t="s">
        <v>1231</v>
      </c>
      <c r="K576" s="271">
        <v>2.36</v>
      </c>
      <c r="L576" s="271">
        <v>0.97</v>
      </c>
      <c r="M576" s="247"/>
      <c r="N576" s="247"/>
      <c r="O576" s="247" t="s">
        <v>65</v>
      </c>
      <c r="P576" s="247">
        <v>54</v>
      </c>
      <c r="Q576" s="248"/>
      <c r="R576" s="247" t="s">
        <v>136</v>
      </c>
      <c r="S576" s="247" t="s">
        <v>1335</v>
      </c>
      <c r="T576" s="249">
        <v>124</v>
      </c>
      <c r="U576" s="249" t="s">
        <v>1607</v>
      </c>
      <c r="V576" s="247" t="s">
        <v>199</v>
      </c>
      <c r="W576" s="247" t="s">
        <v>65</v>
      </c>
      <c r="X576" s="247" t="s">
        <v>108</v>
      </c>
      <c r="Y576" s="247" t="s">
        <v>112</v>
      </c>
      <c r="Z576" s="247" t="s">
        <v>1304</v>
      </c>
      <c r="AA576" s="247" t="s">
        <v>113</v>
      </c>
      <c r="AB576" s="247" t="s">
        <v>113</v>
      </c>
      <c r="AC576" s="247"/>
      <c r="AD576" s="247" t="s">
        <v>113</v>
      </c>
      <c r="AE576" s="247" t="s">
        <v>6</v>
      </c>
      <c r="AF576" s="247" t="s">
        <v>108</v>
      </c>
      <c r="AG576" s="247"/>
      <c r="AH576" s="247" t="s">
        <v>1383</v>
      </c>
      <c r="AI576" s="254"/>
      <c r="AJ576" s="251" t="s">
        <v>1560</v>
      </c>
      <c r="AK576" s="252" t="s">
        <v>1208</v>
      </c>
      <c r="AL576" s="253" t="s">
        <v>1290</v>
      </c>
      <c r="AM576" s="266">
        <f t="shared" ref="AM576:AM630" si="611">SUM(K576+K576+L576+0.4)</f>
        <v>6.09</v>
      </c>
      <c r="AN576" s="267">
        <v>26.02</v>
      </c>
      <c r="AO576" s="234">
        <f t="shared" ref="AO576:AO630" si="612">SUBTOTAL(9,AM576)*AN576</f>
        <v>158.46</v>
      </c>
      <c r="AP576" s="268">
        <v>2.75</v>
      </c>
      <c r="AQ576" s="268">
        <v>2</v>
      </c>
      <c r="AR576" s="268">
        <v>1.25</v>
      </c>
      <c r="AS576" s="234">
        <f t="shared" ref="AS576:AS592" si="613">SUBTOTAL(9,AP576:AR576)*37.42</f>
        <v>224.52</v>
      </c>
      <c r="AT576" s="267">
        <v>26.02</v>
      </c>
      <c r="AU576" s="234">
        <f t="shared" ref="AU576:AU592" si="614">SUBTOTAL(9,AM576)*AT576</f>
        <v>158.46</v>
      </c>
      <c r="AV576" s="268">
        <v>2.75</v>
      </c>
      <c r="AW576" s="268">
        <v>2</v>
      </c>
      <c r="AX576" s="268">
        <v>1.25</v>
      </c>
      <c r="AY576" s="234">
        <f t="shared" ref="AY576:AY592" si="615">SUBTOTAL(9,AV576:AX576)*37.42</f>
        <v>224.52</v>
      </c>
      <c r="AZ576" s="272">
        <v>23.1</v>
      </c>
      <c r="BA576" s="266">
        <f t="shared" ref="BA576:BA592" si="616">SUBTOTAL(9,AM576)*AZ576</f>
        <v>140.679</v>
      </c>
      <c r="BB576" s="273">
        <v>1.75</v>
      </c>
      <c r="BC576" s="273">
        <v>1</v>
      </c>
      <c r="BD576" s="273">
        <v>0.75</v>
      </c>
      <c r="BE576" s="234">
        <f t="shared" ref="BE576:BE592" si="617">SUBTOTAL(9,BB576:BD576)*37.42</f>
        <v>130.97</v>
      </c>
      <c r="BF576" s="272">
        <v>23.1</v>
      </c>
      <c r="BG576" s="234">
        <f t="shared" ref="BG576:BG592" si="618">SUBTOTAL(9,AM576)*BF576</f>
        <v>140.68</v>
      </c>
      <c r="BH576" s="273">
        <v>1.75</v>
      </c>
      <c r="BI576" s="273">
        <v>1</v>
      </c>
      <c r="BJ576" s="273">
        <v>0.75</v>
      </c>
      <c r="BK576" s="234">
        <f t="shared" ref="BK576:BK592" si="619">SUBTOTAL(9,BH576:BJ576)*37.42</f>
        <v>130.97</v>
      </c>
      <c r="BL576" s="234">
        <f t="shared" ref="BL576:BL592" si="620">SUM(AO576+AS576)</f>
        <v>382.98</v>
      </c>
      <c r="BM576" s="234">
        <f t="shared" ref="BM576:BM592" si="621">SUM(AU576+AY576)</f>
        <v>382.98</v>
      </c>
      <c r="BN576" s="234">
        <f t="shared" ref="BN576:BN592" si="622">SUM(BA576+BE576)</f>
        <v>271.64999999999998</v>
      </c>
      <c r="BO576" s="234">
        <f t="shared" ref="BO576:BO592" si="623">SUM(BG576+BK576)</f>
        <v>271.64999999999998</v>
      </c>
      <c r="BP576" s="235" t="s">
        <v>1599</v>
      </c>
    </row>
    <row r="577" spans="1:68" s="233" customFormat="1" x14ac:dyDescent="0.2">
      <c r="A577" s="246" t="s">
        <v>1036</v>
      </c>
      <c r="B577" s="247" t="s">
        <v>1513</v>
      </c>
      <c r="C577" s="247" t="s">
        <v>1047</v>
      </c>
      <c r="D577" s="248" t="s">
        <v>335</v>
      </c>
      <c r="E577" s="247" t="s">
        <v>166</v>
      </c>
      <c r="F577" s="247" t="s">
        <v>157</v>
      </c>
      <c r="G577" s="247" t="s">
        <v>158</v>
      </c>
      <c r="H577" s="247" t="s">
        <v>1408</v>
      </c>
      <c r="I577" s="247" t="s">
        <v>1429</v>
      </c>
      <c r="J577" s="249" t="s">
        <v>1637</v>
      </c>
      <c r="K577" s="271">
        <v>2.36</v>
      </c>
      <c r="L577" s="271">
        <v>0.83</v>
      </c>
      <c r="M577" s="247"/>
      <c r="N577" s="247"/>
      <c r="O577" s="247" t="s">
        <v>65</v>
      </c>
      <c r="P577" s="247">
        <v>44</v>
      </c>
      <c r="Q577" s="248"/>
      <c r="R577" s="247" t="s">
        <v>136</v>
      </c>
      <c r="S577" s="247" t="s">
        <v>1444</v>
      </c>
      <c r="T577" s="249">
        <v>154</v>
      </c>
      <c r="U577" s="249" t="s">
        <v>1607</v>
      </c>
      <c r="V577" s="247" t="s">
        <v>167</v>
      </c>
      <c r="W577" s="247" t="s">
        <v>65</v>
      </c>
      <c r="X577" s="247" t="s">
        <v>108</v>
      </c>
      <c r="Y577" s="247" t="s">
        <v>112</v>
      </c>
      <c r="Z577" s="247" t="s">
        <v>1337</v>
      </c>
      <c r="AA577" s="247" t="s">
        <v>113</v>
      </c>
      <c r="AB577" s="247" t="s">
        <v>113</v>
      </c>
      <c r="AC577" s="247"/>
      <c r="AD577" s="247" t="s">
        <v>113</v>
      </c>
      <c r="AE577" s="249" t="s">
        <v>5</v>
      </c>
      <c r="AF577" s="249" t="s">
        <v>65</v>
      </c>
      <c r="AG577" s="247"/>
      <c r="AH577" s="247" t="s">
        <v>1400</v>
      </c>
      <c r="AI577" s="254"/>
      <c r="AJ577" s="251" t="s">
        <v>1560</v>
      </c>
      <c r="AK577" s="252" t="s">
        <v>1208</v>
      </c>
      <c r="AL577" s="253" t="s">
        <v>1290</v>
      </c>
      <c r="AM577" s="266">
        <f t="shared" si="611"/>
        <v>5.95</v>
      </c>
      <c r="AN577" s="267">
        <v>28.04</v>
      </c>
      <c r="AO577" s="234">
        <f t="shared" si="612"/>
        <v>166.84</v>
      </c>
      <c r="AP577" s="268">
        <v>2.5</v>
      </c>
      <c r="AQ577" s="268">
        <v>2</v>
      </c>
      <c r="AR577" s="268">
        <v>1.25</v>
      </c>
      <c r="AS577" s="234">
        <f t="shared" si="613"/>
        <v>215.17</v>
      </c>
      <c r="AT577" s="269">
        <v>13.1</v>
      </c>
      <c r="AU577" s="234">
        <f t="shared" si="614"/>
        <v>77.95</v>
      </c>
      <c r="AV577" s="270">
        <v>2.5</v>
      </c>
      <c r="AW577" s="270">
        <v>2</v>
      </c>
      <c r="AX577" s="270">
        <v>1.25</v>
      </c>
      <c r="AY577" s="234">
        <f t="shared" si="615"/>
        <v>215.17</v>
      </c>
      <c r="AZ577" s="272">
        <v>18.68</v>
      </c>
      <c r="BA577" s="266">
        <f t="shared" si="616"/>
        <v>111.146</v>
      </c>
      <c r="BB577" s="273">
        <v>1.5</v>
      </c>
      <c r="BC577" s="273">
        <v>1</v>
      </c>
      <c r="BD577" s="273">
        <v>0.75</v>
      </c>
      <c r="BE577" s="234">
        <f t="shared" si="617"/>
        <v>121.62</v>
      </c>
      <c r="BF577" s="294">
        <v>10.79</v>
      </c>
      <c r="BG577" s="234">
        <f t="shared" si="618"/>
        <v>64.2</v>
      </c>
      <c r="BH577" s="295">
        <v>1.25</v>
      </c>
      <c r="BI577" s="295">
        <v>1</v>
      </c>
      <c r="BJ577" s="295">
        <v>0.75</v>
      </c>
      <c r="BK577" s="234">
        <f t="shared" si="619"/>
        <v>112.26</v>
      </c>
      <c r="BL577" s="234">
        <f t="shared" si="620"/>
        <v>382.01</v>
      </c>
      <c r="BM577" s="234">
        <f t="shared" si="621"/>
        <v>293.12</v>
      </c>
      <c r="BN577" s="234">
        <f t="shared" si="622"/>
        <v>232.77</v>
      </c>
      <c r="BO577" s="234">
        <f t="shared" si="623"/>
        <v>176.46</v>
      </c>
    </row>
    <row r="578" spans="1:68" s="233" customFormat="1" x14ac:dyDescent="0.2">
      <c r="A578" s="246" t="s">
        <v>1036</v>
      </c>
      <c r="B578" s="247" t="s">
        <v>1049</v>
      </c>
      <c r="C578" s="249" t="s">
        <v>1047</v>
      </c>
      <c r="D578" s="248" t="s">
        <v>338</v>
      </c>
      <c r="E578" s="247" t="s">
        <v>166</v>
      </c>
      <c r="F578" s="247" t="s">
        <v>157</v>
      </c>
      <c r="G578" s="247" t="s">
        <v>158</v>
      </c>
      <c r="H578" s="247" t="s">
        <v>1428</v>
      </c>
      <c r="I578" s="247" t="s">
        <v>1231</v>
      </c>
      <c r="J578" s="247" t="s">
        <v>1231</v>
      </c>
      <c r="K578" s="271">
        <v>2.36</v>
      </c>
      <c r="L578" s="271">
        <v>0.97</v>
      </c>
      <c r="M578" s="247"/>
      <c r="N578" s="247"/>
      <c r="O578" s="247" t="s">
        <v>65</v>
      </c>
      <c r="P578" s="247">
        <v>54</v>
      </c>
      <c r="Q578" s="248"/>
      <c r="R578" s="247" t="s">
        <v>136</v>
      </c>
      <c r="S578" s="247" t="s">
        <v>1217</v>
      </c>
      <c r="T578" s="249">
        <v>154</v>
      </c>
      <c r="U578" s="249" t="s">
        <v>1607</v>
      </c>
      <c r="V578" s="247" t="s">
        <v>167</v>
      </c>
      <c r="W578" s="247" t="s">
        <v>65</v>
      </c>
      <c r="X578" s="247" t="s">
        <v>108</v>
      </c>
      <c r="Y578" s="247" t="s">
        <v>112</v>
      </c>
      <c r="Z578" s="247" t="s">
        <v>1304</v>
      </c>
      <c r="AA578" s="247" t="s">
        <v>113</v>
      </c>
      <c r="AB578" s="247" t="s">
        <v>113</v>
      </c>
      <c r="AC578" s="247"/>
      <c r="AD578" s="247" t="s">
        <v>113</v>
      </c>
      <c r="AE578" s="247" t="s">
        <v>6</v>
      </c>
      <c r="AF578" s="247" t="s">
        <v>108</v>
      </c>
      <c r="AG578" s="247"/>
      <c r="AH578" s="247" t="s">
        <v>1383</v>
      </c>
      <c r="AI578" s="254"/>
      <c r="AJ578" s="251" t="s">
        <v>1560</v>
      </c>
      <c r="AK578" s="252" t="s">
        <v>1208</v>
      </c>
      <c r="AL578" s="253" t="s">
        <v>1290</v>
      </c>
      <c r="AM578" s="266">
        <f t="shared" si="611"/>
        <v>6.09</v>
      </c>
      <c r="AN578" s="267">
        <v>33.119999999999997</v>
      </c>
      <c r="AO578" s="234">
        <f t="shared" si="612"/>
        <v>201.7</v>
      </c>
      <c r="AP578" s="268">
        <v>2.75</v>
      </c>
      <c r="AQ578" s="268">
        <v>2</v>
      </c>
      <c r="AR578" s="268">
        <v>1.25</v>
      </c>
      <c r="AS578" s="234">
        <f t="shared" si="613"/>
        <v>224.52</v>
      </c>
      <c r="AT578" s="267">
        <v>33.119999999999997</v>
      </c>
      <c r="AU578" s="234">
        <f t="shared" si="614"/>
        <v>201.7</v>
      </c>
      <c r="AV578" s="268">
        <v>2.75</v>
      </c>
      <c r="AW578" s="268">
        <v>2</v>
      </c>
      <c r="AX578" s="268">
        <v>1.25</v>
      </c>
      <c r="AY578" s="234">
        <f t="shared" si="615"/>
        <v>224.52</v>
      </c>
      <c r="AZ578" s="272">
        <v>26.43</v>
      </c>
      <c r="BA578" s="266">
        <f t="shared" si="616"/>
        <v>160.959</v>
      </c>
      <c r="BB578" s="273">
        <v>1.75</v>
      </c>
      <c r="BC578" s="273">
        <v>1</v>
      </c>
      <c r="BD578" s="273">
        <v>0.75</v>
      </c>
      <c r="BE578" s="234">
        <f t="shared" si="617"/>
        <v>130.97</v>
      </c>
      <c r="BF578" s="272">
        <v>26.43</v>
      </c>
      <c r="BG578" s="234">
        <f t="shared" si="618"/>
        <v>160.96</v>
      </c>
      <c r="BH578" s="273">
        <v>1.75</v>
      </c>
      <c r="BI578" s="273">
        <v>1</v>
      </c>
      <c r="BJ578" s="273">
        <v>0.75</v>
      </c>
      <c r="BK578" s="234">
        <f t="shared" si="619"/>
        <v>130.97</v>
      </c>
      <c r="BL578" s="234">
        <f t="shared" si="620"/>
        <v>426.22</v>
      </c>
      <c r="BM578" s="234">
        <f t="shared" si="621"/>
        <v>426.22</v>
      </c>
      <c r="BN578" s="234">
        <f t="shared" si="622"/>
        <v>291.93</v>
      </c>
      <c r="BO578" s="234">
        <f t="shared" si="623"/>
        <v>291.93</v>
      </c>
      <c r="BP578" s="235" t="s">
        <v>1599</v>
      </c>
    </row>
    <row r="579" spans="1:68" s="233" customFormat="1" x14ac:dyDescent="0.2">
      <c r="A579" s="246" t="s">
        <v>1036</v>
      </c>
      <c r="B579" s="247" t="s">
        <v>1051</v>
      </c>
      <c r="C579" s="249" t="s">
        <v>1047</v>
      </c>
      <c r="D579" s="248" t="s">
        <v>338</v>
      </c>
      <c r="E579" s="247" t="s">
        <v>166</v>
      </c>
      <c r="F579" s="247" t="s">
        <v>157</v>
      </c>
      <c r="G579" s="247" t="s">
        <v>158</v>
      </c>
      <c r="H579" s="247" t="s">
        <v>1428</v>
      </c>
      <c r="I579" s="247" t="s">
        <v>1503</v>
      </c>
      <c r="J579" s="249" t="s">
        <v>1637</v>
      </c>
      <c r="K579" s="271">
        <v>2.36</v>
      </c>
      <c r="L579" s="271">
        <v>0.85</v>
      </c>
      <c r="M579" s="247"/>
      <c r="N579" s="247"/>
      <c r="O579" s="247" t="s">
        <v>65</v>
      </c>
      <c r="P579" s="247">
        <v>54</v>
      </c>
      <c r="Q579" s="248"/>
      <c r="R579" s="247" t="s">
        <v>136</v>
      </c>
      <c r="S579" s="247" t="s">
        <v>1238</v>
      </c>
      <c r="T579" s="249">
        <v>154</v>
      </c>
      <c r="U579" s="249" t="s">
        <v>1607</v>
      </c>
      <c r="V579" s="247" t="s">
        <v>167</v>
      </c>
      <c r="W579" s="247" t="s">
        <v>65</v>
      </c>
      <c r="X579" s="247" t="s">
        <v>108</v>
      </c>
      <c r="Y579" s="247" t="s">
        <v>112</v>
      </c>
      <c r="Z579" s="247" t="s">
        <v>1337</v>
      </c>
      <c r="AA579" s="247" t="s">
        <v>113</v>
      </c>
      <c r="AB579" s="247" t="s">
        <v>113</v>
      </c>
      <c r="AC579" s="247"/>
      <c r="AD579" s="247" t="s">
        <v>113</v>
      </c>
      <c r="AE579" s="247" t="s">
        <v>6</v>
      </c>
      <c r="AF579" s="249" t="s">
        <v>65</v>
      </c>
      <c r="AG579" s="247"/>
      <c r="AH579" s="247" t="s">
        <v>1400</v>
      </c>
      <c r="AI579" s="254"/>
      <c r="AJ579" s="251" t="s">
        <v>1560</v>
      </c>
      <c r="AK579" s="252" t="s">
        <v>1208</v>
      </c>
      <c r="AL579" s="253" t="s">
        <v>1290</v>
      </c>
      <c r="AM579" s="266">
        <f t="shared" si="611"/>
        <v>5.97</v>
      </c>
      <c r="AN579" s="267">
        <v>33.119999999999997</v>
      </c>
      <c r="AO579" s="234">
        <f t="shared" si="612"/>
        <v>197.73</v>
      </c>
      <c r="AP579" s="268">
        <v>2.75</v>
      </c>
      <c r="AQ579" s="268">
        <v>2</v>
      </c>
      <c r="AR579" s="268">
        <v>1.25</v>
      </c>
      <c r="AS579" s="234">
        <f t="shared" si="613"/>
        <v>224.52</v>
      </c>
      <c r="AT579" s="267">
        <v>33.119999999999997</v>
      </c>
      <c r="AU579" s="234">
        <f t="shared" si="614"/>
        <v>197.73</v>
      </c>
      <c r="AV579" s="268">
        <v>2.75</v>
      </c>
      <c r="AW579" s="268">
        <v>2</v>
      </c>
      <c r="AX579" s="268">
        <v>1.25</v>
      </c>
      <c r="AY579" s="234">
        <f t="shared" si="615"/>
        <v>224.52</v>
      </c>
      <c r="AZ579" s="272">
        <v>26.43</v>
      </c>
      <c r="BA579" s="266">
        <f t="shared" si="616"/>
        <v>157.78700000000001</v>
      </c>
      <c r="BB579" s="273">
        <v>1.75</v>
      </c>
      <c r="BC579" s="273">
        <v>1</v>
      </c>
      <c r="BD579" s="273">
        <v>0.75</v>
      </c>
      <c r="BE579" s="234">
        <f t="shared" si="617"/>
        <v>130.97</v>
      </c>
      <c r="BF579" s="272">
        <v>26.43</v>
      </c>
      <c r="BG579" s="234">
        <f t="shared" si="618"/>
        <v>157.79</v>
      </c>
      <c r="BH579" s="273">
        <v>1.75</v>
      </c>
      <c r="BI579" s="273">
        <v>1</v>
      </c>
      <c r="BJ579" s="273">
        <v>0.75</v>
      </c>
      <c r="BK579" s="234">
        <f t="shared" si="619"/>
        <v>130.97</v>
      </c>
      <c r="BL579" s="234">
        <f t="shared" si="620"/>
        <v>422.25</v>
      </c>
      <c r="BM579" s="234">
        <f t="shared" si="621"/>
        <v>422.25</v>
      </c>
      <c r="BN579" s="234">
        <f t="shared" si="622"/>
        <v>288.76</v>
      </c>
      <c r="BO579" s="234">
        <f t="shared" si="623"/>
        <v>288.76</v>
      </c>
      <c r="BP579" s="235" t="s">
        <v>1599</v>
      </c>
    </row>
    <row r="580" spans="1:68" s="233" customFormat="1" x14ac:dyDescent="0.2">
      <c r="A580" s="246" t="s">
        <v>1036</v>
      </c>
      <c r="B580" s="247" t="s">
        <v>1052</v>
      </c>
      <c r="C580" s="247" t="s">
        <v>1050</v>
      </c>
      <c r="D580" s="248" t="s">
        <v>177</v>
      </c>
      <c r="E580" s="247" t="s">
        <v>166</v>
      </c>
      <c r="F580" s="247" t="s">
        <v>157</v>
      </c>
      <c r="G580" s="247" t="s">
        <v>158</v>
      </c>
      <c r="H580" s="247" t="s">
        <v>1428</v>
      </c>
      <c r="I580" s="247" t="s">
        <v>1382</v>
      </c>
      <c r="J580" s="247" t="s">
        <v>1231</v>
      </c>
      <c r="K580" s="271">
        <v>2.36</v>
      </c>
      <c r="L580" s="271">
        <v>1.04</v>
      </c>
      <c r="M580" s="247"/>
      <c r="N580" s="247"/>
      <c r="O580" s="247" t="s">
        <v>65</v>
      </c>
      <c r="P580" s="247">
        <v>54</v>
      </c>
      <c r="Q580" s="248"/>
      <c r="R580" s="247" t="s">
        <v>136</v>
      </c>
      <c r="S580" s="247" t="s">
        <v>1217</v>
      </c>
      <c r="T580" s="249">
        <v>154</v>
      </c>
      <c r="U580" s="249" t="s">
        <v>1607</v>
      </c>
      <c r="V580" s="247" t="s">
        <v>167</v>
      </c>
      <c r="W580" s="247" t="s">
        <v>65</v>
      </c>
      <c r="X580" s="247" t="s">
        <v>108</v>
      </c>
      <c r="Y580" s="247" t="s">
        <v>112</v>
      </c>
      <c r="Z580" s="247" t="s">
        <v>1304</v>
      </c>
      <c r="AA580" s="247" t="s">
        <v>113</v>
      </c>
      <c r="AB580" s="247" t="s">
        <v>113</v>
      </c>
      <c r="AC580" s="247"/>
      <c r="AD580" s="247" t="s">
        <v>113</v>
      </c>
      <c r="AE580" s="247" t="s">
        <v>6</v>
      </c>
      <c r="AF580" s="247" t="s">
        <v>108</v>
      </c>
      <c r="AG580" s="247"/>
      <c r="AH580" s="247" t="s">
        <v>1432</v>
      </c>
      <c r="AI580" s="254"/>
      <c r="AJ580" s="251" t="s">
        <v>1560</v>
      </c>
      <c r="AK580" s="252" t="s">
        <v>1208</v>
      </c>
      <c r="AL580" s="253" t="s">
        <v>1290</v>
      </c>
      <c r="AM580" s="266">
        <f t="shared" si="611"/>
        <v>6.16</v>
      </c>
      <c r="AN580" s="267">
        <v>33.119999999999997</v>
      </c>
      <c r="AO580" s="234">
        <f t="shared" si="612"/>
        <v>204.02</v>
      </c>
      <c r="AP580" s="268">
        <v>2.75</v>
      </c>
      <c r="AQ580" s="268">
        <v>2</v>
      </c>
      <c r="AR580" s="268">
        <v>1.25</v>
      </c>
      <c r="AS580" s="234">
        <f t="shared" si="613"/>
        <v>224.52</v>
      </c>
      <c r="AT580" s="267">
        <v>33.119999999999997</v>
      </c>
      <c r="AU580" s="234">
        <f t="shared" si="614"/>
        <v>204.02</v>
      </c>
      <c r="AV580" s="268">
        <v>2.75</v>
      </c>
      <c r="AW580" s="268">
        <v>2</v>
      </c>
      <c r="AX580" s="268">
        <v>1.25</v>
      </c>
      <c r="AY580" s="234">
        <f t="shared" si="615"/>
        <v>224.52</v>
      </c>
      <c r="AZ580" s="272">
        <v>26.43</v>
      </c>
      <c r="BA580" s="266">
        <f t="shared" si="616"/>
        <v>162.809</v>
      </c>
      <c r="BB580" s="273">
        <v>1.75</v>
      </c>
      <c r="BC580" s="273">
        <v>1</v>
      </c>
      <c r="BD580" s="273">
        <v>0.75</v>
      </c>
      <c r="BE580" s="234">
        <f t="shared" si="617"/>
        <v>130.97</v>
      </c>
      <c r="BF580" s="272">
        <v>26.43</v>
      </c>
      <c r="BG580" s="234">
        <f t="shared" si="618"/>
        <v>162.81</v>
      </c>
      <c r="BH580" s="273">
        <v>1.75</v>
      </c>
      <c r="BI580" s="273">
        <v>1</v>
      </c>
      <c r="BJ580" s="273">
        <v>0.75</v>
      </c>
      <c r="BK580" s="234">
        <f t="shared" si="619"/>
        <v>130.97</v>
      </c>
      <c r="BL580" s="234">
        <f t="shared" si="620"/>
        <v>428.54</v>
      </c>
      <c r="BM580" s="234">
        <f t="shared" si="621"/>
        <v>428.54</v>
      </c>
      <c r="BN580" s="234">
        <f t="shared" si="622"/>
        <v>293.77999999999997</v>
      </c>
      <c r="BO580" s="234">
        <f t="shared" si="623"/>
        <v>293.77999999999997</v>
      </c>
      <c r="BP580" s="235" t="s">
        <v>1599</v>
      </c>
    </row>
    <row r="581" spans="1:68" s="233" customFormat="1" x14ac:dyDescent="0.2">
      <c r="A581" s="246" t="s">
        <v>1036</v>
      </c>
      <c r="B581" s="247" t="s">
        <v>1053</v>
      </c>
      <c r="C581" s="247" t="s">
        <v>1050</v>
      </c>
      <c r="D581" s="248" t="s">
        <v>177</v>
      </c>
      <c r="E581" s="247" t="s">
        <v>124</v>
      </c>
      <c r="F581" s="247" t="s">
        <v>157</v>
      </c>
      <c r="G581" s="247" t="s">
        <v>158</v>
      </c>
      <c r="H581" s="247" t="s">
        <v>1428</v>
      </c>
      <c r="I581" s="247" t="s">
        <v>1386</v>
      </c>
      <c r="J581" s="247" t="s">
        <v>1202</v>
      </c>
      <c r="K581" s="271">
        <v>2.36</v>
      </c>
      <c r="L581" s="271">
        <v>1.29</v>
      </c>
      <c r="M581" s="247" t="s">
        <v>1308</v>
      </c>
      <c r="N581" s="247" t="s">
        <v>1388</v>
      </c>
      <c r="O581" s="247" t="s">
        <v>65</v>
      </c>
      <c r="P581" s="247">
        <v>54</v>
      </c>
      <c r="Q581" s="248"/>
      <c r="R581" s="247" t="s">
        <v>136</v>
      </c>
      <c r="S581" s="247" t="s">
        <v>1217</v>
      </c>
      <c r="T581" s="249">
        <v>154</v>
      </c>
      <c r="U581" s="249" t="s">
        <v>1607</v>
      </c>
      <c r="V581" s="247" t="s">
        <v>125</v>
      </c>
      <c r="W581" s="247" t="s">
        <v>108</v>
      </c>
      <c r="X581" s="247" t="s">
        <v>108</v>
      </c>
      <c r="Y581" s="247" t="s">
        <v>112</v>
      </c>
      <c r="Z581" s="247" t="s">
        <v>1337</v>
      </c>
      <c r="AA581" s="247" t="s">
        <v>108</v>
      </c>
      <c r="AB581" s="247" t="s">
        <v>113</v>
      </c>
      <c r="AC581" s="247"/>
      <c r="AD581" s="249" t="s">
        <v>113</v>
      </c>
      <c r="AE581" s="247" t="s">
        <v>6</v>
      </c>
      <c r="AF581" s="247" t="s">
        <v>108</v>
      </c>
      <c r="AG581" s="247"/>
      <c r="AH581" s="247" t="s">
        <v>1347</v>
      </c>
      <c r="AI581" s="254"/>
      <c r="AJ581" s="251" t="s">
        <v>1560</v>
      </c>
      <c r="AK581" s="252" t="s">
        <v>1208</v>
      </c>
      <c r="AL581" s="253" t="s">
        <v>1290</v>
      </c>
      <c r="AM581" s="266">
        <f t="shared" si="611"/>
        <v>6.41</v>
      </c>
      <c r="AN581" s="267">
        <v>33.119999999999997</v>
      </c>
      <c r="AO581" s="234">
        <f t="shared" si="612"/>
        <v>212.3</v>
      </c>
      <c r="AP581" s="268">
        <v>2.75</v>
      </c>
      <c r="AQ581" s="268">
        <v>2</v>
      </c>
      <c r="AR581" s="268">
        <v>1.25</v>
      </c>
      <c r="AS581" s="234">
        <f t="shared" si="613"/>
        <v>224.52</v>
      </c>
      <c r="AT581" s="267">
        <v>33.119999999999997</v>
      </c>
      <c r="AU581" s="234">
        <f t="shared" si="614"/>
        <v>212.3</v>
      </c>
      <c r="AV581" s="268">
        <v>2.75</v>
      </c>
      <c r="AW581" s="268">
        <v>2</v>
      </c>
      <c r="AX581" s="268">
        <v>1.25</v>
      </c>
      <c r="AY581" s="234">
        <f t="shared" si="615"/>
        <v>224.52</v>
      </c>
      <c r="AZ581" s="272">
        <v>26.43</v>
      </c>
      <c r="BA581" s="266">
        <f t="shared" si="616"/>
        <v>169.416</v>
      </c>
      <c r="BB581" s="273">
        <v>1.75</v>
      </c>
      <c r="BC581" s="273">
        <v>1</v>
      </c>
      <c r="BD581" s="273">
        <v>0.75</v>
      </c>
      <c r="BE581" s="234">
        <f t="shared" si="617"/>
        <v>130.97</v>
      </c>
      <c r="BF581" s="272">
        <v>26.43</v>
      </c>
      <c r="BG581" s="234">
        <f t="shared" si="618"/>
        <v>169.42</v>
      </c>
      <c r="BH581" s="273">
        <v>1.75</v>
      </c>
      <c r="BI581" s="273">
        <v>1</v>
      </c>
      <c r="BJ581" s="273">
        <v>0.75</v>
      </c>
      <c r="BK581" s="234">
        <f t="shared" si="619"/>
        <v>130.97</v>
      </c>
      <c r="BL581" s="234">
        <f t="shared" si="620"/>
        <v>436.82</v>
      </c>
      <c r="BM581" s="234">
        <f t="shared" si="621"/>
        <v>436.82</v>
      </c>
      <c r="BN581" s="234">
        <f t="shared" si="622"/>
        <v>300.39</v>
      </c>
      <c r="BO581" s="234">
        <f t="shared" si="623"/>
        <v>300.39</v>
      </c>
      <c r="BP581" s="235" t="s">
        <v>1599</v>
      </c>
    </row>
    <row r="582" spans="1:68" s="233" customFormat="1" x14ac:dyDescent="0.2">
      <c r="A582" s="246" t="s">
        <v>1036</v>
      </c>
      <c r="B582" s="247" t="s">
        <v>1055</v>
      </c>
      <c r="C582" s="247" t="s">
        <v>1054</v>
      </c>
      <c r="D582" s="248" t="s">
        <v>189</v>
      </c>
      <c r="E582" s="247" t="s">
        <v>124</v>
      </c>
      <c r="F582" s="247" t="s">
        <v>157</v>
      </c>
      <c r="G582" s="247" t="s">
        <v>158</v>
      </c>
      <c r="H582" s="247" t="s">
        <v>1428</v>
      </c>
      <c r="I582" s="247" t="s">
        <v>1386</v>
      </c>
      <c r="J582" s="247" t="s">
        <v>1202</v>
      </c>
      <c r="K582" s="271">
        <v>2.36</v>
      </c>
      <c r="L582" s="271">
        <v>1.29</v>
      </c>
      <c r="M582" s="247" t="s">
        <v>1308</v>
      </c>
      <c r="N582" s="247" t="s">
        <v>1388</v>
      </c>
      <c r="O582" s="247" t="s">
        <v>65</v>
      </c>
      <c r="P582" s="247">
        <v>54</v>
      </c>
      <c r="Q582" s="248"/>
      <c r="R582" s="247" t="s">
        <v>136</v>
      </c>
      <c r="S582" s="247" t="s">
        <v>1441</v>
      </c>
      <c r="T582" s="249">
        <v>139</v>
      </c>
      <c r="U582" s="249" t="s">
        <v>1607</v>
      </c>
      <c r="V582" s="247" t="s">
        <v>125</v>
      </c>
      <c r="W582" s="247" t="s">
        <v>108</v>
      </c>
      <c r="X582" s="247" t="s">
        <v>108</v>
      </c>
      <c r="Y582" s="247" t="s">
        <v>112</v>
      </c>
      <c r="Z582" s="247" t="s">
        <v>1337</v>
      </c>
      <c r="AA582" s="247" t="s">
        <v>108</v>
      </c>
      <c r="AB582" s="247" t="s">
        <v>108</v>
      </c>
      <c r="AC582" s="247"/>
      <c r="AD582" s="247" t="s">
        <v>108</v>
      </c>
      <c r="AE582" s="247" t="s">
        <v>6</v>
      </c>
      <c r="AF582" s="247" t="s">
        <v>108</v>
      </c>
      <c r="AG582" s="249" t="s">
        <v>1655</v>
      </c>
      <c r="AH582" s="247" t="s">
        <v>1347</v>
      </c>
      <c r="AI582" s="254"/>
      <c r="AJ582" s="251" t="s">
        <v>1560</v>
      </c>
      <c r="AK582" s="252" t="s">
        <v>1208</v>
      </c>
      <c r="AL582" s="253" t="s">
        <v>1290</v>
      </c>
      <c r="AM582" s="266">
        <f t="shared" si="611"/>
        <v>6.41</v>
      </c>
      <c r="AN582" s="267">
        <v>28.77</v>
      </c>
      <c r="AO582" s="234">
        <f t="shared" si="612"/>
        <v>184.42</v>
      </c>
      <c r="AP582" s="268">
        <v>2.75</v>
      </c>
      <c r="AQ582" s="268">
        <v>2</v>
      </c>
      <c r="AR582" s="268">
        <v>1.25</v>
      </c>
      <c r="AS582" s="234">
        <f t="shared" si="613"/>
        <v>224.52</v>
      </c>
      <c r="AT582" s="267">
        <v>28.77</v>
      </c>
      <c r="AU582" s="234">
        <f t="shared" si="614"/>
        <v>184.42</v>
      </c>
      <c r="AV582" s="268">
        <v>2.75</v>
      </c>
      <c r="AW582" s="268">
        <v>2</v>
      </c>
      <c r="AX582" s="268">
        <v>1.25</v>
      </c>
      <c r="AY582" s="234">
        <f t="shared" si="615"/>
        <v>224.52</v>
      </c>
      <c r="AZ582" s="272">
        <v>23.15</v>
      </c>
      <c r="BA582" s="266">
        <f t="shared" si="616"/>
        <v>148.392</v>
      </c>
      <c r="BB582" s="273">
        <v>1.75</v>
      </c>
      <c r="BC582" s="273">
        <v>1</v>
      </c>
      <c r="BD582" s="273">
        <v>0.75</v>
      </c>
      <c r="BE582" s="234">
        <f t="shared" si="617"/>
        <v>130.97</v>
      </c>
      <c r="BF582" s="272">
        <v>23.15</v>
      </c>
      <c r="BG582" s="234">
        <f t="shared" si="618"/>
        <v>148.38999999999999</v>
      </c>
      <c r="BH582" s="273">
        <v>1.75</v>
      </c>
      <c r="BI582" s="273">
        <v>1</v>
      </c>
      <c r="BJ582" s="273">
        <v>0.75</v>
      </c>
      <c r="BK582" s="234">
        <f t="shared" si="619"/>
        <v>130.97</v>
      </c>
      <c r="BL582" s="234">
        <f t="shared" si="620"/>
        <v>408.94</v>
      </c>
      <c r="BM582" s="234">
        <f t="shared" si="621"/>
        <v>408.94</v>
      </c>
      <c r="BN582" s="234">
        <f t="shared" si="622"/>
        <v>279.36</v>
      </c>
      <c r="BO582" s="234">
        <f t="shared" si="623"/>
        <v>279.36</v>
      </c>
      <c r="BP582" s="235" t="s">
        <v>1599</v>
      </c>
    </row>
    <row r="583" spans="1:68" s="233" customFormat="1" x14ac:dyDescent="0.2">
      <c r="A583" s="246" t="s">
        <v>1036</v>
      </c>
      <c r="B583" s="247" t="s">
        <v>1057</v>
      </c>
      <c r="C583" s="247" t="s">
        <v>1056</v>
      </c>
      <c r="D583" s="248" t="s">
        <v>454</v>
      </c>
      <c r="E583" s="247" t="s">
        <v>166</v>
      </c>
      <c r="F583" s="247" t="s">
        <v>157</v>
      </c>
      <c r="G583" s="247" t="s">
        <v>158</v>
      </c>
      <c r="H583" s="247" t="s">
        <v>1428</v>
      </c>
      <c r="I583" s="247" t="s">
        <v>1382</v>
      </c>
      <c r="J583" s="247" t="s">
        <v>1231</v>
      </c>
      <c r="K583" s="271">
        <v>2.36</v>
      </c>
      <c r="L583" s="271">
        <v>1.04</v>
      </c>
      <c r="M583" s="247"/>
      <c r="N583" s="247"/>
      <c r="O583" s="247" t="s">
        <v>65</v>
      </c>
      <c r="P583" s="247">
        <v>54</v>
      </c>
      <c r="Q583" s="248"/>
      <c r="R583" s="247" t="s">
        <v>136</v>
      </c>
      <c r="S583" s="247" t="s">
        <v>1439</v>
      </c>
      <c r="T583" s="249">
        <v>124</v>
      </c>
      <c r="U583" s="249" t="s">
        <v>1607</v>
      </c>
      <c r="V583" s="247" t="s">
        <v>199</v>
      </c>
      <c r="W583" s="247" t="s">
        <v>65</v>
      </c>
      <c r="X583" s="247" t="s">
        <v>65</v>
      </c>
      <c r="Y583" s="247" t="s">
        <v>112</v>
      </c>
      <c r="Z583" s="247" t="s">
        <v>1304</v>
      </c>
      <c r="AA583" s="247" t="s">
        <v>113</v>
      </c>
      <c r="AB583" s="247" t="s">
        <v>113</v>
      </c>
      <c r="AC583" s="247"/>
      <c r="AD583" s="247" t="s">
        <v>113</v>
      </c>
      <c r="AE583" s="247" t="s">
        <v>6</v>
      </c>
      <c r="AF583" s="247" t="s">
        <v>108</v>
      </c>
      <c r="AG583" s="247"/>
      <c r="AH583" s="247" t="s">
        <v>1413</v>
      </c>
      <c r="AI583" s="254"/>
      <c r="AJ583" s="251" t="s">
        <v>1560</v>
      </c>
      <c r="AK583" s="252" t="s">
        <v>1208</v>
      </c>
      <c r="AL583" s="253" t="s">
        <v>1290</v>
      </c>
      <c r="AM583" s="266">
        <f t="shared" si="611"/>
        <v>6.16</v>
      </c>
      <c r="AN583" s="267">
        <v>26.02</v>
      </c>
      <c r="AO583" s="234">
        <f t="shared" si="612"/>
        <v>160.28</v>
      </c>
      <c r="AP583" s="268">
        <v>2.75</v>
      </c>
      <c r="AQ583" s="268">
        <v>2</v>
      </c>
      <c r="AR583" s="268">
        <v>1.25</v>
      </c>
      <c r="AS583" s="234">
        <f t="shared" si="613"/>
        <v>224.52</v>
      </c>
      <c r="AT583" s="267">
        <v>26.02</v>
      </c>
      <c r="AU583" s="234">
        <f t="shared" si="614"/>
        <v>160.28</v>
      </c>
      <c r="AV583" s="268">
        <v>2.75</v>
      </c>
      <c r="AW583" s="268">
        <v>2</v>
      </c>
      <c r="AX583" s="268">
        <v>1.25</v>
      </c>
      <c r="AY583" s="234">
        <f t="shared" si="615"/>
        <v>224.52</v>
      </c>
      <c r="AZ583" s="272">
        <v>23.1</v>
      </c>
      <c r="BA583" s="266">
        <f t="shared" si="616"/>
        <v>142.29599999999999</v>
      </c>
      <c r="BB583" s="273">
        <v>1.75</v>
      </c>
      <c r="BC583" s="273">
        <v>1</v>
      </c>
      <c r="BD583" s="273">
        <v>0.75</v>
      </c>
      <c r="BE583" s="234">
        <f t="shared" si="617"/>
        <v>130.97</v>
      </c>
      <c r="BF583" s="272">
        <v>23.1</v>
      </c>
      <c r="BG583" s="234">
        <f t="shared" si="618"/>
        <v>142.30000000000001</v>
      </c>
      <c r="BH583" s="273">
        <v>1.75</v>
      </c>
      <c r="BI583" s="273">
        <v>1</v>
      </c>
      <c r="BJ583" s="273">
        <v>0.75</v>
      </c>
      <c r="BK583" s="234">
        <f t="shared" si="619"/>
        <v>130.97</v>
      </c>
      <c r="BL583" s="234">
        <f t="shared" si="620"/>
        <v>384.8</v>
      </c>
      <c r="BM583" s="234">
        <f t="shared" si="621"/>
        <v>384.8</v>
      </c>
      <c r="BN583" s="234">
        <f t="shared" si="622"/>
        <v>273.27</v>
      </c>
      <c r="BO583" s="234">
        <f t="shared" si="623"/>
        <v>273.27</v>
      </c>
      <c r="BP583" s="235" t="s">
        <v>1599</v>
      </c>
    </row>
    <row r="584" spans="1:68" s="233" customFormat="1" x14ac:dyDescent="0.2">
      <c r="A584" s="246" t="s">
        <v>1036</v>
      </c>
      <c r="B584" s="247" t="s">
        <v>1059</v>
      </c>
      <c r="C584" s="247" t="s">
        <v>1058</v>
      </c>
      <c r="D584" s="248" t="s">
        <v>177</v>
      </c>
      <c r="E584" s="247" t="s">
        <v>124</v>
      </c>
      <c r="F584" s="247" t="s">
        <v>157</v>
      </c>
      <c r="G584" s="247" t="s">
        <v>158</v>
      </c>
      <c r="H584" s="247" t="s">
        <v>1428</v>
      </c>
      <c r="I584" s="247" t="s">
        <v>1386</v>
      </c>
      <c r="J584" s="247" t="s">
        <v>1202</v>
      </c>
      <c r="K584" s="271">
        <v>2.36</v>
      </c>
      <c r="L584" s="271">
        <v>1.29</v>
      </c>
      <c r="M584" s="247" t="s">
        <v>1308</v>
      </c>
      <c r="N584" s="247" t="s">
        <v>1388</v>
      </c>
      <c r="O584" s="247" t="s">
        <v>65</v>
      </c>
      <c r="P584" s="247">
        <v>54</v>
      </c>
      <c r="Q584" s="248"/>
      <c r="R584" s="247" t="s">
        <v>136</v>
      </c>
      <c r="S584" s="247" t="s">
        <v>1441</v>
      </c>
      <c r="T584" s="249">
        <v>154</v>
      </c>
      <c r="U584" s="249" t="s">
        <v>1607</v>
      </c>
      <c r="V584" s="247" t="s">
        <v>125</v>
      </c>
      <c r="W584" s="247" t="s">
        <v>108</v>
      </c>
      <c r="X584" s="247" t="s">
        <v>108</v>
      </c>
      <c r="Y584" s="247" t="s">
        <v>112</v>
      </c>
      <c r="Z584" s="247" t="s">
        <v>1337</v>
      </c>
      <c r="AA584" s="247" t="s">
        <v>113</v>
      </c>
      <c r="AB584" s="247" t="s">
        <v>113</v>
      </c>
      <c r="AC584" s="247"/>
      <c r="AD584" s="247" t="s">
        <v>113</v>
      </c>
      <c r="AE584" s="247" t="s">
        <v>6</v>
      </c>
      <c r="AF584" s="247" t="s">
        <v>108</v>
      </c>
      <c r="AG584" s="247"/>
      <c r="AH584" s="247" t="s">
        <v>1347</v>
      </c>
      <c r="AI584" s="254"/>
      <c r="AJ584" s="251" t="s">
        <v>1560</v>
      </c>
      <c r="AK584" s="252" t="s">
        <v>1208</v>
      </c>
      <c r="AL584" s="253" t="s">
        <v>1290</v>
      </c>
      <c r="AM584" s="266">
        <f t="shared" si="611"/>
        <v>6.41</v>
      </c>
      <c r="AN584" s="267">
        <v>33.119999999999997</v>
      </c>
      <c r="AO584" s="234">
        <f t="shared" si="612"/>
        <v>212.3</v>
      </c>
      <c r="AP584" s="268">
        <v>2.75</v>
      </c>
      <c r="AQ584" s="268">
        <v>2</v>
      </c>
      <c r="AR584" s="268">
        <v>1.25</v>
      </c>
      <c r="AS584" s="234">
        <f t="shared" si="613"/>
        <v>224.52</v>
      </c>
      <c r="AT584" s="267">
        <v>33.119999999999997</v>
      </c>
      <c r="AU584" s="234">
        <f t="shared" si="614"/>
        <v>212.3</v>
      </c>
      <c r="AV584" s="268">
        <v>2.75</v>
      </c>
      <c r="AW584" s="268">
        <v>2</v>
      </c>
      <c r="AX584" s="268">
        <v>1.25</v>
      </c>
      <c r="AY584" s="234">
        <f t="shared" si="615"/>
        <v>224.52</v>
      </c>
      <c r="AZ584" s="272">
        <v>26.43</v>
      </c>
      <c r="BA584" s="266">
        <f t="shared" si="616"/>
        <v>169.416</v>
      </c>
      <c r="BB584" s="273">
        <v>1.75</v>
      </c>
      <c r="BC584" s="273">
        <v>1</v>
      </c>
      <c r="BD584" s="273">
        <v>0.75</v>
      </c>
      <c r="BE584" s="234">
        <f t="shared" si="617"/>
        <v>130.97</v>
      </c>
      <c r="BF584" s="272">
        <v>26.43</v>
      </c>
      <c r="BG584" s="234">
        <f t="shared" si="618"/>
        <v>169.42</v>
      </c>
      <c r="BH584" s="273">
        <v>1.75</v>
      </c>
      <c r="BI584" s="273">
        <v>1</v>
      </c>
      <c r="BJ584" s="273">
        <v>0.75</v>
      </c>
      <c r="BK584" s="234">
        <f t="shared" si="619"/>
        <v>130.97</v>
      </c>
      <c r="BL584" s="234">
        <f t="shared" si="620"/>
        <v>436.82</v>
      </c>
      <c r="BM584" s="234">
        <f t="shared" si="621"/>
        <v>436.82</v>
      </c>
      <c r="BN584" s="234">
        <f t="shared" si="622"/>
        <v>300.39</v>
      </c>
      <c r="BO584" s="234">
        <f t="shared" si="623"/>
        <v>300.39</v>
      </c>
      <c r="BP584" s="235" t="s">
        <v>1599</v>
      </c>
    </row>
    <row r="585" spans="1:68" s="233" customFormat="1" x14ac:dyDescent="0.2">
      <c r="A585" s="246" t="s">
        <v>1036</v>
      </c>
      <c r="B585" s="247" t="s">
        <v>1061</v>
      </c>
      <c r="C585" s="247" t="s">
        <v>1060</v>
      </c>
      <c r="D585" s="248" t="s">
        <v>189</v>
      </c>
      <c r="E585" s="247" t="s">
        <v>124</v>
      </c>
      <c r="F585" s="247" t="s">
        <v>157</v>
      </c>
      <c r="G585" s="247" t="s">
        <v>158</v>
      </c>
      <c r="H585" s="247" t="s">
        <v>1428</v>
      </c>
      <c r="I585" s="247" t="s">
        <v>1386</v>
      </c>
      <c r="J585" s="247" t="s">
        <v>1202</v>
      </c>
      <c r="K585" s="271">
        <v>2.36</v>
      </c>
      <c r="L585" s="271">
        <v>1.29</v>
      </c>
      <c r="M585" s="247" t="s">
        <v>1308</v>
      </c>
      <c r="N585" s="247" t="s">
        <v>1388</v>
      </c>
      <c r="O585" s="247" t="s">
        <v>65</v>
      </c>
      <c r="P585" s="247">
        <v>54</v>
      </c>
      <c r="Q585" s="248"/>
      <c r="R585" s="247" t="s">
        <v>136</v>
      </c>
      <c r="S585" s="247" t="s">
        <v>1238</v>
      </c>
      <c r="T585" s="249">
        <v>154</v>
      </c>
      <c r="U585" s="249" t="s">
        <v>1607</v>
      </c>
      <c r="V585" s="247" t="s">
        <v>125</v>
      </c>
      <c r="W585" s="247" t="s">
        <v>108</v>
      </c>
      <c r="X585" s="247" t="s">
        <v>108</v>
      </c>
      <c r="Y585" s="247" t="s">
        <v>112</v>
      </c>
      <c r="Z585" s="247" t="s">
        <v>1337</v>
      </c>
      <c r="AA585" s="247" t="s">
        <v>108</v>
      </c>
      <c r="AB585" s="247" t="s">
        <v>108</v>
      </c>
      <c r="AC585" s="247"/>
      <c r="AD585" s="247" t="s">
        <v>108</v>
      </c>
      <c r="AE585" s="247" t="s">
        <v>6</v>
      </c>
      <c r="AF585" s="247" t="s">
        <v>108</v>
      </c>
      <c r="AG585" s="249" t="s">
        <v>1655</v>
      </c>
      <c r="AH585" s="247" t="s">
        <v>1347</v>
      </c>
      <c r="AI585" s="254"/>
      <c r="AJ585" s="251" t="s">
        <v>1560</v>
      </c>
      <c r="AK585" s="252" t="s">
        <v>1208</v>
      </c>
      <c r="AL585" s="253" t="s">
        <v>1290</v>
      </c>
      <c r="AM585" s="266">
        <f t="shared" si="611"/>
        <v>6.41</v>
      </c>
      <c r="AN585" s="267">
        <v>33.119999999999997</v>
      </c>
      <c r="AO585" s="234">
        <f t="shared" si="612"/>
        <v>212.3</v>
      </c>
      <c r="AP585" s="268">
        <v>2.75</v>
      </c>
      <c r="AQ585" s="268">
        <v>2</v>
      </c>
      <c r="AR585" s="268">
        <v>1.25</v>
      </c>
      <c r="AS585" s="234">
        <f t="shared" si="613"/>
        <v>224.52</v>
      </c>
      <c r="AT585" s="267">
        <v>33.119999999999997</v>
      </c>
      <c r="AU585" s="234">
        <f t="shared" si="614"/>
        <v>212.3</v>
      </c>
      <c r="AV585" s="268">
        <v>2.75</v>
      </c>
      <c r="AW585" s="268">
        <v>2</v>
      </c>
      <c r="AX585" s="268">
        <v>1.25</v>
      </c>
      <c r="AY585" s="234">
        <f t="shared" si="615"/>
        <v>224.52</v>
      </c>
      <c r="AZ585" s="272">
        <v>26.43</v>
      </c>
      <c r="BA585" s="266">
        <f t="shared" si="616"/>
        <v>169.416</v>
      </c>
      <c r="BB585" s="273">
        <v>1.75</v>
      </c>
      <c r="BC585" s="273">
        <v>1</v>
      </c>
      <c r="BD585" s="273">
        <v>0.75</v>
      </c>
      <c r="BE585" s="234">
        <f t="shared" si="617"/>
        <v>130.97</v>
      </c>
      <c r="BF585" s="272">
        <v>26.43</v>
      </c>
      <c r="BG585" s="234">
        <f t="shared" si="618"/>
        <v>169.42</v>
      </c>
      <c r="BH585" s="273">
        <v>1.75</v>
      </c>
      <c r="BI585" s="273">
        <v>1</v>
      </c>
      <c r="BJ585" s="273">
        <v>0.75</v>
      </c>
      <c r="BK585" s="234">
        <f t="shared" si="619"/>
        <v>130.97</v>
      </c>
      <c r="BL585" s="234">
        <f t="shared" si="620"/>
        <v>436.82</v>
      </c>
      <c r="BM585" s="234">
        <f t="shared" si="621"/>
        <v>436.82</v>
      </c>
      <c r="BN585" s="234">
        <f t="shared" si="622"/>
        <v>300.39</v>
      </c>
      <c r="BO585" s="234">
        <f t="shared" si="623"/>
        <v>300.39</v>
      </c>
      <c r="BP585" s="235" t="s">
        <v>1599</v>
      </c>
    </row>
    <row r="586" spans="1:68" s="233" customFormat="1" x14ac:dyDescent="0.2">
      <c r="A586" s="246" t="s">
        <v>1036</v>
      </c>
      <c r="B586" s="247" t="s">
        <v>1062</v>
      </c>
      <c r="C586" s="247" t="s">
        <v>1058</v>
      </c>
      <c r="D586" s="248" t="s">
        <v>177</v>
      </c>
      <c r="E586" s="247" t="s">
        <v>166</v>
      </c>
      <c r="F586" s="247" t="s">
        <v>157</v>
      </c>
      <c r="G586" s="247" t="s">
        <v>158</v>
      </c>
      <c r="H586" s="247" t="s">
        <v>1428</v>
      </c>
      <c r="I586" s="247" t="s">
        <v>1303</v>
      </c>
      <c r="J586" s="247" t="s">
        <v>1202</v>
      </c>
      <c r="K586" s="271">
        <v>2.36</v>
      </c>
      <c r="L586" s="271">
        <v>1.04</v>
      </c>
      <c r="M586" s="247"/>
      <c r="N586" s="247"/>
      <c r="O586" s="247" t="s">
        <v>65</v>
      </c>
      <c r="P586" s="247">
        <v>54</v>
      </c>
      <c r="Q586" s="248"/>
      <c r="R586" s="247" t="s">
        <v>136</v>
      </c>
      <c r="S586" s="247" t="s">
        <v>1217</v>
      </c>
      <c r="T586" s="249">
        <v>139</v>
      </c>
      <c r="U586" s="249" t="s">
        <v>1607</v>
      </c>
      <c r="V586" s="247" t="s">
        <v>132</v>
      </c>
      <c r="W586" s="247" t="s">
        <v>108</v>
      </c>
      <c r="X586" s="247" t="s">
        <v>108</v>
      </c>
      <c r="Y586" s="247" t="s">
        <v>112</v>
      </c>
      <c r="Z586" s="247" t="s">
        <v>1304</v>
      </c>
      <c r="AA586" s="247" t="s">
        <v>113</v>
      </c>
      <c r="AB586" s="247" t="s">
        <v>113</v>
      </c>
      <c r="AC586" s="247"/>
      <c r="AD586" s="247" t="s">
        <v>113</v>
      </c>
      <c r="AE586" s="247" t="s">
        <v>6</v>
      </c>
      <c r="AF586" s="247" t="s">
        <v>108</v>
      </c>
      <c r="AG586" s="247"/>
      <c r="AH586" s="247" t="s">
        <v>1351</v>
      </c>
      <c r="AI586" s="254"/>
      <c r="AJ586" s="251" t="s">
        <v>1560</v>
      </c>
      <c r="AK586" s="252" t="s">
        <v>1208</v>
      </c>
      <c r="AL586" s="253" t="s">
        <v>1290</v>
      </c>
      <c r="AM586" s="266">
        <f t="shared" si="611"/>
        <v>6.16</v>
      </c>
      <c r="AN586" s="267">
        <v>28.77</v>
      </c>
      <c r="AO586" s="234">
        <f t="shared" si="612"/>
        <v>177.22</v>
      </c>
      <c r="AP586" s="268">
        <v>2.75</v>
      </c>
      <c r="AQ586" s="268">
        <v>2</v>
      </c>
      <c r="AR586" s="268">
        <v>1.25</v>
      </c>
      <c r="AS586" s="234">
        <f t="shared" si="613"/>
        <v>224.52</v>
      </c>
      <c r="AT586" s="267">
        <v>28.77</v>
      </c>
      <c r="AU586" s="234">
        <f t="shared" si="614"/>
        <v>177.22</v>
      </c>
      <c r="AV586" s="268">
        <v>2.75</v>
      </c>
      <c r="AW586" s="268">
        <v>2</v>
      </c>
      <c r="AX586" s="268">
        <v>1.25</v>
      </c>
      <c r="AY586" s="234">
        <f t="shared" si="615"/>
        <v>224.52</v>
      </c>
      <c r="AZ586" s="272">
        <v>23.15</v>
      </c>
      <c r="BA586" s="266">
        <f t="shared" si="616"/>
        <v>142.60400000000001</v>
      </c>
      <c r="BB586" s="273">
        <v>1.75</v>
      </c>
      <c r="BC586" s="273">
        <v>1</v>
      </c>
      <c r="BD586" s="273">
        <v>0.75</v>
      </c>
      <c r="BE586" s="234">
        <f t="shared" si="617"/>
        <v>130.97</v>
      </c>
      <c r="BF586" s="272">
        <v>23.15</v>
      </c>
      <c r="BG586" s="234">
        <f t="shared" si="618"/>
        <v>142.6</v>
      </c>
      <c r="BH586" s="273">
        <v>1.75</v>
      </c>
      <c r="BI586" s="273">
        <v>1</v>
      </c>
      <c r="BJ586" s="273">
        <v>0.75</v>
      </c>
      <c r="BK586" s="234">
        <f t="shared" si="619"/>
        <v>130.97</v>
      </c>
      <c r="BL586" s="234">
        <f t="shared" si="620"/>
        <v>401.74</v>
      </c>
      <c r="BM586" s="234">
        <f t="shared" si="621"/>
        <v>401.74</v>
      </c>
      <c r="BN586" s="234">
        <f t="shared" si="622"/>
        <v>273.57</v>
      </c>
      <c r="BO586" s="234">
        <f t="shared" si="623"/>
        <v>273.57</v>
      </c>
      <c r="BP586" s="235" t="s">
        <v>1599</v>
      </c>
    </row>
    <row r="587" spans="1:68" s="233" customFormat="1" x14ac:dyDescent="0.2">
      <c r="A587" s="246" t="s">
        <v>1036</v>
      </c>
      <c r="B587" s="247" t="s">
        <v>1064</v>
      </c>
      <c r="C587" s="247" t="s">
        <v>1063</v>
      </c>
      <c r="D587" s="248" t="s">
        <v>311</v>
      </c>
      <c r="E587" s="247" t="s">
        <v>124</v>
      </c>
      <c r="F587" s="247" t="s">
        <v>157</v>
      </c>
      <c r="G587" s="247" t="s">
        <v>158</v>
      </c>
      <c r="H587" s="247" t="s">
        <v>1428</v>
      </c>
      <c r="I587" s="247" t="s">
        <v>1504</v>
      </c>
      <c r="J587" s="247" t="s">
        <v>1202</v>
      </c>
      <c r="K587" s="271">
        <v>2.36</v>
      </c>
      <c r="L587" s="271">
        <v>1.64</v>
      </c>
      <c r="M587" s="247" t="s">
        <v>1308</v>
      </c>
      <c r="N587" s="247" t="s">
        <v>1505</v>
      </c>
      <c r="O587" s="247" t="s">
        <v>65</v>
      </c>
      <c r="P587" s="247">
        <v>54</v>
      </c>
      <c r="Q587" s="248"/>
      <c r="R587" s="247" t="s">
        <v>136</v>
      </c>
      <c r="S587" s="247" t="s">
        <v>1441</v>
      </c>
      <c r="T587" s="249">
        <v>139</v>
      </c>
      <c r="U587" s="249" t="s">
        <v>1607</v>
      </c>
      <c r="V587" s="247" t="s">
        <v>111</v>
      </c>
      <c r="W587" s="247" t="s">
        <v>65</v>
      </c>
      <c r="X587" s="247" t="s">
        <v>108</v>
      </c>
      <c r="Y587" s="247" t="s">
        <v>112</v>
      </c>
      <c r="Z587" s="247" t="s">
        <v>1337</v>
      </c>
      <c r="AA587" s="247" t="s">
        <v>108</v>
      </c>
      <c r="AB587" s="247" t="s">
        <v>108</v>
      </c>
      <c r="AC587" s="247"/>
      <c r="AD587" s="249" t="s">
        <v>108</v>
      </c>
      <c r="AE587" s="247" t="s">
        <v>6</v>
      </c>
      <c r="AF587" s="247" t="s">
        <v>108</v>
      </c>
      <c r="AG587" s="247" t="s">
        <v>1460</v>
      </c>
      <c r="AH587" s="247" t="s">
        <v>1433</v>
      </c>
      <c r="AI587" s="254"/>
      <c r="AJ587" s="251" t="s">
        <v>1560</v>
      </c>
      <c r="AK587" s="252" t="s">
        <v>1208</v>
      </c>
      <c r="AL587" s="253" t="s">
        <v>1290</v>
      </c>
      <c r="AM587" s="266">
        <f t="shared" si="611"/>
        <v>6.76</v>
      </c>
      <c r="AN587" s="267">
        <v>28.77</v>
      </c>
      <c r="AO587" s="234">
        <f t="shared" si="612"/>
        <v>194.49</v>
      </c>
      <c r="AP587" s="268">
        <v>2.75</v>
      </c>
      <c r="AQ587" s="268">
        <v>2</v>
      </c>
      <c r="AR587" s="268">
        <v>1.25</v>
      </c>
      <c r="AS587" s="234">
        <f t="shared" si="613"/>
        <v>224.52</v>
      </c>
      <c r="AT587" s="267">
        <v>28.77</v>
      </c>
      <c r="AU587" s="234">
        <f t="shared" si="614"/>
        <v>194.49</v>
      </c>
      <c r="AV587" s="268">
        <v>2.75</v>
      </c>
      <c r="AW587" s="268">
        <v>2</v>
      </c>
      <c r="AX587" s="268">
        <v>1.25</v>
      </c>
      <c r="AY587" s="234">
        <f t="shared" si="615"/>
        <v>224.52</v>
      </c>
      <c r="AZ587" s="272">
        <v>23.15</v>
      </c>
      <c r="BA587" s="266">
        <f t="shared" si="616"/>
        <v>156.494</v>
      </c>
      <c r="BB587" s="273">
        <v>1.75</v>
      </c>
      <c r="BC587" s="273">
        <v>1</v>
      </c>
      <c r="BD587" s="273">
        <v>0.75</v>
      </c>
      <c r="BE587" s="234">
        <f t="shared" si="617"/>
        <v>130.97</v>
      </c>
      <c r="BF587" s="272">
        <v>23.15</v>
      </c>
      <c r="BG587" s="234">
        <f t="shared" si="618"/>
        <v>156.49</v>
      </c>
      <c r="BH587" s="273">
        <v>1.75</v>
      </c>
      <c r="BI587" s="273">
        <v>1</v>
      </c>
      <c r="BJ587" s="273">
        <v>0.75</v>
      </c>
      <c r="BK587" s="234">
        <f t="shared" si="619"/>
        <v>130.97</v>
      </c>
      <c r="BL587" s="234">
        <f t="shared" si="620"/>
        <v>419.01</v>
      </c>
      <c r="BM587" s="234">
        <f t="shared" si="621"/>
        <v>419.01</v>
      </c>
      <c r="BN587" s="234">
        <f t="shared" si="622"/>
        <v>287.45999999999998</v>
      </c>
      <c r="BO587" s="234">
        <f t="shared" si="623"/>
        <v>287.45999999999998</v>
      </c>
      <c r="BP587" s="235" t="s">
        <v>1599</v>
      </c>
    </row>
    <row r="588" spans="1:68" s="233" customFormat="1" x14ac:dyDescent="0.2">
      <c r="A588" s="246" t="s">
        <v>1036</v>
      </c>
      <c r="B588" s="247" t="s">
        <v>1066</v>
      </c>
      <c r="C588" s="247" t="s">
        <v>1065</v>
      </c>
      <c r="D588" s="248" t="s">
        <v>291</v>
      </c>
      <c r="E588" s="247" t="s">
        <v>250</v>
      </c>
      <c r="F588" s="247" t="s">
        <v>251</v>
      </c>
      <c r="G588" s="247" t="s">
        <v>158</v>
      </c>
      <c r="H588" s="247" t="s">
        <v>1357</v>
      </c>
      <c r="I588" s="247" t="s">
        <v>1231</v>
      </c>
      <c r="J588" s="249" t="s">
        <v>1231</v>
      </c>
      <c r="K588" s="280">
        <v>2.395</v>
      </c>
      <c r="L588" s="271">
        <v>1.903</v>
      </c>
      <c r="M588" s="247"/>
      <c r="N588" s="247"/>
      <c r="O588" s="247" t="s">
        <v>65</v>
      </c>
      <c r="P588" s="247">
        <v>44</v>
      </c>
      <c r="Q588" s="248"/>
      <c r="R588" s="247" t="s">
        <v>136</v>
      </c>
      <c r="S588" s="247" t="s">
        <v>1499</v>
      </c>
      <c r="T588" s="249">
        <v>256</v>
      </c>
      <c r="U588" s="247" t="s">
        <v>159</v>
      </c>
      <c r="V588" s="247" t="s">
        <v>113</v>
      </c>
      <c r="W588" s="247" t="s">
        <v>65</v>
      </c>
      <c r="X588" s="247" t="s">
        <v>65</v>
      </c>
      <c r="Y588" s="247" t="s">
        <v>112</v>
      </c>
      <c r="Z588" s="247" t="s">
        <v>1337</v>
      </c>
      <c r="AA588" s="247" t="s">
        <v>113</v>
      </c>
      <c r="AB588" s="247" t="s">
        <v>113</v>
      </c>
      <c r="AC588" s="247"/>
      <c r="AD588" s="247" t="s">
        <v>113</v>
      </c>
      <c r="AE588" s="249" t="s">
        <v>113</v>
      </c>
      <c r="AF588" s="247" t="s">
        <v>65</v>
      </c>
      <c r="AG588" s="247"/>
      <c r="AH588" s="247" t="s">
        <v>1395</v>
      </c>
      <c r="AI588" s="254"/>
      <c r="AJ588" s="251" t="s">
        <v>1596</v>
      </c>
      <c r="AK588" s="252" t="s">
        <v>1208</v>
      </c>
      <c r="AL588" s="253" t="s">
        <v>1290</v>
      </c>
      <c r="AM588" s="266">
        <f t="shared" si="611"/>
        <v>7.093</v>
      </c>
      <c r="AN588" s="234"/>
      <c r="AO588" s="267">
        <v>169.05</v>
      </c>
      <c r="AP588" s="268">
        <v>3.5</v>
      </c>
      <c r="AQ588" s="268">
        <v>2.25</v>
      </c>
      <c r="AR588" s="268">
        <v>1.25</v>
      </c>
      <c r="AS588" s="234">
        <f t="shared" si="613"/>
        <v>261.94</v>
      </c>
      <c r="AT588" s="234"/>
      <c r="AU588" s="269">
        <v>93.1</v>
      </c>
      <c r="AV588" s="270">
        <v>3.5</v>
      </c>
      <c r="AW588" s="270">
        <v>2.25</v>
      </c>
      <c r="AX588" s="270">
        <v>1.25</v>
      </c>
      <c r="AY588" s="234">
        <f t="shared" si="615"/>
        <v>261.94</v>
      </c>
      <c r="AZ588" s="266"/>
      <c r="BA588" s="267">
        <v>169.05</v>
      </c>
      <c r="BB588" s="268">
        <v>3.5</v>
      </c>
      <c r="BC588" s="268">
        <v>2.25</v>
      </c>
      <c r="BD588" s="268">
        <v>1.25</v>
      </c>
      <c r="BE588" s="234">
        <f t="shared" si="617"/>
        <v>261.94</v>
      </c>
      <c r="BF588" s="234"/>
      <c r="BG588" s="269">
        <v>93.1</v>
      </c>
      <c r="BH588" s="270">
        <v>3.5</v>
      </c>
      <c r="BI588" s="270">
        <v>2.25</v>
      </c>
      <c r="BJ588" s="270">
        <v>1.25</v>
      </c>
      <c r="BK588" s="234">
        <f t="shared" si="619"/>
        <v>261.94</v>
      </c>
      <c r="BL588" s="234">
        <f t="shared" si="620"/>
        <v>430.99</v>
      </c>
      <c r="BM588" s="234">
        <f t="shared" si="621"/>
        <v>355.04</v>
      </c>
      <c r="BN588" s="234">
        <f t="shared" si="622"/>
        <v>430.99</v>
      </c>
      <c r="BO588" s="234">
        <f t="shared" si="623"/>
        <v>355.04</v>
      </c>
      <c r="BP588" s="235" t="s">
        <v>1597</v>
      </c>
    </row>
    <row r="589" spans="1:68" s="233" customFormat="1" x14ac:dyDescent="0.2">
      <c r="A589" s="246" t="s">
        <v>1036</v>
      </c>
      <c r="B589" s="247" t="s">
        <v>1068</v>
      </c>
      <c r="C589" s="247" t="s">
        <v>1067</v>
      </c>
      <c r="D589" s="248" t="s">
        <v>335</v>
      </c>
      <c r="E589" s="247" t="s">
        <v>166</v>
      </c>
      <c r="F589" s="247" t="s">
        <v>157</v>
      </c>
      <c r="G589" s="247" t="s">
        <v>158</v>
      </c>
      <c r="H589" s="247" t="s">
        <v>1408</v>
      </c>
      <c r="I589" s="247" t="s">
        <v>1449</v>
      </c>
      <c r="J589" s="249" t="s">
        <v>1231</v>
      </c>
      <c r="K589" s="271">
        <v>2.36</v>
      </c>
      <c r="L589" s="271">
        <v>0.97</v>
      </c>
      <c r="M589" s="247"/>
      <c r="N589" s="247"/>
      <c r="O589" s="247" t="s">
        <v>65</v>
      </c>
      <c r="P589" s="247">
        <v>44</v>
      </c>
      <c r="Q589" s="248"/>
      <c r="R589" s="247" t="s">
        <v>136</v>
      </c>
      <c r="S589" s="247" t="s">
        <v>1238</v>
      </c>
      <c r="T589" s="249">
        <v>154</v>
      </c>
      <c r="U589" s="249" t="s">
        <v>1607</v>
      </c>
      <c r="V589" s="247" t="s">
        <v>167</v>
      </c>
      <c r="W589" s="247" t="s">
        <v>65</v>
      </c>
      <c r="X589" s="247" t="s">
        <v>108</v>
      </c>
      <c r="Y589" s="247" t="s">
        <v>112</v>
      </c>
      <c r="Z589" s="247" t="s">
        <v>1337</v>
      </c>
      <c r="AA589" s="247" t="s">
        <v>113</v>
      </c>
      <c r="AB589" s="247" t="s">
        <v>113</v>
      </c>
      <c r="AC589" s="247"/>
      <c r="AD589" s="247" t="s">
        <v>113</v>
      </c>
      <c r="AE589" s="249" t="s">
        <v>113</v>
      </c>
      <c r="AF589" s="247" t="s">
        <v>65</v>
      </c>
      <c r="AG589" s="247"/>
      <c r="AH589" s="247" t="s">
        <v>1383</v>
      </c>
      <c r="AI589" s="254"/>
      <c r="AJ589" s="251" t="s">
        <v>1596</v>
      </c>
      <c r="AK589" s="252" t="s">
        <v>1208</v>
      </c>
      <c r="AL589" s="253" t="s">
        <v>1290</v>
      </c>
      <c r="AM589" s="266">
        <f t="shared" si="611"/>
        <v>6.09</v>
      </c>
      <c r="AN589" s="267">
        <v>28.03</v>
      </c>
      <c r="AO589" s="234">
        <f t="shared" si="612"/>
        <v>170.7</v>
      </c>
      <c r="AP589" s="268">
        <v>2.5</v>
      </c>
      <c r="AQ589" s="268">
        <v>2</v>
      </c>
      <c r="AR589" s="268">
        <v>1.25</v>
      </c>
      <c r="AS589" s="234">
        <f t="shared" si="613"/>
        <v>215.17</v>
      </c>
      <c r="AT589" s="269">
        <v>13.09</v>
      </c>
      <c r="AU589" s="234">
        <f t="shared" si="614"/>
        <v>79.72</v>
      </c>
      <c r="AV589" s="270">
        <v>2.5</v>
      </c>
      <c r="AW589" s="270">
        <v>2</v>
      </c>
      <c r="AX589" s="270">
        <v>1.25</v>
      </c>
      <c r="AY589" s="234">
        <f t="shared" si="615"/>
        <v>215.17</v>
      </c>
      <c r="AZ589" s="272">
        <v>18.66</v>
      </c>
      <c r="BA589" s="266">
        <f t="shared" si="616"/>
        <v>113.639</v>
      </c>
      <c r="BB589" s="273">
        <v>1.5</v>
      </c>
      <c r="BC589" s="273">
        <v>1</v>
      </c>
      <c r="BD589" s="273">
        <v>0.75</v>
      </c>
      <c r="BE589" s="234">
        <f t="shared" si="617"/>
        <v>121.62</v>
      </c>
      <c r="BF589" s="294">
        <v>10.78</v>
      </c>
      <c r="BG589" s="234">
        <f t="shared" si="618"/>
        <v>65.650000000000006</v>
      </c>
      <c r="BH589" s="295">
        <v>1.25</v>
      </c>
      <c r="BI589" s="295">
        <v>1</v>
      </c>
      <c r="BJ589" s="295">
        <v>0.75</v>
      </c>
      <c r="BK589" s="234">
        <f t="shared" si="619"/>
        <v>112.26</v>
      </c>
      <c r="BL589" s="234">
        <f t="shared" si="620"/>
        <v>385.87</v>
      </c>
      <c r="BM589" s="234">
        <f t="shared" si="621"/>
        <v>294.89</v>
      </c>
      <c r="BN589" s="234">
        <f t="shared" si="622"/>
        <v>235.26</v>
      </c>
      <c r="BO589" s="234">
        <f t="shared" si="623"/>
        <v>177.91</v>
      </c>
    </row>
    <row r="590" spans="1:68" s="233" customFormat="1" x14ac:dyDescent="0.2">
      <c r="A590" s="246" t="s">
        <v>1036</v>
      </c>
      <c r="B590" s="247" t="s">
        <v>1070</v>
      </c>
      <c r="C590" s="247" t="s">
        <v>1069</v>
      </c>
      <c r="D590" s="248" t="s">
        <v>338</v>
      </c>
      <c r="E590" s="247" t="s">
        <v>166</v>
      </c>
      <c r="F590" s="247" t="s">
        <v>157</v>
      </c>
      <c r="G590" s="247" t="s">
        <v>158</v>
      </c>
      <c r="H590" s="247" t="s">
        <v>1408</v>
      </c>
      <c r="I590" s="247" t="s">
        <v>1500</v>
      </c>
      <c r="J590" s="247" t="s">
        <v>1231</v>
      </c>
      <c r="K590" s="271">
        <v>2.36</v>
      </c>
      <c r="L590" s="271">
        <v>0.95</v>
      </c>
      <c r="M590" s="247"/>
      <c r="N590" s="247"/>
      <c r="O590" s="247" t="s">
        <v>65</v>
      </c>
      <c r="P590" s="247">
        <v>44</v>
      </c>
      <c r="Q590" s="248"/>
      <c r="R590" s="247" t="s">
        <v>136</v>
      </c>
      <c r="S590" s="247" t="s">
        <v>1238</v>
      </c>
      <c r="T590" s="249">
        <v>154</v>
      </c>
      <c r="U590" s="249" t="s">
        <v>1607</v>
      </c>
      <c r="V590" s="247" t="s">
        <v>167</v>
      </c>
      <c r="W590" s="247" t="s">
        <v>65</v>
      </c>
      <c r="X590" s="247" t="s">
        <v>108</v>
      </c>
      <c r="Y590" s="247" t="s">
        <v>112</v>
      </c>
      <c r="Z590" s="247" t="s">
        <v>1337</v>
      </c>
      <c r="AA590" s="247" t="s">
        <v>113</v>
      </c>
      <c r="AB590" s="247" t="s">
        <v>113</v>
      </c>
      <c r="AC590" s="247"/>
      <c r="AD590" s="247" t="s">
        <v>113</v>
      </c>
      <c r="AE590" s="249" t="s">
        <v>113</v>
      </c>
      <c r="AF590" s="247" t="s">
        <v>65</v>
      </c>
      <c r="AG590" s="247"/>
      <c r="AH590" s="247" t="s">
        <v>1383</v>
      </c>
      <c r="AI590" s="254"/>
      <c r="AJ590" s="251" t="s">
        <v>1596</v>
      </c>
      <c r="AK590" s="252" t="s">
        <v>1208</v>
      </c>
      <c r="AL590" s="253" t="s">
        <v>1290</v>
      </c>
      <c r="AM590" s="266">
        <f t="shared" si="611"/>
        <v>6.07</v>
      </c>
      <c r="AN590" s="267">
        <v>28.03</v>
      </c>
      <c r="AO590" s="234">
        <f t="shared" si="612"/>
        <v>170.14</v>
      </c>
      <c r="AP590" s="268">
        <v>2.5</v>
      </c>
      <c r="AQ590" s="268">
        <v>2</v>
      </c>
      <c r="AR590" s="268">
        <v>1.25</v>
      </c>
      <c r="AS590" s="234">
        <f t="shared" si="613"/>
        <v>215.17</v>
      </c>
      <c r="AT590" s="269">
        <v>13.09</v>
      </c>
      <c r="AU590" s="234">
        <f t="shared" si="614"/>
        <v>79.459999999999994</v>
      </c>
      <c r="AV590" s="270">
        <v>2.5</v>
      </c>
      <c r="AW590" s="270">
        <v>2</v>
      </c>
      <c r="AX590" s="270">
        <v>1.25</v>
      </c>
      <c r="AY590" s="234">
        <f t="shared" si="615"/>
        <v>215.17</v>
      </c>
      <c r="AZ590" s="272">
        <v>18.66</v>
      </c>
      <c r="BA590" s="266">
        <f t="shared" si="616"/>
        <v>113.26600000000001</v>
      </c>
      <c r="BB590" s="273">
        <v>1.5</v>
      </c>
      <c r="BC590" s="273">
        <v>1</v>
      </c>
      <c r="BD590" s="273">
        <v>0.75</v>
      </c>
      <c r="BE590" s="234">
        <f t="shared" si="617"/>
        <v>121.62</v>
      </c>
      <c r="BF590" s="294">
        <v>10.78</v>
      </c>
      <c r="BG590" s="234">
        <f t="shared" si="618"/>
        <v>65.430000000000007</v>
      </c>
      <c r="BH590" s="295">
        <v>1.25</v>
      </c>
      <c r="BI590" s="295">
        <v>1</v>
      </c>
      <c r="BJ590" s="295">
        <v>0.75</v>
      </c>
      <c r="BK590" s="234">
        <f t="shared" si="619"/>
        <v>112.26</v>
      </c>
      <c r="BL590" s="234">
        <f t="shared" si="620"/>
        <v>385.31</v>
      </c>
      <c r="BM590" s="234">
        <f t="shared" si="621"/>
        <v>294.63</v>
      </c>
      <c r="BN590" s="234">
        <f t="shared" si="622"/>
        <v>234.89</v>
      </c>
      <c r="BO590" s="234">
        <f t="shared" si="623"/>
        <v>177.69</v>
      </c>
    </row>
    <row r="591" spans="1:68" s="233" customFormat="1" x14ac:dyDescent="0.2">
      <c r="A591" s="246" t="s">
        <v>1036</v>
      </c>
      <c r="B591" s="247" t="s">
        <v>1072</v>
      </c>
      <c r="C591" s="247" t="s">
        <v>1071</v>
      </c>
      <c r="D591" s="248" t="s">
        <v>177</v>
      </c>
      <c r="E591" s="247" t="s">
        <v>124</v>
      </c>
      <c r="F591" s="247" t="s">
        <v>157</v>
      </c>
      <c r="G591" s="247" t="s">
        <v>158</v>
      </c>
      <c r="H591" s="247" t="s">
        <v>1428</v>
      </c>
      <c r="I591" s="247" t="s">
        <v>1404</v>
      </c>
      <c r="J591" s="247" t="s">
        <v>1202</v>
      </c>
      <c r="K591" s="271">
        <v>2.3519999999999999</v>
      </c>
      <c r="L591" s="271">
        <v>1.25</v>
      </c>
      <c r="M591" s="247" t="s">
        <v>1308</v>
      </c>
      <c r="N591" s="247" t="s">
        <v>1405</v>
      </c>
      <c r="O591" s="247" t="s">
        <v>65</v>
      </c>
      <c r="P591" s="247">
        <v>44</v>
      </c>
      <c r="Q591" s="248"/>
      <c r="R591" s="247" t="s">
        <v>136</v>
      </c>
      <c r="S591" s="247" t="s">
        <v>1238</v>
      </c>
      <c r="T591" s="249">
        <v>154</v>
      </c>
      <c r="U591" s="249" t="s">
        <v>1607</v>
      </c>
      <c r="V591" s="247" t="s">
        <v>132</v>
      </c>
      <c r="W591" s="247" t="s">
        <v>108</v>
      </c>
      <c r="X591" s="247" t="s">
        <v>65</v>
      </c>
      <c r="Y591" s="247" t="s">
        <v>112</v>
      </c>
      <c r="Z591" s="247" t="s">
        <v>1141</v>
      </c>
      <c r="AA591" s="247" t="s">
        <v>113</v>
      </c>
      <c r="AB591" s="247" t="s">
        <v>113</v>
      </c>
      <c r="AC591" s="247"/>
      <c r="AD591" s="247" t="s">
        <v>113</v>
      </c>
      <c r="AE591" s="247" t="s">
        <v>5</v>
      </c>
      <c r="AF591" s="247" t="s">
        <v>108</v>
      </c>
      <c r="AG591" s="247"/>
      <c r="AH591" s="247" t="s">
        <v>1347</v>
      </c>
      <c r="AI591" s="254"/>
      <c r="AJ591" s="251" t="s">
        <v>1560</v>
      </c>
      <c r="AK591" s="252" t="s">
        <v>1208</v>
      </c>
      <c r="AL591" s="253" t="s">
        <v>1290</v>
      </c>
      <c r="AM591" s="266">
        <f t="shared" si="611"/>
        <v>6.3540000000000001</v>
      </c>
      <c r="AN591" s="267">
        <v>28.04</v>
      </c>
      <c r="AO591" s="234">
        <f t="shared" si="612"/>
        <v>178.17</v>
      </c>
      <c r="AP591" s="268">
        <v>2.5</v>
      </c>
      <c r="AQ591" s="268">
        <v>2</v>
      </c>
      <c r="AR591" s="268">
        <v>1.25</v>
      </c>
      <c r="AS591" s="234">
        <f t="shared" si="613"/>
        <v>215.17</v>
      </c>
      <c r="AT591" s="269">
        <v>13.1</v>
      </c>
      <c r="AU591" s="234">
        <f t="shared" si="614"/>
        <v>83.24</v>
      </c>
      <c r="AV591" s="270">
        <v>2.5</v>
      </c>
      <c r="AW591" s="270">
        <v>2</v>
      </c>
      <c r="AX591" s="270">
        <v>1.25</v>
      </c>
      <c r="AY591" s="234">
        <f t="shared" si="615"/>
        <v>215.17</v>
      </c>
      <c r="AZ591" s="272">
        <v>18.68</v>
      </c>
      <c r="BA591" s="266">
        <f t="shared" si="616"/>
        <v>118.693</v>
      </c>
      <c r="BB591" s="273">
        <v>1.5</v>
      </c>
      <c r="BC591" s="273">
        <v>1</v>
      </c>
      <c r="BD591" s="273">
        <v>0.75</v>
      </c>
      <c r="BE591" s="234">
        <f t="shared" si="617"/>
        <v>121.62</v>
      </c>
      <c r="BF591" s="294">
        <v>10.79</v>
      </c>
      <c r="BG591" s="234">
        <f t="shared" si="618"/>
        <v>68.56</v>
      </c>
      <c r="BH591" s="295">
        <v>1.25</v>
      </c>
      <c r="BI591" s="295">
        <v>1</v>
      </c>
      <c r="BJ591" s="295">
        <v>0.75</v>
      </c>
      <c r="BK591" s="234">
        <f t="shared" si="619"/>
        <v>112.26</v>
      </c>
      <c r="BL591" s="234">
        <f t="shared" si="620"/>
        <v>393.34</v>
      </c>
      <c r="BM591" s="234">
        <f t="shared" si="621"/>
        <v>298.41000000000003</v>
      </c>
      <c r="BN591" s="234">
        <f t="shared" si="622"/>
        <v>240.31</v>
      </c>
      <c r="BO591" s="234">
        <f t="shared" si="623"/>
        <v>180.82</v>
      </c>
    </row>
    <row r="592" spans="1:68" s="233" customFormat="1" ht="14.95" thickBot="1" x14ac:dyDescent="0.25">
      <c r="A592" s="277" t="s">
        <v>1036</v>
      </c>
      <c r="B592" s="278" t="s">
        <v>1073</v>
      </c>
      <c r="C592" s="278" t="s">
        <v>1071</v>
      </c>
      <c r="D592" s="279" t="s">
        <v>177</v>
      </c>
      <c r="E592" s="278" t="s">
        <v>124</v>
      </c>
      <c r="F592" s="278" t="s">
        <v>157</v>
      </c>
      <c r="G592" s="278" t="s">
        <v>158</v>
      </c>
      <c r="H592" s="278" t="s">
        <v>1428</v>
      </c>
      <c r="I592" s="278" t="s">
        <v>1404</v>
      </c>
      <c r="J592" s="278" t="s">
        <v>1202</v>
      </c>
      <c r="K592" s="280">
        <v>2.3519999999999999</v>
      </c>
      <c r="L592" s="280">
        <v>1.25</v>
      </c>
      <c r="M592" s="278" t="s">
        <v>1308</v>
      </c>
      <c r="N592" s="278" t="s">
        <v>1405</v>
      </c>
      <c r="O592" s="278" t="s">
        <v>65</v>
      </c>
      <c r="P592" s="278">
        <v>44</v>
      </c>
      <c r="Q592" s="279"/>
      <c r="R592" s="278" t="s">
        <v>136</v>
      </c>
      <c r="S592" s="278" t="s">
        <v>1238</v>
      </c>
      <c r="T592" s="249">
        <v>154</v>
      </c>
      <c r="U592" s="249" t="s">
        <v>1607</v>
      </c>
      <c r="V592" s="278" t="s">
        <v>125</v>
      </c>
      <c r="W592" s="278" t="s">
        <v>108</v>
      </c>
      <c r="X592" s="278" t="s">
        <v>65</v>
      </c>
      <c r="Y592" s="278" t="s">
        <v>112</v>
      </c>
      <c r="Z592" s="278" t="s">
        <v>1141</v>
      </c>
      <c r="AA592" s="278" t="s">
        <v>113</v>
      </c>
      <c r="AB592" s="278" t="s">
        <v>113</v>
      </c>
      <c r="AC592" s="278"/>
      <c r="AD592" s="278" t="s">
        <v>113</v>
      </c>
      <c r="AE592" s="278" t="s">
        <v>5</v>
      </c>
      <c r="AF592" s="278" t="s">
        <v>108</v>
      </c>
      <c r="AG592" s="278"/>
      <c r="AH592" s="278" t="s">
        <v>1347</v>
      </c>
      <c r="AI592" s="281"/>
      <c r="AJ592" s="282" t="s">
        <v>1560</v>
      </c>
      <c r="AK592" s="252" t="s">
        <v>1208</v>
      </c>
      <c r="AL592" s="253" t="s">
        <v>1290</v>
      </c>
      <c r="AM592" s="266">
        <f t="shared" si="611"/>
        <v>6.3540000000000001</v>
      </c>
      <c r="AN592" s="267">
        <v>28.04</v>
      </c>
      <c r="AO592" s="234">
        <f t="shared" si="612"/>
        <v>178.17</v>
      </c>
      <c r="AP592" s="268">
        <v>2.5</v>
      </c>
      <c r="AQ592" s="268">
        <v>2</v>
      </c>
      <c r="AR592" s="268">
        <v>1.25</v>
      </c>
      <c r="AS592" s="234">
        <f t="shared" si="613"/>
        <v>215.17</v>
      </c>
      <c r="AT592" s="269">
        <v>13.1</v>
      </c>
      <c r="AU592" s="234">
        <f t="shared" si="614"/>
        <v>83.24</v>
      </c>
      <c r="AV592" s="270">
        <v>2.5</v>
      </c>
      <c r="AW592" s="270">
        <v>2</v>
      </c>
      <c r="AX592" s="270">
        <v>1.25</v>
      </c>
      <c r="AY592" s="234">
        <f t="shared" si="615"/>
        <v>215.17</v>
      </c>
      <c r="AZ592" s="272">
        <v>18.68</v>
      </c>
      <c r="BA592" s="266">
        <f t="shared" si="616"/>
        <v>118.693</v>
      </c>
      <c r="BB592" s="273">
        <v>1.5</v>
      </c>
      <c r="BC592" s="273">
        <v>1</v>
      </c>
      <c r="BD592" s="273">
        <v>0.75</v>
      </c>
      <c r="BE592" s="234">
        <f t="shared" si="617"/>
        <v>121.62</v>
      </c>
      <c r="BF592" s="294">
        <v>10.79</v>
      </c>
      <c r="BG592" s="234">
        <f t="shared" si="618"/>
        <v>68.56</v>
      </c>
      <c r="BH592" s="295">
        <v>1.25</v>
      </c>
      <c r="BI592" s="295">
        <v>1</v>
      </c>
      <c r="BJ592" s="295">
        <v>0.75</v>
      </c>
      <c r="BK592" s="234">
        <f t="shared" si="619"/>
        <v>112.26</v>
      </c>
      <c r="BL592" s="234">
        <f t="shared" si="620"/>
        <v>393.34</v>
      </c>
      <c r="BM592" s="234">
        <f t="shared" si="621"/>
        <v>298.41000000000003</v>
      </c>
      <c r="BN592" s="234">
        <f t="shared" si="622"/>
        <v>240.31</v>
      </c>
      <c r="BO592" s="234">
        <f t="shared" si="623"/>
        <v>180.82</v>
      </c>
    </row>
    <row r="593" spans="1:68" s="233" customFormat="1" ht="14.95" thickBot="1" x14ac:dyDescent="0.25">
      <c r="A593" s="284" t="s">
        <v>1074</v>
      </c>
      <c r="B593" s="285"/>
      <c r="C593" s="285"/>
      <c r="D593" s="286"/>
      <c r="E593" s="285"/>
      <c r="F593" s="285"/>
      <c r="G593" s="286"/>
      <c r="H593" s="286"/>
      <c r="I593" s="286"/>
      <c r="J593" s="285"/>
      <c r="K593" s="287"/>
      <c r="L593" s="287"/>
      <c r="M593" s="285"/>
      <c r="N593" s="285"/>
      <c r="O593" s="285"/>
      <c r="P593" s="285"/>
      <c r="Q593" s="286"/>
      <c r="R593" s="285"/>
      <c r="S593" s="285"/>
      <c r="T593" s="285"/>
      <c r="U593" s="285"/>
      <c r="V593" s="285"/>
      <c r="W593" s="285"/>
      <c r="X593" s="285"/>
      <c r="Y593" s="285"/>
      <c r="Z593" s="285"/>
      <c r="AA593" s="285"/>
      <c r="AB593" s="285"/>
      <c r="AC593" s="285"/>
      <c r="AD593" s="285"/>
      <c r="AE593" s="285"/>
      <c r="AF593" s="285"/>
      <c r="AG593" s="285"/>
      <c r="AH593" s="285"/>
      <c r="AI593" s="286"/>
      <c r="AJ593" s="286"/>
      <c r="AK593" s="285"/>
      <c r="AL593" s="288"/>
      <c r="AM593" s="266"/>
      <c r="AN593" s="234"/>
      <c r="AO593" s="234"/>
      <c r="AP593" s="234"/>
      <c r="AQ593" s="234"/>
      <c r="AR593" s="234"/>
      <c r="AS593" s="234"/>
      <c r="AT593" s="266"/>
      <c r="AU593" s="266"/>
      <c r="AV593" s="266"/>
      <c r="AW593" s="266"/>
      <c r="AX593" s="266"/>
      <c r="AY593" s="266"/>
      <c r="AZ593" s="266"/>
      <c r="BA593" s="266"/>
      <c r="BB593" s="266"/>
      <c r="BC593" s="266"/>
      <c r="BD593" s="266"/>
      <c r="BE593" s="266"/>
      <c r="BF593" s="266"/>
      <c r="BG593" s="266"/>
      <c r="BH593" s="266"/>
      <c r="BI593" s="266"/>
      <c r="BJ593" s="266"/>
      <c r="BK593" s="266"/>
      <c r="BL593" s="234"/>
      <c r="BM593" s="234"/>
      <c r="BN593" s="234"/>
      <c r="BO593" s="234"/>
    </row>
    <row r="594" spans="1:68" s="233" customFormat="1" x14ac:dyDescent="0.2">
      <c r="A594" s="289" t="s">
        <v>1074</v>
      </c>
      <c r="B594" s="290" t="s">
        <v>1076</v>
      </c>
      <c r="C594" s="290" t="s">
        <v>1075</v>
      </c>
      <c r="D594" s="291" t="s">
        <v>294</v>
      </c>
      <c r="E594" s="290" t="s">
        <v>124</v>
      </c>
      <c r="F594" s="290" t="s">
        <v>157</v>
      </c>
      <c r="G594" s="290" t="s">
        <v>158</v>
      </c>
      <c r="H594" s="290" t="s">
        <v>1428</v>
      </c>
      <c r="I594" s="290" t="s">
        <v>1386</v>
      </c>
      <c r="J594" s="290" t="s">
        <v>1202</v>
      </c>
      <c r="K594" s="271">
        <v>2.36</v>
      </c>
      <c r="L594" s="271">
        <v>1.29</v>
      </c>
      <c r="M594" s="290" t="s">
        <v>1308</v>
      </c>
      <c r="N594" s="290" t="s">
        <v>1388</v>
      </c>
      <c r="O594" s="290" t="s">
        <v>65</v>
      </c>
      <c r="P594" s="290">
        <v>54</v>
      </c>
      <c r="Q594" s="291"/>
      <c r="R594" s="290" t="s">
        <v>136</v>
      </c>
      <c r="S594" s="290" t="s">
        <v>1514</v>
      </c>
      <c r="T594" s="249">
        <v>154</v>
      </c>
      <c r="U594" s="249" t="s">
        <v>1607</v>
      </c>
      <c r="V594" s="290" t="s">
        <v>125</v>
      </c>
      <c r="W594" s="290" t="s">
        <v>108</v>
      </c>
      <c r="X594" s="290" t="s">
        <v>108</v>
      </c>
      <c r="Y594" s="290" t="s">
        <v>112</v>
      </c>
      <c r="Z594" s="290" t="s">
        <v>1337</v>
      </c>
      <c r="AA594" s="290" t="s">
        <v>108</v>
      </c>
      <c r="AB594" s="290" t="s">
        <v>108</v>
      </c>
      <c r="AC594" s="290"/>
      <c r="AD594" s="290" t="s">
        <v>108</v>
      </c>
      <c r="AE594" s="290" t="s">
        <v>6</v>
      </c>
      <c r="AF594" s="290" t="s">
        <v>108</v>
      </c>
      <c r="AG594" s="249" t="s">
        <v>1655</v>
      </c>
      <c r="AH594" s="290" t="s">
        <v>1347</v>
      </c>
      <c r="AI594" s="304"/>
      <c r="AJ594" s="292" t="s">
        <v>1560</v>
      </c>
      <c r="AK594" s="252" t="s">
        <v>1208</v>
      </c>
      <c r="AL594" s="253" t="s">
        <v>1290</v>
      </c>
      <c r="AM594" s="266">
        <f t="shared" si="611"/>
        <v>6.41</v>
      </c>
      <c r="AN594" s="267">
        <v>33.119999999999997</v>
      </c>
      <c r="AO594" s="234">
        <f t="shared" si="612"/>
        <v>212.3</v>
      </c>
      <c r="AP594" s="268">
        <v>2.75</v>
      </c>
      <c r="AQ594" s="268">
        <v>2</v>
      </c>
      <c r="AR594" s="268">
        <v>1.25</v>
      </c>
      <c r="AS594" s="234">
        <f t="shared" ref="AS594:AS608" si="624">SUBTOTAL(9,AP594:AR594)*37.42</f>
        <v>224.52</v>
      </c>
      <c r="AT594" s="267">
        <v>33.119999999999997</v>
      </c>
      <c r="AU594" s="234">
        <f t="shared" ref="AU594:AU607" si="625">SUBTOTAL(9,AM594)*AT594</f>
        <v>212.3</v>
      </c>
      <c r="AV594" s="268">
        <v>2.75</v>
      </c>
      <c r="AW594" s="268">
        <v>2</v>
      </c>
      <c r="AX594" s="268">
        <v>1.25</v>
      </c>
      <c r="AY594" s="234">
        <f t="shared" ref="AY594:AY608" si="626">SUBTOTAL(9,AV594:AX594)*37.42</f>
        <v>224.52</v>
      </c>
      <c r="AZ594" s="272">
        <v>26.43</v>
      </c>
      <c r="BA594" s="266">
        <f t="shared" ref="BA594:BA607" si="627">SUBTOTAL(9,AM594)*AZ594</f>
        <v>169.416</v>
      </c>
      <c r="BB594" s="273">
        <v>1.75</v>
      </c>
      <c r="BC594" s="273">
        <v>1</v>
      </c>
      <c r="BD594" s="273">
        <v>0.75</v>
      </c>
      <c r="BE594" s="234">
        <f t="shared" ref="BE594:BE608" si="628">SUBTOTAL(9,BB594:BD594)*37.42</f>
        <v>130.97</v>
      </c>
      <c r="BF594" s="272">
        <v>26.43</v>
      </c>
      <c r="BG594" s="234">
        <f t="shared" ref="BG594:BG607" si="629">SUBTOTAL(9,AM594)*BF594</f>
        <v>169.42</v>
      </c>
      <c r="BH594" s="273">
        <v>1.75</v>
      </c>
      <c r="BI594" s="273">
        <v>1</v>
      </c>
      <c r="BJ594" s="273">
        <v>0.75</v>
      </c>
      <c r="BK594" s="234">
        <f t="shared" ref="BK594:BK608" si="630">SUBTOTAL(9,BH594:BJ594)*37.42</f>
        <v>130.97</v>
      </c>
      <c r="BL594" s="234">
        <f t="shared" ref="BL594:BL608" si="631">SUM(AO594+AS594)</f>
        <v>436.82</v>
      </c>
      <c r="BM594" s="234">
        <f t="shared" ref="BM594:BM608" si="632">SUM(AU594+AY594)</f>
        <v>436.82</v>
      </c>
      <c r="BN594" s="234">
        <f t="shared" ref="BN594:BN608" si="633">SUM(BA594+BE594)</f>
        <v>300.39</v>
      </c>
      <c r="BO594" s="234">
        <f t="shared" ref="BO594:BO608" si="634">SUM(BG594+BK594)</f>
        <v>300.39</v>
      </c>
      <c r="BP594" s="235" t="s">
        <v>1599</v>
      </c>
    </row>
    <row r="595" spans="1:68" s="233" customFormat="1" x14ac:dyDescent="0.2">
      <c r="A595" s="246" t="s">
        <v>1074</v>
      </c>
      <c r="B595" s="247" t="s">
        <v>1077</v>
      </c>
      <c r="C595" s="247" t="s">
        <v>1075</v>
      </c>
      <c r="D595" s="248" t="s">
        <v>294</v>
      </c>
      <c r="E595" s="247" t="s">
        <v>166</v>
      </c>
      <c r="F595" s="247" t="s">
        <v>157</v>
      </c>
      <c r="G595" s="247" t="s">
        <v>158</v>
      </c>
      <c r="H595" s="247" t="s">
        <v>1428</v>
      </c>
      <c r="I595" s="247" t="s">
        <v>1231</v>
      </c>
      <c r="J595" s="247" t="s">
        <v>1202</v>
      </c>
      <c r="K595" s="271">
        <v>2.36</v>
      </c>
      <c r="L595" s="271">
        <v>0.97</v>
      </c>
      <c r="M595" s="247"/>
      <c r="N595" s="247"/>
      <c r="O595" s="247" t="s">
        <v>65</v>
      </c>
      <c r="P595" s="247">
        <v>54</v>
      </c>
      <c r="Q595" s="248"/>
      <c r="R595" s="247" t="s">
        <v>136</v>
      </c>
      <c r="S595" s="247" t="s">
        <v>1217</v>
      </c>
      <c r="T595" s="249">
        <v>154</v>
      </c>
      <c r="U595" s="249" t="s">
        <v>1607</v>
      </c>
      <c r="V595" s="247" t="s">
        <v>199</v>
      </c>
      <c r="W595" s="247" t="s">
        <v>108</v>
      </c>
      <c r="X595" s="247" t="s">
        <v>108</v>
      </c>
      <c r="Y595" s="247" t="s">
        <v>112</v>
      </c>
      <c r="Z595" s="247" t="s">
        <v>1304</v>
      </c>
      <c r="AA595" s="249" t="s">
        <v>108</v>
      </c>
      <c r="AB595" s="249" t="s">
        <v>108</v>
      </c>
      <c r="AC595" s="247"/>
      <c r="AD595" s="249" t="s">
        <v>108</v>
      </c>
      <c r="AE595" s="247" t="s">
        <v>6</v>
      </c>
      <c r="AF595" s="247" t="s">
        <v>108</v>
      </c>
      <c r="AG595" s="247" t="s">
        <v>1396</v>
      </c>
      <c r="AH595" s="247" t="s">
        <v>1354</v>
      </c>
      <c r="AI595" s="254"/>
      <c r="AJ595" s="251" t="s">
        <v>1560</v>
      </c>
      <c r="AK595" s="252" t="s">
        <v>1208</v>
      </c>
      <c r="AL595" s="253" t="s">
        <v>1290</v>
      </c>
      <c r="AM595" s="266">
        <f t="shared" si="611"/>
        <v>6.09</v>
      </c>
      <c r="AN595" s="267">
        <v>33.119999999999997</v>
      </c>
      <c r="AO595" s="234">
        <f t="shared" si="612"/>
        <v>201.7</v>
      </c>
      <c r="AP595" s="268">
        <v>2.75</v>
      </c>
      <c r="AQ595" s="268">
        <v>2</v>
      </c>
      <c r="AR595" s="268">
        <v>1.25</v>
      </c>
      <c r="AS595" s="234">
        <f t="shared" si="624"/>
        <v>224.52</v>
      </c>
      <c r="AT595" s="267">
        <v>33.119999999999997</v>
      </c>
      <c r="AU595" s="234">
        <f t="shared" si="625"/>
        <v>201.7</v>
      </c>
      <c r="AV595" s="268">
        <v>2.75</v>
      </c>
      <c r="AW595" s="268">
        <v>2</v>
      </c>
      <c r="AX595" s="268">
        <v>1.25</v>
      </c>
      <c r="AY595" s="234">
        <f t="shared" si="626"/>
        <v>224.52</v>
      </c>
      <c r="AZ595" s="272">
        <v>26.43</v>
      </c>
      <c r="BA595" s="266">
        <f t="shared" si="627"/>
        <v>160.959</v>
      </c>
      <c r="BB595" s="273">
        <v>1.75</v>
      </c>
      <c r="BC595" s="273">
        <v>1</v>
      </c>
      <c r="BD595" s="273">
        <v>0.75</v>
      </c>
      <c r="BE595" s="234">
        <f t="shared" si="628"/>
        <v>130.97</v>
      </c>
      <c r="BF595" s="272">
        <v>26.43</v>
      </c>
      <c r="BG595" s="234">
        <f t="shared" si="629"/>
        <v>160.96</v>
      </c>
      <c r="BH595" s="273">
        <v>1.75</v>
      </c>
      <c r="BI595" s="273">
        <v>1</v>
      </c>
      <c r="BJ595" s="273">
        <v>0.75</v>
      </c>
      <c r="BK595" s="234">
        <f t="shared" si="630"/>
        <v>130.97</v>
      </c>
      <c r="BL595" s="234">
        <f t="shared" si="631"/>
        <v>426.22</v>
      </c>
      <c r="BM595" s="234">
        <f t="shared" si="632"/>
        <v>426.22</v>
      </c>
      <c r="BN595" s="234">
        <f t="shared" si="633"/>
        <v>291.93</v>
      </c>
      <c r="BO595" s="234">
        <f t="shared" si="634"/>
        <v>291.93</v>
      </c>
      <c r="BP595" s="235" t="s">
        <v>1599</v>
      </c>
    </row>
    <row r="596" spans="1:68" s="233" customFormat="1" x14ac:dyDescent="0.2">
      <c r="A596" s="246" t="s">
        <v>1074</v>
      </c>
      <c r="B596" s="247" t="s">
        <v>1079</v>
      </c>
      <c r="C596" s="247" t="s">
        <v>1078</v>
      </c>
      <c r="D596" s="248" t="s">
        <v>177</v>
      </c>
      <c r="E596" s="247" t="s">
        <v>124</v>
      </c>
      <c r="F596" s="247" t="s">
        <v>157</v>
      </c>
      <c r="G596" s="247" t="s">
        <v>158</v>
      </c>
      <c r="H596" s="247" t="s">
        <v>1428</v>
      </c>
      <c r="I596" s="247" t="s">
        <v>1386</v>
      </c>
      <c r="J596" s="247" t="s">
        <v>1202</v>
      </c>
      <c r="K596" s="271">
        <v>2.36</v>
      </c>
      <c r="L596" s="271">
        <v>1.29</v>
      </c>
      <c r="M596" s="247" t="s">
        <v>1308</v>
      </c>
      <c r="N596" s="247" t="s">
        <v>1388</v>
      </c>
      <c r="O596" s="247" t="s">
        <v>65</v>
      </c>
      <c r="P596" s="247">
        <v>54</v>
      </c>
      <c r="Q596" s="248"/>
      <c r="R596" s="247" t="s">
        <v>136</v>
      </c>
      <c r="S596" s="247" t="s">
        <v>1217</v>
      </c>
      <c r="T596" s="249">
        <v>154</v>
      </c>
      <c r="U596" s="249" t="s">
        <v>1607</v>
      </c>
      <c r="V596" s="247" t="s">
        <v>132</v>
      </c>
      <c r="W596" s="247" t="s">
        <v>108</v>
      </c>
      <c r="X596" s="247" t="s">
        <v>65</v>
      </c>
      <c r="Y596" s="247" t="s">
        <v>112</v>
      </c>
      <c r="Z596" s="247" t="s">
        <v>1337</v>
      </c>
      <c r="AA596" s="247" t="s">
        <v>108</v>
      </c>
      <c r="AB596" s="247" t="s">
        <v>113</v>
      </c>
      <c r="AC596" s="247"/>
      <c r="AD596" s="249" t="s">
        <v>113</v>
      </c>
      <c r="AE596" s="247" t="s">
        <v>6</v>
      </c>
      <c r="AF596" s="247" t="s">
        <v>108</v>
      </c>
      <c r="AG596" s="247"/>
      <c r="AH596" s="247" t="s">
        <v>1347</v>
      </c>
      <c r="AI596" s="254"/>
      <c r="AJ596" s="251" t="s">
        <v>1560</v>
      </c>
      <c r="AK596" s="252" t="s">
        <v>1208</v>
      </c>
      <c r="AL596" s="253" t="s">
        <v>1290</v>
      </c>
      <c r="AM596" s="266">
        <f t="shared" si="611"/>
        <v>6.41</v>
      </c>
      <c r="AN596" s="267">
        <v>33.119999999999997</v>
      </c>
      <c r="AO596" s="234">
        <f t="shared" si="612"/>
        <v>212.3</v>
      </c>
      <c r="AP596" s="268">
        <v>2.75</v>
      </c>
      <c r="AQ596" s="268">
        <v>2</v>
      </c>
      <c r="AR596" s="268">
        <v>1.25</v>
      </c>
      <c r="AS596" s="234">
        <f t="shared" si="624"/>
        <v>224.52</v>
      </c>
      <c r="AT596" s="267">
        <v>33.119999999999997</v>
      </c>
      <c r="AU596" s="234">
        <f t="shared" si="625"/>
        <v>212.3</v>
      </c>
      <c r="AV596" s="268">
        <v>2.75</v>
      </c>
      <c r="AW596" s="268">
        <v>2</v>
      </c>
      <c r="AX596" s="268">
        <v>1.25</v>
      </c>
      <c r="AY596" s="234">
        <f t="shared" si="626"/>
        <v>224.52</v>
      </c>
      <c r="AZ596" s="272">
        <v>26.43</v>
      </c>
      <c r="BA596" s="266">
        <f t="shared" si="627"/>
        <v>169.416</v>
      </c>
      <c r="BB596" s="273">
        <v>1.75</v>
      </c>
      <c r="BC596" s="273">
        <v>1</v>
      </c>
      <c r="BD596" s="273">
        <v>0.75</v>
      </c>
      <c r="BE596" s="234">
        <f t="shared" si="628"/>
        <v>130.97</v>
      </c>
      <c r="BF596" s="272">
        <v>26.43</v>
      </c>
      <c r="BG596" s="234">
        <f t="shared" si="629"/>
        <v>169.42</v>
      </c>
      <c r="BH596" s="273">
        <v>1.75</v>
      </c>
      <c r="BI596" s="273">
        <v>1</v>
      </c>
      <c r="BJ596" s="273">
        <v>0.75</v>
      </c>
      <c r="BK596" s="234">
        <f t="shared" si="630"/>
        <v>130.97</v>
      </c>
      <c r="BL596" s="234">
        <f t="shared" si="631"/>
        <v>436.82</v>
      </c>
      <c r="BM596" s="234">
        <f t="shared" si="632"/>
        <v>436.82</v>
      </c>
      <c r="BN596" s="234">
        <f t="shared" si="633"/>
        <v>300.39</v>
      </c>
      <c r="BO596" s="234">
        <f t="shared" si="634"/>
        <v>300.39</v>
      </c>
      <c r="BP596" s="235" t="s">
        <v>1599</v>
      </c>
    </row>
    <row r="597" spans="1:68" s="233" customFormat="1" x14ac:dyDescent="0.2">
      <c r="A597" s="246" t="s">
        <v>1074</v>
      </c>
      <c r="B597" s="247" t="s">
        <v>1081</v>
      </c>
      <c r="C597" s="247" t="s">
        <v>1080</v>
      </c>
      <c r="D597" s="248" t="s">
        <v>288</v>
      </c>
      <c r="E597" s="247" t="s">
        <v>166</v>
      </c>
      <c r="F597" s="247" t="s">
        <v>1437</v>
      </c>
      <c r="G597" s="247" t="s">
        <v>158</v>
      </c>
      <c r="H597" s="249" t="s">
        <v>1629</v>
      </c>
      <c r="I597" s="247" t="s">
        <v>1438</v>
      </c>
      <c r="J597" s="247" t="s">
        <v>1231</v>
      </c>
      <c r="K597" s="265">
        <v>2.355</v>
      </c>
      <c r="L597" s="271">
        <v>0.875</v>
      </c>
      <c r="M597" s="247"/>
      <c r="N597" s="247"/>
      <c r="O597" s="247" t="s">
        <v>65</v>
      </c>
      <c r="P597" s="247">
        <v>54</v>
      </c>
      <c r="Q597" s="248"/>
      <c r="R597" s="247" t="s">
        <v>136</v>
      </c>
      <c r="S597" s="247" t="s">
        <v>1217</v>
      </c>
      <c r="T597" s="249">
        <v>139</v>
      </c>
      <c r="U597" s="247" t="s">
        <v>159</v>
      </c>
      <c r="V597" s="247" t="s">
        <v>199</v>
      </c>
      <c r="W597" s="247" t="s">
        <v>65</v>
      </c>
      <c r="X597" s="247" t="s">
        <v>108</v>
      </c>
      <c r="Y597" s="247" t="s">
        <v>112</v>
      </c>
      <c r="Z597" s="249" t="s">
        <v>383</v>
      </c>
      <c r="AA597" s="247" t="s">
        <v>113</v>
      </c>
      <c r="AB597" s="247" t="s">
        <v>113</v>
      </c>
      <c r="AC597" s="247"/>
      <c r="AD597" s="247" t="s">
        <v>113</v>
      </c>
      <c r="AE597" s="249" t="s">
        <v>113</v>
      </c>
      <c r="AF597" s="249" t="s">
        <v>65</v>
      </c>
      <c r="AG597" s="247"/>
      <c r="AH597" s="249" t="s">
        <v>1412</v>
      </c>
      <c r="AI597" s="254"/>
      <c r="AJ597" s="251" t="s">
        <v>1596</v>
      </c>
      <c r="AK597" s="252" t="s">
        <v>1208</v>
      </c>
      <c r="AL597" s="253" t="s">
        <v>1290</v>
      </c>
      <c r="AM597" s="266">
        <f t="shared" si="611"/>
        <v>5.9850000000000003</v>
      </c>
      <c r="AN597" s="234"/>
      <c r="AO597" s="267">
        <v>137.03</v>
      </c>
      <c r="AP597" s="268">
        <v>2.25</v>
      </c>
      <c r="AQ597" s="268">
        <v>1.25</v>
      </c>
      <c r="AR597" s="268">
        <v>0.75</v>
      </c>
      <c r="AS597" s="234">
        <f t="shared" si="624"/>
        <v>159.04</v>
      </c>
      <c r="AT597" s="234"/>
      <c r="AU597" s="269">
        <v>62</v>
      </c>
      <c r="AV597" s="270">
        <v>2.25</v>
      </c>
      <c r="AW597" s="270">
        <v>1.25</v>
      </c>
      <c r="AX597" s="270">
        <v>0.75</v>
      </c>
      <c r="AY597" s="234">
        <f t="shared" si="626"/>
        <v>159.04</v>
      </c>
      <c r="AZ597" s="266"/>
      <c r="BA597" s="267">
        <v>137.03</v>
      </c>
      <c r="BB597" s="268">
        <v>2.25</v>
      </c>
      <c r="BC597" s="268">
        <v>1.25</v>
      </c>
      <c r="BD597" s="268">
        <v>0.75</v>
      </c>
      <c r="BE597" s="234">
        <f t="shared" si="628"/>
        <v>159.04</v>
      </c>
      <c r="BF597" s="234"/>
      <c r="BG597" s="269">
        <v>62</v>
      </c>
      <c r="BH597" s="270">
        <v>2.25</v>
      </c>
      <c r="BI597" s="270">
        <v>1.25</v>
      </c>
      <c r="BJ597" s="270">
        <v>0.75</v>
      </c>
      <c r="BK597" s="234">
        <f t="shared" si="630"/>
        <v>159.04</v>
      </c>
      <c r="BL597" s="234">
        <f t="shared" si="631"/>
        <v>296.07</v>
      </c>
      <c r="BM597" s="234">
        <f t="shared" si="632"/>
        <v>221.04</v>
      </c>
      <c r="BN597" s="234">
        <f t="shared" si="633"/>
        <v>296.07</v>
      </c>
      <c r="BO597" s="234">
        <f t="shared" si="634"/>
        <v>221.04</v>
      </c>
      <c r="BP597" s="235" t="s">
        <v>1597</v>
      </c>
    </row>
    <row r="598" spans="1:68" s="233" customFormat="1" x14ac:dyDescent="0.2">
      <c r="A598" s="246" t="s">
        <v>1074</v>
      </c>
      <c r="B598" s="247" t="s">
        <v>1083</v>
      </c>
      <c r="C598" s="247" t="s">
        <v>1082</v>
      </c>
      <c r="D598" s="248" t="s">
        <v>288</v>
      </c>
      <c r="E598" s="247" t="s">
        <v>166</v>
      </c>
      <c r="F598" s="247" t="s">
        <v>1437</v>
      </c>
      <c r="G598" s="247" t="s">
        <v>158</v>
      </c>
      <c r="H598" s="249" t="s">
        <v>1629</v>
      </c>
      <c r="I598" s="247" t="s">
        <v>1438</v>
      </c>
      <c r="J598" s="247" t="s">
        <v>1231</v>
      </c>
      <c r="K598" s="265">
        <v>2.355</v>
      </c>
      <c r="L598" s="271">
        <v>0.875</v>
      </c>
      <c r="M598" s="247"/>
      <c r="N598" s="247"/>
      <c r="O598" s="247" t="s">
        <v>65</v>
      </c>
      <c r="P598" s="247">
        <v>54</v>
      </c>
      <c r="Q598" s="248"/>
      <c r="R598" s="247" t="s">
        <v>136</v>
      </c>
      <c r="S598" s="247" t="s">
        <v>1217</v>
      </c>
      <c r="T598" s="249">
        <v>139</v>
      </c>
      <c r="U598" s="247" t="s">
        <v>159</v>
      </c>
      <c r="V598" s="247" t="s">
        <v>167</v>
      </c>
      <c r="W598" s="247" t="s">
        <v>65</v>
      </c>
      <c r="X598" s="247" t="s">
        <v>108</v>
      </c>
      <c r="Y598" s="247" t="s">
        <v>112</v>
      </c>
      <c r="Z598" s="249" t="s">
        <v>383</v>
      </c>
      <c r="AA598" s="247" t="s">
        <v>113</v>
      </c>
      <c r="AB598" s="247" t="s">
        <v>113</v>
      </c>
      <c r="AC598" s="247"/>
      <c r="AD598" s="247" t="s">
        <v>113</v>
      </c>
      <c r="AE598" s="249" t="s">
        <v>113</v>
      </c>
      <c r="AF598" s="249" t="s">
        <v>65</v>
      </c>
      <c r="AG598" s="247"/>
      <c r="AH598" s="249" t="s">
        <v>1412</v>
      </c>
      <c r="AI598" s="254"/>
      <c r="AJ598" s="251" t="s">
        <v>1596</v>
      </c>
      <c r="AK598" s="252" t="s">
        <v>1208</v>
      </c>
      <c r="AL598" s="253" t="s">
        <v>1290</v>
      </c>
      <c r="AM598" s="266">
        <f t="shared" si="611"/>
        <v>5.9850000000000003</v>
      </c>
      <c r="AN598" s="234"/>
      <c r="AO598" s="267">
        <v>137.03</v>
      </c>
      <c r="AP598" s="268">
        <v>2.25</v>
      </c>
      <c r="AQ598" s="268">
        <v>1.25</v>
      </c>
      <c r="AR598" s="268">
        <v>0.75</v>
      </c>
      <c r="AS598" s="234">
        <f t="shared" si="624"/>
        <v>159.04</v>
      </c>
      <c r="AT598" s="234"/>
      <c r="AU598" s="269">
        <v>62</v>
      </c>
      <c r="AV598" s="270">
        <v>2.25</v>
      </c>
      <c r="AW598" s="270">
        <v>1.25</v>
      </c>
      <c r="AX598" s="270">
        <v>0.75</v>
      </c>
      <c r="AY598" s="234">
        <f t="shared" si="626"/>
        <v>159.04</v>
      </c>
      <c r="AZ598" s="266"/>
      <c r="BA598" s="267">
        <v>137.03</v>
      </c>
      <c r="BB598" s="268">
        <v>2.25</v>
      </c>
      <c r="BC598" s="268">
        <v>1.25</v>
      </c>
      <c r="BD598" s="268">
        <v>0.75</v>
      </c>
      <c r="BE598" s="234">
        <f t="shared" si="628"/>
        <v>159.04</v>
      </c>
      <c r="BF598" s="234"/>
      <c r="BG598" s="269">
        <v>62</v>
      </c>
      <c r="BH598" s="270">
        <v>2.25</v>
      </c>
      <c r="BI598" s="270">
        <v>1.25</v>
      </c>
      <c r="BJ598" s="270">
        <v>0.75</v>
      </c>
      <c r="BK598" s="234">
        <f t="shared" si="630"/>
        <v>159.04</v>
      </c>
      <c r="BL598" s="234">
        <f t="shared" si="631"/>
        <v>296.07</v>
      </c>
      <c r="BM598" s="234">
        <f t="shared" si="632"/>
        <v>221.04</v>
      </c>
      <c r="BN598" s="234">
        <f t="shared" si="633"/>
        <v>296.07</v>
      </c>
      <c r="BO598" s="234">
        <f t="shared" si="634"/>
        <v>221.04</v>
      </c>
      <c r="BP598" s="235" t="s">
        <v>1597</v>
      </c>
    </row>
    <row r="599" spans="1:68" s="233" customFormat="1" x14ac:dyDescent="0.2">
      <c r="A599" s="246" t="s">
        <v>1074</v>
      </c>
      <c r="B599" s="247" t="s">
        <v>1085</v>
      </c>
      <c r="C599" s="247" t="s">
        <v>1084</v>
      </c>
      <c r="D599" s="248" t="s">
        <v>288</v>
      </c>
      <c r="E599" s="247" t="s">
        <v>166</v>
      </c>
      <c r="F599" s="247" t="s">
        <v>1437</v>
      </c>
      <c r="G599" s="247" t="s">
        <v>158</v>
      </c>
      <c r="H599" s="249" t="s">
        <v>1629</v>
      </c>
      <c r="I599" s="247" t="s">
        <v>1438</v>
      </c>
      <c r="J599" s="247" t="s">
        <v>1231</v>
      </c>
      <c r="K599" s="265">
        <v>2.355</v>
      </c>
      <c r="L599" s="271">
        <v>0.875</v>
      </c>
      <c r="M599" s="247"/>
      <c r="N599" s="247"/>
      <c r="O599" s="247" t="s">
        <v>65</v>
      </c>
      <c r="P599" s="247">
        <v>54</v>
      </c>
      <c r="Q599" s="248"/>
      <c r="R599" s="247" t="s">
        <v>136</v>
      </c>
      <c r="S599" s="247" t="s">
        <v>1217</v>
      </c>
      <c r="T599" s="249">
        <v>139</v>
      </c>
      <c r="U599" s="247" t="s">
        <v>159</v>
      </c>
      <c r="V599" s="247" t="s">
        <v>199</v>
      </c>
      <c r="W599" s="247" t="s">
        <v>65</v>
      </c>
      <c r="X599" s="247" t="s">
        <v>108</v>
      </c>
      <c r="Y599" s="247" t="s">
        <v>112</v>
      </c>
      <c r="Z599" s="249" t="s">
        <v>383</v>
      </c>
      <c r="AA599" s="247" t="s">
        <v>113</v>
      </c>
      <c r="AB599" s="247" t="s">
        <v>113</v>
      </c>
      <c r="AC599" s="247"/>
      <c r="AD599" s="247" t="s">
        <v>113</v>
      </c>
      <c r="AE599" s="249" t="s">
        <v>113</v>
      </c>
      <c r="AF599" s="249" t="s">
        <v>65</v>
      </c>
      <c r="AG599" s="247"/>
      <c r="AH599" s="249" t="s">
        <v>1412</v>
      </c>
      <c r="AI599" s="254"/>
      <c r="AJ599" s="251" t="s">
        <v>1596</v>
      </c>
      <c r="AK599" s="252" t="s">
        <v>1208</v>
      </c>
      <c r="AL599" s="253" t="s">
        <v>1290</v>
      </c>
      <c r="AM599" s="266">
        <f t="shared" si="611"/>
        <v>5.9850000000000003</v>
      </c>
      <c r="AN599" s="234"/>
      <c r="AO599" s="267">
        <v>137.03</v>
      </c>
      <c r="AP599" s="268">
        <v>2.25</v>
      </c>
      <c r="AQ599" s="268">
        <v>1.25</v>
      </c>
      <c r="AR599" s="268">
        <v>0.75</v>
      </c>
      <c r="AS599" s="234">
        <f t="shared" si="624"/>
        <v>159.04</v>
      </c>
      <c r="AT599" s="234"/>
      <c r="AU599" s="269">
        <v>62</v>
      </c>
      <c r="AV599" s="270">
        <v>2.25</v>
      </c>
      <c r="AW599" s="270">
        <v>1.25</v>
      </c>
      <c r="AX599" s="270">
        <v>0.75</v>
      </c>
      <c r="AY599" s="234">
        <f t="shared" si="626"/>
        <v>159.04</v>
      </c>
      <c r="AZ599" s="266"/>
      <c r="BA599" s="267">
        <v>137.03</v>
      </c>
      <c r="BB599" s="268">
        <v>2.25</v>
      </c>
      <c r="BC599" s="268">
        <v>1.25</v>
      </c>
      <c r="BD599" s="268">
        <v>0.75</v>
      </c>
      <c r="BE599" s="234">
        <f t="shared" si="628"/>
        <v>159.04</v>
      </c>
      <c r="BF599" s="234"/>
      <c r="BG599" s="269">
        <v>62</v>
      </c>
      <c r="BH599" s="270">
        <v>2.25</v>
      </c>
      <c r="BI599" s="270">
        <v>1.25</v>
      </c>
      <c r="BJ599" s="270">
        <v>0.75</v>
      </c>
      <c r="BK599" s="234">
        <f t="shared" si="630"/>
        <v>159.04</v>
      </c>
      <c r="BL599" s="234">
        <f t="shared" si="631"/>
        <v>296.07</v>
      </c>
      <c r="BM599" s="234">
        <f t="shared" si="632"/>
        <v>221.04</v>
      </c>
      <c r="BN599" s="234">
        <f t="shared" si="633"/>
        <v>296.07</v>
      </c>
      <c r="BO599" s="234">
        <f t="shared" si="634"/>
        <v>221.04</v>
      </c>
      <c r="BP599" s="235" t="s">
        <v>1597</v>
      </c>
    </row>
    <row r="600" spans="1:68" s="233" customFormat="1" x14ac:dyDescent="0.2">
      <c r="A600" s="246" t="s">
        <v>1074</v>
      </c>
      <c r="B600" s="247" t="s">
        <v>1087</v>
      </c>
      <c r="C600" s="247" t="s">
        <v>1086</v>
      </c>
      <c r="D600" s="248" t="s">
        <v>177</v>
      </c>
      <c r="E600" s="247" t="s">
        <v>124</v>
      </c>
      <c r="F600" s="247" t="s">
        <v>157</v>
      </c>
      <c r="G600" s="247" t="s">
        <v>158</v>
      </c>
      <c r="H600" s="247" t="s">
        <v>1428</v>
      </c>
      <c r="I600" s="247" t="s">
        <v>1386</v>
      </c>
      <c r="J600" s="247" t="s">
        <v>1202</v>
      </c>
      <c r="K600" s="271">
        <v>2.36</v>
      </c>
      <c r="L600" s="271">
        <v>1.29</v>
      </c>
      <c r="M600" s="247" t="s">
        <v>1308</v>
      </c>
      <c r="N600" s="247" t="s">
        <v>1388</v>
      </c>
      <c r="O600" s="247" t="s">
        <v>65</v>
      </c>
      <c r="P600" s="247">
        <v>54</v>
      </c>
      <c r="Q600" s="248"/>
      <c r="R600" s="247" t="s">
        <v>136</v>
      </c>
      <c r="S600" s="247" t="s">
        <v>1441</v>
      </c>
      <c r="T600" s="249">
        <v>154</v>
      </c>
      <c r="U600" s="249" t="s">
        <v>1607</v>
      </c>
      <c r="V600" s="247" t="s">
        <v>132</v>
      </c>
      <c r="W600" s="249" t="s">
        <v>108</v>
      </c>
      <c r="X600" s="247" t="s">
        <v>108</v>
      </c>
      <c r="Y600" s="247" t="s">
        <v>112</v>
      </c>
      <c r="Z600" s="247" t="s">
        <v>1337</v>
      </c>
      <c r="AA600" s="247" t="s">
        <v>108</v>
      </c>
      <c r="AB600" s="247" t="s">
        <v>113</v>
      </c>
      <c r="AC600" s="247"/>
      <c r="AD600" s="249" t="s">
        <v>113</v>
      </c>
      <c r="AE600" s="247" t="s">
        <v>6</v>
      </c>
      <c r="AF600" s="247" t="s">
        <v>108</v>
      </c>
      <c r="AG600" s="247"/>
      <c r="AH600" s="247" t="s">
        <v>1347</v>
      </c>
      <c r="AI600" s="254"/>
      <c r="AJ600" s="251" t="s">
        <v>1560</v>
      </c>
      <c r="AK600" s="252" t="s">
        <v>1208</v>
      </c>
      <c r="AL600" s="253" t="s">
        <v>1290</v>
      </c>
      <c r="AM600" s="266">
        <f t="shared" si="611"/>
        <v>6.41</v>
      </c>
      <c r="AN600" s="267">
        <v>33.119999999999997</v>
      </c>
      <c r="AO600" s="234">
        <f t="shared" si="612"/>
        <v>212.3</v>
      </c>
      <c r="AP600" s="268">
        <v>2.75</v>
      </c>
      <c r="AQ600" s="268">
        <v>2</v>
      </c>
      <c r="AR600" s="268">
        <v>1.25</v>
      </c>
      <c r="AS600" s="234">
        <f t="shared" si="624"/>
        <v>224.52</v>
      </c>
      <c r="AT600" s="267">
        <v>33.119999999999997</v>
      </c>
      <c r="AU600" s="234">
        <f t="shared" si="625"/>
        <v>212.3</v>
      </c>
      <c r="AV600" s="268">
        <v>2.75</v>
      </c>
      <c r="AW600" s="268">
        <v>2</v>
      </c>
      <c r="AX600" s="268">
        <v>1.25</v>
      </c>
      <c r="AY600" s="234">
        <f t="shared" si="626"/>
        <v>224.52</v>
      </c>
      <c r="AZ600" s="272">
        <v>26.43</v>
      </c>
      <c r="BA600" s="266">
        <f t="shared" si="627"/>
        <v>169.416</v>
      </c>
      <c r="BB600" s="273">
        <v>1.75</v>
      </c>
      <c r="BC600" s="273">
        <v>1</v>
      </c>
      <c r="BD600" s="273">
        <v>0.75</v>
      </c>
      <c r="BE600" s="234">
        <f t="shared" si="628"/>
        <v>130.97</v>
      </c>
      <c r="BF600" s="272">
        <v>26.43</v>
      </c>
      <c r="BG600" s="234">
        <f t="shared" si="629"/>
        <v>169.42</v>
      </c>
      <c r="BH600" s="273">
        <v>1.75</v>
      </c>
      <c r="BI600" s="273">
        <v>1</v>
      </c>
      <c r="BJ600" s="273">
        <v>0.75</v>
      </c>
      <c r="BK600" s="234">
        <f t="shared" si="630"/>
        <v>130.97</v>
      </c>
      <c r="BL600" s="234">
        <f t="shared" si="631"/>
        <v>436.82</v>
      </c>
      <c r="BM600" s="234">
        <f t="shared" si="632"/>
        <v>436.82</v>
      </c>
      <c r="BN600" s="234">
        <f t="shared" si="633"/>
        <v>300.39</v>
      </c>
      <c r="BO600" s="234">
        <f t="shared" si="634"/>
        <v>300.39</v>
      </c>
      <c r="BP600" s="235" t="s">
        <v>1599</v>
      </c>
    </row>
    <row r="601" spans="1:68" s="233" customFormat="1" x14ac:dyDescent="0.2">
      <c r="A601" s="246" t="s">
        <v>1074</v>
      </c>
      <c r="B601" s="247" t="s">
        <v>1089</v>
      </c>
      <c r="C601" s="247" t="s">
        <v>1088</v>
      </c>
      <c r="D601" s="248" t="s">
        <v>189</v>
      </c>
      <c r="E601" s="247" t="s">
        <v>124</v>
      </c>
      <c r="F601" s="247" t="s">
        <v>157</v>
      </c>
      <c r="G601" s="247" t="s">
        <v>158</v>
      </c>
      <c r="H601" s="247" t="s">
        <v>1428</v>
      </c>
      <c r="I601" s="247" t="s">
        <v>1386</v>
      </c>
      <c r="J601" s="247" t="s">
        <v>1202</v>
      </c>
      <c r="K601" s="271">
        <v>2.36</v>
      </c>
      <c r="L601" s="271">
        <v>1.29</v>
      </c>
      <c r="M601" s="247" t="s">
        <v>1308</v>
      </c>
      <c r="N601" s="247" t="s">
        <v>1388</v>
      </c>
      <c r="O601" s="247" t="s">
        <v>65</v>
      </c>
      <c r="P601" s="247">
        <v>54</v>
      </c>
      <c r="Q601" s="248"/>
      <c r="R601" s="247" t="s">
        <v>136</v>
      </c>
      <c r="S601" s="247" t="s">
        <v>1238</v>
      </c>
      <c r="T601" s="249">
        <v>154</v>
      </c>
      <c r="U601" s="249" t="s">
        <v>1607</v>
      </c>
      <c r="V601" s="247" t="s">
        <v>125</v>
      </c>
      <c r="W601" s="247" t="s">
        <v>108</v>
      </c>
      <c r="X601" s="247" t="s">
        <v>108</v>
      </c>
      <c r="Y601" s="247" t="s">
        <v>112</v>
      </c>
      <c r="Z601" s="247" t="s">
        <v>1337</v>
      </c>
      <c r="AA601" s="247" t="s">
        <v>108</v>
      </c>
      <c r="AB601" s="247" t="s">
        <v>108</v>
      </c>
      <c r="AC601" s="247"/>
      <c r="AD601" s="247" t="s">
        <v>108</v>
      </c>
      <c r="AE601" s="247" t="s">
        <v>6</v>
      </c>
      <c r="AF601" s="247" t="s">
        <v>108</v>
      </c>
      <c r="AG601" s="249" t="s">
        <v>1655</v>
      </c>
      <c r="AH601" s="247" t="s">
        <v>1347</v>
      </c>
      <c r="AI601" s="254"/>
      <c r="AJ601" s="251" t="s">
        <v>1560</v>
      </c>
      <c r="AK601" s="252" t="s">
        <v>1208</v>
      </c>
      <c r="AL601" s="253" t="s">
        <v>1290</v>
      </c>
      <c r="AM601" s="266">
        <f t="shared" si="611"/>
        <v>6.41</v>
      </c>
      <c r="AN601" s="267">
        <v>33.119999999999997</v>
      </c>
      <c r="AO601" s="234">
        <f t="shared" si="612"/>
        <v>212.3</v>
      </c>
      <c r="AP601" s="268">
        <v>2.75</v>
      </c>
      <c r="AQ601" s="268">
        <v>2</v>
      </c>
      <c r="AR601" s="268">
        <v>1.25</v>
      </c>
      <c r="AS601" s="234">
        <f t="shared" si="624"/>
        <v>224.52</v>
      </c>
      <c r="AT601" s="267">
        <v>33.119999999999997</v>
      </c>
      <c r="AU601" s="234">
        <f t="shared" si="625"/>
        <v>212.3</v>
      </c>
      <c r="AV601" s="268">
        <v>2.75</v>
      </c>
      <c r="AW601" s="268">
        <v>2</v>
      </c>
      <c r="AX601" s="268">
        <v>1.25</v>
      </c>
      <c r="AY601" s="234">
        <f t="shared" si="626"/>
        <v>224.52</v>
      </c>
      <c r="AZ601" s="272">
        <v>26.43</v>
      </c>
      <c r="BA601" s="266">
        <f t="shared" si="627"/>
        <v>169.416</v>
      </c>
      <c r="BB601" s="273">
        <v>1.75</v>
      </c>
      <c r="BC601" s="273">
        <v>1</v>
      </c>
      <c r="BD601" s="273">
        <v>0.75</v>
      </c>
      <c r="BE601" s="234">
        <f t="shared" si="628"/>
        <v>130.97</v>
      </c>
      <c r="BF601" s="272">
        <v>26.43</v>
      </c>
      <c r="BG601" s="234">
        <f t="shared" si="629"/>
        <v>169.42</v>
      </c>
      <c r="BH601" s="273">
        <v>1.75</v>
      </c>
      <c r="BI601" s="273">
        <v>1</v>
      </c>
      <c r="BJ601" s="273">
        <v>0.75</v>
      </c>
      <c r="BK601" s="234">
        <f t="shared" si="630"/>
        <v>130.97</v>
      </c>
      <c r="BL601" s="234">
        <f t="shared" si="631"/>
        <v>436.82</v>
      </c>
      <c r="BM601" s="234">
        <f t="shared" si="632"/>
        <v>436.82</v>
      </c>
      <c r="BN601" s="234">
        <f t="shared" si="633"/>
        <v>300.39</v>
      </c>
      <c r="BO601" s="234">
        <f t="shared" si="634"/>
        <v>300.39</v>
      </c>
      <c r="BP601" s="235" t="s">
        <v>1599</v>
      </c>
    </row>
    <row r="602" spans="1:68" s="233" customFormat="1" x14ac:dyDescent="0.2">
      <c r="A602" s="246" t="s">
        <v>1074</v>
      </c>
      <c r="B602" s="247" t="s">
        <v>1090</v>
      </c>
      <c r="C602" s="247" t="s">
        <v>1086</v>
      </c>
      <c r="D602" s="248" t="s">
        <v>177</v>
      </c>
      <c r="E602" s="247" t="s">
        <v>166</v>
      </c>
      <c r="F602" s="247" t="s">
        <v>157</v>
      </c>
      <c r="G602" s="247" t="s">
        <v>158</v>
      </c>
      <c r="H602" s="247" t="s">
        <v>1428</v>
      </c>
      <c r="I602" s="247" t="s">
        <v>1303</v>
      </c>
      <c r="J602" s="247" t="s">
        <v>1202</v>
      </c>
      <c r="K602" s="271">
        <v>2.36</v>
      </c>
      <c r="L602" s="271">
        <v>1.04</v>
      </c>
      <c r="M602" s="247"/>
      <c r="N602" s="247"/>
      <c r="O602" s="247" t="s">
        <v>65</v>
      </c>
      <c r="P602" s="247">
        <v>54</v>
      </c>
      <c r="Q602" s="248"/>
      <c r="R602" s="247" t="s">
        <v>136</v>
      </c>
      <c r="S602" s="247" t="s">
        <v>1217</v>
      </c>
      <c r="T602" s="249">
        <v>139</v>
      </c>
      <c r="U602" s="249" t="s">
        <v>1607</v>
      </c>
      <c r="V602" s="247" t="s">
        <v>132</v>
      </c>
      <c r="W602" s="247" t="s">
        <v>108</v>
      </c>
      <c r="X602" s="247" t="s">
        <v>108</v>
      </c>
      <c r="Y602" s="247" t="s">
        <v>112</v>
      </c>
      <c r="Z602" s="247" t="s">
        <v>1304</v>
      </c>
      <c r="AA602" s="247" t="s">
        <v>113</v>
      </c>
      <c r="AB602" s="247" t="s">
        <v>113</v>
      </c>
      <c r="AC602" s="247"/>
      <c r="AD602" s="247" t="s">
        <v>113</v>
      </c>
      <c r="AE602" s="247" t="s">
        <v>6</v>
      </c>
      <c r="AF602" s="247" t="s">
        <v>108</v>
      </c>
      <c r="AG602" s="247"/>
      <c r="AH602" s="247" t="s">
        <v>1351</v>
      </c>
      <c r="AI602" s="254"/>
      <c r="AJ602" s="251" t="s">
        <v>1560</v>
      </c>
      <c r="AK602" s="252" t="s">
        <v>1208</v>
      </c>
      <c r="AL602" s="253" t="s">
        <v>1290</v>
      </c>
      <c r="AM602" s="266">
        <f t="shared" si="611"/>
        <v>6.16</v>
      </c>
      <c r="AN602" s="267">
        <v>28.77</v>
      </c>
      <c r="AO602" s="234">
        <f t="shared" si="612"/>
        <v>177.22</v>
      </c>
      <c r="AP602" s="268">
        <v>2.75</v>
      </c>
      <c r="AQ602" s="268">
        <v>2</v>
      </c>
      <c r="AR602" s="268">
        <v>1.25</v>
      </c>
      <c r="AS602" s="234">
        <f t="shared" si="624"/>
        <v>224.52</v>
      </c>
      <c r="AT602" s="267">
        <v>28.77</v>
      </c>
      <c r="AU602" s="234">
        <f t="shared" si="625"/>
        <v>177.22</v>
      </c>
      <c r="AV602" s="268">
        <v>2.75</v>
      </c>
      <c r="AW602" s="268">
        <v>2</v>
      </c>
      <c r="AX602" s="268">
        <v>1.25</v>
      </c>
      <c r="AY602" s="234">
        <f t="shared" si="626"/>
        <v>224.52</v>
      </c>
      <c r="AZ602" s="272">
        <v>23.15</v>
      </c>
      <c r="BA602" s="266">
        <f t="shared" si="627"/>
        <v>142.60400000000001</v>
      </c>
      <c r="BB602" s="273">
        <v>1.75</v>
      </c>
      <c r="BC602" s="273">
        <v>1</v>
      </c>
      <c r="BD602" s="273">
        <v>0.75</v>
      </c>
      <c r="BE602" s="234">
        <f t="shared" si="628"/>
        <v>130.97</v>
      </c>
      <c r="BF602" s="272">
        <v>23.15</v>
      </c>
      <c r="BG602" s="234">
        <f t="shared" si="629"/>
        <v>142.6</v>
      </c>
      <c r="BH602" s="273">
        <v>1.75</v>
      </c>
      <c r="BI602" s="273">
        <v>1</v>
      </c>
      <c r="BJ602" s="273">
        <v>0.75</v>
      </c>
      <c r="BK602" s="234">
        <f t="shared" si="630"/>
        <v>130.97</v>
      </c>
      <c r="BL602" s="234">
        <f t="shared" si="631"/>
        <v>401.74</v>
      </c>
      <c r="BM602" s="234">
        <f t="shared" si="632"/>
        <v>401.74</v>
      </c>
      <c r="BN602" s="234">
        <f t="shared" si="633"/>
        <v>273.57</v>
      </c>
      <c r="BO602" s="234">
        <f t="shared" si="634"/>
        <v>273.57</v>
      </c>
      <c r="BP602" s="235" t="s">
        <v>1599</v>
      </c>
    </row>
    <row r="603" spans="1:68" s="233" customFormat="1" x14ac:dyDescent="0.2">
      <c r="A603" s="246" t="s">
        <v>1074</v>
      </c>
      <c r="B603" s="247" t="s">
        <v>1092</v>
      </c>
      <c r="C603" s="247" t="s">
        <v>1091</v>
      </c>
      <c r="D603" s="248" t="s">
        <v>177</v>
      </c>
      <c r="E603" s="247" t="s">
        <v>124</v>
      </c>
      <c r="F603" s="247" t="s">
        <v>157</v>
      </c>
      <c r="G603" s="247" t="s">
        <v>158</v>
      </c>
      <c r="H603" s="247" t="s">
        <v>1428</v>
      </c>
      <c r="I603" s="247" t="s">
        <v>1504</v>
      </c>
      <c r="J603" s="247" t="s">
        <v>1202</v>
      </c>
      <c r="K603" s="271">
        <v>2.36</v>
      </c>
      <c r="L603" s="271">
        <v>1.64</v>
      </c>
      <c r="M603" s="247" t="s">
        <v>1308</v>
      </c>
      <c r="N603" s="247" t="s">
        <v>1505</v>
      </c>
      <c r="O603" s="247" t="s">
        <v>65</v>
      </c>
      <c r="P603" s="247">
        <v>54</v>
      </c>
      <c r="Q603" s="248"/>
      <c r="R603" s="247" t="s">
        <v>136</v>
      </c>
      <c r="S603" s="247" t="s">
        <v>1441</v>
      </c>
      <c r="T603" s="249">
        <v>139</v>
      </c>
      <c r="U603" s="249" t="s">
        <v>1607</v>
      </c>
      <c r="V603" s="247" t="s">
        <v>111</v>
      </c>
      <c r="W603" s="247" t="s">
        <v>65</v>
      </c>
      <c r="X603" s="247" t="s">
        <v>108</v>
      </c>
      <c r="Y603" s="247" t="s">
        <v>112</v>
      </c>
      <c r="Z603" s="247" t="s">
        <v>1337</v>
      </c>
      <c r="AA603" s="247" t="s">
        <v>108</v>
      </c>
      <c r="AB603" s="247" t="s">
        <v>108</v>
      </c>
      <c r="AC603" s="247"/>
      <c r="AD603" s="249" t="s">
        <v>108</v>
      </c>
      <c r="AE603" s="247" t="s">
        <v>6</v>
      </c>
      <c r="AF603" s="247" t="s">
        <v>108</v>
      </c>
      <c r="AG603" s="247" t="s">
        <v>1460</v>
      </c>
      <c r="AH603" s="247" t="s">
        <v>1433</v>
      </c>
      <c r="AI603" s="254"/>
      <c r="AJ603" s="251" t="s">
        <v>1560</v>
      </c>
      <c r="AK603" s="252" t="s">
        <v>1208</v>
      </c>
      <c r="AL603" s="253" t="s">
        <v>1290</v>
      </c>
      <c r="AM603" s="266">
        <f t="shared" si="611"/>
        <v>6.76</v>
      </c>
      <c r="AN603" s="267">
        <v>28.77</v>
      </c>
      <c r="AO603" s="234">
        <f t="shared" si="612"/>
        <v>194.49</v>
      </c>
      <c r="AP603" s="268">
        <v>2.75</v>
      </c>
      <c r="AQ603" s="268">
        <v>2</v>
      </c>
      <c r="AR603" s="268">
        <v>1.25</v>
      </c>
      <c r="AS603" s="234">
        <f t="shared" si="624"/>
        <v>224.52</v>
      </c>
      <c r="AT603" s="267">
        <v>28.77</v>
      </c>
      <c r="AU603" s="234">
        <f t="shared" si="625"/>
        <v>194.49</v>
      </c>
      <c r="AV603" s="268">
        <v>2.75</v>
      </c>
      <c r="AW603" s="268">
        <v>2</v>
      </c>
      <c r="AX603" s="268">
        <v>1.25</v>
      </c>
      <c r="AY603" s="234">
        <f t="shared" si="626"/>
        <v>224.52</v>
      </c>
      <c r="AZ603" s="272">
        <v>23.15</v>
      </c>
      <c r="BA603" s="266">
        <f t="shared" si="627"/>
        <v>156.494</v>
      </c>
      <c r="BB603" s="273">
        <v>1.75</v>
      </c>
      <c r="BC603" s="273">
        <v>1</v>
      </c>
      <c r="BD603" s="273">
        <v>0.75</v>
      </c>
      <c r="BE603" s="234">
        <f t="shared" si="628"/>
        <v>130.97</v>
      </c>
      <c r="BF603" s="272">
        <v>23.15</v>
      </c>
      <c r="BG603" s="234">
        <f t="shared" si="629"/>
        <v>156.49</v>
      </c>
      <c r="BH603" s="273">
        <v>1.75</v>
      </c>
      <c r="BI603" s="273">
        <v>1</v>
      </c>
      <c r="BJ603" s="273">
        <v>0.75</v>
      </c>
      <c r="BK603" s="234">
        <f t="shared" si="630"/>
        <v>130.97</v>
      </c>
      <c r="BL603" s="234">
        <f t="shared" si="631"/>
        <v>419.01</v>
      </c>
      <c r="BM603" s="234">
        <f t="shared" si="632"/>
        <v>419.01</v>
      </c>
      <c r="BN603" s="234">
        <f t="shared" si="633"/>
        <v>287.45999999999998</v>
      </c>
      <c r="BO603" s="234">
        <f t="shared" si="634"/>
        <v>287.45999999999998</v>
      </c>
      <c r="BP603" s="235" t="s">
        <v>1599</v>
      </c>
    </row>
    <row r="604" spans="1:68" s="233" customFormat="1" x14ac:dyDescent="0.2">
      <c r="A604" s="246" t="s">
        <v>1074</v>
      </c>
      <c r="B604" s="247" t="s">
        <v>1093</v>
      </c>
      <c r="C604" s="247" t="s">
        <v>1515</v>
      </c>
      <c r="D604" s="248" t="s">
        <v>177</v>
      </c>
      <c r="E604" s="247" t="s">
        <v>250</v>
      </c>
      <c r="F604" s="247" t="s">
        <v>251</v>
      </c>
      <c r="G604" s="247" t="s">
        <v>158</v>
      </c>
      <c r="H604" s="247" t="s">
        <v>1357</v>
      </c>
      <c r="I604" s="247" t="s">
        <v>1231</v>
      </c>
      <c r="J604" s="249" t="s">
        <v>1231</v>
      </c>
      <c r="K604" s="280">
        <v>2.395</v>
      </c>
      <c r="L604" s="271">
        <v>1.903</v>
      </c>
      <c r="M604" s="247"/>
      <c r="N604" s="247"/>
      <c r="O604" s="247" t="s">
        <v>65</v>
      </c>
      <c r="P604" s="247">
        <v>44</v>
      </c>
      <c r="Q604" s="248"/>
      <c r="R604" s="247" t="s">
        <v>136</v>
      </c>
      <c r="S604" s="247" t="s">
        <v>1499</v>
      </c>
      <c r="T604" s="249">
        <v>256</v>
      </c>
      <c r="U604" s="247" t="s">
        <v>159</v>
      </c>
      <c r="V604" s="247" t="s">
        <v>113</v>
      </c>
      <c r="W604" s="247" t="s">
        <v>65</v>
      </c>
      <c r="X604" s="247" t="s">
        <v>65</v>
      </c>
      <c r="Y604" s="247" t="s">
        <v>112</v>
      </c>
      <c r="Z604" s="247" t="s">
        <v>1337</v>
      </c>
      <c r="AA604" s="247" t="s">
        <v>113</v>
      </c>
      <c r="AB604" s="247" t="s">
        <v>113</v>
      </c>
      <c r="AC604" s="247"/>
      <c r="AD604" s="247" t="s">
        <v>113</v>
      </c>
      <c r="AE604" s="249" t="s">
        <v>113</v>
      </c>
      <c r="AF604" s="247" t="s">
        <v>65</v>
      </c>
      <c r="AG604" s="247"/>
      <c r="AH604" s="247" t="s">
        <v>1395</v>
      </c>
      <c r="AI604" s="254"/>
      <c r="AJ604" s="251" t="s">
        <v>1596</v>
      </c>
      <c r="AK604" s="252" t="s">
        <v>1208</v>
      </c>
      <c r="AL604" s="253" t="s">
        <v>1290</v>
      </c>
      <c r="AM604" s="266">
        <f t="shared" si="611"/>
        <v>7.093</v>
      </c>
      <c r="AN604" s="234"/>
      <c r="AO604" s="267">
        <v>169.05</v>
      </c>
      <c r="AP604" s="268">
        <v>3.5</v>
      </c>
      <c r="AQ604" s="268">
        <v>2.25</v>
      </c>
      <c r="AR604" s="268">
        <v>1.25</v>
      </c>
      <c r="AS604" s="234">
        <f t="shared" si="624"/>
        <v>261.94</v>
      </c>
      <c r="AT604" s="234"/>
      <c r="AU604" s="269">
        <v>93.1</v>
      </c>
      <c r="AV604" s="270">
        <v>3.5</v>
      </c>
      <c r="AW604" s="270">
        <v>2.25</v>
      </c>
      <c r="AX604" s="270">
        <v>1.25</v>
      </c>
      <c r="AY604" s="234">
        <f t="shared" si="626"/>
        <v>261.94</v>
      </c>
      <c r="AZ604" s="266"/>
      <c r="BA604" s="267">
        <v>169.05</v>
      </c>
      <c r="BB604" s="268">
        <v>3.5</v>
      </c>
      <c r="BC604" s="268">
        <v>2.25</v>
      </c>
      <c r="BD604" s="268">
        <v>1.25</v>
      </c>
      <c r="BE604" s="234">
        <f t="shared" si="628"/>
        <v>261.94</v>
      </c>
      <c r="BF604" s="234"/>
      <c r="BG604" s="269">
        <v>93.1</v>
      </c>
      <c r="BH604" s="270">
        <v>3.5</v>
      </c>
      <c r="BI604" s="270">
        <v>2.25</v>
      </c>
      <c r="BJ604" s="270">
        <v>1.25</v>
      </c>
      <c r="BK604" s="234">
        <f t="shared" si="630"/>
        <v>261.94</v>
      </c>
      <c r="BL604" s="234">
        <f t="shared" si="631"/>
        <v>430.99</v>
      </c>
      <c r="BM604" s="234">
        <f t="shared" si="632"/>
        <v>355.04</v>
      </c>
      <c r="BN604" s="234">
        <f t="shared" si="633"/>
        <v>430.99</v>
      </c>
      <c r="BO604" s="234">
        <f t="shared" si="634"/>
        <v>355.04</v>
      </c>
      <c r="BP604" s="235" t="s">
        <v>1597</v>
      </c>
    </row>
    <row r="605" spans="1:68" s="233" customFormat="1" x14ac:dyDescent="0.2">
      <c r="A605" s="246" t="s">
        <v>1074</v>
      </c>
      <c r="B605" s="247" t="s">
        <v>1095</v>
      </c>
      <c r="C605" s="247" t="s">
        <v>1094</v>
      </c>
      <c r="D605" s="248" t="s">
        <v>335</v>
      </c>
      <c r="E605" s="247" t="s">
        <v>166</v>
      </c>
      <c r="F605" s="247" t="s">
        <v>157</v>
      </c>
      <c r="G605" s="247" t="s">
        <v>158</v>
      </c>
      <c r="H605" s="247" t="s">
        <v>1408</v>
      </c>
      <c r="I605" s="247" t="s">
        <v>1500</v>
      </c>
      <c r="J605" s="247" t="s">
        <v>1231</v>
      </c>
      <c r="K605" s="271">
        <v>2.36</v>
      </c>
      <c r="L605" s="271">
        <v>0.95</v>
      </c>
      <c r="M605" s="247"/>
      <c r="N605" s="247"/>
      <c r="O605" s="247" t="s">
        <v>65</v>
      </c>
      <c r="P605" s="247">
        <v>44</v>
      </c>
      <c r="Q605" s="248"/>
      <c r="R605" s="247" t="s">
        <v>136</v>
      </c>
      <c r="S605" s="247" t="s">
        <v>1238</v>
      </c>
      <c r="T605" s="249">
        <v>154</v>
      </c>
      <c r="U605" s="249" t="s">
        <v>1607</v>
      </c>
      <c r="V605" s="247" t="s">
        <v>199</v>
      </c>
      <c r="W605" s="247" t="s">
        <v>65</v>
      </c>
      <c r="X605" s="247" t="s">
        <v>108</v>
      </c>
      <c r="Y605" s="247" t="s">
        <v>112</v>
      </c>
      <c r="Z605" s="247" t="s">
        <v>1337</v>
      </c>
      <c r="AA605" s="247" t="s">
        <v>113</v>
      </c>
      <c r="AB605" s="247" t="s">
        <v>113</v>
      </c>
      <c r="AC605" s="247"/>
      <c r="AD605" s="247" t="s">
        <v>113</v>
      </c>
      <c r="AE605" s="249" t="s">
        <v>113</v>
      </c>
      <c r="AF605" s="247" t="s">
        <v>65</v>
      </c>
      <c r="AG605" s="247"/>
      <c r="AH605" s="247" t="s">
        <v>1383</v>
      </c>
      <c r="AI605" s="254"/>
      <c r="AJ605" s="251" t="s">
        <v>1596</v>
      </c>
      <c r="AK605" s="252" t="s">
        <v>1208</v>
      </c>
      <c r="AL605" s="253" t="s">
        <v>1290</v>
      </c>
      <c r="AM605" s="266">
        <f t="shared" si="611"/>
        <v>6.07</v>
      </c>
      <c r="AN605" s="267">
        <v>28.03</v>
      </c>
      <c r="AO605" s="234">
        <f t="shared" si="612"/>
        <v>170.14</v>
      </c>
      <c r="AP605" s="268">
        <v>2.5</v>
      </c>
      <c r="AQ605" s="268">
        <v>2</v>
      </c>
      <c r="AR605" s="268">
        <v>1.25</v>
      </c>
      <c r="AS605" s="234">
        <f t="shared" si="624"/>
        <v>215.17</v>
      </c>
      <c r="AT605" s="269">
        <v>13.09</v>
      </c>
      <c r="AU605" s="234">
        <f t="shared" si="625"/>
        <v>79.459999999999994</v>
      </c>
      <c r="AV605" s="270">
        <v>2.5</v>
      </c>
      <c r="AW605" s="270">
        <v>2</v>
      </c>
      <c r="AX605" s="270">
        <v>1.25</v>
      </c>
      <c r="AY605" s="234">
        <f t="shared" si="626"/>
        <v>215.17</v>
      </c>
      <c r="AZ605" s="272">
        <v>18.66</v>
      </c>
      <c r="BA605" s="266">
        <f t="shared" si="627"/>
        <v>113.26600000000001</v>
      </c>
      <c r="BB605" s="273">
        <v>1.5</v>
      </c>
      <c r="BC605" s="273">
        <v>1</v>
      </c>
      <c r="BD605" s="273">
        <v>0.75</v>
      </c>
      <c r="BE605" s="234">
        <f t="shared" si="628"/>
        <v>121.62</v>
      </c>
      <c r="BF605" s="294">
        <v>10.78</v>
      </c>
      <c r="BG605" s="234">
        <f t="shared" si="629"/>
        <v>65.430000000000007</v>
      </c>
      <c r="BH605" s="295">
        <v>1.25</v>
      </c>
      <c r="BI605" s="295">
        <v>1</v>
      </c>
      <c r="BJ605" s="295">
        <v>0.75</v>
      </c>
      <c r="BK605" s="234">
        <f t="shared" si="630"/>
        <v>112.26</v>
      </c>
      <c r="BL605" s="234">
        <f t="shared" si="631"/>
        <v>385.31</v>
      </c>
      <c r="BM605" s="234">
        <f t="shared" si="632"/>
        <v>294.63</v>
      </c>
      <c r="BN605" s="234">
        <f t="shared" si="633"/>
        <v>234.89</v>
      </c>
      <c r="BO605" s="234">
        <f t="shared" si="634"/>
        <v>177.69</v>
      </c>
    </row>
    <row r="606" spans="1:68" s="233" customFormat="1" x14ac:dyDescent="0.2">
      <c r="A606" s="246" t="s">
        <v>1074</v>
      </c>
      <c r="B606" s="247" t="s">
        <v>1096</v>
      </c>
      <c r="C606" s="247" t="s">
        <v>1094</v>
      </c>
      <c r="D606" s="248" t="s">
        <v>335</v>
      </c>
      <c r="E606" s="247" t="s">
        <v>166</v>
      </c>
      <c r="F606" s="247" t="s">
        <v>157</v>
      </c>
      <c r="G606" s="247" t="s">
        <v>158</v>
      </c>
      <c r="H606" s="247" t="s">
        <v>1408</v>
      </c>
      <c r="I606" s="247" t="s">
        <v>1429</v>
      </c>
      <c r="J606" s="249" t="s">
        <v>1637</v>
      </c>
      <c r="K606" s="271">
        <v>2.36</v>
      </c>
      <c r="L606" s="271">
        <v>0.83</v>
      </c>
      <c r="M606" s="247"/>
      <c r="N606" s="247"/>
      <c r="O606" s="247" t="s">
        <v>65</v>
      </c>
      <c r="P606" s="247">
        <v>44</v>
      </c>
      <c r="Q606" s="248"/>
      <c r="R606" s="247" t="s">
        <v>136</v>
      </c>
      <c r="S606" s="247" t="s">
        <v>1238</v>
      </c>
      <c r="T606" s="249">
        <v>154</v>
      </c>
      <c r="U606" s="249" t="s">
        <v>1607</v>
      </c>
      <c r="V606" s="247" t="s">
        <v>199</v>
      </c>
      <c r="W606" s="247" t="s">
        <v>65</v>
      </c>
      <c r="X606" s="247" t="s">
        <v>65</v>
      </c>
      <c r="Y606" s="247" t="s">
        <v>112</v>
      </c>
      <c r="Z606" s="247" t="s">
        <v>1337</v>
      </c>
      <c r="AA606" s="247" t="s">
        <v>113</v>
      </c>
      <c r="AB606" s="247" t="s">
        <v>113</v>
      </c>
      <c r="AC606" s="247"/>
      <c r="AD606" s="247" t="s">
        <v>113</v>
      </c>
      <c r="AE606" s="249" t="s">
        <v>5</v>
      </c>
      <c r="AF606" s="247" t="s">
        <v>65</v>
      </c>
      <c r="AG606" s="247"/>
      <c r="AH606" s="247" t="s">
        <v>1400</v>
      </c>
      <c r="AI606" s="254"/>
      <c r="AJ606" s="251" t="s">
        <v>1566</v>
      </c>
      <c r="AK606" s="252" t="s">
        <v>1208</v>
      </c>
      <c r="AL606" s="253" t="s">
        <v>1290</v>
      </c>
      <c r="AM606" s="266">
        <f t="shared" si="611"/>
        <v>5.95</v>
      </c>
      <c r="AN606" s="267">
        <v>28.04</v>
      </c>
      <c r="AO606" s="234">
        <f t="shared" si="612"/>
        <v>166.84</v>
      </c>
      <c r="AP606" s="268">
        <v>2.5</v>
      </c>
      <c r="AQ606" s="268">
        <v>2</v>
      </c>
      <c r="AR606" s="268">
        <v>1.25</v>
      </c>
      <c r="AS606" s="234">
        <f t="shared" si="624"/>
        <v>215.17</v>
      </c>
      <c r="AT606" s="269">
        <v>13.1</v>
      </c>
      <c r="AU606" s="234">
        <f t="shared" si="625"/>
        <v>77.95</v>
      </c>
      <c r="AV606" s="270">
        <v>2.5</v>
      </c>
      <c r="AW606" s="270">
        <v>2</v>
      </c>
      <c r="AX606" s="270">
        <v>1.25</v>
      </c>
      <c r="AY606" s="234">
        <f t="shared" si="626"/>
        <v>215.17</v>
      </c>
      <c r="AZ606" s="272">
        <v>18.68</v>
      </c>
      <c r="BA606" s="266">
        <f t="shared" si="627"/>
        <v>111.146</v>
      </c>
      <c r="BB606" s="273">
        <v>1.5</v>
      </c>
      <c r="BC606" s="273">
        <v>1</v>
      </c>
      <c r="BD606" s="273">
        <v>0.75</v>
      </c>
      <c r="BE606" s="234">
        <f t="shared" si="628"/>
        <v>121.62</v>
      </c>
      <c r="BF606" s="294">
        <v>10.79</v>
      </c>
      <c r="BG606" s="234">
        <f t="shared" si="629"/>
        <v>64.2</v>
      </c>
      <c r="BH606" s="295">
        <v>1.25</v>
      </c>
      <c r="BI606" s="295">
        <v>1</v>
      </c>
      <c r="BJ606" s="295">
        <v>0.75</v>
      </c>
      <c r="BK606" s="234">
        <f t="shared" si="630"/>
        <v>112.26</v>
      </c>
      <c r="BL606" s="234">
        <f t="shared" si="631"/>
        <v>382.01</v>
      </c>
      <c r="BM606" s="234">
        <f t="shared" si="632"/>
        <v>293.12</v>
      </c>
      <c r="BN606" s="234">
        <f t="shared" si="633"/>
        <v>232.77</v>
      </c>
      <c r="BO606" s="234">
        <f t="shared" si="634"/>
        <v>176.46</v>
      </c>
    </row>
    <row r="607" spans="1:68" s="233" customFormat="1" x14ac:dyDescent="0.2">
      <c r="A607" s="246" t="s">
        <v>1074</v>
      </c>
      <c r="B607" s="247" t="s">
        <v>1098</v>
      </c>
      <c r="C607" s="247" t="s">
        <v>1097</v>
      </c>
      <c r="D607" s="248" t="s">
        <v>338</v>
      </c>
      <c r="E607" s="247" t="s">
        <v>166</v>
      </c>
      <c r="F607" s="247" t="s">
        <v>157</v>
      </c>
      <c r="G607" s="247" t="s">
        <v>158</v>
      </c>
      <c r="H607" s="247" t="s">
        <v>1408</v>
      </c>
      <c r="I607" s="247" t="s">
        <v>1449</v>
      </c>
      <c r="J607" s="247" t="s">
        <v>1295</v>
      </c>
      <c r="K607" s="271">
        <v>2.36</v>
      </c>
      <c r="L607" s="271">
        <v>0.97</v>
      </c>
      <c r="M607" s="247"/>
      <c r="N607" s="247"/>
      <c r="O607" s="247" t="s">
        <v>65</v>
      </c>
      <c r="P607" s="247">
        <v>44</v>
      </c>
      <c r="Q607" s="248"/>
      <c r="R607" s="247" t="s">
        <v>136</v>
      </c>
      <c r="S607" s="247" t="s">
        <v>1238</v>
      </c>
      <c r="T607" s="249">
        <v>154</v>
      </c>
      <c r="U607" s="249" t="s">
        <v>1607</v>
      </c>
      <c r="V607" s="247" t="s">
        <v>167</v>
      </c>
      <c r="W607" s="247" t="s">
        <v>65</v>
      </c>
      <c r="X607" s="247" t="s">
        <v>108</v>
      </c>
      <c r="Y607" s="247" t="s">
        <v>112</v>
      </c>
      <c r="Z607" s="247" t="s">
        <v>1337</v>
      </c>
      <c r="AA607" s="247" t="s">
        <v>113</v>
      </c>
      <c r="AB607" s="247" t="s">
        <v>113</v>
      </c>
      <c r="AC607" s="247"/>
      <c r="AD607" s="247" t="s">
        <v>113</v>
      </c>
      <c r="AE607" s="249" t="s">
        <v>113</v>
      </c>
      <c r="AF607" s="247" t="s">
        <v>65</v>
      </c>
      <c r="AG607" s="247"/>
      <c r="AH607" s="247" t="s">
        <v>1383</v>
      </c>
      <c r="AI607" s="254"/>
      <c r="AJ607" s="251" t="s">
        <v>1596</v>
      </c>
      <c r="AK607" s="252" t="s">
        <v>1208</v>
      </c>
      <c r="AL607" s="253" t="s">
        <v>1290</v>
      </c>
      <c r="AM607" s="266">
        <f t="shared" si="611"/>
        <v>6.09</v>
      </c>
      <c r="AN607" s="267">
        <v>28.03</v>
      </c>
      <c r="AO607" s="234">
        <f t="shared" si="612"/>
        <v>170.7</v>
      </c>
      <c r="AP607" s="268">
        <v>2.5</v>
      </c>
      <c r="AQ607" s="268">
        <v>2</v>
      </c>
      <c r="AR607" s="268">
        <v>1.25</v>
      </c>
      <c r="AS607" s="234">
        <f t="shared" si="624"/>
        <v>215.17</v>
      </c>
      <c r="AT607" s="269">
        <v>13.09</v>
      </c>
      <c r="AU607" s="234">
        <f t="shared" si="625"/>
        <v>79.72</v>
      </c>
      <c r="AV607" s="270">
        <v>2.5</v>
      </c>
      <c r="AW607" s="270">
        <v>2</v>
      </c>
      <c r="AX607" s="270">
        <v>1.25</v>
      </c>
      <c r="AY607" s="234">
        <f t="shared" si="626"/>
        <v>215.17</v>
      </c>
      <c r="AZ607" s="272">
        <v>18.66</v>
      </c>
      <c r="BA607" s="266">
        <f t="shared" si="627"/>
        <v>113.639</v>
      </c>
      <c r="BB607" s="273">
        <v>1.5</v>
      </c>
      <c r="BC607" s="273">
        <v>1</v>
      </c>
      <c r="BD607" s="273">
        <v>0.75</v>
      </c>
      <c r="BE607" s="234">
        <f t="shared" si="628"/>
        <v>121.62</v>
      </c>
      <c r="BF607" s="294">
        <v>10.78</v>
      </c>
      <c r="BG607" s="234">
        <f t="shared" si="629"/>
        <v>65.650000000000006</v>
      </c>
      <c r="BH607" s="295">
        <v>1.25</v>
      </c>
      <c r="BI607" s="295">
        <v>1</v>
      </c>
      <c r="BJ607" s="295">
        <v>0.75</v>
      </c>
      <c r="BK607" s="234">
        <f t="shared" si="630"/>
        <v>112.26</v>
      </c>
      <c r="BL607" s="234">
        <f t="shared" si="631"/>
        <v>385.87</v>
      </c>
      <c r="BM607" s="234">
        <f t="shared" si="632"/>
        <v>294.89</v>
      </c>
      <c r="BN607" s="234">
        <f t="shared" si="633"/>
        <v>235.26</v>
      </c>
      <c r="BO607" s="234">
        <f t="shared" si="634"/>
        <v>177.91</v>
      </c>
    </row>
    <row r="608" spans="1:68" s="233" customFormat="1" ht="14.95" thickBot="1" x14ac:dyDescent="0.25">
      <c r="A608" s="277" t="s">
        <v>1074</v>
      </c>
      <c r="B608" s="278" t="s">
        <v>1100</v>
      </c>
      <c r="C608" s="278" t="s">
        <v>1099</v>
      </c>
      <c r="D608" s="279" t="s">
        <v>291</v>
      </c>
      <c r="E608" s="278" t="s">
        <v>250</v>
      </c>
      <c r="F608" s="278" t="s">
        <v>251</v>
      </c>
      <c r="G608" s="278" t="s">
        <v>158</v>
      </c>
      <c r="H608" s="278" t="s">
        <v>1357</v>
      </c>
      <c r="I608" s="278" t="s">
        <v>1231</v>
      </c>
      <c r="J608" s="249" t="s">
        <v>1231</v>
      </c>
      <c r="K608" s="280">
        <v>2.395</v>
      </c>
      <c r="L608" s="271">
        <v>1.903</v>
      </c>
      <c r="M608" s="278"/>
      <c r="N608" s="278"/>
      <c r="O608" s="278" t="s">
        <v>65</v>
      </c>
      <c r="P608" s="278">
        <v>44</v>
      </c>
      <c r="Q608" s="279"/>
      <c r="R608" s="278" t="s">
        <v>136</v>
      </c>
      <c r="S608" s="278" t="s">
        <v>1217</v>
      </c>
      <c r="T608" s="249">
        <v>139</v>
      </c>
      <c r="U608" s="278" t="s">
        <v>159</v>
      </c>
      <c r="V608" s="278" t="s">
        <v>113</v>
      </c>
      <c r="W608" s="278" t="s">
        <v>65</v>
      </c>
      <c r="X608" s="278" t="s">
        <v>65</v>
      </c>
      <c r="Y608" s="278" t="s">
        <v>112</v>
      </c>
      <c r="Z608" s="278" t="s">
        <v>1337</v>
      </c>
      <c r="AA608" s="278" t="s">
        <v>113</v>
      </c>
      <c r="AB608" s="278" t="s">
        <v>113</v>
      </c>
      <c r="AC608" s="278"/>
      <c r="AD608" s="278" t="s">
        <v>113</v>
      </c>
      <c r="AE608" s="249" t="s">
        <v>113</v>
      </c>
      <c r="AF608" s="249" t="s">
        <v>65</v>
      </c>
      <c r="AG608" s="278"/>
      <c r="AH608" s="278" t="s">
        <v>1395</v>
      </c>
      <c r="AI608" s="281"/>
      <c r="AJ608" s="282" t="s">
        <v>1596</v>
      </c>
      <c r="AK608" s="252" t="s">
        <v>1208</v>
      </c>
      <c r="AL608" s="253" t="s">
        <v>1290</v>
      </c>
      <c r="AM608" s="266">
        <f t="shared" si="611"/>
        <v>7.093</v>
      </c>
      <c r="AN608" s="234"/>
      <c r="AO608" s="267">
        <v>86.72</v>
      </c>
      <c r="AP608" s="268">
        <v>3</v>
      </c>
      <c r="AQ608" s="268">
        <v>2.25</v>
      </c>
      <c r="AR608" s="268">
        <v>1.25</v>
      </c>
      <c r="AS608" s="234">
        <f t="shared" si="624"/>
        <v>243.23</v>
      </c>
      <c r="AT608" s="234"/>
      <c r="AU608" s="269">
        <v>54.01</v>
      </c>
      <c r="AV608" s="270">
        <v>3</v>
      </c>
      <c r="AW608" s="270">
        <v>2.25</v>
      </c>
      <c r="AX608" s="270">
        <v>1.25</v>
      </c>
      <c r="AY608" s="234">
        <f t="shared" si="626"/>
        <v>243.23</v>
      </c>
      <c r="AZ608" s="266"/>
      <c r="BA608" s="267">
        <v>86.72</v>
      </c>
      <c r="BB608" s="268">
        <v>3</v>
      </c>
      <c r="BC608" s="268">
        <v>2.25</v>
      </c>
      <c r="BD608" s="268">
        <v>1.25</v>
      </c>
      <c r="BE608" s="234">
        <f t="shared" si="628"/>
        <v>243.23</v>
      </c>
      <c r="BF608" s="234"/>
      <c r="BG608" s="269">
        <v>54.01</v>
      </c>
      <c r="BH608" s="270">
        <v>3</v>
      </c>
      <c r="BI608" s="270">
        <v>2.25</v>
      </c>
      <c r="BJ608" s="270">
        <v>1.25</v>
      </c>
      <c r="BK608" s="234">
        <f t="shared" si="630"/>
        <v>243.23</v>
      </c>
      <c r="BL608" s="234">
        <f t="shared" si="631"/>
        <v>329.95</v>
      </c>
      <c r="BM608" s="234">
        <f t="shared" si="632"/>
        <v>297.24</v>
      </c>
      <c r="BN608" s="234">
        <f t="shared" si="633"/>
        <v>329.95</v>
      </c>
      <c r="BO608" s="234">
        <f t="shared" si="634"/>
        <v>297.24</v>
      </c>
      <c r="BP608" s="235" t="s">
        <v>1597</v>
      </c>
    </row>
    <row r="609" spans="1:68" s="233" customFormat="1" ht="14.95" thickBot="1" x14ac:dyDescent="0.25">
      <c r="A609" s="284" t="s">
        <v>1160</v>
      </c>
      <c r="B609" s="285"/>
      <c r="C609" s="285"/>
      <c r="D609" s="286"/>
      <c r="E609" s="285"/>
      <c r="F609" s="285"/>
      <c r="G609" s="286"/>
      <c r="H609" s="286"/>
      <c r="I609" s="286"/>
      <c r="J609" s="285"/>
      <c r="K609" s="287"/>
      <c r="L609" s="287"/>
      <c r="M609" s="285"/>
      <c r="N609" s="285"/>
      <c r="O609" s="285"/>
      <c r="P609" s="285"/>
      <c r="Q609" s="286"/>
      <c r="R609" s="285"/>
      <c r="S609" s="285"/>
      <c r="T609" s="285"/>
      <c r="U609" s="285"/>
      <c r="V609" s="285"/>
      <c r="W609" s="285"/>
      <c r="X609" s="285"/>
      <c r="Y609" s="285"/>
      <c r="Z609" s="285"/>
      <c r="AA609" s="285"/>
      <c r="AB609" s="285"/>
      <c r="AC609" s="285"/>
      <c r="AD609" s="285"/>
      <c r="AE609" s="285"/>
      <c r="AF609" s="285"/>
      <c r="AG609" s="285"/>
      <c r="AH609" s="285"/>
      <c r="AI609" s="286"/>
      <c r="AJ609" s="286"/>
      <c r="AK609" s="285"/>
      <c r="AL609" s="288"/>
      <c r="AM609" s="266"/>
      <c r="AN609" s="234"/>
      <c r="AO609" s="234"/>
      <c r="AP609" s="234"/>
      <c r="AQ609" s="234"/>
      <c r="AR609" s="234"/>
      <c r="AS609" s="234"/>
      <c r="AT609" s="266"/>
      <c r="AU609" s="266"/>
      <c r="AV609" s="266"/>
      <c r="AW609" s="266"/>
      <c r="AX609" s="266"/>
      <c r="AY609" s="266"/>
      <c r="AZ609" s="266"/>
      <c r="BA609" s="266"/>
      <c r="BB609" s="266"/>
      <c r="BC609" s="266"/>
      <c r="BD609" s="266"/>
      <c r="BE609" s="266"/>
      <c r="BF609" s="266"/>
      <c r="BG609" s="266"/>
      <c r="BH609" s="266"/>
      <c r="BI609" s="266"/>
      <c r="BJ609" s="266"/>
      <c r="BK609" s="266"/>
      <c r="BL609" s="234"/>
      <c r="BM609" s="234"/>
      <c r="BN609" s="234"/>
      <c r="BO609" s="234"/>
    </row>
    <row r="610" spans="1:68" s="233" customFormat="1" ht="14.95" thickBot="1" x14ac:dyDescent="0.25">
      <c r="A610" s="306" t="s">
        <v>1160</v>
      </c>
      <c r="B610" s="307" t="s">
        <v>1161</v>
      </c>
      <c r="C610" s="307" t="s">
        <v>1112</v>
      </c>
      <c r="D610" s="308" t="s">
        <v>189</v>
      </c>
      <c r="E610" s="307" t="s">
        <v>166</v>
      </c>
      <c r="F610" s="307" t="s">
        <v>157</v>
      </c>
      <c r="G610" s="307" t="s">
        <v>158</v>
      </c>
      <c r="H610" s="307" t="s">
        <v>1516</v>
      </c>
      <c r="I610" s="307" t="s">
        <v>1402</v>
      </c>
      <c r="J610" s="307" t="s">
        <v>1402</v>
      </c>
      <c r="K610" s="309">
        <v>1.86</v>
      </c>
      <c r="L610" s="309">
        <v>1.02</v>
      </c>
      <c r="M610" s="307"/>
      <c r="N610" s="307"/>
      <c r="O610" s="307" t="s">
        <v>65</v>
      </c>
      <c r="P610" s="307">
        <v>54</v>
      </c>
      <c r="Q610" s="308"/>
      <c r="R610" s="307" t="s">
        <v>136</v>
      </c>
      <c r="S610" s="307" t="s">
        <v>1238</v>
      </c>
      <c r="T610" s="249" t="s">
        <v>1625</v>
      </c>
      <c r="U610" s="249" t="s">
        <v>1607</v>
      </c>
      <c r="V610" s="307" t="s">
        <v>167</v>
      </c>
      <c r="W610" s="307" t="s">
        <v>108</v>
      </c>
      <c r="X610" s="307" t="s">
        <v>108</v>
      </c>
      <c r="Y610" s="307" t="s">
        <v>112</v>
      </c>
      <c r="Z610" s="307" t="s">
        <v>1139</v>
      </c>
      <c r="AA610" s="307" t="s">
        <v>113</v>
      </c>
      <c r="AB610" s="307" t="s">
        <v>113</v>
      </c>
      <c r="AC610" s="307"/>
      <c r="AD610" s="307" t="s">
        <v>113</v>
      </c>
      <c r="AE610" s="307" t="s">
        <v>6</v>
      </c>
      <c r="AF610" s="307" t="s">
        <v>108</v>
      </c>
      <c r="AG610" s="307"/>
      <c r="AH610" s="249" t="s">
        <v>1413</v>
      </c>
      <c r="AI610" s="310"/>
      <c r="AJ610" s="311" t="s">
        <v>1560</v>
      </c>
      <c r="AK610" s="252" t="s">
        <v>1208</v>
      </c>
      <c r="AL610" s="253" t="s">
        <v>1290</v>
      </c>
      <c r="AM610" s="266">
        <f t="shared" si="611"/>
        <v>5.14</v>
      </c>
      <c r="AN610" s="267">
        <v>28.77</v>
      </c>
      <c r="AO610" s="234">
        <f t="shared" si="612"/>
        <v>147.88</v>
      </c>
      <c r="AP610" s="268">
        <v>2.75</v>
      </c>
      <c r="AQ610" s="268">
        <v>2</v>
      </c>
      <c r="AR610" s="268">
        <v>1.25</v>
      </c>
      <c r="AS610" s="234">
        <f t="shared" ref="AS610" si="635">SUBTOTAL(9,AP610:AR610)*37.42</f>
        <v>224.52</v>
      </c>
      <c r="AT610" s="267">
        <v>28.77</v>
      </c>
      <c r="AU610" s="234">
        <f>SUBTOTAL(9,AM610)*AT610</f>
        <v>147.88</v>
      </c>
      <c r="AV610" s="268">
        <v>2.75</v>
      </c>
      <c r="AW610" s="268">
        <v>2</v>
      </c>
      <c r="AX610" s="268">
        <v>1.25</v>
      </c>
      <c r="AY610" s="234">
        <f>SUBTOTAL(9,AV610:AX610)*37.42</f>
        <v>224.52</v>
      </c>
      <c r="AZ610" s="272">
        <v>23.15</v>
      </c>
      <c r="BA610" s="266">
        <f>SUBTOTAL(9,AM610)*AZ610</f>
        <v>118.991</v>
      </c>
      <c r="BB610" s="273">
        <v>1.75</v>
      </c>
      <c r="BC610" s="273">
        <v>1</v>
      </c>
      <c r="BD610" s="273">
        <v>0.75</v>
      </c>
      <c r="BE610" s="234">
        <f>SUBTOTAL(9,BB610:BD610)*37.42</f>
        <v>130.97</v>
      </c>
      <c r="BF610" s="272">
        <v>23.15</v>
      </c>
      <c r="BG610" s="234">
        <f>SUBTOTAL(9,AM610)*BF610</f>
        <v>118.99</v>
      </c>
      <c r="BH610" s="273">
        <v>1.75</v>
      </c>
      <c r="BI610" s="273">
        <v>1</v>
      </c>
      <c r="BJ610" s="273">
        <v>0.75</v>
      </c>
      <c r="BK610" s="234">
        <f t="shared" ref="BK610" si="636">SUBTOTAL(9,BH610:BJ610)*37.42</f>
        <v>130.97</v>
      </c>
      <c r="BL610" s="234">
        <f>SUM(AO610+AS610)</f>
        <v>372.4</v>
      </c>
      <c r="BM610" s="234">
        <f>SUM(AU610+AY610)</f>
        <v>372.4</v>
      </c>
      <c r="BN610" s="234">
        <f>SUM(BA610+BE610)</f>
        <v>249.96</v>
      </c>
      <c r="BO610" s="234">
        <f>SUM(BG610+BK610)</f>
        <v>249.96</v>
      </c>
      <c r="BP610" s="235" t="s">
        <v>1599</v>
      </c>
    </row>
    <row r="611" spans="1:68" s="233" customFormat="1" ht="14.95" thickBot="1" x14ac:dyDescent="0.25">
      <c r="A611" s="284" t="s">
        <v>1101</v>
      </c>
      <c r="B611" s="285"/>
      <c r="C611" s="285"/>
      <c r="D611" s="286"/>
      <c r="E611" s="285"/>
      <c r="F611" s="285"/>
      <c r="G611" s="286"/>
      <c r="H611" s="286"/>
      <c r="I611" s="286"/>
      <c r="J611" s="285"/>
      <c r="K611" s="287"/>
      <c r="L611" s="287"/>
      <c r="M611" s="285"/>
      <c r="N611" s="285"/>
      <c r="O611" s="285"/>
      <c r="P611" s="285"/>
      <c r="Q611" s="286"/>
      <c r="R611" s="285"/>
      <c r="S611" s="285"/>
      <c r="T611" s="285"/>
      <c r="U611" s="285"/>
      <c r="V611" s="285"/>
      <c r="W611" s="285"/>
      <c r="X611" s="285"/>
      <c r="Y611" s="285"/>
      <c r="Z611" s="285"/>
      <c r="AA611" s="285"/>
      <c r="AB611" s="285"/>
      <c r="AC611" s="285"/>
      <c r="AD611" s="285"/>
      <c r="AE611" s="285"/>
      <c r="AF611" s="285"/>
      <c r="AG611" s="285"/>
      <c r="AH611" s="285"/>
      <c r="AI611" s="286"/>
      <c r="AJ611" s="286"/>
      <c r="AK611" s="285"/>
      <c r="AL611" s="288"/>
      <c r="AM611" s="266"/>
      <c r="AN611" s="234"/>
      <c r="AO611" s="234"/>
      <c r="AP611" s="234"/>
      <c r="AQ611" s="234"/>
      <c r="AR611" s="234"/>
      <c r="AS611" s="234"/>
      <c r="AT611" s="266"/>
      <c r="AU611" s="266"/>
      <c r="AV611" s="266"/>
      <c r="AW611" s="266"/>
      <c r="AX611" s="266"/>
      <c r="AY611" s="266"/>
      <c r="AZ611" s="266"/>
      <c r="BA611" s="266"/>
      <c r="BB611" s="266"/>
      <c r="BC611" s="266"/>
      <c r="BD611" s="266"/>
      <c r="BE611" s="266"/>
      <c r="BF611" s="266"/>
      <c r="BG611" s="266"/>
      <c r="BH611" s="266"/>
      <c r="BI611" s="266"/>
      <c r="BJ611" s="266"/>
      <c r="BK611" s="266"/>
      <c r="BL611" s="234"/>
      <c r="BM611" s="234"/>
      <c r="BN611" s="234"/>
      <c r="BO611" s="234"/>
    </row>
    <row r="612" spans="1:68" s="233" customFormat="1" x14ac:dyDescent="0.2">
      <c r="A612" s="289" t="s">
        <v>1101</v>
      </c>
      <c r="B612" s="290" t="s">
        <v>1103</v>
      </c>
      <c r="C612" s="290" t="s">
        <v>1102</v>
      </c>
      <c r="D612" s="291" t="s">
        <v>335</v>
      </c>
      <c r="E612" s="290" t="s">
        <v>166</v>
      </c>
      <c r="F612" s="290" t="s">
        <v>157</v>
      </c>
      <c r="G612" s="290" t="s">
        <v>158</v>
      </c>
      <c r="H612" s="290" t="s">
        <v>1408</v>
      </c>
      <c r="I612" s="290" t="s">
        <v>1429</v>
      </c>
      <c r="J612" s="249" t="s">
        <v>1637</v>
      </c>
      <c r="K612" s="271">
        <v>2.36</v>
      </c>
      <c r="L612" s="271">
        <v>0.83</v>
      </c>
      <c r="M612" s="290"/>
      <c r="N612" s="290"/>
      <c r="O612" s="290" t="s">
        <v>65</v>
      </c>
      <c r="P612" s="290">
        <v>44</v>
      </c>
      <c r="Q612" s="291"/>
      <c r="R612" s="290" t="s">
        <v>136</v>
      </c>
      <c r="S612" s="290" t="s">
        <v>1238</v>
      </c>
      <c r="T612" s="249">
        <v>154</v>
      </c>
      <c r="U612" s="249" t="s">
        <v>1607</v>
      </c>
      <c r="V612" s="290" t="s">
        <v>199</v>
      </c>
      <c r="W612" s="290" t="s">
        <v>65</v>
      </c>
      <c r="X612" s="290" t="s">
        <v>65</v>
      </c>
      <c r="Y612" s="290" t="s">
        <v>112</v>
      </c>
      <c r="Z612" s="290" t="s">
        <v>1337</v>
      </c>
      <c r="AA612" s="290" t="s">
        <v>113</v>
      </c>
      <c r="AB612" s="290" t="s">
        <v>113</v>
      </c>
      <c r="AC612" s="290"/>
      <c r="AD612" s="290" t="s">
        <v>113</v>
      </c>
      <c r="AE612" s="249" t="s">
        <v>5</v>
      </c>
      <c r="AF612" s="290" t="s">
        <v>65</v>
      </c>
      <c r="AG612" s="290"/>
      <c r="AH612" s="290" t="s">
        <v>1400</v>
      </c>
      <c r="AI612" s="304"/>
      <c r="AJ612" s="292" t="s">
        <v>1566</v>
      </c>
      <c r="AK612" s="252" t="s">
        <v>1208</v>
      </c>
      <c r="AL612" s="253" t="s">
        <v>1290</v>
      </c>
      <c r="AM612" s="266">
        <f t="shared" si="611"/>
        <v>5.95</v>
      </c>
      <c r="AN612" s="267">
        <v>28.04</v>
      </c>
      <c r="AO612" s="234">
        <f t="shared" si="612"/>
        <v>166.84</v>
      </c>
      <c r="AP612" s="268">
        <v>2.5</v>
      </c>
      <c r="AQ612" s="268">
        <v>2</v>
      </c>
      <c r="AR612" s="268">
        <v>1.25</v>
      </c>
      <c r="AS612" s="234">
        <f t="shared" ref="AS612:AS626" si="637">SUBTOTAL(9,AP612:AR612)*37.42</f>
        <v>215.17</v>
      </c>
      <c r="AT612" s="269">
        <v>13.1</v>
      </c>
      <c r="AU612" s="234">
        <f t="shared" ref="AU612:AU626" si="638">SUBTOTAL(9,AM612)*AT612</f>
        <v>77.95</v>
      </c>
      <c r="AV612" s="270">
        <v>2.5</v>
      </c>
      <c r="AW612" s="270">
        <v>2</v>
      </c>
      <c r="AX612" s="270">
        <v>1.25</v>
      </c>
      <c r="AY612" s="234">
        <f t="shared" ref="AY612:AY626" si="639">SUBTOTAL(9,AV612:AX612)*37.42</f>
        <v>215.17</v>
      </c>
      <c r="AZ612" s="272">
        <v>18.68</v>
      </c>
      <c r="BA612" s="266">
        <f t="shared" ref="BA612:BA626" si="640">SUBTOTAL(9,AM612)*AZ612</f>
        <v>111.146</v>
      </c>
      <c r="BB612" s="273">
        <v>1.5</v>
      </c>
      <c r="BC612" s="273">
        <v>1</v>
      </c>
      <c r="BD612" s="273">
        <v>0.75</v>
      </c>
      <c r="BE612" s="234">
        <f t="shared" ref="BE612:BE626" si="641">SUBTOTAL(9,BB612:BD612)*37.42</f>
        <v>121.62</v>
      </c>
      <c r="BF612" s="294">
        <v>10.79</v>
      </c>
      <c r="BG612" s="234">
        <f t="shared" ref="BG612:BG626" si="642">SUBTOTAL(9,AM612)*BF612</f>
        <v>64.2</v>
      </c>
      <c r="BH612" s="295">
        <v>1.25</v>
      </c>
      <c r="BI612" s="295">
        <v>1</v>
      </c>
      <c r="BJ612" s="295">
        <v>0.75</v>
      </c>
      <c r="BK612" s="234">
        <f t="shared" ref="BK612:BK626" si="643">SUBTOTAL(9,BH612:BJ612)*37.42</f>
        <v>112.26</v>
      </c>
      <c r="BL612" s="234">
        <f t="shared" ref="BL612:BL626" si="644">SUM(AO612+AS612)</f>
        <v>382.01</v>
      </c>
      <c r="BM612" s="234">
        <f t="shared" ref="BM612:BM626" si="645">SUM(AU612+AY612)</f>
        <v>293.12</v>
      </c>
      <c r="BN612" s="234">
        <f t="shared" ref="BN612:BN626" si="646">SUM(BA612+BE612)</f>
        <v>232.77</v>
      </c>
      <c r="BO612" s="234">
        <f t="shared" ref="BO612:BO626" si="647">SUM(BG612+BK612)</f>
        <v>176.46</v>
      </c>
    </row>
    <row r="613" spans="1:68" s="233" customFormat="1" x14ac:dyDescent="0.2">
      <c r="A613" s="246" t="s">
        <v>1101</v>
      </c>
      <c r="B613" s="247" t="s">
        <v>1104</v>
      </c>
      <c r="C613" s="247" t="s">
        <v>1102</v>
      </c>
      <c r="D613" s="248" t="s">
        <v>335</v>
      </c>
      <c r="E613" s="247" t="s">
        <v>166</v>
      </c>
      <c r="F613" s="247" t="s">
        <v>157</v>
      </c>
      <c r="G613" s="247" t="s">
        <v>158</v>
      </c>
      <c r="H613" s="247" t="s">
        <v>1428</v>
      </c>
      <c r="I613" s="247" t="s">
        <v>1231</v>
      </c>
      <c r="J613" s="247" t="s">
        <v>1231</v>
      </c>
      <c r="K613" s="271">
        <v>2.36</v>
      </c>
      <c r="L613" s="271">
        <v>0.97</v>
      </c>
      <c r="M613" s="247"/>
      <c r="N613" s="247"/>
      <c r="O613" s="247" t="s">
        <v>65</v>
      </c>
      <c r="P613" s="247">
        <v>54</v>
      </c>
      <c r="Q613" s="248"/>
      <c r="R613" s="247" t="s">
        <v>136</v>
      </c>
      <c r="S613" s="247" t="s">
        <v>1217</v>
      </c>
      <c r="T613" s="249">
        <v>154</v>
      </c>
      <c r="U613" s="249" t="s">
        <v>1607</v>
      </c>
      <c r="V613" s="247" t="s">
        <v>199</v>
      </c>
      <c r="W613" s="247" t="s">
        <v>65</v>
      </c>
      <c r="X613" s="247" t="s">
        <v>108</v>
      </c>
      <c r="Y613" s="247" t="s">
        <v>112</v>
      </c>
      <c r="Z613" s="247" t="s">
        <v>1304</v>
      </c>
      <c r="AA613" s="247" t="s">
        <v>113</v>
      </c>
      <c r="AB613" s="247" t="s">
        <v>113</v>
      </c>
      <c r="AC613" s="247"/>
      <c r="AD613" s="247" t="s">
        <v>113</v>
      </c>
      <c r="AE613" s="247" t="s">
        <v>6</v>
      </c>
      <c r="AF613" s="247" t="s">
        <v>108</v>
      </c>
      <c r="AG613" s="247"/>
      <c r="AH613" s="247" t="s">
        <v>1383</v>
      </c>
      <c r="AI613" s="254"/>
      <c r="AJ613" s="251" t="s">
        <v>1560</v>
      </c>
      <c r="AK613" s="252" t="s">
        <v>1208</v>
      </c>
      <c r="AL613" s="253" t="s">
        <v>1290</v>
      </c>
      <c r="AM613" s="266">
        <f t="shared" si="611"/>
        <v>6.09</v>
      </c>
      <c r="AN613" s="267">
        <v>33.119999999999997</v>
      </c>
      <c r="AO613" s="234">
        <f t="shared" si="612"/>
        <v>201.7</v>
      </c>
      <c r="AP613" s="268">
        <v>2.75</v>
      </c>
      <c r="AQ613" s="268">
        <v>2</v>
      </c>
      <c r="AR613" s="268">
        <v>1.25</v>
      </c>
      <c r="AS613" s="234">
        <f t="shared" si="637"/>
        <v>224.52</v>
      </c>
      <c r="AT613" s="267">
        <v>33.119999999999997</v>
      </c>
      <c r="AU613" s="234">
        <f t="shared" si="638"/>
        <v>201.7</v>
      </c>
      <c r="AV613" s="268">
        <v>2.75</v>
      </c>
      <c r="AW613" s="268">
        <v>2</v>
      </c>
      <c r="AX613" s="268">
        <v>1.25</v>
      </c>
      <c r="AY613" s="234">
        <f t="shared" si="639"/>
        <v>224.52</v>
      </c>
      <c r="AZ613" s="272">
        <v>26.43</v>
      </c>
      <c r="BA613" s="266">
        <f t="shared" si="640"/>
        <v>160.959</v>
      </c>
      <c r="BB613" s="273">
        <v>1.75</v>
      </c>
      <c r="BC613" s="273">
        <v>1</v>
      </c>
      <c r="BD613" s="273">
        <v>0.75</v>
      </c>
      <c r="BE613" s="234">
        <f t="shared" si="641"/>
        <v>130.97</v>
      </c>
      <c r="BF613" s="272">
        <v>26.43</v>
      </c>
      <c r="BG613" s="234">
        <f t="shared" si="642"/>
        <v>160.96</v>
      </c>
      <c r="BH613" s="273">
        <v>1.75</v>
      </c>
      <c r="BI613" s="273">
        <v>1</v>
      </c>
      <c r="BJ613" s="273">
        <v>0.75</v>
      </c>
      <c r="BK613" s="234">
        <f t="shared" si="643"/>
        <v>130.97</v>
      </c>
      <c r="BL613" s="234">
        <f t="shared" si="644"/>
        <v>426.22</v>
      </c>
      <c r="BM613" s="234">
        <f t="shared" si="645"/>
        <v>426.22</v>
      </c>
      <c r="BN613" s="234">
        <f t="shared" si="646"/>
        <v>291.93</v>
      </c>
      <c r="BO613" s="234">
        <f t="shared" si="647"/>
        <v>291.93</v>
      </c>
      <c r="BP613" s="235" t="s">
        <v>1599</v>
      </c>
    </row>
    <row r="614" spans="1:68" s="233" customFormat="1" x14ac:dyDescent="0.2">
      <c r="A614" s="246" t="s">
        <v>1101</v>
      </c>
      <c r="B614" s="247" t="s">
        <v>1106</v>
      </c>
      <c r="C614" s="247" t="s">
        <v>1105</v>
      </c>
      <c r="D614" s="248" t="s">
        <v>291</v>
      </c>
      <c r="E614" s="247" t="s">
        <v>250</v>
      </c>
      <c r="F614" s="247" t="s">
        <v>251</v>
      </c>
      <c r="G614" s="247" t="s">
        <v>158</v>
      </c>
      <c r="H614" s="247" t="s">
        <v>1357</v>
      </c>
      <c r="I614" s="247" t="s">
        <v>1231</v>
      </c>
      <c r="J614" s="249" t="s">
        <v>1231</v>
      </c>
      <c r="K614" s="280">
        <v>2.395</v>
      </c>
      <c r="L614" s="271">
        <v>1.903</v>
      </c>
      <c r="M614" s="247"/>
      <c r="N614" s="247"/>
      <c r="O614" s="247" t="s">
        <v>65</v>
      </c>
      <c r="P614" s="247">
        <v>44</v>
      </c>
      <c r="Q614" s="248"/>
      <c r="R614" s="247" t="s">
        <v>136</v>
      </c>
      <c r="S614" s="247" t="s">
        <v>1499</v>
      </c>
      <c r="T614" s="249">
        <v>274</v>
      </c>
      <c r="U614" s="247" t="s">
        <v>159</v>
      </c>
      <c r="V614" s="247" t="s">
        <v>113</v>
      </c>
      <c r="W614" s="247" t="s">
        <v>65</v>
      </c>
      <c r="X614" s="247" t="s">
        <v>65</v>
      </c>
      <c r="Y614" s="247" t="s">
        <v>112</v>
      </c>
      <c r="Z614" s="247" t="s">
        <v>1337</v>
      </c>
      <c r="AA614" s="247" t="s">
        <v>113</v>
      </c>
      <c r="AB614" s="247" t="s">
        <v>113</v>
      </c>
      <c r="AC614" s="247"/>
      <c r="AD614" s="247" t="s">
        <v>113</v>
      </c>
      <c r="AE614" s="249" t="s">
        <v>113</v>
      </c>
      <c r="AF614" s="249" t="s">
        <v>65</v>
      </c>
      <c r="AG614" s="247"/>
      <c r="AH614" s="247" t="s">
        <v>1395</v>
      </c>
      <c r="AI614" s="254"/>
      <c r="AJ614" s="251" t="s">
        <v>1596</v>
      </c>
      <c r="AK614" s="252" t="s">
        <v>1208</v>
      </c>
      <c r="AL614" s="253" t="s">
        <v>1290</v>
      </c>
      <c r="AM614" s="266">
        <f t="shared" si="611"/>
        <v>7.093</v>
      </c>
      <c r="AN614" s="234"/>
      <c r="AO614" s="267">
        <v>186.38</v>
      </c>
      <c r="AP614" s="268">
        <v>3.5</v>
      </c>
      <c r="AQ614" s="268">
        <v>2.25</v>
      </c>
      <c r="AR614" s="268">
        <v>1.25</v>
      </c>
      <c r="AS614" s="234">
        <f t="shared" si="637"/>
        <v>261.94</v>
      </c>
      <c r="AT614" s="234"/>
      <c r="AU614" s="269">
        <v>100.61</v>
      </c>
      <c r="AV614" s="270">
        <v>3.5</v>
      </c>
      <c r="AW614" s="270">
        <v>2.25</v>
      </c>
      <c r="AX614" s="270">
        <v>1.25</v>
      </c>
      <c r="AY614" s="234">
        <f t="shared" si="639"/>
        <v>261.94</v>
      </c>
      <c r="AZ614" s="266"/>
      <c r="BA614" s="267">
        <v>186.38</v>
      </c>
      <c r="BB614" s="268">
        <v>3.5</v>
      </c>
      <c r="BC614" s="268">
        <v>2.25</v>
      </c>
      <c r="BD614" s="268">
        <v>1.25</v>
      </c>
      <c r="BE614" s="234">
        <f t="shared" si="641"/>
        <v>261.94</v>
      </c>
      <c r="BF614" s="234"/>
      <c r="BG614" s="269">
        <v>100.61</v>
      </c>
      <c r="BH614" s="270">
        <v>3.5</v>
      </c>
      <c r="BI614" s="270">
        <v>2.25</v>
      </c>
      <c r="BJ614" s="270">
        <v>1.25</v>
      </c>
      <c r="BK614" s="234">
        <f t="shared" si="643"/>
        <v>261.94</v>
      </c>
      <c r="BL614" s="234">
        <f t="shared" si="644"/>
        <v>448.32</v>
      </c>
      <c r="BM614" s="234">
        <f t="shared" si="645"/>
        <v>362.55</v>
      </c>
      <c r="BN614" s="234">
        <f t="shared" si="646"/>
        <v>448.32</v>
      </c>
      <c r="BO614" s="234">
        <f t="shared" si="647"/>
        <v>362.55</v>
      </c>
      <c r="BP614" s="235" t="s">
        <v>1597</v>
      </c>
    </row>
    <row r="615" spans="1:68" s="233" customFormat="1" x14ac:dyDescent="0.2">
      <c r="A615" s="246" t="s">
        <v>1101</v>
      </c>
      <c r="B615" s="247" t="s">
        <v>1108</v>
      </c>
      <c r="C615" s="247" t="s">
        <v>1107</v>
      </c>
      <c r="D615" s="248" t="s">
        <v>177</v>
      </c>
      <c r="E615" s="247" t="s">
        <v>124</v>
      </c>
      <c r="F615" s="247" t="s">
        <v>157</v>
      </c>
      <c r="G615" s="247" t="s">
        <v>158</v>
      </c>
      <c r="H615" s="247" t="s">
        <v>1428</v>
      </c>
      <c r="I615" s="247" t="s">
        <v>1386</v>
      </c>
      <c r="J615" s="247" t="s">
        <v>1202</v>
      </c>
      <c r="K615" s="271">
        <v>2.36</v>
      </c>
      <c r="L615" s="271">
        <v>1.29</v>
      </c>
      <c r="M615" s="247" t="s">
        <v>1308</v>
      </c>
      <c r="N615" s="247" t="s">
        <v>1388</v>
      </c>
      <c r="O615" s="247" t="s">
        <v>65</v>
      </c>
      <c r="P615" s="247">
        <v>54</v>
      </c>
      <c r="Q615" s="248"/>
      <c r="R615" s="247" t="s">
        <v>136</v>
      </c>
      <c r="S615" s="247" t="s">
        <v>1217</v>
      </c>
      <c r="T615" s="249">
        <v>154</v>
      </c>
      <c r="U615" s="249" t="s">
        <v>1607</v>
      </c>
      <c r="V615" s="247" t="s">
        <v>125</v>
      </c>
      <c r="W615" s="247" t="s">
        <v>108</v>
      </c>
      <c r="X615" s="247" t="s">
        <v>65</v>
      </c>
      <c r="Y615" s="247" t="s">
        <v>112</v>
      </c>
      <c r="Z615" s="247" t="s">
        <v>1337</v>
      </c>
      <c r="AA615" s="247" t="s">
        <v>108</v>
      </c>
      <c r="AB615" s="247" t="s">
        <v>113</v>
      </c>
      <c r="AC615" s="247"/>
      <c r="AD615" s="249" t="s">
        <v>113</v>
      </c>
      <c r="AE615" s="247" t="s">
        <v>6</v>
      </c>
      <c r="AF615" s="247" t="s">
        <v>108</v>
      </c>
      <c r="AG615" s="247"/>
      <c r="AH615" s="247" t="s">
        <v>1347</v>
      </c>
      <c r="AI615" s="254"/>
      <c r="AJ615" s="251" t="s">
        <v>1560</v>
      </c>
      <c r="AK615" s="252" t="s">
        <v>1208</v>
      </c>
      <c r="AL615" s="253" t="s">
        <v>1290</v>
      </c>
      <c r="AM615" s="266">
        <f t="shared" si="611"/>
        <v>6.41</v>
      </c>
      <c r="AN615" s="267">
        <v>33.119999999999997</v>
      </c>
      <c r="AO615" s="234">
        <f t="shared" si="612"/>
        <v>212.3</v>
      </c>
      <c r="AP615" s="268">
        <v>2.75</v>
      </c>
      <c r="AQ615" s="268">
        <v>2</v>
      </c>
      <c r="AR615" s="268">
        <v>1.25</v>
      </c>
      <c r="AS615" s="234">
        <f t="shared" si="637"/>
        <v>224.52</v>
      </c>
      <c r="AT615" s="267">
        <v>33.119999999999997</v>
      </c>
      <c r="AU615" s="234">
        <f t="shared" si="638"/>
        <v>212.3</v>
      </c>
      <c r="AV615" s="268">
        <v>2.75</v>
      </c>
      <c r="AW615" s="268">
        <v>2</v>
      </c>
      <c r="AX615" s="268">
        <v>1.25</v>
      </c>
      <c r="AY615" s="234">
        <f t="shared" si="639"/>
        <v>224.52</v>
      </c>
      <c r="AZ615" s="272">
        <v>26.43</v>
      </c>
      <c r="BA615" s="266">
        <f t="shared" si="640"/>
        <v>169.416</v>
      </c>
      <c r="BB615" s="273">
        <v>1.75</v>
      </c>
      <c r="BC615" s="273">
        <v>1</v>
      </c>
      <c r="BD615" s="273">
        <v>0.75</v>
      </c>
      <c r="BE615" s="234">
        <f t="shared" si="641"/>
        <v>130.97</v>
      </c>
      <c r="BF615" s="272">
        <v>26.43</v>
      </c>
      <c r="BG615" s="234">
        <f t="shared" si="642"/>
        <v>169.42</v>
      </c>
      <c r="BH615" s="273">
        <v>1.75</v>
      </c>
      <c r="BI615" s="273">
        <v>1</v>
      </c>
      <c r="BJ615" s="273">
        <v>0.75</v>
      </c>
      <c r="BK615" s="234">
        <f t="shared" si="643"/>
        <v>130.97</v>
      </c>
      <c r="BL615" s="234">
        <f t="shared" si="644"/>
        <v>436.82</v>
      </c>
      <c r="BM615" s="234">
        <f t="shared" si="645"/>
        <v>436.82</v>
      </c>
      <c r="BN615" s="234">
        <f t="shared" si="646"/>
        <v>300.39</v>
      </c>
      <c r="BO615" s="234">
        <f t="shared" si="647"/>
        <v>300.39</v>
      </c>
      <c r="BP615" s="235" t="s">
        <v>1599</v>
      </c>
    </row>
    <row r="616" spans="1:68" s="233" customFormat="1" x14ac:dyDescent="0.2">
      <c r="A616" s="246" t="s">
        <v>1101</v>
      </c>
      <c r="B616" s="247" t="s">
        <v>1109</v>
      </c>
      <c r="C616" s="247" t="s">
        <v>1107</v>
      </c>
      <c r="D616" s="248" t="s">
        <v>177</v>
      </c>
      <c r="E616" s="247" t="s">
        <v>124</v>
      </c>
      <c r="F616" s="247" t="s">
        <v>157</v>
      </c>
      <c r="G616" s="247" t="s">
        <v>158</v>
      </c>
      <c r="H616" s="247" t="s">
        <v>1428</v>
      </c>
      <c r="I616" s="247" t="s">
        <v>1386</v>
      </c>
      <c r="J616" s="247" t="s">
        <v>1202</v>
      </c>
      <c r="K616" s="271">
        <v>2.36</v>
      </c>
      <c r="L616" s="271">
        <v>1.29</v>
      </c>
      <c r="M616" s="247" t="s">
        <v>1308</v>
      </c>
      <c r="N616" s="247" t="s">
        <v>1388</v>
      </c>
      <c r="O616" s="247" t="s">
        <v>65</v>
      </c>
      <c r="P616" s="247">
        <v>54</v>
      </c>
      <c r="Q616" s="248"/>
      <c r="R616" s="247" t="s">
        <v>136</v>
      </c>
      <c r="S616" s="247" t="s">
        <v>1217</v>
      </c>
      <c r="T616" s="249" t="s">
        <v>1625</v>
      </c>
      <c r="U616" s="249" t="s">
        <v>1607</v>
      </c>
      <c r="V616" s="247" t="s">
        <v>132</v>
      </c>
      <c r="W616" s="247" t="s">
        <v>108</v>
      </c>
      <c r="X616" s="247" t="s">
        <v>108</v>
      </c>
      <c r="Y616" s="247" t="s">
        <v>112</v>
      </c>
      <c r="Z616" s="247" t="s">
        <v>1337</v>
      </c>
      <c r="AA616" s="247" t="s">
        <v>108</v>
      </c>
      <c r="AB616" s="247" t="s">
        <v>113</v>
      </c>
      <c r="AC616" s="247"/>
      <c r="AD616" s="249" t="s">
        <v>113</v>
      </c>
      <c r="AE616" s="247" t="s">
        <v>6</v>
      </c>
      <c r="AF616" s="247" t="s">
        <v>108</v>
      </c>
      <c r="AG616" s="247"/>
      <c r="AH616" s="247" t="s">
        <v>1347</v>
      </c>
      <c r="AI616" s="254"/>
      <c r="AJ616" s="251" t="s">
        <v>1560</v>
      </c>
      <c r="AK616" s="252" t="s">
        <v>1208</v>
      </c>
      <c r="AL616" s="253" t="s">
        <v>1290</v>
      </c>
      <c r="AM616" s="266">
        <f t="shared" si="611"/>
        <v>6.41</v>
      </c>
      <c r="AN616" s="267">
        <v>28.77</v>
      </c>
      <c r="AO616" s="234">
        <f t="shared" si="612"/>
        <v>184.42</v>
      </c>
      <c r="AP616" s="268">
        <v>2.75</v>
      </c>
      <c r="AQ616" s="268">
        <v>2</v>
      </c>
      <c r="AR616" s="268">
        <v>1.25</v>
      </c>
      <c r="AS616" s="234">
        <f t="shared" si="637"/>
        <v>224.52</v>
      </c>
      <c r="AT616" s="267">
        <v>28.77</v>
      </c>
      <c r="AU616" s="234">
        <f t="shared" si="638"/>
        <v>184.42</v>
      </c>
      <c r="AV616" s="268">
        <v>2.75</v>
      </c>
      <c r="AW616" s="268">
        <v>2</v>
      </c>
      <c r="AX616" s="268">
        <v>1.25</v>
      </c>
      <c r="AY616" s="234">
        <f t="shared" si="639"/>
        <v>224.52</v>
      </c>
      <c r="AZ616" s="272">
        <v>23.15</v>
      </c>
      <c r="BA616" s="266">
        <f t="shared" si="640"/>
        <v>148.392</v>
      </c>
      <c r="BB616" s="273">
        <v>1.75</v>
      </c>
      <c r="BC616" s="273">
        <v>1</v>
      </c>
      <c r="BD616" s="273">
        <v>0.75</v>
      </c>
      <c r="BE616" s="234">
        <f t="shared" si="641"/>
        <v>130.97</v>
      </c>
      <c r="BF616" s="272">
        <v>23.15</v>
      </c>
      <c r="BG616" s="234">
        <f t="shared" si="642"/>
        <v>148.38999999999999</v>
      </c>
      <c r="BH616" s="273">
        <v>1.75</v>
      </c>
      <c r="BI616" s="273">
        <v>1</v>
      </c>
      <c r="BJ616" s="273">
        <v>0.75</v>
      </c>
      <c r="BK616" s="234">
        <f t="shared" si="643"/>
        <v>130.97</v>
      </c>
      <c r="BL616" s="234">
        <f t="shared" si="644"/>
        <v>408.94</v>
      </c>
      <c r="BM616" s="234">
        <f t="shared" si="645"/>
        <v>408.94</v>
      </c>
      <c r="BN616" s="234">
        <f t="shared" si="646"/>
        <v>279.36</v>
      </c>
      <c r="BO616" s="234">
        <f t="shared" si="647"/>
        <v>279.36</v>
      </c>
      <c r="BP616" s="235" t="s">
        <v>1599</v>
      </c>
    </row>
    <row r="617" spans="1:68" s="233" customFormat="1" x14ac:dyDescent="0.2">
      <c r="A617" s="246" t="s">
        <v>1101</v>
      </c>
      <c r="B617" s="247" t="s">
        <v>1111</v>
      </c>
      <c r="C617" s="247" t="s">
        <v>1110</v>
      </c>
      <c r="D617" s="248" t="s">
        <v>338</v>
      </c>
      <c r="E617" s="247" t="s">
        <v>166</v>
      </c>
      <c r="F617" s="247" t="s">
        <v>157</v>
      </c>
      <c r="G617" s="247" t="s">
        <v>158</v>
      </c>
      <c r="H617" s="247" t="s">
        <v>1428</v>
      </c>
      <c r="I617" s="247" t="s">
        <v>1231</v>
      </c>
      <c r="J617" s="247" t="s">
        <v>1231</v>
      </c>
      <c r="K617" s="271">
        <v>2.36</v>
      </c>
      <c r="L617" s="271">
        <v>0.97</v>
      </c>
      <c r="M617" s="247"/>
      <c r="N617" s="247"/>
      <c r="O617" s="247" t="s">
        <v>65</v>
      </c>
      <c r="P617" s="247">
        <v>54</v>
      </c>
      <c r="Q617" s="248"/>
      <c r="R617" s="247" t="s">
        <v>136</v>
      </c>
      <c r="S617" s="247" t="s">
        <v>1217</v>
      </c>
      <c r="T617" s="249">
        <v>154</v>
      </c>
      <c r="U617" s="249" t="s">
        <v>1607</v>
      </c>
      <c r="V617" s="247" t="s">
        <v>199</v>
      </c>
      <c r="W617" s="247" t="s">
        <v>65</v>
      </c>
      <c r="X617" s="247" t="s">
        <v>108</v>
      </c>
      <c r="Y617" s="247" t="s">
        <v>112</v>
      </c>
      <c r="Z617" s="247" t="s">
        <v>1304</v>
      </c>
      <c r="AA617" s="247" t="s">
        <v>113</v>
      </c>
      <c r="AB617" s="247" t="s">
        <v>113</v>
      </c>
      <c r="AC617" s="247"/>
      <c r="AD617" s="247" t="s">
        <v>113</v>
      </c>
      <c r="AE617" s="247" t="s">
        <v>6</v>
      </c>
      <c r="AF617" s="247" t="s">
        <v>108</v>
      </c>
      <c r="AG617" s="247"/>
      <c r="AH617" s="247" t="s">
        <v>1383</v>
      </c>
      <c r="AI617" s="254"/>
      <c r="AJ617" s="251" t="s">
        <v>1560</v>
      </c>
      <c r="AK617" s="252" t="s">
        <v>1208</v>
      </c>
      <c r="AL617" s="253" t="s">
        <v>1290</v>
      </c>
      <c r="AM617" s="266">
        <f t="shared" si="611"/>
        <v>6.09</v>
      </c>
      <c r="AN617" s="267">
        <v>33.119999999999997</v>
      </c>
      <c r="AO617" s="234">
        <f t="shared" si="612"/>
        <v>201.7</v>
      </c>
      <c r="AP617" s="268">
        <v>2.75</v>
      </c>
      <c r="AQ617" s="268">
        <v>2</v>
      </c>
      <c r="AR617" s="268">
        <v>1.25</v>
      </c>
      <c r="AS617" s="234">
        <f t="shared" si="637"/>
        <v>224.52</v>
      </c>
      <c r="AT617" s="267">
        <v>33.119999999999997</v>
      </c>
      <c r="AU617" s="234">
        <f t="shared" si="638"/>
        <v>201.7</v>
      </c>
      <c r="AV617" s="268">
        <v>2.75</v>
      </c>
      <c r="AW617" s="268">
        <v>2</v>
      </c>
      <c r="AX617" s="268">
        <v>1.25</v>
      </c>
      <c r="AY617" s="234">
        <f t="shared" si="639"/>
        <v>224.52</v>
      </c>
      <c r="AZ617" s="272">
        <v>26.43</v>
      </c>
      <c r="BA617" s="266">
        <f t="shared" si="640"/>
        <v>160.959</v>
      </c>
      <c r="BB617" s="273">
        <v>1.75</v>
      </c>
      <c r="BC617" s="273">
        <v>1</v>
      </c>
      <c r="BD617" s="273">
        <v>0.75</v>
      </c>
      <c r="BE617" s="234">
        <f t="shared" si="641"/>
        <v>130.97</v>
      </c>
      <c r="BF617" s="272">
        <v>26.43</v>
      </c>
      <c r="BG617" s="234">
        <f t="shared" si="642"/>
        <v>160.96</v>
      </c>
      <c r="BH617" s="273">
        <v>1.75</v>
      </c>
      <c r="BI617" s="273">
        <v>1</v>
      </c>
      <c r="BJ617" s="273">
        <v>0.75</v>
      </c>
      <c r="BK617" s="234">
        <f t="shared" si="643"/>
        <v>130.97</v>
      </c>
      <c r="BL617" s="234">
        <f t="shared" si="644"/>
        <v>426.22</v>
      </c>
      <c r="BM617" s="234">
        <f t="shared" si="645"/>
        <v>426.22</v>
      </c>
      <c r="BN617" s="234">
        <f t="shared" si="646"/>
        <v>291.93</v>
      </c>
      <c r="BO617" s="234">
        <f t="shared" si="647"/>
        <v>291.93</v>
      </c>
      <c r="BP617" s="235" t="s">
        <v>1599</v>
      </c>
    </row>
    <row r="618" spans="1:68" s="233" customFormat="1" x14ac:dyDescent="0.2">
      <c r="A618" s="246" t="s">
        <v>1101</v>
      </c>
      <c r="B618" s="247" t="s">
        <v>1113</v>
      </c>
      <c r="C618" s="247" t="s">
        <v>1112</v>
      </c>
      <c r="D618" s="248" t="s">
        <v>189</v>
      </c>
      <c r="E618" s="247" t="s">
        <v>124</v>
      </c>
      <c r="F618" s="247" t="s">
        <v>157</v>
      </c>
      <c r="G618" s="247" t="s">
        <v>158</v>
      </c>
      <c r="H618" s="247" t="s">
        <v>1428</v>
      </c>
      <c r="I618" s="247" t="s">
        <v>1386</v>
      </c>
      <c r="J618" s="247" t="s">
        <v>1202</v>
      </c>
      <c r="K618" s="271">
        <v>2.36</v>
      </c>
      <c r="L618" s="271">
        <v>1.29</v>
      </c>
      <c r="M618" s="247" t="s">
        <v>1308</v>
      </c>
      <c r="N618" s="247" t="s">
        <v>1388</v>
      </c>
      <c r="O618" s="247" t="s">
        <v>65</v>
      </c>
      <c r="P618" s="247">
        <v>54</v>
      </c>
      <c r="Q618" s="248"/>
      <c r="R618" s="247" t="s">
        <v>136</v>
      </c>
      <c r="S618" s="247" t="s">
        <v>1217</v>
      </c>
      <c r="T618" s="249">
        <v>154</v>
      </c>
      <c r="U618" s="249" t="s">
        <v>1607</v>
      </c>
      <c r="V618" s="247" t="s">
        <v>132</v>
      </c>
      <c r="W618" s="247" t="s">
        <v>108</v>
      </c>
      <c r="X618" s="247" t="s">
        <v>108</v>
      </c>
      <c r="Y618" s="247" t="s">
        <v>112</v>
      </c>
      <c r="Z618" s="247" t="s">
        <v>1337</v>
      </c>
      <c r="AA618" s="247" t="s">
        <v>108</v>
      </c>
      <c r="AB618" s="247" t="s">
        <v>108</v>
      </c>
      <c r="AC618" s="247"/>
      <c r="AD618" s="247" t="s">
        <v>108</v>
      </c>
      <c r="AE618" s="247" t="s">
        <v>6</v>
      </c>
      <c r="AF618" s="247" t="s">
        <v>108</v>
      </c>
      <c r="AG618" s="249" t="s">
        <v>1670</v>
      </c>
      <c r="AH618" s="247" t="s">
        <v>1347</v>
      </c>
      <c r="AI618" s="254"/>
      <c r="AJ618" s="251" t="s">
        <v>1560</v>
      </c>
      <c r="AK618" s="252" t="s">
        <v>1208</v>
      </c>
      <c r="AL618" s="253" t="s">
        <v>1290</v>
      </c>
      <c r="AM618" s="266">
        <f t="shared" si="611"/>
        <v>6.41</v>
      </c>
      <c r="AN618" s="267">
        <v>33.119999999999997</v>
      </c>
      <c r="AO618" s="234">
        <f t="shared" si="612"/>
        <v>212.3</v>
      </c>
      <c r="AP618" s="268">
        <v>2.75</v>
      </c>
      <c r="AQ618" s="268">
        <v>2</v>
      </c>
      <c r="AR618" s="268">
        <v>1.25</v>
      </c>
      <c r="AS618" s="234">
        <f t="shared" si="637"/>
        <v>224.52</v>
      </c>
      <c r="AT618" s="267">
        <v>33.119999999999997</v>
      </c>
      <c r="AU618" s="234">
        <f t="shared" si="638"/>
        <v>212.3</v>
      </c>
      <c r="AV618" s="268">
        <v>2.75</v>
      </c>
      <c r="AW618" s="268">
        <v>2</v>
      </c>
      <c r="AX618" s="268">
        <v>1.25</v>
      </c>
      <c r="AY618" s="234">
        <f t="shared" si="639"/>
        <v>224.52</v>
      </c>
      <c r="AZ618" s="272">
        <v>26.43</v>
      </c>
      <c r="BA618" s="266">
        <f t="shared" si="640"/>
        <v>169.416</v>
      </c>
      <c r="BB618" s="273">
        <v>1.75</v>
      </c>
      <c r="BC618" s="273">
        <v>1</v>
      </c>
      <c r="BD618" s="273">
        <v>0.75</v>
      </c>
      <c r="BE618" s="234">
        <f t="shared" si="641"/>
        <v>130.97</v>
      </c>
      <c r="BF618" s="272">
        <v>26.43</v>
      </c>
      <c r="BG618" s="234">
        <f t="shared" si="642"/>
        <v>169.42</v>
      </c>
      <c r="BH618" s="273">
        <v>1.75</v>
      </c>
      <c r="BI618" s="273">
        <v>1</v>
      </c>
      <c r="BJ618" s="273">
        <v>0.75</v>
      </c>
      <c r="BK618" s="234">
        <f t="shared" si="643"/>
        <v>130.97</v>
      </c>
      <c r="BL618" s="234">
        <f t="shared" si="644"/>
        <v>436.82</v>
      </c>
      <c r="BM618" s="234">
        <f t="shared" si="645"/>
        <v>436.82</v>
      </c>
      <c r="BN618" s="234">
        <f t="shared" si="646"/>
        <v>300.39</v>
      </c>
      <c r="BO618" s="234">
        <f t="shared" si="647"/>
        <v>300.39</v>
      </c>
      <c r="BP618" s="235" t="s">
        <v>1599</v>
      </c>
    </row>
    <row r="619" spans="1:68" s="233" customFormat="1" x14ac:dyDescent="0.2">
      <c r="A619" s="246" t="s">
        <v>1101</v>
      </c>
      <c r="B619" s="247" t="s">
        <v>1115</v>
      </c>
      <c r="C619" s="247" t="s">
        <v>1114</v>
      </c>
      <c r="D619" s="248" t="s">
        <v>177</v>
      </c>
      <c r="E619" s="247" t="s">
        <v>124</v>
      </c>
      <c r="F619" s="247" t="s">
        <v>157</v>
      </c>
      <c r="G619" s="247" t="s">
        <v>158</v>
      </c>
      <c r="H619" s="247" t="s">
        <v>1428</v>
      </c>
      <c r="I619" s="247" t="s">
        <v>1386</v>
      </c>
      <c r="J619" s="247" t="s">
        <v>1202</v>
      </c>
      <c r="K619" s="271">
        <v>2.36</v>
      </c>
      <c r="L619" s="271">
        <v>1.29</v>
      </c>
      <c r="M619" s="247" t="s">
        <v>1308</v>
      </c>
      <c r="N619" s="247" t="s">
        <v>1388</v>
      </c>
      <c r="O619" s="247" t="s">
        <v>65</v>
      </c>
      <c r="P619" s="247">
        <v>54</v>
      </c>
      <c r="Q619" s="248"/>
      <c r="R619" s="247" t="s">
        <v>136</v>
      </c>
      <c r="S619" s="247" t="s">
        <v>1441</v>
      </c>
      <c r="T619" s="249">
        <v>154</v>
      </c>
      <c r="U619" s="249" t="s">
        <v>1607</v>
      </c>
      <c r="V619" s="247" t="s">
        <v>132</v>
      </c>
      <c r="W619" s="247" t="s">
        <v>108</v>
      </c>
      <c r="X619" s="247" t="s">
        <v>65</v>
      </c>
      <c r="Y619" s="247" t="s">
        <v>112</v>
      </c>
      <c r="Z619" s="247" t="s">
        <v>1337</v>
      </c>
      <c r="AA619" s="247" t="s">
        <v>108</v>
      </c>
      <c r="AB619" s="247" t="s">
        <v>113</v>
      </c>
      <c r="AC619" s="247"/>
      <c r="AD619" s="249" t="s">
        <v>113</v>
      </c>
      <c r="AE619" s="247" t="s">
        <v>6</v>
      </c>
      <c r="AF619" s="247" t="s">
        <v>108</v>
      </c>
      <c r="AG619" s="247"/>
      <c r="AH619" s="247" t="s">
        <v>1347</v>
      </c>
      <c r="AI619" s="254"/>
      <c r="AJ619" s="251" t="s">
        <v>1560</v>
      </c>
      <c r="AK619" s="252" t="s">
        <v>1208</v>
      </c>
      <c r="AL619" s="253" t="s">
        <v>1290</v>
      </c>
      <c r="AM619" s="266">
        <f t="shared" si="611"/>
        <v>6.41</v>
      </c>
      <c r="AN619" s="267">
        <v>33.119999999999997</v>
      </c>
      <c r="AO619" s="234">
        <f t="shared" si="612"/>
        <v>212.3</v>
      </c>
      <c r="AP619" s="268">
        <v>2.75</v>
      </c>
      <c r="AQ619" s="268">
        <v>2</v>
      </c>
      <c r="AR619" s="268">
        <v>1.25</v>
      </c>
      <c r="AS619" s="234">
        <f t="shared" si="637"/>
        <v>224.52</v>
      </c>
      <c r="AT619" s="267">
        <v>33.119999999999997</v>
      </c>
      <c r="AU619" s="234">
        <f t="shared" si="638"/>
        <v>212.3</v>
      </c>
      <c r="AV619" s="268">
        <v>2.75</v>
      </c>
      <c r="AW619" s="268">
        <v>2</v>
      </c>
      <c r="AX619" s="268">
        <v>1.25</v>
      </c>
      <c r="AY619" s="234">
        <f t="shared" si="639"/>
        <v>224.52</v>
      </c>
      <c r="AZ619" s="272">
        <v>26.43</v>
      </c>
      <c r="BA619" s="266">
        <f t="shared" si="640"/>
        <v>169.416</v>
      </c>
      <c r="BB619" s="273">
        <v>1.75</v>
      </c>
      <c r="BC619" s="273">
        <v>1</v>
      </c>
      <c r="BD619" s="273">
        <v>0.75</v>
      </c>
      <c r="BE619" s="234">
        <f t="shared" si="641"/>
        <v>130.97</v>
      </c>
      <c r="BF619" s="272">
        <v>26.43</v>
      </c>
      <c r="BG619" s="234">
        <f t="shared" si="642"/>
        <v>169.42</v>
      </c>
      <c r="BH619" s="273">
        <v>1.75</v>
      </c>
      <c r="BI619" s="273">
        <v>1</v>
      </c>
      <c r="BJ619" s="273">
        <v>0.75</v>
      </c>
      <c r="BK619" s="234">
        <f t="shared" si="643"/>
        <v>130.97</v>
      </c>
      <c r="BL619" s="234">
        <f t="shared" si="644"/>
        <v>436.82</v>
      </c>
      <c r="BM619" s="234">
        <f t="shared" si="645"/>
        <v>436.82</v>
      </c>
      <c r="BN619" s="234">
        <f t="shared" si="646"/>
        <v>300.39</v>
      </c>
      <c r="BO619" s="234">
        <f t="shared" si="647"/>
        <v>300.39</v>
      </c>
      <c r="BP619" s="235" t="s">
        <v>1599</v>
      </c>
    </row>
    <row r="620" spans="1:68" s="233" customFormat="1" x14ac:dyDescent="0.2">
      <c r="A620" s="246" t="s">
        <v>1101</v>
      </c>
      <c r="B620" s="247" t="s">
        <v>1117</v>
      </c>
      <c r="C620" s="247" t="s">
        <v>1116</v>
      </c>
      <c r="D620" s="248" t="s">
        <v>189</v>
      </c>
      <c r="E620" s="247" t="s">
        <v>124</v>
      </c>
      <c r="F620" s="247" t="s">
        <v>157</v>
      </c>
      <c r="G620" s="247" t="s">
        <v>158</v>
      </c>
      <c r="H620" s="247" t="s">
        <v>1428</v>
      </c>
      <c r="I620" s="247" t="s">
        <v>1386</v>
      </c>
      <c r="J620" s="247" t="s">
        <v>1202</v>
      </c>
      <c r="K620" s="271">
        <v>2.36</v>
      </c>
      <c r="L620" s="271">
        <v>1.29</v>
      </c>
      <c r="M620" s="247" t="s">
        <v>1308</v>
      </c>
      <c r="N620" s="247" t="s">
        <v>1388</v>
      </c>
      <c r="O620" s="247" t="s">
        <v>65</v>
      </c>
      <c r="P620" s="247">
        <v>54</v>
      </c>
      <c r="Q620" s="248"/>
      <c r="R620" s="247" t="s">
        <v>136</v>
      </c>
      <c r="S620" s="247" t="s">
        <v>1238</v>
      </c>
      <c r="T620" s="249">
        <v>154</v>
      </c>
      <c r="U620" s="249" t="s">
        <v>1607</v>
      </c>
      <c r="V620" s="247" t="s">
        <v>125</v>
      </c>
      <c r="W620" s="247" t="s">
        <v>108</v>
      </c>
      <c r="X620" s="247" t="s">
        <v>108</v>
      </c>
      <c r="Y620" s="247" t="s">
        <v>112</v>
      </c>
      <c r="Z620" s="247" t="s">
        <v>1337</v>
      </c>
      <c r="AA620" s="247" t="s">
        <v>108</v>
      </c>
      <c r="AB620" s="247" t="s">
        <v>108</v>
      </c>
      <c r="AC620" s="247"/>
      <c r="AD620" s="247" t="s">
        <v>108</v>
      </c>
      <c r="AE620" s="247" t="s">
        <v>6</v>
      </c>
      <c r="AF620" s="247" t="s">
        <v>108</v>
      </c>
      <c r="AG620" s="249" t="s">
        <v>1655</v>
      </c>
      <c r="AH620" s="247" t="s">
        <v>1347</v>
      </c>
      <c r="AI620" s="254"/>
      <c r="AJ620" s="251" t="s">
        <v>1560</v>
      </c>
      <c r="AK620" s="252" t="s">
        <v>1208</v>
      </c>
      <c r="AL620" s="253" t="s">
        <v>1290</v>
      </c>
      <c r="AM620" s="266">
        <f t="shared" si="611"/>
        <v>6.41</v>
      </c>
      <c r="AN620" s="267">
        <v>33.119999999999997</v>
      </c>
      <c r="AO620" s="234">
        <f t="shared" si="612"/>
        <v>212.3</v>
      </c>
      <c r="AP620" s="268">
        <v>2.75</v>
      </c>
      <c r="AQ620" s="268">
        <v>2</v>
      </c>
      <c r="AR620" s="268">
        <v>1.25</v>
      </c>
      <c r="AS620" s="234">
        <f t="shared" si="637"/>
        <v>224.52</v>
      </c>
      <c r="AT620" s="267">
        <v>33.119999999999997</v>
      </c>
      <c r="AU620" s="234">
        <f t="shared" si="638"/>
        <v>212.3</v>
      </c>
      <c r="AV620" s="268">
        <v>2.75</v>
      </c>
      <c r="AW620" s="268">
        <v>2</v>
      </c>
      <c r="AX620" s="268">
        <v>1.25</v>
      </c>
      <c r="AY620" s="234">
        <f t="shared" si="639"/>
        <v>224.52</v>
      </c>
      <c r="AZ620" s="272">
        <v>26.43</v>
      </c>
      <c r="BA620" s="266">
        <f t="shared" si="640"/>
        <v>169.416</v>
      </c>
      <c r="BB620" s="273">
        <v>1.75</v>
      </c>
      <c r="BC620" s="273">
        <v>1</v>
      </c>
      <c r="BD620" s="273">
        <v>0.75</v>
      </c>
      <c r="BE620" s="234">
        <f t="shared" si="641"/>
        <v>130.97</v>
      </c>
      <c r="BF620" s="272">
        <v>26.43</v>
      </c>
      <c r="BG620" s="234">
        <f t="shared" si="642"/>
        <v>169.42</v>
      </c>
      <c r="BH620" s="273">
        <v>1.75</v>
      </c>
      <c r="BI620" s="273">
        <v>1</v>
      </c>
      <c r="BJ620" s="273">
        <v>0.75</v>
      </c>
      <c r="BK620" s="234">
        <f t="shared" si="643"/>
        <v>130.97</v>
      </c>
      <c r="BL620" s="234">
        <f t="shared" si="644"/>
        <v>436.82</v>
      </c>
      <c r="BM620" s="234">
        <f t="shared" si="645"/>
        <v>436.82</v>
      </c>
      <c r="BN620" s="234">
        <f t="shared" si="646"/>
        <v>300.39</v>
      </c>
      <c r="BO620" s="234">
        <f t="shared" si="647"/>
        <v>300.39</v>
      </c>
      <c r="BP620" s="235" t="s">
        <v>1599</v>
      </c>
    </row>
    <row r="621" spans="1:68" s="233" customFormat="1" x14ac:dyDescent="0.2">
      <c r="A621" s="246" t="s">
        <v>1101</v>
      </c>
      <c r="B621" s="247" t="s">
        <v>1118</v>
      </c>
      <c r="C621" s="247" t="s">
        <v>1114</v>
      </c>
      <c r="D621" s="248" t="s">
        <v>177</v>
      </c>
      <c r="E621" s="247" t="s">
        <v>166</v>
      </c>
      <c r="F621" s="247" t="s">
        <v>157</v>
      </c>
      <c r="G621" s="247" t="s">
        <v>158</v>
      </c>
      <c r="H621" s="247" t="s">
        <v>1428</v>
      </c>
      <c r="I621" s="247" t="s">
        <v>1303</v>
      </c>
      <c r="J621" s="247" t="s">
        <v>1202</v>
      </c>
      <c r="K621" s="271">
        <v>2.36</v>
      </c>
      <c r="L621" s="271">
        <v>1.04</v>
      </c>
      <c r="M621" s="247"/>
      <c r="N621" s="247"/>
      <c r="O621" s="247" t="s">
        <v>65</v>
      </c>
      <c r="P621" s="247">
        <v>54</v>
      </c>
      <c r="Q621" s="248"/>
      <c r="R621" s="247" t="s">
        <v>136</v>
      </c>
      <c r="S621" s="247" t="s">
        <v>1217</v>
      </c>
      <c r="T621" s="249">
        <v>139</v>
      </c>
      <c r="U621" s="249" t="s">
        <v>1607</v>
      </c>
      <c r="V621" s="247" t="s">
        <v>132</v>
      </c>
      <c r="W621" s="247" t="s">
        <v>108</v>
      </c>
      <c r="X621" s="247" t="s">
        <v>108</v>
      </c>
      <c r="Y621" s="247" t="s">
        <v>112</v>
      </c>
      <c r="Z621" s="247" t="s">
        <v>1304</v>
      </c>
      <c r="AA621" s="247" t="s">
        <v>113</v>
      </c>
      <c r="AB621" s="247" t="s">
        <v>113</v>
      </c>
      <c r="AC621" s="247"/>
      <c r="AD621" s="247" t="s">
        <v>113</v>
      </c>
      <c r="AE621" s="247" t="s">
        <v>6</v>
      </c>
      <c r="AF621" s="247" t="s">
        <v>108</v>
      </c>
      <c r="AG621" s="247"/>
      <c r="AH621" s="247" t="s">
        <v>1351</v>
      </c>
      <c r="AI621" s="254"/>
      <c r="AJ621" s="251" t="s">
        <v>1560</v>
      </c>
      <c r="AK621" s="252" t="s">
        <v>1208</v>
      </c>
      <c r="AL621" s="253" t="s">
        <v>1290</v>
      </c>
      <c r="AM621" s="266">
        <f t="shared" si="611"/>
        <v>6.16</v>
      </c>
      <c r="AN621" s="267">
        <v>28.77</v>
      </c>
      <c r="AO621" s="234">
        <f t="shared" si="612"/>
        <v>177.22</v>
      </c>
      <c r="AP621" s="268">
        <v>2.75</v>
      </c>
      <c r="AQ621" s="268">
        <v>2</v>
      </c>
      <c r="AR621" s="268">
        <v>1.25</v>
      </c>
      <c r="AS621" s="234">
        <f t="shared" si="637"/>
        <v>224.52</v>
      </c>
      <c r="AT621" s="267">
        <v>28.77</v>
      </c>
      <c r="AU621" s="234">
        <f t="shared" si="638"/>
        <v>177.22</v>
      </c>
      <c r="AV621" s="268">
        <v>2.75</v>
      </c>
      <c r="AW621" s="268">
        <v>2</v>
      </c>
      <c r="AX621" s="268">
        <v>1.25</v>
      </c>
      <c r="AY621" s="234">
        <f t="shared" si="639"/>
        <v>224.52</v>
      </c>
      <c r="AZ621" s="272">
        <v>23.15</v>
      </c>
      <c r="BA621" s="266">
        <f t="shared" si="640"/>
        <v>142.60400000000001</v>
      </c>
      <c r="BB621" s="273">
        <v>1.75</v>
      </c>
      <c r="BC621" s="273">
        <v>1</v>
      </c>
      <c r="BD621" s="273">
        <v>0.75</v>
      </c>
      <c r="BE621" s="234">
        <f t="shared" si="641"/>
        <v>130.97</v>
      </c>
      <c r="BF621" s="272">
        <v>23.15</v>
      </c>
      <c r="BG621" s="234">
        <f t="shared" si="642"/>
        <v>142.6</v>
      </c>
      <c r="BH621" s="273">
        <v>1.75</v>
      </c>
      <c r="BI621" s="273">
        <v>1</v>
      </c>
      <c r="BJ621" s="273">
        <v>0.75</v>
      </c>
      <c r="BK621" s="234">
        <f t="shared" si="643"/>
        <v>130.97</v>
      </c>
      <c r="BL621" s="234">
        <f t="shared" si="644"/>
        <v>401.74</v>
      </c>
      <c r="BM621" s="234">
        <f t="shared" si="645"/>
        <v>401.74</v>
      </c>
      <c r="BN621" s="234">
        <f t="shared" si="646"/>
        <v>273.57</v>
      </c>
      <c r="BO621" s="234">
        <f t="shared" si="647"/>
        <v>273.57</v>
      </c>
      <c r="BP621" s="235" t="s">
        <v>1599</v>
      </c>
    </row>
    <row r="622" spans="1:68" s="233" customFormat="1" x14ac:dyDescent="0.2">
      <c r="A622" s="246" t="s">
        <v>1101</v>
      </c>
      <c r="B622" s="247" t="s">
        <v>1120</v>
      </c>
      <c r="C622" s="247" t="s">
        <v>1119</v>
      </c>
      <c r="D622" s="248" t="s">
        <v>311</v>
      </c>
      <c r="E622" s="247" t="s">
        <v>124</v>
      </c>
      <c r="F622" s="247" t="s">
        <v>157</v>
      </c>
      <c r="G622" s="247" t="s">
        <v>158</v>
      </c>
      <c r="H622" s="247" t="s">
        <v>1428</v>
      </c>
      <c r="I622" s="247" t="s">
        <v>1504</v>
      </c>
      <c r="J622" s="247" t="s">
        <v>1202</v>
      </c>
      <c r="K622" s="271">
        <v>2.36</v>
      </c>
      <c r="L622" s="271">
        <v>1.64</v>
      </c>
      <c r="M622" s="247" t="s">
        <v>1308</v>
      </c>
      <c r="N622" s="247" t="s">
        <v>1505</v>
      </c>
      <c r="O622" s="247" t="s">
        <v>65</v>
      </c>
      <c r="P622" s="247">
        <v>54</v>
      </c>
      <c r="Q622" s="248"/>
      <c r="R622" s="247" t="s">
        <v>136</v>
      </c>
      <c r="S622" s="247" t="s">
        <v>1406</v>
      </c>
      <c r="T622" s="249">
        <v>139</v>
      </c>
      <c r="U622" s="249" t="s">
        <v>1607</v>
      </c>
      <c r="V622" s="247" t="s">
        <v>111</v>
      </c>
      <c r="W622" s="247" t="s">
        <v>65</v>
      </c>
      <c r="X622" s="247" t="s">
        <v>108</v>
      </c>
      <c r="Y622" s="247" t="s">
        <v>112</v>
      </c>
      <c r="Z622" s="247" t="s">
        <v>1337</v>
      </c>
      <c r="AA622" s="247" t="s">
        <v>108</v>
      </c>
      <c r="AB622" s="247" t="s">
        <v>108</v>
      </c>
      <c r="AC622" s="247"/>
      <c r="AD622" s="249" t="s">
        <v>108</v>
      </c>
      <c r="AE622" s="247" t="s">
        <v>6</v>
      </c>
      <c r="AF622" s="247" t="s">
        <v>108</v>
      </c>
      <c r="AG622" s="247" t="s">
        <v>1460</v>
      </c>
      <c r="AH622" s="247" t="s">
        <v>1433</v>
      </c>
      <c r="AI622" s="254"/>
      <c r="AJ622" s="251" t="s">
        <v>1560</v>
      </c>
      <c r="AK622" s="252" t="s">
        <v>1208</v>
      </c>
      <c r="AL622" s="253" t="s">
        <v>1290</v>
      </c>
      <c r="AM622" s="266">
        <f t="shared" si="611"/>
        <v>6.76</v>
      </c>
      <c r="AN622" s="267">
        <v>28.77</v>
      </c>
      <c r="AO622" s="234">
        <f t="shared" si="612"/>
        <v>194.49</v>
      </c>
      <c r="AP622" s="268">
        <v>2.75</v>
      </c>
      <c r="AQ622" s="268">
        <v>2</v>
      </c>
      <c r="AR622" s="268">
        <v>1.25</v>
      </c>
      <c r="AS622" s="234">
        <f t="shared" si="637"/>
        <v>224.52</v>
      </c>
      <c r="AT622" s="267">
        <v>28.77</v>
      </c>
      <c r="AU622" s="234">
        <f t="shared" si="638"/>
        <v>194.49</v>
      </c>
      <c r="AV622" s="268">
        <v>2.75</v>
      </c>
      <c r="AW622" s="268">
        <v>2</v>
      </c>
      <c r="AX622" s="268">
        <v>1.25</v>
      </c>
      <c r="AY622" s="234">
        <f t="shared" si="639"/>
        <v>224.52</v>
      </c>
      <c r="AZ622" s="272">
        <v>23.15</v>
      </c>
      <c r="BA622" s="266">
        <f t="shared" si="640"/>
        <v>156.494</v>
      </c>
      <c r="BB622" s="273">
        <v>1.75</v>
      </c>
      <c r="BC622" s="273">
        <v>1</v>
      </c>
      <c r="BD622" s="273">
        <v>0.75</v>
      </c>
      <c r="BE622" s="234">
        <f t="shared" si="641"/>
        <v>130.97</v>
      </c>
      <c r="BF622" s="272">
        <v>23.15</v>
      </c>
      <c r="BG622" s="234">
        <f t="shared" si="642"/>
        <v>156.49</v>
      </c>
      <c r="BH622" s="273">
        <v>1.75</v>
      </c>
      <c r="BI622" s="273">
        <v>1</v>
      </c>
      <c r="BJ622" s="273">
        <v>0.75</v>
      </c>
      <c r="BK622" s="234">
        <f t="shared" si="643"/>
        <v>130.97</v>
      </c>
      <c r="BL622" s="234">
        <f t="shared" si="644"/>
        <v>419.01</v>
      </c>
      <c r="BM622" s="234">
        <f t="shared" si="645"/>
        <v>419.01</v>
      </c>
      <c r="BN622" s="234">
        <f t="shared" si="646"/>
        <v>287.45999999999998</v>
      </c>
      <c r="BO622" s="234">
        <f t="shared" si="647"/>
        <v>287.45999999999998</v>
      </c>
      <c r="BP622" s="235" t="s">
        <v>1599</v>
      </c>
    </row>
    <row r="623" spans="1:68" s="233" customFormat="1" x14ac:dyDescent="0.2">
      <c r="A623" s="246" t="s">
        <v>1101</v>
      </c>
      <c r="B623" s="247" t="s">
        <v>1121</v>
      </c>
      <c r="C623" s="247" t="s">
        <v>1517</v>
      </c>
      <c r="D623" s="248" t="s">
        <v>177</v>
      </c>
      <c r="E623" s="247" t="s">
        <v>250</v>
      </c>
      <c r="F623" s="247" t="s">
        <v>251</v>
      </c>
      <c r="G623" s="247" t="s">
        <v>158</v>
      </c>
      <c r="H623" s="247" t="s">
        <v>1357</v>
      </c>
      <c r="I623" s="247" t="s">
        <v>1231</v>
      </c>
      <c r="J623" s="249" t="s">
        <v>1231</v>
      </c>
      <c r="K623" s="280">
        <v>2.395</v>
      </c>
      <c r="L623" s="271">
        <v>1.903</v>
      </c>
      <c r="M623" s="247"/>
      <c r="N623" s="247"/>
      <c r="O623" s="247" t="s">
        <v>65</v>
      </c>
      <c r="P623" s="247">
        <v>44</v>
      </c>
      <c r="Q623" s="248"/>
      <c r="R623" s="247" t="s">
        <v>136</v>
      </c>
      <c r="S623" s="247" t="s">
        <v>1499</v>
      </c>
      <c r="T623" s="249">
        <v>256</v>
      </c>
      <c r="U623" s="247" t="s">
        <v>159</v>
      </c>
      <c r="V623" s="247" t="s">
        <v>113</v>
      </c>
      <c r="W623" s="247" t="s">
        <v>65</v>
      </c>
      <c r="X623" s="247" t="s">
        <v>65</v>
      </c>
      <c r="Y623" s="247" t="s">
        <v>112</v>
      </c>
      <c r="Z623" s="247" t="s">
        <v>1337</v>
      </c>
      <c r="AA623" s="247" t="s">
        <v>113</v>
      </c>
      <c r="AB623" s="247" t="s">
        <v>113</v>
      </c>
      <c r="AC623" s="247"/>
      <c r="AD623" s="247" t="s">
        <v>113</v>
      </c>
      <c r="AE623" s="249" t="s">
        <v>113</v>
      </c>
      <c r="AF623" s="247" t="s">
        <v>65</v>
      </c>
      <c r="AG623" s="247"/>
      <c r="AH623" s="247" t="s">
        <v>1395</v>
      </c>
      <c r="AI623" s="254"/>
      <c r="AJ623" s="251" t="s">
        <v>1596</v>
      </c>
      <c r="AK623" s="252" t="s">
        <v>1208</v>
      </c>
      <c r="AL623" s="253" t="s">
        <v>1290</v>
      </c>
      <c r="AM623" s="266">
        <f t="shared" si="611"/>
        <v>7.093</v>
      </c>
      <c r="AN623" s="234"/>
      <c r="AO623" s="267">
        <v>169.05</v>
      </c>
      <c r="AP623" s="268">
        <v>3.5</v>
      </c>
      <c r="AQ623" s="268">
        <v>2.25</v>
      </c>
      <c r="AR623" s="268">
        <v>1.25</v>
      </c>
      <c r="AS623" s="234">
        <f t="shared" si="637"/>
        <v>261.94</v>
      </c>
      <c r="AT623" s="234"/>
      <c r="AU623" s="269">
        <v>93.1</v>
      </c>
      <c r="AV623" s="270">
        <v>3.5</v>
      </c>
      <c r="AW623" s="270">
        <v>2.25</v>
      </c>
      <c r="AX623" s="270">
        <v>1.25</v>
      </c>
      <c r="AY623" s="234">
        <f t="shared" si="639"/>
        <v>261.94</v>
      </c>
      <c r="AZ623" s="266"/>
      <c r="BA623" s="267">
        <v>169.05</v>
      </c>
      <c r="BB623" s="268">
        <v>3.5</v>
      </c>
      <c r="BC623" s="268">
        <v>2.25</v>
      </c>
      <c r="BD623" s="268">
        <v>1.25</v>
      </c>
      <c r="BE623" s="234">
        <f t="shared" si="641"/>
        <v>261.94</v>
      </c>
      <c r="BF623" s="234"/>
      <c r="BG623" s="269">
        <v>93.1</v>
      </c>
      <c r="BH623" s="270">
        <v>3.5</v>
      </c>
      <c r="BI623" s="270">
        <v>2.25</v>
      </c>
      <c r="BJ623" s="270">
        <v>1.25</v>
      </c>
      <c r="BK623" s="234">
        <f t="shared" si="643"/>
        <v>261.94</v>
      </c>
      <c r="BL623" s="234">
        <f t="shared" si="644"/>
        <v>430.99</v>
      </c>
      <c r="BM623" s="234">
        <f t="shared" si="645"/>
        <v>355.04</v>
      </c>
      <c r="BN623" s="234">
        <f t="shared" si="646"/>
        <v>430.99</v>
      </c>
      <c r="BO623" s="234">
        <f t="shared" si="647"/>
        <v>355.04</v>
      </c>
      <c r="BP623" s="235" t="s">
        <v>1597</v>
      </c>
    </row>
    <row r="624" spans="1:68" s="233" customFormat="1" x14ac:dyDescent="0.2">
      <c r="A624" s="246" t="s">
        <v>1101</v>
      </c>
      <c r="B624" s="247" t="s">
        <v>1123</v>
      </c>
      <c r="C624" s="247" t="s">
        <v>1122</v>
      </c>
      <c r="D624" s="248" t="s">
        <v>338</v>
      </c>
      <c r="E624" s="247" t="s">
        <v>166</v>
      </c>
      <c r="F624" s="247" t="s">
        <v>157</v>
      </c>
      <c r="G624" s="247" t="s">
        <v>158</v>
      </c>
      <c r="H624" s="247" t="s">
        <v>1408</v>
      </c>
      <c r="I624" s="247" t="s">
        <v>1429</v>
      </c>
      <c r="J624" s="249" t="s">
        <v>1637</v>
      </c>
      <c r="K624" s="271">
        <v>2.36</v>
      </c>
      <c r="L624" s="271">
        <v>0.83</v>
      </c>
      <c r="M624" s="247"/>
      <c r="N624" s="247"/>
      <c r="O624" s="247" t="s">
        <v>65</v>
      </c>
      <c r="P624" s="247">
        <v>44</v>
      </c>
      <c r="Q624" s="248"/>
      <c r="R624" s="247" t="s">
        <v>136</v>
      </c>
      <c r="S624" s="247" t="s">
        <v>1238</v>
      </c>
      <c r="T624" s="249">
        <v>154</v>
      </c>
      <c r="U624" s="249" t="s">
        <v>1607</v>
      </c>
      <c r="V624" s="247" t="s">
        <v>167</v>
      </c>
      <c r="W624" s="247" t="s">
        <v>65</v>
      </c>
      <c r="X624" s="247" t="s">
        <v>108</v>
      </c>
      <c r="Y624" s="247" t="s">
        <v>112</v>
      </c>
      <c r="Z624" s="247" t="s">
        <v>1337</v>
      </c>
      <c r="AA624" s="247" t="s">
        <v>113</v>
      </c>
      <c r="AB624" s="247" t="s">
        <v>113</v>
      </c>
      <c r="AC624" s="247"/>
      <c r="AD624" s="247" t="s">
        <v>113</v>
      </c>
      <c r="AE624" s="249" t="s">
        <v>5</v>
      </c>
      <c r="AF624" s="247" t="s">
        <v>65</v>
      </c>
      <c r="AG624" s="247"/>
      <c r="AH624" s="247" t="s">
        <v>1400</v>
      </c>
      <c r="AI624" s="254"/>
      <c r="AJ624" s="251" t="s">
        <v>1560</v>
      </c>
      <c r="AK624" s="252" t="s">
        <v>1208</v>
      </c>
      <c r="AL624" s="253" t="s">
        <v>1290</v>
      </c>
      <c r="AM624" s="266">
        <f t="shared" si="611"/>
        <v>5.95</v>
      </c>
      <c r="AN624" s="267">
        <v>28.04</v>
      </c>
      <c r="AO624" s="234">
        <f t="shared" si="612"/>
        <v>166.84</v>
      </c>
      <c r="AP624" s="268">
        <v>2.5</v>
      </c>
      <c r="AQ624" s="268">
        <v>2</v>
      </c>
      <c r="AR624" s="268">
        <v>1.25</v>
      </c>
      <c r="AS624" s="234">
        <f t="shared" si="637"/>
        <v>215.17</v>
      </c>
      <c r="AT624" s="269">
        <v>13.1</v>
      </c>
      <c r="AU624" s="234">
        <f t="shared" si="638"/>
        <v>77.95</v>
      </c>
      <c r="AV624" s="270">
        <v>2.5</v>
      </c>
      <c r="AW624" s="270">
        <v>2</v>
      </c>
      <c r="AX624" s="270">
        <v>1.25</v>
      </c>
      <c r="AY624" s="234">
        <f t="shared" si="639"/>
        <v>215.17</v>
      </c>
      <c r="AZ624" s="272">
        <v>18.68</v>
      </c>
      <c r="BA624" s="266">
        <f t="shared" si="640"/>
        <v>111.146</v>
      </c>
      <c r="BB624" s="273">
        <v>1.5</v>
      </c>
      <c r="BC624" s="273">
        <v>1</v>
      </c>
      <c r="BD624" s="273">
        <v>0.75</v>
      </c>
      <c r="BE624" s="234">
        <f t="shared" si="641"/>
        <v>121.62</v>
      </c>
      <c r="BF624" s="294">
        <v>10.79</v>
      </c>
      <c r="BG624" s="234">
        <f t="shared" si="642"/>
        <v>64.2</v>
      </c>
      <c r="BH624" s="295">
        <v>1.25</v>
      </c>
      <c r="BI624" s="295">
        <v>1</v>
      </c>
      <c r="BJ624" s="295">
        <v>0.75</v>
      </c>
      <c r="BK624" s="234">
        <f t="shared" si="643"/>
        <v>112.26</v>
      </c>
      <c r="BL624" s="234">
        <f t="shared" si="644"/>
        <v>382.01</v>
      </c>
      <c r="BM624" s="234">
        <f t="shared" si="645"/>
        <v>293.12</v>
      </c>
      <c r="BN624" s="234">
        <f t="shared" si="646"/>
        <v>232.77</v>
      </c>
      <c r="BO624" s="234">
        <f t="shared" si="647"/>
        <v>176.46</v>
      </c>
    </row>
    <row r="625" spans="1:68" s="312" customFormat="1" ht="19.05" x14ac:dyDescent="0.2">
      <c r="A625" s="246" t="s">
        <v>1101</v>
      </c>
      <c r="B625" s="247" t="s">
        <v>1124</v>
      </c>
      <c r="C625" s="247" t="s">
        <v>1122</v>
      </c>
      <c r="D625" s="248" t="s">
        <v>338</v>
      </c>
      <c r="E625" s="247" t="s">
        <v>166</v>
      </c>
      <c r="F625" s="247" t="s">
        <v>157</v>
      </c>
      <c r="G625" s="247" t="s">
        <v>158</v>
      </c>
      <c r="H625" s="247" t="s">
        <v>1408</v>
      </c>
      <c r="I625" s="247" t="s">
        <v>1500</v>
      </c>
      <c r="J625" s="247" t="s">
        <v>1231</v>
      </c>
      <c r="K625" s="271">
        <v>2.36</v>
      </c>
      <c r="L625" s="271">
        <v>0.95</v>
      </c>
      <c r="M625" s="247"/>
      <c r="N625" s="247"/>
      <c r="O625" s="247" t="s">
        <v>65</v>
      </c>
      <c r="P625" s="247">
        <v>44</v>
      </c>
      <c r="Q625" s="248"/>
      <c r="R625" s="247" t="s">
        <v>136</v>
      </c>
      <c r="S625" s="247" t="s">
        <v>1238</v>
      </c>
      <c r="T625" s="249">
        <v>154</v>
      </c>
      <c r="U625" s="249" t="s">
        <v>1607</v>
      </c>
      <c r="V625" s="247" t="s">
        <v>167</v>
      </c>
      <c r="W625" s="247" t="s">
        <v>108</v>
      </c>
      <c r="X625" s="247" t="s">
        <v>108</v>
      </c>
      <c r="Y625" s="247" t="s">
        <v>112</v>
      </c>
      <c r="Z625" s="247" t="s">
        <v>1337</v>
      </c>
      <c r="AA625" s="247" t="s">
        <v>113</v>
      </c>
      <c r="AB625" s="247" t="s">
        <v>113</v>
      </c>
      <c r="AC625" s="247"/>
      <c r="AD625" s="247" t="s">
        <v>113</v>
      </c>
      <c r="AE625" s="249" t="s">
        <v>113</v>
      </c>
      <c r="AF625" s="247" t="s">
        <v>65</v>
      </c>
      <c r="AG625" s="247"/>
      <c r="AH625" s="247" t="s">
        <v>1383</v>
      </c>
      <c r="AI625" s="254"/>
      <c r="AJ625" s="251" t="s">
        <v>1596</v>
      </c>
      <c r="AK625" s="252" t="s">
        <v>1208</v>
      </c>
      <c r="AL625" s="253" t="s">
        <v>1290</v>
      </c>
      <c r="AM625" s="266">
        <f t="shared" si="611"/>
        <v>6.07</v>
      </c>
      <c r="AN625" s="267">
        <v>28.03</v>
      </c>
      <c r="AO625" s="234">
        <f t="shared" si="612"/>
        <v>170.14</v>
      </c>
      <c r="AP625" s="268">
        <v>2.5</v>
      </c>
      <c r="AQ625" s="268">
        <v>2</v>
      </c>
      <c r="AR625" s="268">
        <v>1.25</v>
      </c>
      <c r="AS625" s="234">
        <f t="shared" si="637"/>
        <v>215.17</v>
      </c>
      <c r="AT625" s="269">
        <v>13.09</v>
      </c>
      <c r="AU625" s="234">
        <f t="shared" si="638"/>
        <v>79.459999999999994</v>
      </c>
      <c r="AV625" s="270">
        <v>2.5</v>
      </c>
      <c r="AW625" s="270">
        <v>2</v>
      </c>
      <c r="AX625" s="270">
        <v>1.25</v>
      </c>
      <c r="AY625" s="234">
        <f t="shared" si="639"/>
        <v>215.17</v>
      </c>
      <c r="AZ625" s="272">
        <v>18.66</v>
      </c>
      <c r="BA625" s="266">
        <f t="shared" si="640"/>
        <v>113.26600000000001</v>
      </c>
      <c r="BB625" s="273">
        <v>1.5</v>
      </c>
      <c r="BC625" s="273">
        <v>1</v>
      </c>
      <c r="BD625" s="273">
        <v>0.75</v>
      </c>
      <c r="BE625" s="234">
        <f t="shared" si="641"/>
        <v>121.62</v>
      </c>
      <c r="BF625" s="294">
        <v>10.78</v>
      </c>
      <c r="BG625" s="234">
        <f t="shared" si="642"/>
        <v>65.430000000000007</v>
      </c>
      <c r="BH625" s="295">
        <v>1.25</v>
      </c>
      <c r="BI625" s="295">
        <v>1</v>
      </c>
      <c r="BJ625" s="295">
        <v>0.75</v>
      </c>
      <c r="BK625" s="234">
        <f t="shared" si="643"/>
        <v>112.26</v>
      </c>
      <c r="BL625" s="234">
        <f t="shared" si="644"/>
        <v>385.31</v>
      </c>
      <c r="BM625" s="234">
        <f t="shared" si="645"/>
        <v>294.63</v>
      </c>
      <c r="BN625" s="234">
        <f t="shared" si="646"/>
        <v>234.89</v>
      </c>
      <c r="BO625" s="234">
        <f t="shared" si="647"/>
        <v>177.69</v>
      </c>
    </row>
    <row r="626" spans="1:68" s="233" customFormat="1" ht="14.95" thickBot="1" x14ac:dyDescent="0.25">
      <c r="A626" s="277" t="s">
        <v>1101</v>
      </c>
      <c r="B626" s="278" t="s">
        <v>1125</v>
      </c>
      <c r="C626" s="278" t="s">
        <v>1518</v>
      </c>
      <c r="D626" s="279" t="s">
        <v>454</v>
      </c>
      <c r="E626" s="278" t="s">
        <v>166</v>
      </c>
      <c r="F626" s="278" t="s">
        <v>157</v>
      </c>
      <c r="G626" s="278" t="s">
        <v>158</v>
      </c>
      <c r="H626" s="278" t="s">
        <v>1428</v>
      </c>
      <c r="I626" s="278" t="s">
        <v>1382</v>
      </c>
      <c r="J626" s="278" t="s">
        <v>1231</v>
      </c>
      <c r="K626" s="271">
        <v>2.36</v>
      </c>
      <c r="L626" s="271">
        <v>1.04</v>
      </c>
      <c r="M626" s="278"/>
      <c r="N626" s="278"/>
      <c r="O626" s="278" t="s">
        <v>65</v>
      </c>
      <c r="P626" s="278">
        <v>54</v>
      </c>
      <c r="Q626" s="279"/>
      <c r="R626" s="278" t="s">
        <v>136</v>
      </c>
      <c r="S626" s="278" t="s">
        <v>1506</v>
      </c>
      <c r="T626" s="249">
        <v>124</v>
      </c>
      <c r="U626" s="249" t="s">
        <v>1607</v>
      </c>
      <c r="V626" s="278" t="s">
        <v>199</v>
      </c>
      <c r="W626" s="278" t="s">
        <v>65</v>
      </c>
      <c r="X626" s="278" t="s">
        <v>108</v>
      </c>
      <c r="Y626" s="278" t="s">
        <v>112</v>
      </c>
      <c r="Z626" s="278" t="s">
        <v>1304</v>
      </c>
      <c r="AA626" s="278" t="s">
        <v>113</v>
      </c>
      <c r="AB626" s="278" t="s">
        <v>113</v>
      </c>
      <c r="AC626" s="278"/>
      <c r="AD626" s="278" t="s">
        <v>113</v>
      </c>
      <c r="AE626" s="278" t="s">
        <v>6</v>
      </c>
      <c r="AF626" s="278" t="s">
        <v>108</v>
      </c>
      <c r="AG626" s="278"/>
      <c r="AH626" s="278" t="s">
        <v>1413</v>
      </c>
      <c r="AI626" s="281"/>
      <c r="AJ626" s="282" t="s">
        <v>1560</v>
      </c>
      <c r="AK626" s="252" t="s">
        <v>1208</v>
      </c>
      <c r="AL626" s="253" t="s">
        <v>1290</v>
      </c>
      <c r="AM626" s="266">
        <f t="shared" si="611"/>
        <v>6.16</v>
      </c>
      <c r="AN626" s="267">
        <v>26.02</v>
      </c>
      <c r="AO626" s="234">
        <f t="shared" si="612"/>
        <v>160.28</v>
      </c>
      <c r="AP626" s="268">
        <v>2.75</v>
      </c>
      <c r="AQ626" s="268">
        <v>2</v>
      </c>
      <c r="AR626" s="268">
        <v>1.25</v>
      </c>
      <c r="AS626" s="234">
        <f t="shared" si="637"/>
        <v>224.52</v>
      </c>
      <c r="AT626" s="267">
        <v>26.02</v>
      </c>
      <c r="AU626" s="234">
        <f t="shared" si="638"/>
        <v>160.28</v>
      </c>
      <c r="AV626" s="268">
        <v>2.75</v>
      </c>
      <c r="AW626" s="268">
        <v>2</v>
      </c>
      <c r="AX626" s="268">
        <v>1.25</v>
      </c>
      <c r="AY626" s="234">
        <f t="shared" si="639"/>
        <v>224.52</v>
      </c>
      <c r="AZ626" s="272">
        <v>23.1</v>
      </c>
      <c r="BA626" s="266">
        <f t="shared" si="640"/>
        <v>142.29599999999999</v>
      </c>
      <c r="BB626" s="273">
        <v>1.75</v>
      </c>
      <c r="BC626" s="273">
        <v>1</v>
      </c>
      <c r="BD626" s="273">
        <v>0.75</v>
      </c>
      <c r="BE626" s="234">
        <f t="shared" si="641"/>
        <v>130.97</v>
      </c>
      <c r="BF626" s="272">
        <v>23.1</v>
      </c>
      <c r="BG626" s="234">
        <f t="shared" si="642"/>
        <v>142.30000000000001</v>
      </c>
      <c r="BH626" s="273">
        <v>1.75</v>
      </c>
      <c r="BI626" s="273">
        <v>1</v>
      </c>
      <c r="BJ626" s="273">
        <v>0.75</v>
      </c>
      <c r="BK626" s="234">
        <f t="shared" si="643"/>
        <v>130.97</v>
      </c>
      <c r="BL626" s="234">
        <f t="shared" si="644"/>
        <v>384.8</v>
      </c>
      <c r="BM626" s="234">
        <f t="shared" si="645"/>
        <v>384.8</v>
      </c>
      <c r="BN626" s="234">
        <f t="shared" si="646"/>
        <v>273.27</v>
      </c>
      <c r="BO626" s="234">
        <f t="shared" si="647"/>
        <v>273.27</v>
      </c>
      <c r="BP626" s="235" t="s">
        <v>1599</v>
      </c>
    </row>
    <row r="627" spans="1:68" s="233" customFormat="1" ht="14.95" thickBot="1" x14ac:dyDescent="0.25">
      <c r="A627" s="284" t="s">
        <v>1126</v>
      </c>
      <c r="B627" s="285"/>
      <c r="C627" s="285"/>
      <c r="D627" s="286"/>
      <c r="E627" s="285"/>
      <c r="F627" s="285"/>
      <c r="G627" s="286"/>
      <c r="H627" s="286"/>
      <c r="I627" s="286"/>
      <c r="J627" s="285"/>
      <c r="K627" s="287"/>
      <c r="L627" s="287"/>
      <c r="M627" s="285"/>
      <c r="N627" s="285"/>
      <c r="O627" s="285"/>
      <c r="P627" s="285"/>
      <c r="Q627" s="286"/>
      <c r="R627" s="285"/>
      <c r="S627" s="285"/>
      <c r="T627" s="285"/>
      <c r="U627" s="285"/>
      <c r="V627" s="285"/>
      <c r="W627" s="285"/>
      <c r="X627" s="285"/>
      <c r="Y627" s="285"/>
      <c r="Z627" s="285"/>
      <c r="AA627" s="285"/>
      <c r="AB627" s="285"/>
      <c r="AC627" s="285"/>
      <c r="AD627" s="285"/>
      <c r="AE627" s="285"/>
      <c r="AF627" s="285"/>
      <c r="AG627" s="285"/>
      <c r="AH627" s="285"/>
      <c r="AI627" s="286"/>
      <c r="AJ627" s="286"/>
      <c r="AK627" s="285"/>
      <c r="AL627" s="288"/>
      <c r="AM627" s="266"/>
      <c r="AN627" s="234"/>
      <c r="AO627" s="234"/>
      <c r="AP627" s="234"/>
      <c r="AQ627" s="234"/>
      <c r="AR627" s="234"/>
      <c r="AS627" s="234"/>
      <c r="AT627" s="266"/>
      <c r="AU627" s="266"/>
      <c r="AV627" s="266"/>
      <c r="AW627" s="266"/>
      <c r="AX627" s="266"/>
      <c r="AY627" s="266"/>
      <c r="AZ627" s="266"/>
      <c r="BA627" s="266"/>
      <c r="BB627" s="266"/>
      <c r="BC627" s="266"/>
      <c r="BD627" s="266"/>
      <c r="BE627" s="266"/>
      <c r="BF627" s="266"/>
      <c r="BG627" s="266"/>
      <c r="BH627" s="266"/>
      <c r="BI627" s="266"/>
      <c r="BJ627" s="266"/>
      <c r="BK627" s="266"/>
      <c r="BL627" s="234"/>
      <c r="BM627" s="234"/>
      <c r="BN627" s="234"/>
      <c r="BO627" s="234"/>
    </row>
    <row r="628" spans="1:68" s="233" customFormat="1" x14ac:dyDescent="0.2">
      <c r="A628" s="289" t="s">
        <v>1126</v>
      </c>
      <c r="B628" s="290" t="s">
        <v>1128</v>
      </c>
      <c r="C628" s="290" t="s">
        <v>1127</v>
      </c>
      <c r="D628" s="291" t="s">
        <v>189</v>
      </c>
      <c r="E628" s="290" t="s">
        <v>124</v>
      </c>
      <c r="F628" s="290" t="s">
        <v>157</v>
      </c>
      <c r="G628" s="290" t="s">
        <v>158</v>
      </c>
      <c r="H628" s="290" t="s">
        <v>1428</v>
      </c>
      <c r="I628" s="290" t="s">
        <v>1386</v>
      </c>
      <c r="J628" s="290" t="s">
        <v>1202</v>
      </c>
      <c r="K628" s="271">
        <v>2.36</v>
      </c>
      <c r="L628" s="271">
        <v>1.29</v>
      </c>
      <c r="M628" s="290" t="s">
        <v>1308</v>
      </c>
      <c r="N628" s="290" t="s">
        <v>1388</v>
      </c>
      <c r="O628" s="290" t="s">
        <v>65</v>
      </c>
      <c r="P628" s="290">
        <v>54</v>
      </c>
      <c r="Q628" s="291"/>
      <c r="R628" s="290" t="s">
        <v>136</v>
      </c>
      <c r="S628" s="290" t="s">
        <v>1238</v>
      </c>
      <c r="T628" s="249">
        <v>154</v>
      </c>
      <c r="U628" s="249" t="s">
        <v>1607</v>
      </c>
      <c r="V628" s="290" t="s">
        <v>125</v>
      </c>
      <c r="W628" s="290" t="s">
        <v>108</v>
      </c>
      <c r="X628" s="290" t="s">
        <v>108</v>
      </c>
      <c r="Y628" s="290" t="s">
        <v>112</v>
      </c>
      <c r="Z628" s="290" t="s">
        <v>1337</v>
      </c>
      <c r="AA628" s="290" t="s">
        <v>108</v>
      </c>
      <c r="AB628" s="290" t="s">
        <v>108</v>
      </c>
      <c r="AC628" s="290"/>
      <c r="AD628" s="290" t="s">
        <v>108</v>
      </c>
      <c r="AE628" s="290" t="s">
        <v>6</v>
      </c>
      <c r="AF628" s="290" t="s">
        <v>108</v>
      </c>
      <c r="AG628" s="249" t="s">
        <v>1655</v>
      </c>
      <c r="AH628" s="290" t="s">
        <v>1347</v>
      </c>
      <c r="AI628" s="304"/>
      <c r="AJ628" s="292" t="s">
        <v>1560</v>
      </c>
      <c r="AK628" s="252" t="s">
        <v>1208</v>
      </c>
      <c r="AL628" s="253" t="s">
        <v>1290</v>
      </c>
      <c r="AM628" s="266">
        <f t="shared" si="611"/>
        <v>6.41</v>
      </c>
      <c r="AN628" s="267">
        <v>33.119999999999997</v>
      </c>
      <c r="AO628" s="234">
        <f t="shared" si="612"/>
        <v>212.3</v>
      </c>
      <c r="AP628" s="268">
        <v>2.75</v>
      </c>
      <c r="AQ628" s="268">
        <v>2</v>
      </c>
      <c r="AR628" s="268">
        <v>1.25</v>
      </c>
      <c r="AS628" s="234">
        <f t="shared" ref="AS628:AS630" si="648">SUBTOTAL(9,AP628:AR628)*37.42</f>
        <v>224.52</v>
      </c>
      <c r="AT628" s="267">
        <v>33.119999999999997</v>
      </c>
      <c r="AU628" s="234">
        <f t="shared" ref="AU628:AU630" si="649">SUBTOTAL(9,AM628)*AT628</f>
        <v>212.3</v>
      </c>
      <c r="AV628" s="268">
        <v>2.75</v>
      </c>
      <c r="AW628" s="268">
        <v>2</v>
      </c>
      <c r="AX628" s="268">
        <v>1.25</v>
      </c>
      <c r="AY628" s="234">
        <f t="shared" ref="AY628:AY630" si="650">SUBTOTAL(9,AV628:AX628)*37.42</f>
        <v>224.52</v>
      </c>
      <c r="AZ628" s="272">
        <v>26.43</v>
      </c>
      <c r="BA628" s="266">
        <f t="shared" ref="BA628:BA630" si="651">SUBTOTAL(9,AM628)*AZ628</f>
        <v>169.416</v>
      </c>
      <c r="BB628" s="273">
        <v>1.75</v>
      </c>
      <c r="BC628" s="273">
        <v>1</v>
      </c>
      <c r="BD628" s="273">
        <v>0.75</v>
      </c>
      <c r="BE628" s="234">
        <f t="shared" ref="BE628:BE630" si="652">SUBTOTAL(9,BB628:BD628)*37.42</f>
        <v>130.97</v>
      </c>
      <c r="BF628" s="272">
        <v>26.43</v>
      </c>
      <c r="BG628" s="234">
        <f t="shared" ref="BG628:BG630" si="653">SUBTOTAL(9,AM628)*BF628</f>
        <v>169.42</v>
      </c>
      <c r="BH628" s="273">
        <v>1.75</v>
      </c>
      <c r="BI628" s="273">
        <v>1</v>
      </c>
      <c r="BJ628" s="273">
        <v>0.75</v>
      </c>
      <c r="BK628" s="234">
        <f t="shared" ref="BK628:BK630" si="654">SUBTOTAL(9,BH628:BJ628)*37.42</f>
        <v>130.97</v>
      </c>
      <c r="BL628" s="234">
        <f>SUM(AO628+AS628)</f>
        <v>436.82</v>
      </c>
      <c r="BM628" s="234">
        <f t="shared" ref="BM628:BM630" si="655">SUM(AU628+AY628)</f>
        <v>436.82</v>
      </c>
      <c r="BN628" s="234">
        <f t="shared" ref="BN628:BN630" si="656">SUM(BA628+BE628)</f>
        <v>300.39</v>
      </c>
      <c r="BO628" s="234">
        <f t="shared" ref="BO628:BO630" si="657">SUM(BG628+BK628)</f>
        <v>300.39</v>
      </c>
      <c r="BP628" s="235" t="s">
        <v>1599</v>
      </c>
    </row>
    <row r="629" spans="1:68" s="233" customFormat="1" x14ac:dyDescent="0.2">
      <c r="A629" s="246" t="s">
        <v>1126</v>
      </c>
      <c r="B629" s="247" t="s">
        <v>1130</v>
      </c>
      <c r="C629" s="247" t="s">
        <v>1129</v>
      </c>
      <c r="D629" s="248" t="s">
        <v>177</v>
      </c>
      <c r="E629" s="247" t="s">
        <v>166</v>
      </c>
      <c r="F629" s="247" t="s">
        <v>157</v>
      </c>
      <c r="G629" s="247" t="s">
        <v>158</v>
      </c>
      <c r="H629" s="249" t="s">
        <v>1428</v>
      </c>
      <c r="I629" s="249" t="s">
        <v>1671</v>
      </c>
      <c r="J629" s="247" t="s">
        <v>1202</v>
      </c>
      <c r="K629" s="271">
        <v>2.36</v>
      </c>
      <c r="L629" s="265">
        <v>1.02</v>
      </c>
      <c r="M629" s="247"/>
      <c r="N629" s="247"/>
      <c r="O629" s="247" t="s">
        <v>65</v>
      </c>
      <c r="P629" s="249">
        <v>54</v>
      </c>
      <c r="Q629" s="248"/>
      <c r="R629" s="247" t="s">
        <v>136</v>
      </c>
      <c r="S629" s="247" t="s">
        <v>1217</v>
      </c>
      <c r="T629" s="249">
        <v>139</v>
      </c>
      <c r="U629" s="249" t="s">
        <v>1607</v>
      </c>
      <c r="V629" s="247" t="s">
        <v>199</v>
      </c>
      <c r="W629" s="247" t="s">
        <v>108</v>
      </c>
      <c r="X629" s="247" t="s">
        <v>108</v>
      </c>
      <c r="Y629" s="247" t="s">
        <v>112</v>
      </c>
      <c r="Z629" s="247" t="s">
        <v>1304</v>
      </c>
      <c r="AA629" s="247" t="s">
        <v>113</v>
      </c>
      <c r="AB629" s="247" t="s">
        <v>113</v>
      </c>
      <c r="AC629" s="247"/>
      <c r="AD629" s="247" t="s">
        <v>113</v>
      </c>
      <c r="AE629" s="249" t="s">
        <v>6</v>
      </c>
      <c r="AF629" s="247" t="s">
        <v>108</v>
      </c>
      <c r="AG629" s="247"/>
      <c r="AH629" s="247" t="s">
        <v>1354</v>
      </c>
      <c r="AI629" s="254"/>
      <c r="AJ629" s="251" t="s">
        <v>1560</v>
      </c>
      <c r="AK629" s="252" t="s">
        <v>1208</v>
      </c>
      <c r="AL629" s="253" t="s">
        <v>1290</v>
      </c>
      <c r="AM629" s="266">
        <f t="shared" si="611"/>
        <v>6.14</v>
      </c>
      <c r="AN629" s="267">
        <v>28.77</v>
      </c>
      <c r="AO629" s="234">
        <f t="shared" si="612"/>
        <v>176.65</v>
      </c>
      <c r="AP629" s="268">
        <v>2.75</v>
      </c>
      <c r="AQ629" s="268">
        <v>2</v>
      </c>
      <c r="AR629" s="268">
        <v>1.25</v>
      </c>
      <c r="AS629" s="234">
        <f t="shared" si="648"/>
        <v>224.52</v>
      </c>
      <c r="AT629" s="267">
        <v>28.77</v>
      </c>
      <c r="AU629" s="234">
        <f t="shared" si="649"/>
        <v>176.65</v>
      </c>
      <c r="AV629" s="268">
        <v>2.75</v>
      </c>
      <c r="AW629" s="268">
        <v>2</v>
      </c>
      <c r="AX629" s="268">
        <v>1.25</v>
      </c>
      <c r="AY629" s="234">
        <f t="shared" si="650"/>
        <v>224.52</v>
      </c>
      <c r="AZ629" s="272">
        <v>23.15</v>
      </c>
      <c r="BA629" s="266">
        <f t="shared" si="651"/>
        <v>142.14099999999999</v>
      </c>
      <c r="BB629" s="273">
        <v>1.75</v>
      </c>
      <c r="BC629" s="273">
        <v>1</v>
      </c>
      <c r="BD629" s="273">
        <v>0.75</v>
      </c>
      <c r="BE629" s="234">
        <f t="shared" si="652"/>
        <v>130.97</v>
      </c>
      <c r="BF629" s="272">
        <v>23.15</v>
      </c>
      <c r="BG629" s="234">
        <f t="shared" si="653"/>
        <v>142.13999999999999</v>
      </c>
      <c r="BH629" s="273">
        <v>1.75</v>
      </c>
      <c r="BI629" s="273">
        <v>1</v>
      </c>
      <c r="BJ629" s="273">
        <v>0.75</v>
      </c>
      <c r="BK629" s="234">
        <f t="shared" si="654"/>
        <v>130.97</v>
      </c>
      <c r="BL629" s="234">
        <f>SUM(AO629+AS629)</f>
        <v>401.17</v>
      </c>
      <c r="BM629" s="234">
        <f t="shared" si="655"/>
        <v>401.17</v>
      </c>
      <c r="BN629" s="234">
        <f t="shared" si="656"/>
        <v>273.11</v>
      </c>
      <c r="BO629" s="234">
        <f t="shared" si="657"/>
        <v>273.11</v>
      </c>
      <c r="BP629" s="235" t="s">
        <v>1599</v>
      </c>
    </row>
    <row r="630" spans="1:68" s="233" customFormat="1" x14ac:dyDescent="0.2">
      <c r="A630" s="246" t="s">
        <v>1126</v>
      </c>
      <c r="B630" s="247" t="s">
        <v>1132</v>
      </c>
      <c r="C630" s="247" t="s">
        <v>1131</v>
      </c>
      <c r="D630" s="248" t="s">
        <v>311</v>
      </c>
      <c r="E630" s="247" t="s">
        <v>105</v>
      </c>
      <c r="F630" s="247" t="s">
        <v>157</v>
      </c>
      <c r="G630" s="247" t="s">
        <v>158</v>
      </c>
      <c r="H630" s="247" t="s">
        <v>1362</v>
      </c>
      <c r="I630" s="247" t="s">
        <v>1459</v>
      </c>
      <c r="J630" s="247" t="s">
        <v>1202</v>
      </c>
      <c r="K630" s="271">
        <v>2.36</v>
      </c>
      <c r="L630" s="271">
        <v>1.8149999999999999</v>
      </c>
      <c r="M630" s="247"/>
      <c r="N630" s="247"/>
      <c r="O630" s="247" t="s">
        <v>65</v>
      </c>
      <c r="P630" s="247">
        <v>54</v>
      </c>
      <c r="Q630" s="248"/>
      <c r="R630" s="247" t="s">
        <v>136</v>
      </c>
      <c r="S630" s="247" t="s">
        <v>1406</v>
      </c>
      <c r="T630" s="249">
        <v>139</v>
      </c>
      <c r="U630" s="249" t="s">
        <v>1607</v>
      </c>
      <c r="V630" s="247" t="s">
        <v>111</v>
      </c>
      <c r="W630" s="247" t="s">
        <v>65</v>
      </c>
      <c r="X630" s="247" t="s">
        <v>108</v>
      </c>
      <c r="Y630" s="247" t="s">
        <v>112</v>
      </c>
      <c r="Z630" s="247" t="s">
        <v>1337</v>
      </c>
      <c r="AA630" s="247" t="s">
        <v>108</v>
      </c>
      <c r="AB630" s="247" t="s">
        <v>108</v>
      </c>
      <c r="AC630" s="247"/>
      <c r="AD630" s="249" t="s">
        <v>108</v>
      </c>
      <c r="AE630" s="247" t="s">
        <v>6</v>
      </c>
      <c r="AF630" s="247" t="s">
        <v>108</v>
      </c>
      <c r="AG630" s="247" t="s">
        <v>1460</v>
      </c>
      <c r="AH630" s="247" t="s">
        <v>1433</v>
      </c>
      <c r="AI630" s="254"/>
      <c r="AJ630" s="251" t="s">
        <v>1560</v>
      </c>
      <c r="AK630" s="252" t="s">
        <v>1208</v>
      </c>
      <c r="AL630" s="253" t="s">
        <v>1290</v>
      </c>
      <c r="AM630" s="266">
        <f t="shared" si="611"/>
        <v>6.9349999999999996</v>
      </c>
      <c r="AN630" s="267">
        <v>28.77</v>
      </c>
      <c r="AO630" s="234">
        <f t="shared" si="612"/>
        <v>199.52</v>
      </c>
      <c r="AP630" s="268">
        <v>2.75</v>
      </c>
      <c r="AQ630" s="268">
        <v>2</v>
      </c>
      <c r="AR630" s="268">
        <v>1.25</v>
      </c>
      <c r="AS630" s="234">
        <f t="shared" si="648"/>
        <v>224.52</v>
      </c>
      <c r="AT630" s="267">
        <v>28.77</v>
      </c>
      <c r="AU630" s="234">
        <f t="shared" si="649"/>
        <v>199.52</v>
      </c>
      <c r="AV630" s="268">
        <v>2.75</v>
      </c>
      <c r="AW630" s="268">
        <v>2</v>
      </c>
      <c r="AX630" s="268">
        <v>1.25</v>
      </c>
      <c r="AY630" s="234">
        <f t="shared" si="650"/>
        <v>224.52</v>
      </c>
      <c r="AZ630" s="272">
        <v>23.15</v>
      </c>
      <c r="BA630" s="266">
        <f t="shared" si="651"/>
        <v>160.54499999999999</v>
      </c>
      <c r="BB630" s="273">
        <v>1.75</v>
      </c>
      <c r="BC630" s="273">
        <v>1</v>
      </c>
      <c r="BD630" s="273">
        <v>0.75</v>
      </c>
      <c r="BE630" s="234">
        <f t="shared" si="652"/>
        <v>130.97</v>
      </c>
      <c r="BF630" s="272">
        <v>23.15</v>
      </c>
      <c r="BG630" s="234">
        <f t="shared" si="653"/>
        <v>160.55000000000001</v>
      </c>
      <c r="BH630" s="273">
        <v>1.75</v>
      </c>
      <c r="BI630" s="273">
        <v>1</v>
      </c>
      <c r="BJ630" s="273">
        <v>0.75</v>
      </c>
      <c r="BK630" s="234">
        <f t="shared" si="654"/>
        <v>130.97</v>
      </c>
      <c r="BL630" s="234">
        <f>SUM(AO630+AS630)</f>
        <v>424.04</v>
      </c>
      <c r="BM630" s="234">
        <f t="shared" si="655"/>
        <v>424.04</v>
      </c>
      <c r="BN630" s="234">
        <f t="shared" si="656"/>
        <v>291.52</v>
      </c>
      <c r="BO630" s="234">
        <f t="shared" si="657"/>
        <v>291.52</v>
      </c>
      <c r="BP630" s="235" t="s">
        <v>1599</v>
      </c>
    </row>
    <row r="631" spans="1:68" s="233" customFormat="1" x14ac:dyDescent="0.2">
      <c r="A631" s="246"/>
      <c r="B631" s="313"/>
      <c r="C631" s="313"/>
      <c r="D631" s="314"/>
      <c r="E631" s="313"/>
      <c r="F631" s="313"/>
      <c r="G631" s="313"/>
      <c r="H631" s="247"/>
      <c r="I631" s="247"/>
      <c r="J631" s="247"/>
      <c r="K631" s="271"/>
      <c r="L631" s="271"/>
      <c r="M631" s="247"/>
      <c r="N631" s="247"/>
      <c r="O631" s="313"/>
      <c r="P631" s="313"/>
      <c r="Q631" s="248"/>
      <c r="R631" s="313"/>
      <c r="S631" s="247"/>
      <c r="T631" s="247"/>
      <c r="U631" s="247"/>
      <c r="V631" s="313"/>
      <c r="W631" s="313"/>
      <c r="X631" s="313"/>
      <c r="Y631" s="313"/>
      <c r="Z631" s="247"/>
      <c r="AA631" s="313"/>
      <c r="AB631" s="313"/>
      <c r="AC631" s="313"/>
      <c r="AD631" s="313"/>
      <c r="AE631" s="247"/>
      <c r="AF631" s="313"/>
      <c r="AG631" s="247"/>
      <c r="AH631" s="247"/>
      <c r="AI631" s="254"/>
      <c r="AJ631" s="251"/>
      <c r="AK631" s="315"/>
      <c r="AL631" s="253"/>
      <c r="AN631" s="234"/>
      <c r="AO631" s="234"/>
      <c r="AP631" s="234"/>
      <c r="AQ631" s="234"/>
      <c r="AR631" s="234"/>
      <c r="AS631" s="234"/>
      <c r="AT631" s="234"/>
      <c r="AU631" s="234"/>
      <c r="AV631" s="234"/>
      <c r="AW631" s="234"/>
      <c r="AX631" s="234"/>
      <c r="AY631" s="234"/>
      <c r="BF631" s="234"/>
      <c r="BG631" s="234"/>
      <c r="BH631" s="234"/>
      <c r="BI631" s="234"/>
      <c r="BJ631" s="234"/>
      <c r="BK631" s="234"/>
      <c r="BL631" s="234"/>
      <c r="BM631" s="234"/>
      <c r="BN631" s="234"/>
      <c r="BO631" s="234"/>
    </row>
    <row r="632" spans="1:68" s="233" customFormat="1" x14ac:dyDescent="0.2">
      <c r="A632" s="277"/>
      <c r="B632" s="316"/>
      <c r="C632" s="316"/>
      <c r="D632" s="317"/>
      <c r="E632" s="316"/>
      <c r="F632" s="316"/>
      <c r="G632" s="316"/>
      <c r="H632" s="278"/>
      <c r="I632" s="278"/>
      <c r="J632" s="278"/>
      <c r="K632" s="280"/>
      <c r="L632" s="280"/>
      <c r="M632" s="278"/>
      <c r="N632" s="278"/>
      <c r="O632" s="316"/>
      <c r="P632" s="316"/>
      <c r="Q632" s="279"/>
      <c r="R632" s="316"/>
      <c r="S632" s="278"/>
      <c r="T632" s="278"/>
      <c r="U632" s="278"/>
      <c r="V632" s="316"/>
      <c r="W632" s="316"/>
      <c r="X632" s="316"/>
      <c r="Y632" s="316"/>
      <c r="Z632" s="278"/>
      <c r="AA632" s="316"/>
      <c r="AB632" s="316"/>
      <c r="AC632" s="316"/>
      <c r="AD632" s="316"/>
      <c r="AE632" s="278"/>
      <c r="AF632" s="316"/>
      <c r="AG632" s="278"/>
      <c r="AH632" s="278"/>
      <c r="AI632" s="281"/>
      <c r="AJ632" s="282"/>
      <c r="AK632" s="318"/>
      <c r="AL632" s="253"/>
      <c r="AN632" s="234"/>
      <c r="AO632" s="234"/>
      <c r="AP632" s="234"/>
      <c r="AQ632" s="234"/>
      <c r="AR632" s="234"/>
      <c r="AS632" s="234"/>
      <c r="AT632" s="234"/>
      <c r="AU632" s="234"/>
      <c r="AV632" s="234"/>
      <c r="AW632" s="234"/>
      <c r="AX632" s="234"/>
      <c r="AY632" s="234"/>
      <c r="BF632" s="234"/>
      <c r="BG632" s="234"/>
      <c r="BH632" s="234"/>
      <c r="BI632" s="234"/>
      <c r="BJ632" s="234"/>
      <c r="BK632" s="234"/>
      <c r="BL632" s="234"/>
      <c r="BM632" s="234"/>
      <c r="BN632" s="234"/>
      <c r="BO632" s="234"/>
    </row>
    <row r="633" spans="1:68" s="233" customFormat="1" x14ac:dyDescent="0.2">
      <c r="A633" s="319" t="s">
        <v>1519</v>
      </c>
      <c r="B633" s="320"/>
      <c r="C633" s="320"/>
      <c r="D633" s="321"/>
      <c r="E633" s="320"/>
      <c r="F633" s="320"/>
      <c r="G633" s="320"/>
      <c r="H633" s="322"/>
      <c r="I633" s="322"/>
      <c r="J633" s="322"/>
      <c r="K633" s="323"/>
      <c r="L633" s="323"/>
      <c r="M633" s="322"/>
      <c r="N633" s="322"/>
      <c r="O633" s="320"/>
      <c r="P633" s="320"/>
      <c r="Q633" s="324"/>
      <c r="R633" s="320"/>
      <c r="S633" s="322"/>
      <c r="T633" s="322"/>
      <c r="U633" s="322"/>
      <c r="V633" s="320"/>
      <c r="W633" s="320"/>
      <c r="X633" s="320"/>
      <c r="Y633" s="320"/>
      <c r="Z633" s="322"/>
      <c r="AA633" s="320"/>
      <c r="AB633" s="320"/>
      <c r="AC633" s="320"/>
      <c r="AD633" s="320"/>
      <c r="AE633" s="322"/>
      <c r="AF633" s="320"/>
      <c r="AG633" s="322"/>
      <c r="AH633" s="322"/>
      <c r="AI633" s="324"/>
      <c r="AJ633" s="325"/>
      <c r="AK633" s="326" t="s">
        <v>1208</v>
      </c>
      <c r="AL633" s="327"/>
      <c r="AN633" s="234"/>
      <c r="AO633" s="234"/>
      <c r="AP633" s="234"/>
      <c r="AQ633" s="234"/>
      <c r="AR633" s="234"/>
      <c r="AS633" s="234"/>
      <c r="AT633" s="234"/>
      <c r="AU633" s="234"/>
      <c r="AV633" s="234"/>
      <c r="AW633" s="234"/>
      <c r="AX633" s="234"/>
      <c r="AY633" s="234"/>
      <c r="BF633" s="234"/>
      <c r="BG633" s="234"/>
      <c r="BH633" s="234"/>
      <c r="BI633" s="234"/>
      <c r="BJ633" s="234"/>
      <c r="BK633" s="234"/>
      <c r="BL633" s="234">
        <v>0</v>
      </c>
      <c r="BM633" s="234">
        <v>0</v>
      </c>
      <c r="BN633" s="234">
        <v>0</v>
      </c>
      <c r="BO633" s="234">
        <v>0</v>
      </c>
      <c r="BP633" s="235" t="s">
        <v>1137</v>
      </c>
    </row>
    <row r="634" spans="1:68" s="233" customFormat="1" x14ac:dyDescent="0.2">
      <c r="A634" s="306"/>
      <c r="B634" s="328"/>
      <c r="C634" s="328"/>
      <c r="D634" s="329"/>
      <c r="E634" s="328"/>
      <c r="F634" s="328"/>
      <c r="G634" s="328"/>
      <c r="H634" s="307"/>
      <c r="I634" s="307"/>
      <c r="J634" s="307"/>
      <c r="K634" s="309"/>
      <c r="L634" s="309"/>
      <c r="M634" s="307"/>
      <c r="N634" s="307"/>
      <c r="O634" s="328"/>
      <c r="P634" s="328"/>
      <c r="Q634" s="308"/>
      <c r="R634" s="328"/>
      <c r="S634" s="307"/>
      <c r="T634" s="307"/>
      <c r="U634" s="307"/>
      <c r="V634" s="328"/>
      <c r="W634" s="328"/>
      <c r="X634" s="328"/>
      <c r="Y634" s="328"/>
      <c r="Z634" s="307"/>
      <c r="AA634" s="328"/>
      <c r="AB634" s="328"/>
      <c r="AC634" s="328"/>
      <c r="AD634" s="328"/>
      <c r="AE634" s="307"/>
      <c r="AF634" s="328"/>
      <c r="AG634" s="307"/>
      <c r="AH634" s="307"/>
      <c r="AI634" s="310"/>
      <c r="AJ634" s="311"/>
      <c r="AK634" s="330"/>
      <c r="AL634" s="253"/>
      <c r="AN634" s="234"/>
      <c r="AO634" s="234"/>
      <c r="AP634" s="234"/>
      <c r="AQ634" s="234"/>
      <c r="AR634" s="234"/>
      <c r="AS634" s="234"/>
      <c r="AT634" s="234"/>
      <c r="AU634" s="234"/>
      <c r="AV634" s="234"/>
      <c r="AW634" s="234"/>
      <c r="AX634" s="234"/>
      <c r="AY634" s="234"/>
      <c r="BF634" s="234"/>
      <c r="BG634" s="234"/>
      <c r="BH634" s="234"/>
      <c r="BI634" s="234"/>
      <c r="BJ634" s="234"/>
      <c r="BK634" s="234"/>
      <c r="BL634" s="234"/>
      <c r="BM634" s="234"/>
      <c r="BN634" s="234"/>
      <c r="BO634" s="234"/>
    </row>
    <row r="635" spans="1:68" s="233" customFormat="1" x14ac:dyDescent="0.2">
      <c r="A635" s="319" t="s">
        <v>1520</v>
      </c>
      <c r="B635" s="320"/>
      <c r="C635" s="320"/>
      <c r="D635" s="321"/>
      <c r="E635" s="320"/>
      <c r="F635" s="320"/>
      <c r="G635" s="320"/>
      <c r="H635" s="322"/>
      <c r="I635" s="322"/>
      <c r="J635" s="322"/>
      <c r="K635" s="323"/>
      <c r="L635" s="323"/>
      <c r="M635" s="322"/>
      <c r="N635" s="322"/>
      <c r="O635" s="320"/>
      <c r="P635" s="320"/>
      <c r="Q635" s="324"/>
      <c r="R635" s="320"/>
      <c r="S635" s="322"/>
      <c r="T635" s="322"/>
      <c r="U635" s="322"/>
      <c r="V635" s="320"/>
      <c r="W635" s="320"/>
      <c r="X635" s="320"/>
      <c r="Y635" s="320"/>
      <c r="Z635" s="322"/>
      <c r="AA635" s="320"/>
      <c r="AB635" s="320"/>
      <c r="AC635" s="320"/>
      <c r="AD635" s="320"/>
      <c r="AE635" s="322"/>
      <c r="AF635" s="320"/>
      <c r="AG635" s="322"/>
      <c r="AH635" s="322"/>
      <c r="AI635" s="324"/>
      <c r="AJ635" s="325"/>
      <c r="AK635" s="326" t="s">
        <v>1208</v>
      </c>
      <c r="AL635" s="327"/>
      <c r="AN635" s="234"/>
      <c r="AO635" s="234"/>
      <c r="AP635" s="234"/>
      <c r="AQ635" s="234"/>
      <c r="AR635" s="234"/>
      <c r="AS635" s="234"/>
      <c r="AT635" s="234"/>
      <c r="AU635" s="234"/>
      <c r="AV635" s="234"/>
      <c r="AW635" s="234"/>
      <c r="AX635" s="234"/>
      <c r="AY635" s="234"/>
      <c r="BF635" s="234"/>
      <c r="BG635" s="234"/>
      <c r="BH635" s="234"/>
      <c r="BI635" s="234"/>
      <c r="BJ635" s="234"/>
      <c r="BK635" s="234"/>
      <c r="BL635" s="234">
        <v>0</v>
      </c>
      <c r="BM635" s="234">
        <v>0</v>
      </c>
      <c r="BN635" s="234">
        <v>0</v>
      </c>
      <c r="BO635" s="234">
        <v>0</v>
      </c>
      <c r="BP635" s="235" t="s">
        <v>1137</v>
      </c>
    </row>
    <row r="636" spans="1:68" s="233" customFormat="1" x14ac:dyDescent="0.2">
      <c r="A636" s="289"/>
      <c r="B636" s="331"/>
      <c r="C636" s="331"/>
      <c r="D636" s="332"/>
      <c r="E636" s="331"/>
      <c r="F636" s="331"/>
      <c r="G636" s="331"/>
      <c r="H636" s="290"/>
      <c r="I636" s="290"/>
      <c r="J636" s="290"/>
      <c r="K636" s="303"/>
      <c r="L636" s="303"/>
      <c r="M636" s="290"/>
      <c r="N636" s="290"/>
      <c r="O636" s="331"/>
      <c r="P636" s="331"/>
      <c r="Q636" s="291"/>
      <c r="R636" s="331"/>
      <c r="S636" s="290"/>
      <c r="T636" s="290"/>
      <c r="U636" s="290"/>
      <c r="V636" s="331"/>
      <c r="W636" s="331"/>
      <c r="X636" s="331"/>
      <c r="Y636" s="331"/>
      <c r="Z636" s="290"/>
      <c r="AA636" s="331"/>
      <c r="AB636" s="331"/>
      <c r="AC636" s="331"/>
      <c r="AD636" s="331"/>
      <c r="AE636" s="290"/>
      <c r="AF636" s="331"/>
      <c r="AG636" s="290"/>
      <c r="AH636" s="290"/>
      <c r="AI636" s="304"/>
      <c r="AJ636" s="292"/>
      <c r="AK636" s="333"/>
      <c r="AL636" s="253"/>
      <c r="AN636" s="234"/>
      <c r="AO636" s="234"/>
      <c r="AP636" s="234"/>
      <c r="AQ636" s="234"/>
      <c r="AR636" s="234"/>
      <c r="AS636" s="234"/>
      <c r="AT636" s="234"/>
      <c r="AU636" s="234"/>
      <c r="AV636" s="234"/>
      <c r="AW636" s="234"/>
      <c r="AX636" s="234"/>
      <c r="AY636" s="234"/>
      <c r="BF636" s="234"/>
      <c r="BG636" s="234"/>
      <c r="BH636" s="234"/>
      <c r="BI636" s="234"/>
      <c r="BJ636" s="234"/>
      <c r="BK636" s="234"/>
      <c r="BL636" s="234"/>
      <c r="BM636" s="234"/>
      <c r="BN636" s="234"/>
      <c r="BO636" s="234"/>
    </row>
    <row r="637" spans="1:68" s="233" customFormat="1" x14ac:dyDescent="0.2">
      <c r="A637" s="277"/>
      <c r="B637" s="316"/>
      <c r="C637" s="316"/>
      <c r="D637" s="317"/>
      <c r="E637" s="316"/>
      <c r="F637" s="316"/>
      <c r="G637" s="316"/>
      <c r="H637" s="278"/>
      <c r="I637" s="278"/>
      <c r="J637" s="278"/>
      <c r="K637" s="280"/>
      <c r="L637" s="280"/>
      <c r="M637" s="278"/>
      <c r="N637" s="278"/>
      <c r="O637" s="316"/>
      <c r="P637" s="316"/>
      <c r="Q637" s="279"/>
      <c r="R637" s="316"/>
      <c r="S637" s="278"/>
      <c r="T637" s="278"/>
      <c r="U637" s="278"/>
      <c r="V637" s="316"/>
      <c r="W637" s="316"/>
      <c r="X637" s="316"/>
      <c r="Y637" s="316"/>
      <c r="Z637" s="278"/>
      <c r="AA637" s="316"/>
      <c r="AB637" s="316"/>
      <c r="AC637" s="316"/>
      <c r="AD637" s="316"/>
      <c r="AE637" s="278"/>
      <c r="AF637" s="316"/>
      <c r="AG637" s="278"/>
      <c r="AH637" s="278"/>
      <c r="AI637" s="281"/>
      <c r="AJ637" s="282"/>
      <c r="AK637" s="318"/>
      <c r="AL637" s="334"/>
      <c r="AN637" s="234"/>
      <c r="AO637" s="234"/>
      <c r="AP637" s="234"/>
      <c r="AQ637" s="234"/>
      <c r="AR637" s="234"/>
      <c r="AS637" s="234"/>
      <c r="AT637" s="234"/>
      <c r="AU637" s="234"/>
      <c r="AV637" s="234"/>
      <c r="AW637" s="234"/>
      <c r="AX637" s="234"/>
      <c r="AY637" s="234"/>
      <c r="BF637" s="234"/>
      <c r="BG637" s="234"/>
      <c r="BH637" s="234"/>
      <c r="BI637" s="234"/>
      <c r="BJ637" s="234"/>
      <c r="BK637" s="234"/>
      <c r="BL637" s="234"/>
      <c r="BM637" s="234"/>
      <c r="BN637" s="234"/>
      <c r="BO637" s="234"/>
    </row>
    <row r="638" spans="1:68" s="233" customFormat="1" ht="19.7" thickBot="1" x14ac:dyDescent="0.25">
      <c r="A638" s="335" t="s">
        <v>1521</v>
      </c>
      <c r="B638" s="336"/>
      <c r="C638" s="336"/>
      <c r="D638" s="337"/>
      <c r="E638" s="336"/>
      <c r="F638" s="336"/>
      <c r="G638" s="336"/>
      <c r="H638" s="338"/>
      <c r="I638" s="338"/>
      <c r="J638" s="338"/>
      <c r="K638" s="339"/>
      <c r="L638" s="339"/>
      <c r="M638" s="338"/>
      <c r="N638" s="338"/>
      <c r="O638" s="336"/>
      <c r="P638" s="336"/>
      <c r="Q638" s="340"/>
      <c r="R638" s="336"/>
      <c r="S638" s="338"/>
      <c r="T638" s="338"/>
      <c r="U638" s="338"/>
      <c r="V638" s="336"/>
      <c r="W638" s="336"/>
      <c r="X638" s="336"/>
      <c r="Y638" s="336"/>
      <c r="Z638" s="338"/>
      <c r="AA638" s="336"/>
      <c r="AB638" s="336"/>
      <c r="AC638" s="336"/>
      <c r="AD638" s="336"/>
      <c r="AE638" s="338"/>
      <c r="AF638" s="336"/>
      <c r="AG638" s="338"/>
      <c r="AH638" s="338"/>
      <c r="AI638" s="340"/>
      <c r="AJ638" s="341"/>
      <c r="AK638" s="338"/>
      <c r="AL638" s="342"/>
      <c r="AN638" s="234"/>
      <c r="AO638" s="234"/>
      <c r="AP638" s="234"/>
      <c r="AQ638" s="234"/>
      <c r="AR638" s="234"/>
      <c r="AS638" s="234"/>
      <c r="AT638" s="234"/>
      <c r="AU638" s="234"/>
      <c r="AV638" s="234"/>
      <c r="AW638" s="234"/>
      <c r="AX638" s="234"/>
      <c r="AY638" s="234"/>
      <c r="BF638" s="234"/>
      <c r="BG638" s="234"/>
      <c r="BH638" s="234"/>
      <c r="BI638" s="234"/>
      <c r="BJ638" s="234"/>
      <c r="BK638" s="234"/>
      <c r="BL638" s="234"/>
      <c r="BM638" s="234"/>
      <c r="BN638" s="234"/>
      <c r="BO638" s="234"/>
    </row>
    <row r="639" spans="1:68" s="233" customFormat="1" ht="15.65" thickTop="1" thickBot="1" x14ac:dyDescent="0.25">
      <c r="A639" s="343"/>
      <c r="B639" s="344"/>
      <c r="C639" s="344"/>
      <c r="D639" s="345"/>
      <c r="E639" s="344"/>
      <c r="F639" s="344"/>
      <c r="G639" s="344"/>
      <c r="H639" s="346"/>
      <c r="I639" s="346"/>
      <c r="J639" s="346"/>
      <c r="K639" s="347"/>
      <c r="L639" s="347"/>
      <c r="M639" s="346"/>
      <c r="N639" s="346"/>
      <c r="O639" s="344"/>
      <c r="P639" s="344"/>
      <c r="Q639" s="348"/>
      <c r="R639" s="344"/>
      <c r="S639" s="346"/>
      <c r="T639" s="346"/>
      <c r="U639" s="346"/>
      <c r="V639" s="344"/>
      <c r="W639" s="344"/>
      <c r="X639" s="344"/>
      <c r="Y639" s="344"/>
      <c r="Z639" s="346"/>
      <c r="AA639" s="344"/>
      <c r="AB639" s="344"/>
      <c r="AC639" s="344"/>
      <c r="AD639" s="344"/>
      <c r="AE639" s="346"/>
      <c r="AF639" s="344"/>
      <c r="AG639" s="346"/>
      <c r="AH639" s="346"/>
      <c r="AI639" s="349"/>
      <c r="AJ639" s="350"/>
      <c r="AK639" s="351"/>
      <c r="AL639" s="352"/>
      <c r="AN639" s="234"/>
      <c r="AO639" s="234"/>
      <c r="AP639" s="234"/>
      <c r="AQ639" s="234"/>
      <c r="AR639" s="234"/>
      <c r="AS639" s="234"/>
      <c r="AT639" s="234"/>
      <c r="AU639" s="234"/>
      <c r="AV639" s="234"/>
      <c r="AW639" s="234"/>
      <c r="AX639" s="234"/>
      <c r="AY639" s="234"/>
      <c r="BF639" s="234"/>
      <c r="BG639" s="234"/>
      <c r="BH639" s="234"/>
      <c r="BI639" s="234"/>
      <c r="BJ639" s="234"/>
      <c r="BK639" s="234"/>
      <c r="BL639" s="234"/>
      <c r="BM639" s="234"/>
      <c r="BN639" s="234"/>
      <c r="BO639" s="234"/>
    </row>
    <row r="640" spans="1:68" s="233" customFormat="1" x14ac:dyDescent="0.2">
      <c r="A640" s="353"/>
      <c r="B640" s="354"/>
      <c r="C640" s="354"/>
      <c r="D640" s="355"/>
      <c r="E640" s="354"/>
      <c r="F640" s="354"/>
      <c r="G640" s="354"/>
      <c r="H640" s="356"/>
      <c r="I640" s="356"/>
      <c r="J640" s="356"/>
      <c r="K640" s="357"/>
      <c r="L640" s="357"/>
      <c r="M640" s="356"/>
      <c r="N640" s="356"/>
      <c r="O640" s="354"/>
      <c r="P640" s="354"/>
      <c r="Q640" s="358"/>
      <c r="R640" s="354"/>
      <c r="S640" s="356"/>
      <c r="T640" s="356"/>
      <c r="U640" s="356"/>
      <c r="V640" s="354"/>
      <c r="W640" s="354"/>
      <c r="X640" s="354"/>
      <c r="Y640" s="354"/>
      <c r="Z640" s="356"/>
      <c r="AA640" s="354"/>
      <c r="AB640" s="354"/>
      <c r="AC640" s="354"/>
      <c r="AD640" s="354"/>
      <c r="AE640" s="356"/>
      <c r="AF640" s="354"/>
      <c r="AG640" s="356"/>
      <c r="AH640" s="356"/>
      <c r="AI640" s="358"/>
      <c r="AJ640" s="358"/>
      <c r="AK640" s="356"/>
      <c r="AL640" s="352"/>
      <c r="AN640" s="234"/>
      <c r="AO640" s="234"/>
      <c r="AP640" s="234"/>
      <c r="AQ640" s="234"/>
      <c r="AR640" s="234"/>
      <c r="AS640" s="234"/>
      <c r="AT640" s="234"/>
      <c r="AU640" s="234"/>
      <c r="AV640" s="234"/>
      <c r="AW640" s="234"/>
      <c r="AX640" s="234"/>
      <c r="AY640" s="234"/>
      <c r="BF640" s="234"/>
      <c r="BG640" s="234"/>
      <c r="BH640" s="234"/>
      <c r="BI640" s="234"/>
      <c r="BJ640" s="234"/>
      <c r="BK640" s="234"/>
      <c r="BL640" s="234"/>
      <c r="BM640" s="234"/>
      <c r="BN640" s="234"/>
      <c r="BO640" s="234"/>
    </row>
    <row r="641" spans="1:67" s="233" customFormat="1" x14ac:dyDescent="0.2">
      <c r="A641" s="353"/>
      <c r="B641" s="354"/>
      <c r="C641" s="354"/>
      <c r="D641" s="355"/>
      <c r="E641" s="354"/>
      <c r="F641" s="354"/>
      <c r="G641" s="354"/>
      <c r="H641" s="356"/>
      <c r="I641" s="356"/>
      <c r="J641" s="356"/>
      <c r="K641" s="357"/>
      <c r="L641" s="357"/>
      <c r="M641" s="356"/>
      <c r="N641" s="356"/>
      <c r="O641" s="354"/>
      <c r="P641" s="354"/>
      <c r="Q641" s="358"/>
      <c r="R641" s="354"/>
      <c r="S641" s="356"/>
      <c r="T641" s="356"/>
      <c r="U641" s="356"/>
      <c r="V641" s="354"/>
      <c r="W641" s="354"/>
      <c r="X641" s="354"/>
      <c r="Y641" s="354"/>
      <c r="Z641" s="356"/>
      <c r="AA641" s="354"/>
      <c r="AB641" s="354"/>
      <c r="AC641" s="354"/>
      <c r="AD641" s="354"/>
      <c r="AE641" s="356"/>
      <c r="AF641" s="354"/>
      <c r="AG641" s="356"/>
      <c r="AH641" s="356"/>
      <c r="AI641" s="358"/>
      <c r="AJ641" s="358"/>
      <c r="AK641" s="356"/>
      <c r="AL641" s="352"/>
      <c r="AN641" s="234"/>
      <c r="AO641" s="234"/>
      <c r="AP641" s="234"/>
      <c r="AQ641" s="234"/>
      <c r="AR641" s="234"/>
      <c r="AS641" s="234"/>
      <c r="AT641" s="234"/>
      <c r="AU641" s="234"/>
      <c r="AV641" s="234"/>
      <c r="AW641" s="234"/>
      <c r="AX641" s="234"/>
      <c r="AY641" s="234"/>
      <c r="BF641" s="234"/>
      <c r="BG641" s="234"/>
      <c r="BH641" s="234"/>
      <c r="BI641" s="234"/>
      <c r="BJ641" s="234"/>
      <c r="BK641" s="234"/>
      <c r="BL641" s="234"/>
      <c r="BM641" s="234"/>
      <c r="BN641" s="234"/>
      <c r="BO641" s="234"/>
    </row>
    <row r="642" spans="1:67" s="233" customFormat="1" x14ac:dyDescent="0.2">
      <c r="A642" s="353"/>
      <c r="B642" s="354"/>
      <c r="C642" s="354"/>
      <c r="D642" s="355"/>
      <c r="E642" s="354"/>
      <c r="F642" s="354"/>
      <c r="G642" s="354"/>
      <c r="H642" s="356"/>
      <c r="I642" s="356"/>
      <c r="J642" s="356"/>
      <c r="K642" s="357"/>
      <c r="L642" s="357"/>
      <c r="M642" s="356"/>
      <c r="N642" s="356"/>
      <c r="O642" s="354"/>
      <c r="P642" s="354"/>
      <c r="Q642" s="358"/>
      <c r="R642" s="354"/>
      <c r="S642" s="356"/>
      <c r="T642" s="356"/>
      <c r="U642" s="356"/>
      <c r="V642" s="354"/>
      <c r="W642" s="354"/>
      <c r="X642" s="354"/>
      <c r="Y642" s="354"/>
      <c r="Z642" s="356"/>
      <c r="AA642" s="354"/>
      <c r="AB642" s="354"/>
      <c r="AC642" s="354"/>
      <c r="AD642" s="354"/>
      <c r="AE642" s="356"/>
      <c r="AF642" s="354"/>
      <c r="AG642" s="356"/>
      <c r="AH642" s="356"/>
      <c r="AI642" s="358"/>
      <c r="AJ642" s="358"/>
      <c r="AK642" s="356"/>
      <c r="AL642" s="352"/>
      <c r="AN642" s="234"/>
      <c r="AO642" s="234"/>
      <c r="AP642" s="234"/>
      <c r="AQ642" s="234"/>
      <c r="AR642" s="234"/>
      <c r="AS642" s="234"/>
      <c r="AT642" s="234"/>
      <c r="AU642" s="234"/>
      <c r="AV642" s="234"/>
      <c r="AW642" s="234"/>
      <c r="AX642" s="234"/>
      <c r="AY642" s="234"/>
      <c r="BF642" s="234"/>
      <c r="BG642" s="234"/>
      <c r="BH642" s="234"/>
      <c r="BI642" s="234"/>
      <c r="BJ642" s="234"/>
      <c r="BK642" s="234"/>
      <c r="BL642" s="234"/>
      <c r="BM642" s="234"/>
      <c r="BN642" s="234"/>
      <c r="BO642" s="234"/>
    </row>
    <row r="643" spans="1:67" s="233" customFormat="1" x14ac:dyDescent="0.2">
      <c r="A643" s="353"/>
      <c r="B643" s="354"/>
      <c r="C643" s="354"/>
      <c r="D643" s="355"/>
      <c r="E643" s="354"/>
      <c r="F643" s="354"/>
      <c r="G643" s="354"/>
      <c r="H643" s="356"/>
      <c r="I643" s="356"/>
      <c r="J643" s="356"/>
      <c r="K643" s="357"/>
      <c r="L643" s="357"/>
      <c r="M643" s="356"/>
      <c r="N643" s="356"/>
      <c r="O643" s="354"/>
      <c r="P643" s="354"/>
      <c r="Q643" s="358"/>
      <c r="R643" s="354"/>
      <c r="S643" s="356"/>
      <c r="T643" s="356"/>
      <c r="U643" s="356"/>
      <c r="V643" s="354"/>
      <c r="W643" s="354"/>
      <c r="X643" s="354"/>
      <c r="Y643" s="354"/>
      <c r="Z643" s="356"/>
      <c r="AA643" s="354"/>
      <c r="AB643" s="354"/>
      <c r="AC643" s="354"/>
      <c r="AD643" s="354"/>
      <c r="AE643" s="356"/>
      <c r="AF643" s="354"/>
      <c r="AG643" s="356"/>
      <c r="AH643" s="356"/>
      <c r="AI643" s="358"/>
      <c r="AJ643" s="358"/>
      <c r="AK643" s="356"/>
      <c r="AL643" s="352"/>
      <c r="AN643" s="234"/>
      <c r="AO643" s="234"/>
      <c r="AP643" s="234"/>
      <c r="AQ643" s="234"/>
      <c r="AR643" s="234"/>
      <c r="AS643" s="234"/>
      <c r="AT643" s="234"/>
      <c r="AU643" s="234"/>
      <c r="AV643" s="234"/>
      <c r="AW643" s="234"/>
      <c r="AX643" s="234"/>
      <c r="AY643" s="234"/>
      <c r="BF643" s="234"/>
      <c r="BG643" s="234"/>
      <c r="BH643" s="234"/>
      <c r="BI643" s="234"/>
      <c r="BJ643" s="234"/>
      <c r="BK643" s="234"/>
      <c r="BL643" s="234"/>
      <c r="BM643" s="234"/>
      <c r="BN643" s="234"/>
      <c r="BO643" s="234"/>
    </row>
    <row r="644" spans="1:67" x14ac:dyDescent="0.25">
      <c r="A644" s="149"/>
      <c r="B644" s="150"/>
      <c r="C644" s="150"/>
      <c r="D644" s="151"/>
      <c r="E644" s="150"/>
      <c r="F644" s="150"/>
      <c r="G644" s="150"/>
      <c r="O644" s="150"/>
      <c r="P644" s="150"/>
      <c r="Q644" s="152"/>
      <c r="R644" s="150"/>
      <c r="V644" s="150"/>
      <c r="W644" s="150"/>
      <c r="X644" s="150"/>
      <c r="Y644" s="150"/>
      <c r="AA644" s="150"/>
      <c r="AB644" s="150"/>
      <c r="AC644" s="150"/>
      <c r="AD644" s="150"/>
      <c r="AF644" s="150"/>
      <c r="AI644" s="152"/>
      <c r="AJ644" s="152"/>
    </row>
    <row r="645" spans="1:67" x14ac:dyDescent="0.25">
      <c r="A645" s="149"/>
      <c r="B645" s="150"/>
      <c r="C645" s="150"/>
      <c r="D645" s="151"/>
      <c r="E645" s="150"/>
      <c r="F645" s="150"/>
      <c r="G645" s="150"/>
      <c r="O645" s="150"/>
      <c r="P645" s="150"/>
      <c r="Q645" s="152"/>
      <c r="R645" s="150"/>
      <c r="V645" s="150"/>
      <c r="W645" s="150"/>
      <c r="X645" s="150"/>
      <c r="Y645" s="150"/>
      <c r="AA645" s="150"/>
      <c r="AB645" s="150"/>
      <c r="AC645" s="150"/>
      <c r="AD645" s="150"/>
      <c r="AF645" s="150"/>
      <c r="AI645" s="152"/>
      <c r="AJ645" s="152"/>
    </row>
    <row r="646" spans="1:67" x14ac:dyDescent="0.25">
      <c r="A646" s="149"/>
      <c r="B646" s="150"/>
      <c r="C646" s="150"/>
      <c r="D646" s="151"/>
      <c r="E646" s="150"/>
      <c r="F646" s="150"/>
      <c r="G646" s="150"/>
      <c r="O646" s="150"/>
      <c r="P646" s="150"/>
      <c r="Q646" s="152"/>
      <c r="R646" s="150"/>
      <c r="V646" s="150"/>
      <c r="W646" s="150"/>
      <c r="X646" s="150"/>
      <c r="Y646" s="150"/>
      <c r="AA646" s="150"/>
      <c r="AB646" s="150"/>
      <c r="AC646" s="150"/>
      <c r="AD646" s="150"/>
      <c r="AF646" s="150"/>
      <c r="AI646" s="152"/>
      <c r="AJ646" s="152"/>
    </row>
    <row r="647" spans="1:67" x14ac:dyDescent="0.25">
      <c r="A647" s="149"/>
      <c r="B647" s="150"/>
      <c r="C647" s="150"/>
      <c r="D647" s="151"/>
      <c r="E647" s="150"/>
      <c r="F647" s="150"/>
      <c r="G647" s="150"/>
      <c r="O647" s="150"/>
      <c r="P647" s="150"/>
      <c r="Q647" s="152"/>
      <c r="R647" s="150"/>
      <c r="V647" s="150"/>
      <c r="W647" s="150"/>
      <c r="X647" s="150"/>
      <c r="Y647" s="150"/>
      <c r="AA647" s="150"/>
      <c r="AB647" s="150"/>
      <c r="AC647" s="150"/>
      <c r="AD647" s="150"/>
      <c r="AF647" s="150"/>
      <c r="AI647" s="152"/>
      <c r="AJ647" s="152"/>
    </row>
    <row r="648" spans="1:67" x14ac:dyDescent="0.25">
      <c r="A648" s="149"/>
      <c r="B648" s="150"/>
      <c r="C648" s="150"/>
      <c r="D648" s="151"/>
      <c r="E648" s="150"/>
      <c r="F648" s="150"/>
      <c r="G648" s="150"/>
      <c r="O648" s="150"/>
      <c r="P648" s="150"/>
      <c r="Q648" s="152"/>
      <c r="R648" s="150"/>
      <c r="V648" s="150"/>
      <c r="W648" s="150"/>
      <c r="X648" s="150"/>
      <c r="Y648" s="150"/>
      <c r="AA648" s="150"/>
      <c r="AB648" s="150"/>
      <c r="AC648" s="150"/>
      <c r="AD648" s="150"/>
      <c r="AF648" s="150"/>
      <c r="AI648" s="152"/>
      <c r="AJ648" s="152"/>
    </row>
    <row r="649" spans="1:67" x14ac:dyDescent="0.25">
      <c r="A649" s="149"/>
      <c r="B649" s="150"/>
      <c r="C649" s="150"/>
      <c r="D649" s="151"/>
      <c r="E649" s="150"/>
      <c r="F649" s="150"/>
      <c r="G649" s="150"/>
      <c r="O649" s="150"/>
      <c r="P649" s="150"/>
      <c r="Q649" s="152"/>
      <c r="R649" s="150"/>
      <c r="V649" s="150"/>
      <c r="W649" s="150"/>
      <c r="X649" s="150"/>
      <c r="Y649" s="150"/>
      <c r="AA649" s="150"/>
      <c r="AB649" s="150"/>
      <c r="AC649" s="150"/>
      <c r="AD649" s="150"/>
      <c r="AF649" s="150"/>
      <c r="AI649" s="152"/>
      <c r="AJ649" s="152"/>
    </row>
    <row r="650" spans="1:67" x14ac:dyDescent="0.25">
      <c r="A650" s="149"/>
      <c r="B650" s="150"/>
      <c r="C650" s="150"/>
      <c r="D650" s="151"/>
      <c r="E650" s="150"/>
      <c r="F650" s="150"/>
      <c r="G650" s="150"/>
      <c r="O650" s="150"/>
      <c r="P650" s="150"/>
      <c r="Q650" s="152"/>
      <c r="R650" s="150"/>
      <c r="V650" s="150"/>
      <c r="W650" s="150"/>
      <c r="X650" s="150"/>
      <c r="Y650" s="150"/>
      <c r="AA650" s="150"/>
      <c r="AB650" s="150"/>
      <c r="AC650" s="150"/>
      <c r="AD650" s="150"/>
      <c r="AF650" s="150"/>
      <c r="AI650" s="152"/>
      <c r="AJ650" s="152"/>
    </row>
  </sheetData>
  <mergeCells count="2">
    <mergeCell ref="H9:J9"/>
    <mergeCell ref="K9:L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0A03-1D44-440F-95E3-F9D463300E16}">
  <dimension ref="A1"/>
  <sheetViews>
    <sheetView topLeftCell="A57" zoomScale="170" zoomScaleNormal="170" workbookViewId="0">
      <selection activeCell="B64" sqref="B64"/>
    </sheetView>
  </sheetViews>
  <sheetFormatPr defaultColWidth="8.875" defaultRowHeight="12.9" x14ac:dyDescent="0.2"/>
  <cols>
    <col min="1" max="16384" width="8.875" style="16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Door Comparison</vt:lpstr>
      <vt:lpstr>Door Labour</vt:lpstr>
      <vt:lpstr>Iron Lab</vt:lpstr>
      <vt:lpstr>Door Materials</vt:lpstr>
      <vt:lpstr>Door Summary</vt:lpstr>
      <vt:lpstr>JMS</vt:lpstr>
      <vt:lpstr>Assa</vt:lpstr>
      <vt:lpstr>'Door Comparison'!Print_Titles</vt:lpstr>
      <vt:lpstr>'Door Labour'!Print_Titles</vt:lpstr>
      <vt:lpstr>'Door Materials'!Print_Titles</vt:lpstr>
      <vt:lpstr>'Door Summary'!Print_Titles</vt:lpstr>
      <vt:lpstr>'Iron Lab'!Print_Titles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2020-03-20T13:29:00Z</cp:lastPrinted>
  <dcterms:created xsi:type="dcterms:W3CDTF">2001-04-04T13:06:35Z</dcterms:created>
  <dcterms:modified xsi:type="dcterms:W3CDTF">2020-05-13T07:56:09Z</dcterms:modified>
</cp:coreProperties>
</file>