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ri\Desktop\RCL\Xmas 2020\Millenium Bridge House\"/>
    </mc:Choice>
  </mc:AlternateContent>
  <xr:revisionPtr revIDLastSave="0" documentId="13_ncr:1_{F589D5EE-C8FE-4ECC-8B92-5F8872D9EDF2}" xr6:coauthVersionLast="45" xr6:coauthVersionMax="45" xr10:uidLastSave="{00000000-0000-0000-0000-000000000000}"/>
  <bookViews>
    <workbookView xWindow="-118" yWindow="-118" windowWidth="25370" windowHeight="13759" xr2:uid="{00000000-000D-0000-FFFF-FFFF00000000}"/>
  </bookViews>
  <sheets>
    <sheet name="Summary" sheetId="5" r:id="rId1"/>
    <sheet name="QM0Images" sheetId="12" state="hidden" r:id="rId2"/>
    <sheet name="Scope of Works - RCL" sheetId="10" r:id="rId3"/>
    <sheet name="Scope of Works - JMS" sheetId="13" r:id="rId4"/>
  </sheets>
  <externalReferences>
    <externalReference r:id="rId5"/>
  </externalReferences>
  <definedNames>
    <definedName name="_xlnm.Print_Area" localSheetId="0">Summary!$B$1:$G$33</definedName>
    <definedName name="_xlnm.Print_Titles" localSheetId="3">'Scope of Works - JMS'!$10:$12</definedName>
    <definedName name="_xlnm.Print_Titles" localSheetId="2">'Scope of Works - RCL'!$10:$12</definedName>
    <definedName name="_xlnm.Print_Titles" localSheetId="0">Summary!$11:$13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78" i="10" l="1"/>
  <c r="J36" i="10"/>
  <c r="J35" i="10"/>
  <c r="N35" i="10" s="1"/>
  <c r="O35" i="10" s="1"/>
  <c r="J34" i="10"/>
  <c r="J33" i="10"/>
  <c r="N33" i="10" s="1"/>
  <c r="O33" i="10" s="1"/>
  <c r="J32" i="10"/>
  <c r="J31" i="10"/>
  <c r="N31" i="10" s="1"/>
  <c r="O31" i="10" s="1"/>
  <c r="J30" i="10"/>
  <c r="J29" i="10"/>
  <c r="N29" i="10" s="1"/>
  <c r="O29" i="10" s="1"/>
  <c r="J28" i="10"/>
  <c r="J27" i="10"/>
  <c r="N27" i="10" s="1"/>
  <c r="O27" i="10" s="1"/>
  <c r="J26" i="10"/>
  <c r="J25" i="10"/>
  <c r="N25" i="10" s="1"/>
  <c r="O25" i="10" s="1"/>
  <c r="J24" i="10"/>
  <c r="J23" i="10"/>
  <c r="N23" i="10" s="1"/>
  <c r="O23" i="10" s="1"/>
  <c r="J22" i="10"/>
  <c r="J21" i="10"/>
  <c r="N21" i="10" s="1"/>
  <c r="O21" i="10" s="1"/>
  <c r="J20" i="10"/>
  <c r="J19" i="10"/>
  <c r="N19" i="10" s="1"/>
  <c r="O19" i="10" s="1"/>
  <c r="J18" i="10"/>
  <c r="J17" i="10"/>
  <c r="N17" i="10" s="1"/>
  <c r="O17" i="10" s="1"/>
  <c r="J16" i="10"/>
  <c r="N36" i="10"/>
  <c r="O36" i="10" s="1"/>
  <c r="M36" i="10"/>
  <c r="K36" i="10"/>
  <c r="I36" i="10"/>
  <c r="G36" i="10"/>
  <c r="M35" i="10"/>
  <c r="I35" i="10"/>
  <c r="G35" i="10"/>
  <c r="N34" i="10"/>
  <c r="O34" i="10" s="1"/>
  <c r="M34" i="10"/>
  <c r="K34" i="10"/>
  <c r="I34" i="10"/>
  <c r="G34" i="10"/>
  <c r="M33" i="10"/>
  <c r="I33" i="10"/>
  <c r="G33" i="10"/>
  <c r="N32" i="10"/>
  <c r="O32" i="10" s="1"/>
  <c r="M32" i="10"/>
  <c r="K32" i="10"/>
  <c r="I32" i="10"/>
  <c r="G32" i="10"/>
  <c r="M31" i="10"/>
  <c r="I31" i="10"/>
  <c r="G31" i="10"/>
  <c r="N30" i="10"/>
  <c r="O30" i="10" s="1"/>
  <c r="M30" i="10"/>
  <c r="K30" i="10"/>
  <c r="I30" i="10"/>
  <c r="G30" i="10"/>
  <c r="M29" i="10"/>
  <c r="I29" i="10"/>
  <c r="G29" i="10"/>
  <c r="N28" i="10"/>
  <c r="O28" i="10" s="1"/>
  <c r="M28" i="10"/>
  <c r="K28" i="10"/>
  <c r="I28" i="10"/>
  <c r="G28" i="10"/>
  <c r="M27" i="10"/>
  <c r="I27" i="10"/>
  <c r="G27" i="10"/>
  <c r="N26" i="10"/>
  <c r="O26" i="10" s="1"/>
  <c r="M26" i="10"/>
  <c r="K26" i="10"/>
  <c r="I26" i="10"/>
  <c r="G26" i="10"/>
  <c r="M25" i="10"/>
  <c r="I25" i="10"/>
  <c r="G25" i="10"/>
  <c r="N24" i="10"/>
  <c r="O24" i="10" s="1"/>
  <c r="M24" i="10"/>
  <c r="K24" i="10"/>
  <c r="I24" i="10"/>
  <c r="G24" i="10"/>
  <c r="M23" i="10"/>
  <c r="I23" i="10"/>
  <c r="G23" i="10"/>
  <c r="N22" i="10"/>
  <c r="O22" i="10" s="1"/>
  <c r="M22" i="10"/>
  <c r="K22" i="10"/>
  <c r="I22" i="10"/>
  <c r="G22" i="10"/>
  <c r="M21" i="10"/>
  <c r="I21" i="10"/>
  <c r="G21" i="10"/>
  <c r="N20" i="10"/>
  <c r="O20" i="10" s="1"/>
  <c r="M20" i="10"/>
  <c r="K20" i="10"/>
  <c r="I20" i="10"/>
  <c r="G20" i="10"/>
  <c r="M19" i="10"/>
  <c r="I19" i="10"/>
  <c r="G19" i="10"/>
  <c r="N18" i="10"/>
  <c r="O18" i="10" s="1"/>
  <c r="M18" i="10"/>
  <c r="K18" i="10"/>
  <c r="I18" i="10"/>
  <c r="G18" i="10"/>
  <c r="M17" i="10"/>
  <c r="I17" i="10"/>
  <c r="G17" i="10"/>
  <c r="M16" i="10"/>
  <c r="K16" i="10"/>
  <c r="I16" i="10"/>
  <c r="G16" i="10"/>
  <c r="K17" i="10" l="1"/>
  <c r="K19" i="10"/>
  <c r="K21" i="10"/>
  <c r="K23" i="10"/>
  <c r="K25" i="10"/>
  <c r="K27" i="10"/>
  <c r="K29" i="10"/>
  <c r="K31" i="10"/>
  <c r="K33" i="10"/>
  <c r="K35" i="10"/>
  <c r="P20" i="10"/>
  <c r="P21" i="10"/>
  <c r="P22" i="10"/>
  <c r="P31" i="10"/>
  <c r="P33" i="10"/>
  <c r="P34" i="10"/>
  <c r="P35" i="10"/>
  <c r="P36" i="10"/>
  <c r="P17" i="10"/>
  <c r="P18" i="10"/>
  <c r="P19" i="10"/>
  <c r="P23" i="10"/>
  <c r="P24" i="10"/>
  <c r="P25" i="10"/>
  <c r="P26" i="10"/>
  <c r="P27" i="10"/>
  <c r="P28" i="10"/>
  <c r="P29" i="10"/>
  <c r="P30" i="10"/>
  <c r="P32" i="10"/>
  <c r="N16" i="10"/>
  <c r="O16" i="10" s="1"/>
  <c r="Q32" i="10" l="1"/>
  <c r="S32" i="10"/>
  <c r="T32" i="10" s="1"/>
  <c r="Q29" i="10"/>
  <c r="S29" i="10"/>
  <c r="T29" i="10" s="1"/>
  <c r="Q27" i="10"/>
  <c r="S27" i="10"/>
  <c r="T27" i="10" s="1"/>
  <c r="Q25" i="10"/>
  <c r="S25" i="10"/>
  <c r="T25" i="10" s="1"/>
  <c r="Q23" i="10"/>
  <c r="S23" i="10"/>
  <c r="T23" i="10" s="1"/>
  <c r="Q18" i="10"/>
  <c r="S18" i="10"/>
  <c r="T18" i="10" s="1"/>
  <c r="Q36" i="10"/>
  <c r="S36" i="10"/>
  <c r="T36" i="10" s="1"/>
  <c r="Q34" i="10"/>
  <c r="S34" i="10"/>
  <c r="T34" i="10" s="1"/>
  <c r="Q31" i="10"/>
  <c r="S31" i="10"/>
  <c r="T31" i="10" s="1"/>
  <c r="Q21" i="10"/>
  <c r="S21" i="10"/>
  <c r="T21" i="10" s="1"/>
  <c r="Q30" i="10"/>
  <c r="S30" i="10"/>
  <c r="T30" i="10" s="1"/>
  <c r="Q28" i="10"/>
  <c r="S28" i="10"/>
  <c r="T28" i="10" s="1"/>
  <c r="Q26" i="10"/>
  <c r="S26" i="10"/>
  <c r="T26" i="10" s="1"/>
  <c r="Q24" i="10"/>
  <c r="S24" i="10"/>
  <c r="T24" i="10" s="1"/>
  <c r="Q19" i="10"/>
  <c r="S19" i="10"/>
  <c r="T19" i="10" s="1"/>
  <c r="Q17" i="10"/>
  <c r="S17" i="10"/>
  <c r="T17" i="10" s="1"/>
  <c r="Q35" i="10"/>
  <c r="S35" i="10"/>
  <c r="T35" i="10" s="1"/>
  <c r="Q33" i="10"/>
  <c r="S33" i="10"/>
  <c r="T33" i="10" s="1"/>
  <c r="Q22" i="10"/>
  <c r="S22" i="10"/>
  <c r="T22" i="10" s="1"/>
  <c r="Q20" i="10"/>
  <c r="S20" i="10"/>
  <c r="T20" i="10" s="1"/>
  <c r="P16" i="10"/>
  <c r="Q16" i="10" l="1"/>
  <c r="S16" i="10" s="1"/>
  <c r="T16" i="10" s="1"/>
  <c r="B2" i="10" l="1"/>
  <c r="N101" i="13"/>
  <c r="M101" i="13"/>
  <c r="L101" i="13"/>
  <c r="J101" i="13"/>
  <c r="I101" i="13"/>
  <c r="N100" i="13"/>
  <c r="M100" i="13"/>
  <c r="L100" i="13"/>
  <c r="I100" i="13"/>
  <c r="J100" i="13" s="1"/>
  <c r="N99" i="13"/>
  <c r="M99" i="13"/>
  <c r="L99" i="13"/>
  <c r="J99" i="13"/>
  <c r="I99" i="13"/>
  <c r="N98" i="13"/>
  <c r="M98" i="13"/>
  <c r="L98" i="13"/>
  <c r="I98" i="13"/>
  <c r="J98" i="13" s="1"/>
  <c r="N97" i="13"/>
  <c r="M97" i="13"/>
  <c r="L97" i="13"/>
  <c r="J97" i="13"/>
  <c r="I97" i="13"/>
  <c r="N96" i="13"/>
  <c r="M96" i="13"/>
  <c r="L96" i="13"/>
  <c r="I96" i="13"/>
  <c r="J96" i="13" s="1"/>
  <c r="N95" i="13"/>
  <c r="M95" i="13"/>
  <c r="L95" i="13"/>
  <c r="J95" i="13"/>
  <c r="I95" i="13"/>
  <c r="N94" i="13"/>
  <c r="M94" i="13"/>
  <c r="L94" i="13"/>
  <c r="I94" i="13"/>
  <c r="J94" i="13" s="1"/>
  <c r="N93" i="13"/>
  <c r="M93" i="13"/>
  <c r="L93" i="13"/>
  <c r="J93" i="13"/>
  <c r="I93" i="13"/>
  <c r="N92" i="13"/>
  <c r="M92" i="13"/>
  <c r="L92" i="13"/>
  <c r="I92" i="13"/>
  <c r="J92" i="13" s="1"/>
  <c r="N91" i="13"/>
  <c r="M91" i="13"/>
  <c r="L91" i="13"/>
  <c r="J91" i="13"/>
  <c r="I91" i="13"/>
  <c r="N90" i="13"/>
  <c r="M90" i="13"/>
  <c r="L90" i="13"/>
  <c r="I90" i="13"/>
  <c r="J90" i="13" s="1"/>
  <c r="N89" i="13"/>
  <c r="M89" i="13"/>
  <c r="L89" i="13"/>
  <c r="J89" i="13"/>
  <c r="I89" i="13"/>
  <c r="N88" i="13"/>
  <c r="M88" i="13"/>
  <c r="L88" i="13"/>
  <c r="I88" i="13"/>
  <c r="J88" i="13" s="1"/>
  <c r="N87" i="13"/>
  <c r="M87" i="13"/>
  <c r="L87" i="13"/>
  <c r="J87" i="13"/>
  <c r="I87" i="13"/>
  <c r="N86" i="13"/>
  <c r="M86" i="13"/>
  <c r="L86" i="13"/>
  <c r="I86" i="13"/>
  <c r="J86" i="13" s="1"/>
  <c r="N85" i="13"/>
  <c r="M85" i="13"/>
  <c r="L85" i="13"/>
  <c r="J85" i="13"/>
  <c r="I85" i="13"/>
  <c r="N84" i="13"/>
  <c r="M84" i="13"/>
  <c r="L84" i="13"/>
  <c r="I84" i="13"/>
  <c r="J84" i="13" s="1"/>
  <c r="N83" i="13"/>
  <c r="M83" i="13"/>
  <c r="L83" i="13"/>
  <c r="J83" i="13"/>
  <c r="I83" i="13"/>
  <c r="N82" i="13"/>
  <c r="M82" i="13"/>
  <c r="L82" i="13"/>
  <c r="I82" i="13"/>
  <c r="J82" i="13" s="1"/>
  <c r="N81" i="13"/>
  <c r="M81" i="13"/>
  <c r="L81" i="13"/>
  <c r="J81" i="13"/>
  <c r="I81" i="13"/>
  <c r="N80" i="13"/>
  <c r="M80" i="13"/>
  <c r="L80" i="13"/>
  <c r="I80" i="13"/>
  <c r="J80" i="13" s="1"/>
  <c r="N79" i="13"/>
  <c r="M79" i="13"/>
  <c r="L79" i="13"/>
  <c r="J79" i="13"/>
  <c r="I79" i="13"/>
  <c r="N78" i="13"/>
  <c r="M78" i="13"/>
  <c r="L78" i="13"/>
  <c r="I78" i="13"/>
  <c r="J78" i="13" s="1"/>
  <c r="N77" i="13"/>
  <c r="M77" i="13"/>
  <c r="L77" i="13"/>
  <c r="J77" i="13"/>
  <c r="I77" i="13"/>
  <c r="N76" i="13"/>
  <c r="M76" i="13"/>
  <c r="L76" i="13"/>
  <c r="I76" i="13"/>
  <c r="J76" i="13" s="1"/>
  <c r="N75" i="13"/>
  <c r="M75" i="13"/>
  <c r="L75" i="13"/>
  <c r="J75" i="13"/>
  <c r="I75" i="13"/>
  <c r="N74" i="13"/>
  <c r="M74" i="13"/>
  <c r="L74" i="13"/>
  <c r="I74" i="13"/>
  <c r="J74" i="13" s="1"/>
  <c r="N73" i="13"/>
  <c r="M73" i="13"/>
  <c r="L73" i="13"/>
  <c r="J73" i="13"/>
  <c r="I73" i="13"/>
  <c r="N72" i="13"/>
  <c r="M72" i="13"/>
  <c r="L72" i="13"/>
  <c r="I72" i="13"/>
  <c r="J72" i="13" s="1"/>
  <c r="N71" i="13"/>
  <c r="M71" i="13"/>
  <c r="L71" i="13"/>
  <c r="J71" i="13"/>
  <c r="I71" i="13"/>
  <c r="N70" i="13"/>
  <c r="M70" i="13"/>
  <c r="L70" i="13"/>
  <c r="I70" i="13"/>
  <c r="J70" i="13" s="1"/>
  <c r="N69" i="13"/>
  <c r="M69" i="13"/>
  <c r="L69" i="13"/>
  <c r="J69" i="13"/>
  <c r="I69" i="13"/>
  <c r="N68" i="13"/>
  <c r="M68" i="13"/>
  <c r="L68" i="13"/>
  <c r="I68" i="13"/>
  <c r="J68" i="13" s="1"/>
  <c r="N67" i="13"/>
  <c r="M67" i="13"/>
  <c r="L67" i="13"/>
  <c r="J67" i="13"/>
  <c r="I67" i="13"/>
  <c r="N66" i="13"/>
  <c r="M66" i="13"/>
  <c r="L66" i="13"/>
  <c r="I66" i="13"/>
  <c r="J66" i="13" s="1"/>
  <c r="N65" i="13"/>
  <c r="M65" i="13"/>
  <c r="L65" i="13"/>
  <c r="J65" i="13"/>
  <c r="I65" i="13"/>
  <c r="N64" i="13"/>
  <c r="M64" i="13"/>
  <c r="L64" i="13"/>
  <c r="I64" i="13"/>
  <c r="J64" i="13" s="1"/>
  <c r="N63" i="13"/>
  <c r="M63" i="13"/>
  <c r="L63" i="13"/>
  <c r="J63" i="13"/>
  <c r="I63" i="13"/>
  <c r="N62" i="13"/>
  <c r="M62" i="13"/>
  <c r="L62" i="13"/>
  <c r="I62" i="13"/>
  <c r="J62" i="13" s="1"/>
  <c r="N61" i="13"/>
  <c r="M61" i="13"/>
  <c r="L61" i="13"/>
  <c r="J61" i="13"/>
  <c r="I61" i="13"/>
  <c r="N60" i="13"/>
  <c r="M60" i="13"/>
  <c r="L60" i="13"/>
  <c r="I60" i="13"/>
  <c r="J60" i="13" s="1"/>
  <c r="N59" i="13"/>
  <c r="M59" i="13"/>
  <c r="L59" i="13"/>
  <c r="J59" i="13"/>
  <c r="I59" i="13"/>
  <c r="N58" i="13"/>
  <c r="M58" i="13"/>
  <c r="L58" i="13"/>
  <c r="I58" i="13"/>
  <c r="J58" i="13" s="1"/>
  <c r="N57" i="13"/>
  <c r="M57" i="13"/>
  <c r="L57" i="13"/>
  <c r="J57" i="13"/>
  <c r="I57" i="13"/>
  <c r="N56" i="13"/>
  <c r="M56" i="13"/>
  <c r="L56" i="13"/>
  <c r="I56" i="13"/>
  <c r="J56" i="13" s="1"/>
  <c r="N55" i="13"/>
  <c r="M55" i="13"/>
  <c r="L55" i="13"/>
  <c r="J55" i="13"/>
  <c r="I55" i="13"/>
  <c r="N54" i="13"/>
  <c r="M54" i="13"/>
  <c r="L54" i="13"/>
  <c r="I54" i="13"/>
  <c r="J54" i="13" s="1"/>
  <c r="N53" i="13"/>
  <c r="M53" i="13"/>
  <c r="L53" i="13"/>
  <c r="J53" i="13"/>
  <c r="I53" i="13"/>
  <c r="N52" i="13"/>
  <c r="M52" i="13"/>
  <c r="L52" i="13"/>
  <c r="I52" i="13"/>
  <c r="J52" i="13" s="1"/>
  <c r="N51" i="13"/>
  <c r="M51" i="13"/>
  <c r="L51" i="13"/>
  <c r="J51" i="13"/>
  <c r="I51" i="13"/>
  <c r="N50" i="13"/>
  <c r="M50" i="13"/>
  <c r="L50" i="13"/>
  <c r="I50" i="13"/>
  <c r="J50" i="13" s="1"/>
  <c r="N49" i="13"/>
  <c r="M49" i="13"/>
  <c r="L49" i="13"/>
  <c r="J49" i="13"/>
  <c r="I49" i="13"/>
  <c r="N48" i="13"/>
  <c r="M48" i="13"/>
  <c r="L48" i="13"/>
  <c r="I48" i="13"/>
  <c r="J48" i="13" s="1"/>
  <c r="N47" i="13"/>
  <c r="M47" i="13"/>
  <c r="L47" i="13"/>
  <c r="J47" i="13"/>
  <c r="I47" i="13"/>
  <c r="N46" i="13"/>
  <c r="M46" i="13"/>
  <c r="L46" i="13"/>
  <c r="I46" i="13"/>
  <c r="J46" i="13" s="1"/>
  <c r="N45" i="13"/>
  <c r="M45" i="13"/>
  <c r="L45" i="13"/>
  <c r="J45" i="13"/>
  <c r="I45" i="13"/>
  <c r="N44" i="13"/>
  <c r="M44" i="13"/>
  <c r="L44" i="13"/>
  <c r="I44" i="13"/>
  <c r="J44" i="13" s="1"/>
  <c r="N43" i="13"/>
  <c r="M43" i="13"/>
  <c r="L43" i="13"/>
  <c r="J43" i="13"/>
  <c r="I43" i="13"/>
  <c r="N42" i="13"/>
  <c r="M42" i="13"/>
  <c r="L42" i="13"/>
  <c r="I42" i="13"/>
  <c r="J42" i="13" s="1"/>
  <c r="N41" i="13"/>
  <c r="M41" i="13"/>
  <c r="L41" i="13"/>
  <c r="J41" i="13"/>
  <c r="I41" i="13"/>
  <c r="N40" i="13"/>
  <c r="M40" i="13"/>
  <c r="L40" i="13"/>
  <c r="I40" i="13"/>
  <c r="J40" i="13" s="1"/>
  <c r="N39" i="13"/>
  <c r="M39" i="13"/>
  <c r="L39" i="13"/>
  <c r="J39" i="13"/>
  <c r="I39" i="13"/>
  <c r="N38" i="13"/>
  <c r="M38" i="13"/>
  <c r="L38" i="13"/>
  <c r="I38" i="13"/>
  <c r="J38" i="13" s="1"/>
  <c r="N37" i="13"/>
  <c r="M37" i="13"/>
  <c r="L37" i="13"/>
  <c r="J37" i="13"/>
  <c r="I37" i="13"/>
  <c r="N36" i="13"/>
  <c r="M36" i="13"/>
  <c r="L36" i="13"/>
  <c r="I36" i="13"/>
  <c r="J36" i="13" s="1"/>
  <c r="N35" i="13"/>
  <c r="M35" i="13"/>
  <c r="L35" i="13"/>
  <c r="J35" i="13"/>
  <c r="I35" i="13"/>
  <c r="N34" i="13"/>
  <c r="M34" i="13"/>
  <c r="L34" i="13"/>
  <c r="I34" i="13"/>
  <c r="J34" i="13" s="1"/>
  <c r="N33" i="13"/>
  <c r="M33" i="13"/>
  <c r="L33" i="13"/>
  <c r="J33" i="13"/>
  <c r="I33" i="13"/>
  <c r="N32" i="13"/>
  <c r="M32" i="13"/>
  <c r="L32" i="13"/>
  <c r="I32" i="13"/>
  <c r="J32" i="13" s="1"/>
  <c r="N31" i="13"/>
  <c r="M31" i="13"/>
  <c r="L31" i="13"/>
  <c r="J31" i="13"/>
  <c r="I31" i="13"/>
  <c r="N30" i="13"/>
  <c r="M30" i="13"/>
  <c r="L30" i="13"/>
  <c r="I30" i="13"/>
  <c r="J30" i="13" s="1"/>
  <c r="N29" i="13"/>
  <c r="M29" i="13"/>
  <c r="L29" i="13"/>
  <c r="J29" i="13"/>
  <c r="I29" i="13"/>
  <c r="N28" i="13"/>
  <c r="M28" i="13"/>
  <c r="L28" i="13"/>
  <c r="I28" i="13"/>
  <c r="J28" i="13" s="1"/>
  <c r="N27" i="13"/>
  <c r="M27" i="13"/>
  <c r="L27" i="13"/>
  <c r="J27" i="13"/>
  <c r="I27" i="13"/>
  <c r="N26" i="13"/>
  <c r="M26" i="13"/>
  <c r="L26" i="13"/>
  <c r="I26" i="13"/>
  <c r="J26" i="13" s="1"/>
  <c r="N25" i="13"/>
  <c r="M25" i="13"/>
  <c r="L25" i="13"/>
  <c r="J25" i="13"/>
  <c r="I25" i="13"/>
  <c r="N24" i="13"/>
  <c r="M24" i="13"/>
  <c r="L24" i="13"/>
  <c r="I24" i="13"/>
  <c r="J24" i="13" s="1"/>
  <c r="N23" i="13"/>
  <c r="M23" i="13"/>
  <c r="L23" i="13"/>
  <c r="J23" i="13"/>
  <c r="N22" i="13"/>
  <c r="M22" i="13"/>
  <c r="L22" i="13"/>
  <c r="J22" i="13"/>
  <c r="I22" i="13"/>
  <c r="N21" i="13"/>
  <c r="M21" i="13"/>
  <c r="L21" i="13"/>
  <c r="I21" i="13"/>
  <c r="J21" i="13" s="1"/>
  <c r="N20" i="13"/>
  <c r="M20" i="13"/>
  <c r="L20" i="13"/>
  <c r="J20" i="13"/>
  <c r="I20" i="13"/>
  <c r="N19" i="13"/>
  <c r="M19" i="13"/>
  <c r="L19" i="13"/>
  <c r="I19" i="13"/>
  <c r="J19" i="13" s="1"/>
  <c r="N18" i="13"/>
  <c r="M18" i="13"/>
  <c r="L18" i="13"/>
  <c r="J18" i="13"/>
  <c r="I18" i="13"/>
  <c r="N17" i="13"/>
  <c r="M17" i="13"/>
  <c r="L17" i="13"/>
  <c r="I17" i="13"/>
  <c r="J17" i="13" s="1"/>
  <c r="N16" i="13"/>
  <c r="M16" i="13"/>
  <c r="L16" i="13"/>
  <c r="J16" i="13"/>
  <c r="I16" i="13"/>
  <c r="N15" i="13"/>
  <c r="M15" i="13"/>
  <c r="L15" i="13"/>
  <c r="I15" i="13"/>
  <c r="J15" i="13" s="1"/>
  <c r="N14" i="13"/>
  <c r="M14" i="13"/>
  <c r="L14" i="13"/>
  <c r="J14" i="13"/>
  <c r="I14" i="13"/>
  <c r="N13" i="13"/>
  <c r="M13" i="13"/>
  <c r="L13" i="13"/>
  <c r="I13" i="13"/>
  <c r="J13" i="13" s="1"/>
  <c r="N12" i="13"/>
  <c r="M12" i="13"/>
  <c r="L12" i="13"/>
  <c r="J12" i="13"/>
  <c r="I12" i="13"/>
  <c r="N11" i="13"/>
  <c r="M11" i="13"/>
  <c r="L11" i="13"/>
  <c r="I11" i="13"/>
  <c r="J11" i="13" s="1"/>
  <c r="N10" i="13"/>
  <c r="M10" i="13"/>
  <c r="L10" i="13"/>
  <c r="J10" i="13"/>
  <c r="I10" i="13"/>
  <c r="N9" i="13"/>
  <c r="M9" i="13"/>
  <c r="L9" i="13"/>
  <c r="I9" i="13"/>
  <c r="J9" i="13" s="1"/>
  <c r="N8" i="13"/>
  <c r="M8" i="13"/>
  <c r="L8" i="13"/>
  <c r="J8" i="13"/>
  <c r="I8" i="13"/>
  <c r="N7" i="13"/>
  <c r="M7" i="13"/>
  <c r="L7" i="13"/>
  <c r="I7" i="13"/>
  <c r="J7" i="13" s="1"/>
  <c r="N6" i="13"/>
  <c r="M6" i="13"/>
  <c r="L6" i="13"/>
  <c r="J6" i="13"/>
  <c r="I6" i="13"/>
  <c r="N5" i="13"/>
  <c r="M5" i="13"/>
  <c r="L5" i="13"/>
  <c r="I5" i="13"/>
  <c r="J5" i="13" s="1"/>
  <c r="N4" i="13"/>
  <c r="M4" i="13"/>
  <c r="M103" i="13" s="1"/>
  <c r="L4" i="13"/>
  <c r="J4" i="13"/>
  <c r="I4" i="13"/>
  <c r="N3" i="13"/>
  <c r="N103" i="13" s="1"/>
  <c r="M3" i="13"/>
  <c r="L3" i="13"/>
  <c r="L103" i="13" s="1"/>
  <c r="I3" i="13"/>
  <c r="J3" i="13" s="1"/>
  <c r="J103" i="13" l="1"/>
  <c r="C7" i="10"/>
  <c r="G17" i="5" l="1"/>
  <c r="B7" i="10" l="1"/>
  <c r="G32" i="5" l="1"/>
</calcChain>
</file>

<file path=xl/sharedStrings.xml><?xml version="1.0" encoding="utf-8"?>
<sst xmlns="http://schemas.openxmlformats.org/spreadsheetml/2006/main" count="342" uniqueCount="261">
  <si>
    <t>Item</t>
  </si>
  <si>
    <t>Description</t>
  </si>
  <si>
    <t>Unit</t>
  </si>
  <si>
    <t>Rate</t>
  </si>
  <si>
    <t>Quantity</t>
  </si>
  <si>
    <t>Total</t>
  </si>
  <si>
    <t>To Summary</t>
  </si>
  <si>
    <t>£</t>
  </si>
  <si>
    <t>Preliminaries</t>
  </si>
  <si>
    <t>Measured Works</t>
  </si>
  <si>
    <t>ISG Construction Limited</t>
  </si>
  <si>
    <t>U:\Matt\Tenders\ISG\Adelphi\Drawings &amp; Specs\21008-01-AR-35-101_iss4_revG.pdf</t>
  </si>
  <si>
    <t>21008-01-AR-35-101_iss4_revG.pdf (Page 1)</t>
  </si>
  <si>
    <t>U:\Matt\Tenders\ISG\Adelphi\Drawings &amp; Specs\21008-01-AR-35-102_iss5_revF.pdf</t>
  </si>
  <si>
    <t>21008-01-AR-35-102_iss5_revF.pdf (Page 1)</t>
  </si>
  <si>
    <t>U:\Matt\Tenders\ISG\Adelphi\Drawings &amp; Specs\21008-01-AR-35-103_iss4_revE.pdf</t>
  </si>
  <si>
    <t>21008-01-AR-35-103_iss4_revE.pdf (Page 1)</t>
  </si>
  <si>
    <t>U:\Matt\Tenders\ISG\Adelphi\Drawings &amp; Specs\21008-01-AR-35-104_iss4_revE.pdf</t>
  </si>
  <si>
    <t>21008-01-AR-35-104_iss4_revE.pdf (Page 1)</t>
  </si>
  <si>
    <t>U:\Matt\Tenders\ISG\Adelphi\Drawings &amp; Specs\21008-01-AR-35-105_iss4_revF.pdf</t>
  </si>
  <si>
    <t>21008-01-AR-35-105_iss4_revF.pdf (Page 1)</t>
  </si>
  <si>
    <t>U:\Matt\Tenders\ISG\Adelphi\Drawings &amp; Specs\21008-01-AR-35-106_iss4_revF.pdf</t>
  </si>
  <si>
    <t>21008-01-AR-35-106_iss4_revF.pdf (Page 1)</t>
  </si>
  <si>
    <t>21008-01-AR-35-101_iss4_revG.pdf-CF2D75F7-3A2D-453D-82E8-97B97961BCE2</t>
  </si>
  <si>
    <t>21008-01-AR-35-106_iss4_revF.pdf-B403181B-ABBD-4491-AF04-3D8B2A5C33DF</t>
  </si>
  <si>
    <t>U:\Matt\Tenders\ISG\Adelphi\Drawings &amp; Specs\21008-01-AR-43-100_iss2_revB.pdf</t>
  </si>
  <si>
    <t>21008-01-AR-43-100_iss2_revB.pdf (Page 1)</t>
  </si>
  <si>
    <t>U:\Matt\Tenders\ISG\Adelphi\Drawings &amp; Specs\21008-01-AR-43-101_iss2_revB.pdf</t>
  </si>
  <si>
    <t>21008-01-AR-43-101_iss2_revB.pdf (Page 1)</t>
  </si>
  <si>
    <t>U:\Matt\Tenders\ISG\Adelphi\Drawings &amp; Specs\21008-01-AR-43-102_iss2_revB.pdf</t>
  </si>
  <si>
    <t>21008-01-AR-43-102_iss2_revB.pdf (Page 1)</t>
  </si>
  <si>
    <t>U:\Matt\Tenders\ISG\Adelphi\Drawings &amp; Specs\21008-01-AR-43-103_iss2_revB.pdf</t>
  </si>
  <si>
    <t>21008-01-AR-43-103_iss2_revB.pdf (Page 1)</t>
  </si>
  <si>
    <t>U:\Matt\Tenders\ISG\Adelphi\Drawings &amp; Specs\21008-01-AR-43-104_iss2_revB.pdf</t>
  </si>
  <si>
    <t>21008-01-AR-43-104_iss2_revB.pdf (Page 1)</t>
  </si>
  <si>
    <t>U:\Matt\Tenders\ISG\Adelphi\Drawings &amp; Specs\21008-01-AR-43-105_iss2_revB.pdf</t>
  </si>
  <si>
    <t>21008-01-AR-43-105_iss2_revB.pdf (Page 1)</t>
  </si>
  <si>
    <t>U:\Matt\Tenders\ISG\Adelphi\Drawings &amp; Specs\21008-01-AR-43-106_iss2_revB.pdf</t>
  </si>
  <si>
    <t>21008-01-AR-43-106_iss2_revB.pdf (Page 1)</t>
  </si>
  <si>
    <t>21008-01-AR-43-102_iss2_revB.pdf-E3F671A2-442B-44AC-BE82-5E99813B2E7C</t>
  </si>
  <si>
    <t>21008-01-AR-43-100_iss2_revB.pdf-5C89E77F-D5D3-49CF-9611-4C502F403FA2</t>
  </si>
  <si>
    <t>21008-01-AR-43-101_iss2_revB.pdf-E92A02B8-85D8-48CE-8670-42C8980C4B9E</t>
  </si>
  <si>
    <t>21008-01-AR-43-103_iss2_revB.pdf-C8E03E91-4D43-4BA4-A978-0953EF8438AC</t>
  </si>
  <si>
    <t>21008-01-AR-43-104_iss2_revB.pdf-CEBD5029-CAD2-4332-B2A7-E5E99235716F</t>
  </si>
  <si>
    <t>21008-01-AR-43-105_iss2_revB.pdf-8D5E3113-2E1F-4C8A-A5C9-38D1E18E3770</t>
  </si>
  <si>
    <t>21008-01-AR-43-106_iss2_revB.pdf-213F63C4-AC11-4D07-B7BD-8BB5574B1E7C</t>
  </si>
  <si>
    <t>U:\Matt\Tenders\ISG\Adelphi\Drawings &amp; Specs\21008-01-AR-30-100_iss3_revD.pdf</t>
  </si>
  <si>
    <t>21008-01-AR-30-100_iss3_revD.pdf (Page 1)</t>
  </si>
  <si>
    <t>U:\Matt\Tenders\ISG\Adelphi\Drawings &amp; Specs\21008-01-AR-30-101_iss2_revC.pdf</t>
  </si>
  <si>
    <t>21008-01-AR-30-101_iss2_revC.pdf (Page 1)</t>
  </si>
  <si>
    <t>U:\Matt\Tenders\ISG\Adelphi\Drawings &amp; Specs\21008-01-AR-30-102_iss2_revC.pdf</t>
  </si>
  <si>
    <t>21008-01-AR-30-102_iss2_revC.pdf (Page 1)</t>
  </si>
  <si>
    <t>U:\Matt\Tenders\ISG\Adelphi\Drawings &amp; Specs\21008-01-AR-30-103_iss3_revD.pdf</t>
  </si>
  <si>
    <t>21008-01-AR-30-103_iss3_revD.pdf (Page 1)</t>
  </si>
  <si>
    <t>U:\Matt\Tenders\ISG\Adelphi\Drawings &amp; Specs\21008-01-AR-30-104_iss3_revD.pdf</t>
  </si>
  <si>
    <t>21008-01-AR-30-104_iss3_revD.pdf (Page 1)</t>
  </si>
  <si>
    <t>U:\Matt\Tenders\ISG\Adelphi\Drawings &amp; Specs\21008-01-AR-30-105_iss3_revD.pdf</t>
  </si>
  <si>
    <t>21008-01-AR-30-105_iss3_revD.pdf (Page 1)</t>
  </si>
  <si>
    <t>U:\Matt\Tenders\ISG\Adelphi\Drawings &amp; Specs\21008-01-AR-30-106_iss3_revD.pdf</t>
  </si>
  <si>
    <t>21008-01-AR-30-106_iss3_revD.pdf (Page 1)</t>
  </si>
  <si>
    <t>21008-01-AR-30-100_iss3_revD.pdf-ABCBB885-5701-4043-BEBE-B0497AB57A7D</t>
  </si>
  <si>
    <t>21008-01-AR-30-101_iss2_revC.pdf-CC22B296-B419-454A-9F74-37D57B2068F8</t>
  </si>
  <si>
    <t>21008-01-AR-30-102_iss2_revC.pdf-5A0D79C5-3F77-4E27-AD88-13D3CE97DBBA</t>
  </si>
  <si>
    <t>21008-01-AR-30-103_iss3_revD.pdf-71BC88EF-60B4-492F-9CFE-0DCA378CC578</t>
  </si>
  <si>
    <t>21008-01-AR-30-104_iss3_revD.pdf-4B2833A6-7676-4E7E-9BBC-43B49A42CACA</t>
  </si>
  <si>
    <t>21008-01-AR-30-105_iss3_revD.pdf-F43EBEC8-ABA1-4F35-946B-CC47E35EAAE6</t>
  </si>
  <si>
    <t>21008-01-AR-30-106_iss3_revD.pdf-A4D42720-06FE-47FF-A89F-2F1F84513AB1</t>
  </si>
  <si>
    <t>U:\Matt\Tenders\ISG\Adelphi\Drawings &amp; Specs\21008-01-AR-00-100_iss3_revJ.pdf</t>
  </si>
  <si>
    <t>21008-01-AR-00-100_iss3_revJ.pdf (Page 1)</t>
  </si>
  <si>
    <t>21008-01-AR-00-100_iss3_revJ.pdf-95276870-3D08-48ED-A0A8-464F96B3846B</t>
  </si>
  <si>
    <t>21008-01-AR-35-102_iss5_revF.pdf-B5080A02-7965-40BB-BDB9-95F002A34D9F</t>
  </si>
  <si>
    <t>21008-01-AR-35-103_iss4_revE.pdf-B520794D-EE22-481D-9B2C-0743FD5C7598</t>
  </si>
  <si>
    <t>21008-01-AR-35-104_iss4_revE.pdf-911AA7F9-794E-4AB6-8DBF-3996CD6D8D86</t>
  </si>
  <si>
    <t>21008-01-AR-35-105_iss4_revF.pdf-69DEE61F-4DB3-4B11-ABA1-25326C5005B8</t>
  </si>
  <si>
    <t xml:space="preserve">Package:  </t>
  </si>
  <si>
    <t>Millenium Bridge House</t>
  </si>
  <si>
    <t>Budgetary Cost Advice</t>
  </si>
  <si>
    <t>Joinery</t>
  </si>
  <si>
    <t>Scope of Works - As attached</t>
  </si>
  <si>
    <t>MS</t>
  </si>
  <si>
    <t>JS</t>
  </si>
  <si>
    <t>PS</t>
  </si>
  <si>
    <t>JMS REF</t>
  </si>
  <si>
    <t>BofQ ref</t>
  </si>
  <si>
    <t>Size</t>
  </si>
  <si>
    <t>Nr</t>
  </si>
  <si>
    <t>Drawing</t>
  </si>
  <si>
    <t>Details</t>
  </si>
  <si>
    <t>Cost each</t>
  </si>
  <si>
    <t>Total cost</t>
  </si>
  <si>
    <t>Notes</t>
  </si>
  <si>
    <t>HOURS</t>
  </si>
  <si>
    <t>Handrail</t>
  </si>
  <si>
    <t>Glass</t>
  </si>
  <si>
    <t>Metal</t>
  </si>
  <si>
    <t>Veneer</t>
  </si>
  <si>
    <t xml:space="preserve">MDF </t>
  </si>
  <si>
    <t>6964/1</t>
  </si>
  <si>
    <t>LIN-311 wall panels</t>
  </si>
  <si>
    <t>M2</t>
  </si>
  <si>
    <t>5.4, 5.5, 5.6, 5.8, 5.10b</t>
  </si>
  <si>
    <t>Budget rates for oak frames with shadflam panels as all sizes not known (max height 3050mm) stained &amp; finish euro class B</t>
  </si>
  <si>
    <t>6964/2</t>
  </si>
  <si>
    <t>LIN-312 timber panels</t>
  </si>
  <si>
    <t>Budget rates for oak frames with shadflam panels as all sizes not known (1800mm x 1000mm) stained &amp; finished euro class B</t>
  </si>
  <si>
    <t>6964/3</t>
  </si>
  <si>
    <t>LIN-313 slatted lining</t>
  </si>
  <si>
    <t>Budget rates for oak frames with shadflam panels as all sizes not known (as BofQ) stained &amp; finished euro class B</t>
  </si>
  <si>
    <t>6964/4</t>
  </si>
  <si>
    <t>BAL-114 Handrail</t>
  </si>
  <si>
    <t>5.2, 5.5, 5.6</t>
  </si>
  <si>
    <t>Supplied as 65 Lm straight, 14 Lm level circular, 2 Nr 180 degree wraths, 6 Nr 90 degree wreaths, 10 Nr ramps &amp; 4 Nr ends</t>
  </si>
  <si>
    <t>6964/5</t>
  </si>
  <si>
    <t>BAL-202 Handrail</t>
  </si>
  <si>
    <t>Supplied as 25 Lm straight, 4 Nr ramps &amp; 4 Nr return ends</t>
  </si>
  <si>
    <t>6964/6</t>
  </si>
  <si>
    <t>BAL-111 Handrail</t>
  </si>
  <si>
    <t>5.10, 5.11, 5.11a</t>
  </si>
  <si>
    <t>Supplied as 100 Lm straight,30 Nr ramps,10 Nr 90 degree bends &amp; 8 Nr return ends</t>
  </si>
  <si>
    <t>6964/7</t>
  </si>
  <si>
    <t>CLG-701 Soffit lining</t>
  </si>
  <si>
    <t>5.4, 5.10, 5.10a, 5.10b</t>
  </si>
  <si>
    <t>Budget rates for oak frames with shadflam panels (2500mm x 2500mm panel split into two)as all sizes not known stained &amp; finished euro class B</t>
  </si>
  <si>
    <t>6964/8</t>
  </si>
  <si>
    <t>LIN-311 lift panel linings</t>
  </si>
  <si>
    <t>Budget rates for oak shadflam panels supplied as 2 jambs &amp; 1 head 500mm deep stained &amp; finished euro class B</t>
  </si>
  <si>
    <t>6964/9</t>
  </si>
  <si>
    <t>Lift coordination</t>
  </si>
  <si>
    <t>By Others</t>
  </si>
  <si>
    <t>6964/10</t>
  </si>
  <si>
    <t>Lift fixings</t>
  </si>
  <si>
    <t>6964/11</t>
  </si>
  <si>
    <t>Lift lobby Bronze trim</t>
  </si>
  <si>
    <t>Info required to price</t>
  </si>
  <si>
    <t>6964/12</t>
  </si>
  <si>
    <t>Fittings</t>
  </si>
  <si>
    <t>6964/13</t>
  </si>
  <si>
    <t>FFE-402 Mirror</t>
  </si>
  <si>
    <t>1700mm x 2500mm</t>
  </si>
  <si>
    <t>Sum</t>
  </si>
  <si>
    <t>23 Nr as attached schedule, Nickel plate finish frame as unable to do the required finish as tanks not large enough, Mirror to be supply &amp; fit by our glazer.</t>
  </si>
  <si>
    <t>6964/14</t>
  </si>
  <si>
    <t>Bronze kickplate</t>
  </si>
  <si>
    <t>Priced to match 6964/20 below in 1m length</t>
  </si>
  <si>
    <t>6964/15</t>
  </si>
  <si>
    <t xml:space="preserve">PAN-301 Vanity mirror </t>
  </si>
  <si>
    <t>700mm x 1300mm</t>
  </si>
  <si>
    <t>Mirror to be supply &amp; fit by our glazer. Lighting to be by others</t>
  </si>
  <si>
    <t>6964/16</t>
  </si>
  <si>
    <t>PAN-301 Vanity wall storage unit</t>
  </si>
  <si>
    <t>700mm x 1300mm x 400mm</t>
  </si>
  <si>
    <t>Veneered MR MDF unit, paper towel dispenser to be by others</t>
  </si>
  <si>
    <t>6964/17</t>
  </si>
  <si>
    <t>TRM-151 MDF skirting</t>
  </si>
  <si>
    <t>100mm x 15mm</t>
  </si>
  <si>
    <t>Lm</t>
  </si>
  <si>
    <t xml:space="preserve">Supplied as square edge MR MDF primed in 5.49m lengths </t>
  </si>
  <si>
    <t>6964/18</t>
  </si>
  <si>
    <t>TRM-152 MDF skirting</t>
  </si>
  <si>
    <t>100mm x 18mm</t>
  </si>
  <si>
    <t>6964/19</t>
  </si>
  <si>
    <t>TRM-152 MDF riser</t>
  </si>
  <si>
    <t>250mm x 18mm</t>
  </si>
  <si>
    <t xml:space="preserve">supplied as square edge MR MDF primed in 3m lengths </t>
  </si>
  <si>
    <t>6964/20</t>
  </si>
  <si>
    <t>TRM-161 metal skirting</t>
  </si>
  <si>
    <t>Supplied as brass nickle plate in 2.4m lengths</t>
  </si>
  <si>
    <t>6964/21</t>
  </si>
  <si>
    <t>BOH desk</t>
  </si>
  <si>
    <t>Budget cost as no drawings or spec to price to</t>
  </si>
  <si>
    <t>6964/22</t>
  </si>
  <si>
    <t>6964/23</t>
  </si>
  <si>
    <t>6964/24</t>
  </si>
  <si>
    <t>6964/25</t>
  </si>
  <si>
    <t>6964/26</t>
  </si>
  <si>
    <t>6964/27</t>
  </si>
  <si>
    <t>6964/28</t>
  </si>
  <si>
    <t>6964/29</t>
  </si>
  <si>
    <t>6964/30</t>
  </si>
  <si>
    <t>6964/31</t>
  </si>
  <si>
    <t>6964/32</t>
  </si>
  <si>
    <t>6964/33</t>
  </si>
  <si>
    <t>6964/34</t>
  </si>
  <si>
    <t>6964/35</t>
  </si>
  <si>
    <t>6964/36</t>
  </si>
  <si>
    <t>6964/37</t>
  </si>
  <si>
    <t>6964/38</t>
  </si>
  <si>
    <t>6964/39</t>
  </si>
  <si>
    <t>6964/40</t>
  </si>
  <si>
    <t>6964/41</t>
  </si>
  <si>
    <t>6964/42</t>
  </si>
  <si>
    <t>6964/43</t>
  </si>
  <si>
    <t>6964/44</t>
  </si>
  <si>
    <t>6964/45</t>
  </si>
  <si>
    <t>6964/46</t>
  </si>
  <si>
    <t>6964/47</t>
  </si>
  <si>
    <t>6964/48</t>
  </si>
  <si>
    <t>6964/49</t>
  </si>
  <si>
    <t>6964/50</t>
  </si>
  <si>
    <t>6964/51</t>
  </si>
  <si>
    <t>6964/52</t>
  </si>
  <si>
    <t>6964/53</t>
  </si>
  <si>
    <t>6964/54</t>
  </si>
  <si>
    <t>6964/55</t>
  </si>
  <si>
    <t>6964/56</t>
  </si>
  <si>
    <t>6964/57</t>
  </si>
  <si>
    <t>6964/58</t>
  </si>
  <si>
    <t>6964/59</t>
  </si>
  <si>
    <t>6964/60</t>
  </si>
  <si>
    <t>6964/61</t>
  </si>
  <si>
    <t>6964/62</t>
  </si>
  <si>
    <t>6964/63</t>
  </si>
  <si>
    <t>6964/64</t>
  </si>
  <si>
    <t>6964/65</t>
  </si>
  <si>
    <t>6964/66</t>
  </si>
  <si>
    <t>6964/67</t>
  </si>
  <si>
    <t>6964/68</t>
  </si>
  <si>
    <t>6964/69</t>
  </si>
  <si>
    <t>6964/70</t>
  </si>
  <si>
    <t>6964/71</t>
  </si>
  <si>
    <t>6964/72</t>
  </si>
  <si>
    <t>6964/73</t>
  </si>
  <si>
    <t>6964/74</t>
  </si>
  <si>
    <t>6964/75</t>
  </si>
  <si>
    <t>6964/76</t>
  </si>
  <si>
    <t>6964/77</t>
  </si>
  <si>
    <t>6964/78</t>
  </si>
  <si>
    <t>6964/79</t>
  </si>
  <si>
    <t>6964/80</t>
  </si>
  <si>
    <t>6964/81</t>
  </si>
  <si>
    <t>6964/82</t>
  </si>
  <si>
    <t>6964/83</t>
  </si>
  <si>
    <t>6964/84</t>
  </si>
  <si>
    <t>6964/85</t>
  </si>
  <si>
    <t>6964/86</t>
  </si>
  <si>
    <t>6964/87</t>
  </si>
  <si>
    <t>6964/88</t>
  </si>
  <si>
    <t>6964/89</t>
  </si>
  <si>
    <t>6964/90</t>
  </si>
  <si>
    <t>6964/91</t>
  </si>
  <si>
    <t>6964/92</t>
  </si>
  <si>
    <t>6964/93</t>
  </si>
  <si>
    <t>6964/94</t>
  </si>
  <si>
    <t>6964/95</t>
  </si>
  <si>
    <t>6964/96</t>
  </si>
  <si>
    <t>6964/97</t>
  </si>
  <si>
    <t>6964/98</t>
  </si>
  <si>
    <t>6964/99</t>
  </si>
  <si>
    <t>TOTAL</t>
  </si>
  <si>
    <t>INCLUDE DETAILS FROM JMS QUOTE eg drawing references and description as to whats allowed for</t>
  </si>
  <si>
    <t>MISC</t>
  </si>
  <si>
    <t>SUPPLY</t>
  </si>
  <si>
    <t>J M S</t>
  </si>
  <si>
    <t>LAB</t>
  </si>
  <si>
    <t>OH &amp; P</t>
  </si>
  <si>
    <t>NETT</t>
  </si>
  <si>
    <t>PEPS</t>
  </si>
  <si>
    <t>MCD</t>
  </si>
  <si>
    <t>&amp; FIX</t>
  </si>
  <si>
    <t>Doors, frames and ironmongery</t>
  </si>
  <si>
    <t>Waste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</si>
</sst>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_ ;[Red]\-#,##0.00\ "/>
    <numFmt numFmtId="165" formatCode="dd/mm/yy"/>
    <numFmt numFmtId="166" formatCode="_-* #,##0_-;\-* #,##0_-;_-* &quot;-&quot;??_-;_-@_-"/>
    <numFmt numFmtId="167" formatCode="0.0%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"/>
      <family val="2"/>
    </font>
    <font>
      <b/>
      <sz val="18"/>
      <name val="Arial"/>
      <family val="2"/>
    </font>
    <font>
      <u/>
      <sz val="11"/>
      <name val="Arial"/>
      <family val="2"/>
    </font>
    <font>
      <sz val="11"/>
      <color indexed="10"/>
      <name val="Arial"/>
      <family val="2"/>
    </font>
    <font>
      <b/>
      <u val="singleAccounting"/>
      <sz val="11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sz val="10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5" fillId="0" borderId="0"/>
  </cellStyleXfs>
  <cellXfs count="197">
    <xf numFmtId="0" fontId="0" fillId="0" borderId="0" xfId="0"/>
    <xf numFmtId="43" fontId="5" fillId="0" borderId="0" xfId="1" applyFont="1" applyAlignment="1">
      <alignment vertical="top"/>
    </xf>
    <xf numFmtId="43" fontId="5" fillId="0" borderId="0" xfId="1" applyFont="1" applyBorder="1" applyAlignment="1">
      <alignment vertical="top"/>
    </xf>
    <xf numFmtId="43" fontId="5" fillId="0" borderId="2" xfId="0" applyNumberFormat="1" applyFont="1" applyBorder="1" applyAlignment="1">
      <alignment vertical="top"/>
    </xf>
    <xf numFmtId="0" fontId="5" fillId="0" borderId="0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horizontal="left" vertical="top" wrapText="1"/>
    </xf>
    <xf numFmtId="43" fontId="6" fillId="0" borderId="0" xfId="1" applyNumberFormat="1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43" fontId="6" fillId="0" borderId="0" xfId="1" applyFont="1" applyAlignment="1">
      <alignment vertical="top"/>
    </xf>
    <xf numFmtId="43" fontId="6" fillId="0" borderId="0" xfId="0" applyNumberFormat="1" applyFont="1" applyAlignment="1">
      <alignment vertical="top"/>
    </xf>
    <xf numFmtId="43" fontId="5" fillId="0" borderId="4" xfId="1" applyNumberFormat="1" applyFont="1" applyBorder="1" applyAlignment="1">
      <alignment vertical="top"/>
    </xf>
    <xf numFmtId="43" fontId="5" fillId="0" borderId="6" xfId="1" applyFont="1" applyBorder="1" applyAlignment="1">
      <alignment vertical="top"/>
    </xf>
    <xf numFmtId="43" fontId="6" fillId="0" borderId="2" xfId="1" applyNumberFormat="1" applyFont="1" applyBorder="1" applyAlignment="1">
      <alignment horizontal="center" vertical="top"/>
    </xf>
    <xf numFmtId="43" fontId="5" fillId="0" borderId="8" xfId="1" applyNumberFormat="1" applyFont="1" applyBorder="1" applyAlignment="1">
      <alignment vertical="top"/>
    </xf>
    <xf numFmtId="43" fontId="5" fillId="0" borderId="9" xfId="1" applyFont="1" applyBorder="1" applyAlignment="1">
      <alignment vertical="top"/>
    </xf>
    <xf numFmtId="43" fontId="6" fillId="0" borderId="2" xfId="0" applyNumberFormat="1" applyFont="1" applyBorder="1" applyAlignment="1">
      <alignment vertical="top"/>
    </xf>
    <xf numFmtId="43" fontId="6" fillId="0" borderId="4" xfId="0" applyNumberFormat="1" applyFont="1" applyBorder="1" applyAlignment="1">
      <alignment vertical="top"/>
    </xf>
    <xf numFmtId="43" fontId="6" fillId="0" borderId="10" xfId="0" applyNumberFormat="1" applyFont="1" applyBorder="1" applyAlignment="1">
      <alignment vertical="top"/>
    </xf>
    <xf numFmtId="43" fontId="5" fillId="0" borderId="11" xfId="1" applyFont="1" applyBorder="1" applyAlignment="1">
      <alignment vertical="top"/>
    </xf>
    <xf numFmtId="43" fontId="5" fillId="0" borderId="0" xfId="1" applyFont="1" applyAlignment="1">
      <alignment horizontal="center" vertical="top"/>
    </xf>
    <xf numFmtId="43" fontId="6" fillId="0" borderId="0" xfId="1" applyFont="1" applyAlignment="1">
      <alignment horizontal="center" vertical="top"/>
    </xf>
    <xf numFmtId="43" fontId="5" fillId="0" borderId="0" xfId="1" applyFont="1" applyAlignment="1">
      <alignment horizontal="left" vertical="top"/>
    </xf>
    <xf numFmtId="0" fontId="6" fillId="0" borderId="0" xfId="1" applyNumberFormat="1" applyFont="1" applyAlignment="1">
      <alignment horizontal="center" vertical="top"/>
    </xf>
    <xf numFmtId="165" fontId="6" fillId="0" borderId="0" xfId="1" applyNumberFormat="1" applyFont="1" applyAlignment="1">
      <alignment vertical="top"/>
    </xf>
    <xf numFmtId="43" fontId="6" fillId="0" borderId="0" xfId="1" applyFont="1" applyAlignment="1">
      <alignment horizontal="right" vertical="top"/>
    </xf>
    <xf numFmtId="0" fontId="6" fillId="0" borderId="0" xfId="1" applyNumberFormat="1" applyFont="1" applyFill="1" applyAlignment="1">
      <alignment horizontal="center" vertical="top"/>
    </xf>
    <xf numFmtId="43" fontId="5" fillId="0" borderId="6" xfId="1" applyFont="1" applyBorder="1" applyAlignment="1">
      <alignment horizontal="center" vertical="top"/>
    </xf>
    <xf numFmtId="43" fontId="6" fillId="0" borderId="0" xfId="1" applyFont="1" applyBorder="1" applyAlignment="1">
      <alignment horizontal="center" vertical="top"/>
    </xf>
    <xf numFmtId="43" fontId="5" fillId="0" borderId="9" xfId="1" applyFont="1" applyBorder="1" applyAlignment="1">
      <alignment horizontal="center" vertical="top"/>
    </xf>
    <xf numFmtId="43" fontId="5" fillId="0" borderId="0" xfId="1" applyFont="1" applyBorder="1" applyAlignment="1">
      <alignment horizontal="center" vertical="top"/>
    </xf>
    <xf numFmtId="43" fontId="7" fillId="0" borderId="0" xfId="1" applyFont="1" applyAlignment="1">
      <alignment horizontal="center" vertical="top"/>
    </xf>
    <xf numFmtId="43" fontId="8" fillId="0" borderId="0" xfId="1" applyFont="1" applyAlignment="1">
      <alignment vertical="top"/>
    </xf>
    <xf numFmtId="165" fontId="6" fillId="0" borderId="0" xfId="1" applyNumberFormat="1" applyFont="1" applyFill="1" applyAlignment="1">
      <alignment horizontal="center" vertical="top"/>
    </xf>
    <xf numFmtId="43" fontId="5" fillId="0" borderId="2" xfId="1" applyNumberFormat="1" applyFont="1" applyBorder="1" applyAlignment="1">
      <alignment vertical="top"/>
    </xf>
    <xf numFmtId="166" fontId="5" fillId="0" borderId="2" xfId="0" applyNumberFormat="1" applyFont="1" applyBorder="1" applyAlignment="1">
      <alignment vertical="top"/>
    </xf>
    <xf numFmtId="43" fontId="5" fillId="0" borderId="2" xfId="0" quotePrefix="1" applyNumberFormat="1" applyFont="1" applyBorder="1" applyAlignment="1">
      <alignment horizontal="right" vertical="top"/>
    </xf>
    <xf numFmtId="43" fontId="5" fillId="0" borderId="11" xfId="1" applyFont="1" applyBorder="1" applyAlignment="1">
      <alignment horizontal="center" vertical="top"/>
    </xf>
    <xf numFmtId="43" fontId="5" fillId="0" borderId="0" xfId="1" applyNumberFormat="1" applyFont="1" applyAlignment="1">
      <alignment vertical="top"/>
    </xf>
    <xf numFmtId="43" fontId="5" fillId="0" borderId="0" xfId="1" applyFont="1" applyAlignment="1">
      <alignment vertical="top" wrapText="1"/>
    </xf>
    <xf numFmtId="43" fontId="6" fillId="0" borderId="0" xfId="1" applyFont="1" applyFill="1" applyAlignment="1">
      <alignment vertical="top" wrapText="1"/>
    </xf>
    <xf numFmtId="43" fontId="6" fillId="0" borderId="0" xfId="1" applyFont="1" applyAlignment="1">
      <alignment vertical="top" wrapText="1"/>
    </xf>
    <xf numFmtId="43" fontId="5" fillId="0" borderId="6" xfId="1" applyFont="1" applyBorder="1" applyAlignment="1">
      <alignment vertical="top" wrapText="1"/>
    </xf>
    <xf numFmtId="43" fontId="6" fillId="0" borderId="0" xfId="1" applyFont="1" applyBorder="1" applyAlignment="1">
      <alignment vertical="top" wrapText="1"/>
    </xf>
    <xf numFmtId="43" fontId="5" fillId="0" borderId="9" xfId="1" applyFont="1" applyBorder="1" applyAlignment="1">
      <alignment vertical="top" wrapText="1"/>
    </xf>
    <xf numFmtId="43" fontId="5" fillId="0" borderId="0" xfId="1" applyFont="1" applyBorder="1" applyAlignment="1">
      <alignment vertical="top" wrapText="1"/>
    </xf>
    <xf numFmtId="0" fontId="3" fillId="0" borderId="0" xfId="0" applyNumberFormat="1" applyFont="1" applyBorder="1" applyAlignment="1">
      <alignment horizontal="left" vertical="top" wrapText="1"/>
    </xf>
    <xf numFmtId="0" fontId="5" fillId="0" borderId="11" xfId="0" applyNumberFormat="1" applyFont="1" applyBorder="1" applyAlignment="1">
      <alignment vertical="top" wrapText="1"/>
    </xf>
    <xf numFmtId="0" fontId="5" fillId="0" borderId="6" xfId="0" applyNumberFormat="1" applyFont="1" applyBorder="1" applyAlignment="1">
      <alignment vertical="top" wrapText="1"/>
    </xf>
    <xf numFmtId="43" fontId="5" fillId="0" borderId="11" xfId="1" applyFont="1" applyBorder="1" applyAlignment="1">
      <alignment vertical="top" wrapText="1"/>
    </xf>
    <xf numFmtId="43" fontId="5" fillId="0" borderId="0" xfId="1" applyFont="1" applyAlignment="1">
      <alignment horizontal="right" vertical="top"/>
    </xf>
    <xf numFmtId="165" fontId="6" fillId="0" borderId="0" xfId="1" applyNumberFormat="1" applyFont="1" applyAlignment="1">
      <alignment horizontal="right" vertical="top"/>
    </xf>
    <xf numFmtId="43" fontId="5" fillId="0" borderId="12" xfId="1" applyFont="1" applyBorder="1" applyAlignment="1">
      <alignment horizontal="right" vertical="top"/>
    </xf>
    <xf numFmtId="43" fontId="5" fillId="0" borderId="13" xfId="1" applyFont="1" applyBorder="1" applyAlignment="1">
      <alignment horizontal="right" vertical="top"/>
    </xf>
    <xf numFmtId="43" fontId="5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7" fillId="0" borderId="0" xfId="0" applyNumberFormat="1" applyFont="1" applyBorder="1" applyAlignment="1">
      <alignment vertical="top" wrapText="1"/>
    </xf>
    <xf numFmtId="164" fontId="5" fillId="0" borderId="0" xfId="0" applyNumberFormat="1" applyFont="1" applyAlignment="1">
      <alignment horizontal="right" vertical="top"/>
    </xf>
    <xf numFmtId="0" fontId="9" fillId="0" borderId="0" xfId="0" applyNumberFormat="1" applyFont="1" applyBorder="1" applyAlignment="1">
      <alignment horizontal="left" vertical="top" wrapText="1"/>
    </xf>
    <xf numFmtId="43" fontId="7" fillId="0" borderId="16" xfId="1" applyFont="1" applyBorder="1" applyAlignment="1">
      <alignment horizontal="right" vertical="top"/>
    </xf>
    <xf numFmtId="43" fontId="5" fillId="0" borderId="18" xfId="1" applyFont="1" applyBorder="1" applyAlignment="1">
      <alignment vertical="top"/>
    </xf>
    <xf numFmtId="43" fontId="6" fillId="0" borderId="3" xfId="1" applyFont="1" applyBorder="1" applyAlignment="1">
      <alignment horizontal="center" vertical="top"/>
    </xf>
    <xf numFmtId="43" fontId="6" fillId="0" borderId="16" xfId="1" applyFont="1" applyBorder="1" applyAlignment="1">
      <alignment horizontal="center" vertical="top"/>
    </xf>
    <xf numFmtId="43" fontId="5" fillId="0" borderId="20" xfId="1" applyFont="1" applyBorder="1" applyAlignment="1">
      <alignment vertical="top"/>
    </xf>
    <xf numFmtId="43" fontId="5" fillId="0" borderId="16" xfId="1" applyFont="1" applyBorder="1" applyAlignment="1">
      <alignment vertical="top"/>
    </xf>
    <xf numFmtId="43" fontId="5" fillId="0" borderId="16" xfId="1" applyFont="1" applyBorder="1" applyAlignment="1">
      <alignment horizontal="right" vertical="top"/>
    </xf>
    <xf numFmtId="43" fontId="6" fillId="0" borderId="22" xfId="1" applyFont="1" applyBorder="1" applyAlignment="1">
      <alignment horizontal="center" vertical="top"/>
    </xf>
    <xf numFmtId="43" fontId="6" fillId="0" borderId="0" xfId="1" applyNumberFormat="1" applyFont="1" applyAlignment="1">
      <alignment horizontal="center" vertical="top"/>
    </xf>
    <xf numFmtId="43" fontId="6" fillId="0" borderId="0" xfId="0" applyNumberFormat="1" applyFont="1" applyAlignment="1">
      <alignment horizontal="center" vertical="top"/>
    </xf>
    <xf numFmtId="43" fontId="5" fillId="0" borderId="4" xfId="1" applyNumberFormat="1" applyFont="1" applyBorder="1" applyAlignment="1">
      <alignment horizontal="center" vertical="top"/>
    </xf>
    <xf numFmtId="43" fontId="5" fillId="0" borderId="8" xfId="1" applyNumberFormat="1" applyFont="1" applyBorder="1" applyAlignment="1">
      <alignment horizontal="center" vertical="top"/>
    </xf>
    <xf numFmtId="43" fontId="5" fillId="0" borderId="0" xfId="1" applyNumberFormat="1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43" fontId="6" fillId="0" borderId="0" xfId="1" applyNumberFormat="1" applyFont="1" applyAlignment="1">
      <alignment horizontal="left" vertical="top"/>
    </xf>
    <xf numFmtId="43" fontId="7" fillId="0" borderId="0" xfId="1" applyFont="1" applyBorder="1" applyAlignment="1">
      <alignment vertical="top" wrapText="1"/>
    </xf>
    <xf numFmtId="43" fontId="11" fillId="0" borderId="0" xfId="1" applyFont="1" applyAlignment="1">
      <alignment horizontal="left" vertical="top" wrapText="1"/>
    </xf>
    <xf numFmtId="43" fontId="5" fillId="0" borderId="17" xfId="1" applyFont="1" applyBorder="1" applyAlignment="1">
      <alignment horizontal="center" vertical="top"/>
    </xf>
    <xf numFmtId="43" fontId="5" fillId="0" borderId="19" xfId="1" applyFont="1" applyBorder="1" applyAlignment="1">
      <alignment horizontal="center" vertical="top"/>
    </xf>
    <xf numFmtId="43" fontId="5" fillId="0" borderId="23" xfId="1" applyFont="1" applyBorder="1" applyAlignment="1">
      <alignment vertical="top"/>
    </xf>
    <xf numFmtId="43" fontId="5" fillId="0" borderId="20" xfId="1" applyFont="1" applyBorder="1" applyAlignment="1">
      <alignment horizontal="right" vertical="top"/>
    </xf>
    <xf numFmtId="43" fontId="5" fillId="0" borderId="24" xfId="1" applyFont="1" applyBorder="1" applyAlignment="1">
      <alignment vertical="top"/>
    </xf>
    <xf numFmtId="43" fontId="6" fillId="0" borderId="16" xfId="1" applyFont="1" applyBorder="1" applyAlignment="1">
      <alignment horizontal="right" vertical="top"/>
    </xf>
    <xf numFmtId="43" fontId="5" fillId="0" borderId="13" xfId="1" applyFont="1" applyBorder="1" applyAlignment="1">
      <alignment vertical="top"/>
    </xf>
    <xf numFmtId="43" fontId="5" fillId="0" borderId="18" xfId="1" applyFont="1" applyBorder="1" applyAlignment="1">
      <alignment horizontal="right" vertical="top"/>
    </xf>
    <xf numFmtId="0" fontId="4" fillId="0" borderId="0" xfId="0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43" fontId="4" fillId="0" borderId="16" xfId="1" applyFont="1" applyFill="1" applyBorder="1" applyAlignment="1">
      <alignment horizontal="left" vertical="top" wrapText="1"/>
    </xf>
    <xf numFmtId="43" fontId="4" fillId="0" borderId="22" xfId="1" applyFont="1" applyFill="1" applyBorder="1" applyAlignment="1">
      <alignment horizontal="left" vertical="top" wrapText="1"/>
    </xf>
    <xf numFmtId="47" fontId="0" fillId="0" borderId="0" xfId="0" applyNumberFormat="1"/>
    <xf numFmtId="43" fontId="4" fillId="0" borderId="3" xfId="1" applyFont="1" applyFill="1" applyBorder="1" applyAlignment="1">
      <alignment horizontal="center" vertical="top" wrapText="1"/>
    </xf>
    <xf numFmtId="0" fontId="6" fillId="0" borderId="0" xfId="0" applyNumberFormat="1" applyFont="1" applyBorder="1" applyAlignment="1">
      <alignment horizontal="left" vertical="top" wrapText="1"/>
    </xf>
    <xf numFmtId="43" fontId="5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43" fontId="5" fillId="0" borderId="17" xfId="1" applyFont="1" applyBorder="1" applyAlignment="1">
      <alignment horizontal="center"/>
    </xf>
    <xf numFmtId="43" fontId="6" fillId="0" borderId="3" xfId="1" applyFont="1" applyBorder="1" applyAlignment="1">
      <alignment horizontal="center"/>
    </xf>
    <xf numFmtId="43" fontId="5" fillId="0" borderId="19" xfId="1" applyFont="1" applyBorder="1" applyAlignment="1">
      <alignment horizontal="center"/>
    </xf>
    <xf numFmtId="43" fontId="4" fillId="0" borderId="3" xfId="1" applyFont="1" applyFill="1" applyBorder="1" applyAlignment="1">
      <alignment horizontal="center" wrapText="1"/>
    </xf>
    <xf numFmtId="4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" fontId="4" fillId="0" borderId="2" xfId="0" applyNumberFormat="1" applyFont="1" applyFill="1" applyBorder="1" applyAlignment="1">
      <alignment horizontal="center" vertical="top" wrapText="1"/>
    </xf>
    <xf numFmtId="43" fontId="6" fillId="0" borderId="4" xfId="0" applyNumberFormat="1" applyFont="1" applyBorder="1" applyAlignment="1">
      <alignment horizontal="center" vertical="top" wrapText="1"/>
    </xf>
    <xf numFmtId="43" fontId="6" fillId="0" borderId="2" xfId="0" applyNumberFormat="1" applyFont="1" applyBorder="1" applyAlignment="1">
      <alignment horizontal="center" vertical="top" wrapText="1"/>
    </xf>
    <xf numFmtId="43" fontId="6" fillId="0" borderId="10" xfId="0" applyNumberFormat="1" applyFont="1" applyBorder="1" applyAlignment="1">
      <alignment horizontal="center" vertical="top" wrapText="1"/>
    </xf>
    <xf numFmtId="43" fontId="5" fillId="0" borderId="0" xfId="0" applyNumberFormat="1" applyFont="1" applyAlignment="1">
      <alignment vertical="top" wrapText="1"/>
    </xf>
    <xf numFmtId="2" fontId="4" fillId="0" borderId="3" xfId="1" applyNumberFormat="1" applyFont="1" applyFill="1" applyBorder="1" applyAlignment="1">
      <alignment horizontal="center" wrapText="1"/>
    </xf>
    <xf numFmtId="0" fontId="4" fillId="0" borderId="0" xfId="1" applyNumberFormat="1" applyFont="1" applyFill="1" applyBorder="1" applyAlignment="1">
      <alignment horizontal="center" wrapText="1"/>
    </xf>
    <xf numFmtId="0" fontId="6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left" wrapText="1"/>
    </xf>
    <xf numFmtId="0" fontId="4" fillId="0" borderId="14" xfId="0" applyNumberFormat="1" applyFont="1" applyBorder="1" applyAlignment="1">
      <alignment horizontal="left" vertical="top" wrapText="1"/>
    </xf>
    <xf numFmtId="43" fontId="4" fillId="0" borderId="5" xfId="1" applyFont="1" applyBorder="1" applyAlignment="1">
      <alignment horizontal="center" wrapText="1"/>
    </xf>
    <xf numFmtId="43" fontId="4" fillId="0" borderId="6" xfId="1" applyFont="1" applyBorder="1" applyAlignment="1">
      <alignment horizontal="center" vertical="top" wrapText="1"/>
    </xf>
    <xf numFmtId="43" fontId="4" fillId="0" borderId="16" xfId="1" applyFont="1" applyBorder="1" applyAlignment="1">
      <alignment horizontal="left" vertical="top" wrapText="1"/>
    </xf>
    <xf numFmtId="43" fontId="4" fillId="0" borderId="12" xfId="1" applyFont="1" applyBorder="1" applyAlignment="1">
      <alignment horizontal="left" vertical="top" wrapText="1"/>
    </xf>
    <xf numFmtId="43" fontId="4" fillId="0" borderId="7" xfId="1" applyFont="1" applyBorder="1" applyAlignment="1">
      <alignment horizontal="center" wrapText="1"/>
    </xf>
    <xf numFmtId="43" fontId="4" fillId="0" borderId="0" xfId="1" applyFont="1" applyBorder="1" applyAlignment="1">
      <alignment horizontal="center" vertical="top" wrapText="1"/>
    </xf>
    <xf numFmtId="43" fontId="4" fillId="0" borderId="15" xfId="1" applyFont="1" applyBorder="1" applyAlignment="1">
      <alignment horizontal="left" vertical="top" wrapText="1"/>
    </xf>
    <xf numFmtId="43" fontId="4" fillId="0" borderId="21" xfId="1" applyFont="1" applyBorder="1" applyAlignment="1">
      <alignment horizontal="center" wrapText="1"/>
    </xf>
    <xf numFmtId="43" fontId="4" fillId="0" borderId="11" xfId="1" applyFont="1" applyBorder="1" applyAlignment="1">
      <alignment horizontal="center" vertical="top" wrapText="1"/>
    </xf>
    <xf numFmtId="43" fontId="4" fillId="0" borderId="13" xfId="1" applyFont="1" applyBorder="1" applyAlignment="1">
      <alignment horizontal="left" vertical="top" wrapText="1"/>
    </xf>
    <xf numFmtId="43" fontId="4" fillId="0" borderId="22" xfId="1" applyFont="1" applyFill="1" applyBorder="1" applyAlignment="1">
      <alignment horizontal="center" wrapText="1"/>
    </xf>
    <xf numFmtId="43" fontId="4" fillId="0" borderId="16" xfId="1" applyFont="1" applyFill="1" applyBorder="1" applyAlignment="1">
      <alignment horizont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43" fontId="6" fillId="0" borderId="16" xfId="1" applyFont="1" applyBorder="1" applyAlignment="1">
      <alignment horizontal="left" vertical="top" wrapText="1"/>
    </xf>
    <xf numFmtId="0" fontId="4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43" fontId="4" fillId="0" borderId="25" xfId="1" applyFont="1" applyFill="1" applyBorder="1" applyAlignment="1">
      <alignment horizontal="center" wrapText="1"/>
    </xf>
    <xf numFmtId="0" fontId="4" fillId="0" borderId="0" xfId="0" applyFont="1" applyAlignment="1">
      <alignment horizontal="left" vertical="top" wrapText="1"/>
    </xf>
    <xf numFmtId="43" fontId="6" fillId="0" borderId="0" xfId="1" applyNumberFormat="1" applyFont="1" applyFill="1" applyAlignment="1">
      <alignment vertical="top"/>
    </xf>
    <xf numFmtId="43" fontId="6" fillId="0" borderId="0" xfId="1" applyNumberFormat="1" applyFont="1" applyFill="1" applyAlignment="1">
      <alignment horizontal="left" vertical="top"/>
    </xf>
    <xf numFmtId="43" fontId="6" fillId="0" borderId="0" xfId="1" applyFont="1" applyFill="1" applyAlignment="1">
      <alignment horizontal="center"/>
    </xf>
    <xf numFmtId="43" fontId="5" fillId="2" borderId="16" xfId="1" applyFont="1" applyFill="1" applyBorder="1" applyAlignment="1">
      <alignment horizontal="right" vertical="top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12" fillId="0" borderId="0" xfId="0" applyFont="1" applyAlignment="1">
      <alignment horizontal="center"/>
    </xf>
    <xf numFmtId="49" fontId="13" fillId="0" borderId="26" xfId="0" applyNumberFormat="1" applyFont="1" applyBorder="1" applyAlignment="1">
      <alignment horizontal="center"/>
    </xf>
    <xf numFmtId="2" fontId="13" fillId="0" borderId="26" xfId="0" applyNumberFormat="1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2" fontId="13" fillId="0" borderId="26" xfId="0" applyNumberFormat="1" applyFont="1" applyBorder="1"/>
    <xf numFmtId="0" fontId="13" fillId="0" borderId="26" xfId="0" applyFont="1" applyBorder="1"/>
    <xf numFmtId="0" fontId="13" fillId="0" borderId="0" xfId="0" applyFont="1"/>
    <xf numFmtId="49" fontId="0" fillId="0" borderId="26" xfId="0" applyNumberForma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/>
    </xf>
    <xf numFmtId="2" fontId="0" fillId="2" borderId="26" xfId="0" applyNumberFormat="1" applyFill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2" fontId="0" fillId="0" borderId="26" xfId="0" applyNumberFormat="1" applyBorder="1" applyAlignment="1">
      <alignment vertical="center"/>
    </xf>
    <xf numFmtId="0" fontId="1" fillId="0" borderId="26" xfId="0" applyFont="1" applyBorder="1" applyAlignment="1">
      <alignment vertical="center" wrapText="1"/>
    </xf>
    <xf numFmtId="2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4" fontId="0" fillId="3" borderId="0" xfId="0" applyNumberFormat="1" applyFill="1" applyAlignment="1">
      <alignment vertical="center"/>
    </xf>
    <xf numFmtId="2" fontId="1" fillId="0" borderId="26" xfId="0" applyNumberFormat="1" applyFont="1" applyBorder="1" applyAlignment="1">
      <alignment horizontal="center" vertical="center"/>
    </xf>
    <xf numFmtId="2" fontId="1" fillId="0" borderId="26" xfId="0" applyNumberFormat="1" applyFont="1" applyBorder="1" applyAlignment="1">
      <alignment vertical="center" wrapText="1"/>
    </xf>
    <xf numFmtId="0" fontId="1" fillId="0" borderId="26" xfId="0" applyFont="1" applyBorder="1" applyAlignment="1">
      <alignment vertical="center"/>
    </xf>
    <xf numFmtId="0" fontId="0" fillId="0" borderId="26" xfId="0" applyBorder="1" applyAlignment="1">
      <alignment vertical="center"/>
    </xf>
    <xf numFmtId="49" fontId="0" fillId="0" borderId="26" xfId="0" applyNumberFormat="1" applyBorder="1" applyAlignment="1">
      <alignment horizontal="center"/>
    </xf>
    <xf numFmtId="49" fontId="1" fillId="0" borderId="26" xfId="0" applyNumberFormat="1" applyFon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2" fontId="0" fillId="0" borderId="26" xfId="0" applyNumberFormat="1" applyBorder="1"/>
    <xf numFmtId="0" fontId="0" fillId="0" borderId="26" xfId="0" applyBorder="1"/>
    <xf numFmtId="49" fontId="12" fillId="0" borderId="26" xfId="0" applyNumberFormat="1" applyFont="1" applyBorder="1" applyAlignment="1">
      <alignment horizontal="center"/>
    </xf>
    <xf numFmtId="2" fontId="12" fillId="0" borderId="26" xfId="0" applyNumberFormat="1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2" fontId="12" fillId="0" borderId="26" xfId="0" applyNumberFormat="1" applyFont="1" applyBorder="1"/>
    <xf numFmtId="0" fontId="12" fillId="0" borderId="26" xfId="0" applyFont="1" applyBorder="1"/>
    <xf numFmtId="2" fontId="12" fillId="0" borderId="0" xfId="0" applyNumberFormat="1" applyFont="1"/>
    <xf numFmtId="0" fontId="12" fillId="0" borderId="0" xfId="0" applyFont="1"/>
    <xf numFmtId="49" fontId="4" fillId="0" borderId="0" xfId="0" applyNumberFormat="1" applyFont="1" applyAlignment="1">
      <alignment horizontal="justify" vertical="center"/>
    </xf>
    <xf numFmtId="43" fontId="14" fillId="2" borderId="0" xfId="1" applyFont="1" applyFill="1" applyAlignment="1">
      <alignment vertical="top" wrapText="1"/>
    </xf>
    <xf numFmtId="43" fontId="4" fillId="0" borderId="0" xfId="1" applyFont="1" applyFill="1" applyBorder="1" applyAlignment="1">
      <alignment horizontal="center" vertical="top" wrapText="1"/>
    </xf>
    <xf numFmtId="4" fontId="1" fillId="0" borderId="27" xfId="0" applyNumberFormat="1" applyFont="1" applyBorder="1"/>
    <xf numFmtId="43" fontId="10" fillId="0" borderId="28" xfId="1" applyFont="1" applyFill="1" applyBorder="1" applyAlignment="1">
      <alignment horizontal="left" vertical="top" wrapText="1"/>
    </xf>
    <xf numFmtId="43" fontId="10" fillId="0" borderId="22" xfId="1" applyFont="1" applyFill="1" applyBorder="1" applyAlignment="1">
      <alignment horizontal="left" vertical="top" wrapText="1"/>
    </xf>
    <xf numFmtId="4" fontId="1" fillId="0" borderId="22" xfId="0" applyNumberFormat="1" applyFont="1" applyBorder="1"/>
    <xf numFmtId="0" fontId="14" fillId="2" borderId="0" xfId="0" applyNumberFormat="1" applyFont="1" applyFill="1" applyBorder="1" applyAlignment="1">
      <alignment vertical="top" wrapText="1"/>
    </xf>
    <xf numFmtId="0" fontId="6" fillId="0" borderId="0" xfId="1" applyNumberFormat="1" applyFont="1" applyBorder="1" applyAlignment="1">
      <alignment horizontal="center" vertical="top"/>
    </xf>
    <xf numFmtId="0" fontId="6" fillId="0" borderId="0" xfId="1" applyNumberFormat="1" applyFont="1" applyFill="1" applyBorder="1" applyAlignment="1">
      <alignment horizontal="center" vertical="top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2" fontId="1" fillId="0" borderId="0" xfId="0" applyNumberFormat="1" applyFont="1" applyBorder="1" applyAlignment="1">
      <alignment horizontal="right"/>
    </xf>
    <xf numFmtId="0" fontId="1" fillId="0" borderId="0" xfId="0" applyFont="1" applyBorder="1"/>
    <xf numFmtId="49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/>
    <xf numFmtId="167" fontId="1" fillId="0" borderId="0" xfId="0" applyNumberFormat="1" applyFont="1" applyBorder="1"/>
    <xf numFmtId="43" fontId="5" fillId="0" borderId="7" xfId="1" applyFont="1" applyBorder="1" applyAlignment="1">
      <alignment horizontal="center" vertical="top"/>
    </xf>
    <xf numFmtId="2" fontId="1" fillId="0" borderId="0" xfId="0" applyNumberFormat="1" applyFont="1" applyBorder="1"/>
    <xf numFmtId="2" fontId="1" fillId="0" borderId="0" xfId="2" applyNumberFormat="1" applyFont="1" applyBorder="1"/>
    <xf numFmtId="0" fontId="5" fillId="0" borderId="0" xfId="0" applyFont="1" applyBorder="1" applyAlignment="1">
      <alignment horizontal="center" vertical="top"/>
    </xf>
    <xf numFmtId="0" fontId="14" fillId="4" borderId="0" xfId="1" applyNumberFormat="1" applyFont="1" applyFill="1" applyBorder="1" applyAlignment="1">
      <alignment horizontal="center" vertical="top"/>
    </xf>
    <xf numFmtId="2" fontId="1" fillId="4" borderId="0" xfId="0" applyNumberFormat="1" applyFont="1" applyFill="1" applyBorder="1" applyAlignment="1">
      <alignment horizontal="center"/>
    </xf>
    <xf numFmtId="4" fontId="1" fillId="4" borderId="0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_TenderA" xfId="2" xr:uid="{C9E45DB9-A73F-45A0-8F93-53E9B924F87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212913</xdr:colOff>
      <xdr:row>0</xdr:row>
      <xdr:rowOff>184897</xdr:rowOff>
    </xdr:from>
    <xdr:to>
      <xdr:col>6</xdr:col>
      <xdr:colOff>1124398</xdr:colOff>
      <xdr:row>5</xdr:row>
      <xdr:rowOff>225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52766" y="184897"/>
          <a:ext cx="907675" cy="790016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428625</xdr:colOff>
      <xdr:row>0</xdr:row>
      <xdr:rowOff>104776</xdr:rowOff>
    </xdr:from>
    <xdr:to>
      <xdr:col>19</xdr:col>
      <xdr:colOff>1104900</xdr:colOff>
      <xdr:row>3</xdr:row>
      <xdr:rowOff>169546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963025" y="104776"/>
          <a:ext cx="676275" cy="6477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104776</xdr:rowOff>
    </xdr:from>
    <xdr:to>
      <xdr:col>6</xdr:col>
      <xdr:colOff>1104900</xdr:colOff>
      <xdr:row>3</xdr:row>
      <xdr:rowOff>52189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E0FA84E-A110-4CD1-851D-23C91E86B047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74300" y="101601"/>
          <a:ext cx="679450" cy="61087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6964%20TEND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MS SHEDULE OF WORKS"/>
      <sheetName val="BUILDUPS"/>
      <sheetName val="DOOR SCHEDULE"/>
      <sheetName val="LAMINATE"/>
      <sheetName val="VENEER"/>
      <sheetName val="mirrors"/>
      <sheetName val="ADD ORDERS"/>
      <sheetName val="RTFI"/>
    </sheetNames>
    <sheetDataSet>
      <sheetData sheetId="0"/>
      <sheetData sheetId="1">
        <row r="38">
          <cell r="H38">
            <v>367.63610627586201</v>
          </cell>
          <cell r="K38">
            <v>261</v>
          </cell>
          <cell r="L38">
            <v>330</v>
          </cell>
          <cell r="M38">
            <v>580</v>
          </cell>
        </row>
        <row r="70">
          <cell r="H70">
            <v>428.38874499159664</v>
          </cell>
          <cell r="K70">
            <v>104.51999999999998</v>
          </cell>
          <cell r="L70">
            <v>150.75</v>
          </cell>
          <cell r="M70">
            <v>234.5</v>
          </cell>
        </row>
        <row r="102">
          <cell r="H102">
            <v>774.50338672727287</v>
          </cell>
          <cell r="K102">
            <v>51.92</v>
          </cell>
          <cell r="L102">
            <v>224</v>
          </cell>
          <cell r="M102">
            <v>128</v>
          </cell>
        </row>
        <row r="134">
          <cell r="I134">
            <v>23775.4</v>
          </cell>
          <cell r="K134">
            <v>0</v>
          </cell>
          <cell r="L134">
            <v>0</v>
          </cell>
          <cell r="M134">
            <v>0</v>
          </cell>
        </row>
        <row r="166">
          <cell r="I166">
            <v>3221.9</v>
          </cell>
          <cell r="K166">
            <v>0</v>
          </cell>
          <cell r="L166">
            <v>0</v>
          </cell>
          <cell r="M166">
            <v>0</v>
          </cell>
        </row>
        <row r="198">
          <cell r="I198">
            <v>19775.8</v>
          </cell>
          <cell r="K198">
            <v>0</v>
          </cell>
          <cell r="L198">
            <v>0</v>
          </cell>
          <cell r="M198">
            <v>0</v>
          </cell>
        </row>
        <row r="230">
          <cell r="H230">
            <v>305.82361481012657</v>
          </cell>
          <cell r="K230">
            <v>129</v>
          </cell>
          <cell r="L230">
            <v>288</v>
          </cell>
          <cell r="M230">
            <v>256</v>
          </cell>
        </row>
        <row r="262">
          <cell r="I262">
            <v>1142.6857200000002</v>
          </cell>
          <cell r="K262">
            <v>0</v>
          </cell>
          <cell r="L262">
            <v>0</v>
          </cell>
          <cell r="M262">
            <v>0</v>
          </cell>
        </row>
        <row r="294">
          <cell r="I294">
            <v>0</v>
          </cell>
          <cell r="K294">
            <v>0</v>
          </cell>
          <cell r="L294">
            <v>0</v>
          </cell>
          <cell r="M294">
            <v>0</v>
          </cell>
        </row>
        <row r="326">
          <cell r="I326">
            <v>0</v>
          </cell>
          <cell r="K326">
            <v>0</v>
          </cell>
          <cell r="L326">
            <v>0</v>
          </cell>
          <cell r="M326">
            <v>0</v>
          </cell>
        </row>
        <row r="358">
          <cell r="I358">
            <v>0</v>
          </cell>
          <cell r="K358">
            <v>0</v>
          </cell>
          <cell r="L358">
            <v>0</v>
          </cell>
          <cell r="M358">
            <v>0</v>
          </cell>
        </row>
        <row r="390">
          <cell r="I390">
            <v>0</v>
          </cell>
          <cell r="K390">
            <v>0</v>
          </cell>
          <cell r="L390">
            <v>0</v>
          </cell>
          <cell r="M390">
            <v>0</v>
          </cell>
        </row>
        <row r="422">
          <cell r="I422">
            <v>31464.43102</v>
          </cell>
          <cell r="K422">
            <v>2.2999999999999998</v>
          </cell>
          <cell r="L422">
            <v>69</v>
          </cell>
          <cell r="M422">
            <v>0</v>
          </cell>
        </row>
        <row r="454">
          <cell r="I454">
            <v>82.969884000000008</v>
          </cell>
          <cell r="K454">
            <v>0</v>
          </cell>
          <cell r="L454">
            <v>2.86</v>
          </cell>
          <cell r="M454">
            <v>0</v>
          </cell>
        </row>
        <row r="486">
          <cell r="I486">
            <v>762.59545000000003</v>
          </cell>
          <cell r="K486">
            <v>0.1</v>
          </cell>
          <cell r="L486">
            <v>2.5</v>
          </cell>
          <cell r="M486">
            <v>0</v>
          </cell>
        </row>
        <row r="518">
          <cell r="I518">
            <v>1777.9123425</v>
          </cell>
          <cell r="K518">
            <v>396.82499999999999</v>
          </cell>
          <cell r="L518">
            <v>1859</v>
          </cell>
          <cell r="M518">
            <v>286</v>
          </cell>
        </row>
        <row r="550">
          <cell r="H550">
            <v>1.3245837957124844</v>
          </cell>
          <cell r="K550">
            <v>0</v>
          </cell>
          <cell r="L550">
            <v>0</v>
          </cell>
          <cell r="M550">
            <v>0</v>
          </cell>
        </row>
        <row r="582">
          <cell r="H582">
            <v>1.5110887293794188</v>
          </cell>
          <cell r="K582">
            <v>0</v>
          </cell>
          <cell r="L582">
            <v>0</v>
          </cell>
          <cell r="M582">
            <v>0</v>
          </cell>
        </row>
        <row r="614">
          <cell r="H614">
            <v>4.8003077999999997</v>
          </cell>
          <cell r="K614">
            <v>1.7</v>
          </cell>
          <cell r="L614">
            <v>0.25</v>
          </cell>
          <cell r="M614">
            <v>1</v>
          </cell>
        </row>
        <row r="646">
          <cell r="H646">
            <v>83.249653999999992</v>
          </cell>
          <cell r="K646">
            <v>0</v>
          </cell>
          <cell r="L646">
            <v>25</v>
          </cell>
          <cell r="M646">
            <v>0</v>
          </cell>
        </row>
        <row r="678">
          <cell r="K678">
            <v>0</v>
          </cell>
          <cell r="L678">
            <v>0</v>
          </cell>
          <cell r="M678">
            <v>0</v>
          </cell>
        </row>
        <row r="710">
          <cell r="I710">
            <v>0</v>
          </cell>
          <cell r="K710">
            <v>0</v>
          </cell>
          <cell r="L710">
            <v>0</v>
          </cell>
          <cell r="M710">
            <v>0</v>
          </cell>
        </row>
        <row r="742">
          <cell r="I742">
            <v>0</v>
          </cell>
          <cell r="K742">
            <v>0</v>
          </cell>
          <cell r="L742">
            <v>0</v>
          </cell>
          <cell r="M742">
            <v>0</v>
          </cell>
        </row>
        <row r="774">
          <cell r="I774">
            <v>0</v>
          </cell>
          <cell r="K774">
            <v>0</v>
          </cell>
          <cell r="L774">
            <v>0</v>
          </cell>
          <cell r="M774">
            <v>0</v>
          </cell>
        </row>
        <row r="806">
          <cell r="I806">
            <v>0</v>
          </cell>
          <cell r="K806">
            <v>0</v>
          </cell>
          <cell r="L806">
            <v>0</v>
          </cell>
          <cell r="M806">
            <v>0</v>
          </cell>
        </row>
        <row r="838">
          <cell r="I838">
            <v>0</v>
          </cell>
          <cell r="K838">
            <v>0</v>
          </cell>
          <cell r="L838">
            <v>0</v>
          </cell>
          <cell r="M838">
            <v>0</v>
          </cell>
        </row>
        <row r="870">
          <cell r="I870">
            <v>0</v>
          </cell>
          <cell r="K870">
            <v>0</v>
          </cell>
          <cell r="L870">
            <v>0</v>
          </cell>
          <cell r="M870">
            <v>0</v>
          </cell>
        </row>
        <row r="902">
          <cell r="I902">
            <v>0</v>
          </cell>
          <cell r="K902">
            <v>0</v>
          </cell>
          <cell r="L902">
            <v>0</v>
          </cell>
          <cell r="M902">
            <v>0</v>
          </cell>
        </row>
        <row r="934">
          <cell r="I934">
            <v>0</v>
          </cell>
          <cell r="K934">
            <v>0</v>
          </cell>
          <cell r="L934">
            <v>0</v>
          </cell>
          <cell r="M934">
            <v>0</v>
          </cell>
        </row>
        <row r="966">
          <cell r="I966">
            <v>0</v>
          </cell>
          <cell r="K966">
            <v>0</v>
          </cell>
          <cell r="L966">
            <v>0</v>
          </cell>
          <cell r="M966">
            <v>0</v>
          </cell>
        </row>
        <row r="998">
          <cell r="I998">
            <v>0</v>
          </cell>
          <cell r="K998">
            <v>0</v>
          </cell>
          <cell r="L998">
            <v>0</v>
          </cell>
          <cell r="M998">
            <v>0</v>
          </cell>
        </row>
        <row r="1030">
          <cell r="I1030">
            <v>0</v>
          </cell>
          <cell r="K1030">
            <v>0</v>
          </cell>
          <cell r="L1030">
            <v>0</v>
          </cell>
          <cell r="M1030">
            <v>0</v>
          </cell>
        </row>
        <row r="1062">
          <cell r="I1062">
            <v>0</v>
          </cell>
          <cell r="K1062">
            <v>0</v>
          </cell>
          <cell r="L1062">
            <v>0</v>
          </cell>
          <cell r="M1062">
            <v>0</v>
          </cell>
        </row>
        <row r="1094">
          <cell r="I1094">
            <v>0</v>
          </cell>
          <cell r="K1094">
            <v>0</v>
          </cell>
          <cell r="L1094">
            <v>0</v>
          </cell>
          <cell r="M1094">
            <v>0</v>
          </cell>
        </row>
        <row r="1126">
          <cell r="I1126">
            <v>0</v>
          </cell>
          <cell r="K1126">
            <v>0</v>
          </cell>
          <cell r="L1126">
            <v>0</v>
          </cell>
          <cell r="M1126">
            <v>0</v>
          </cell>
        </row>
        <row r="1158">
          <cell r="I1158">
            <v>0</v>
          </cell>
          <cell r="K1158">
            <v>0</v>
          </cell>
          <cell r="L1158">
            <v>0</v>
          </cell>
          <cell r="M1158">
            <v>0</v>
          </cell>
        </row>
        <row r="1190">
          <cell r="I1190">
            <v>0</v>
          </cell>
          <cell r="K1190">
            <v>0</v>
          </cell>
          <cell r="L1190">
            <v>0</v>
          </cell>
          <cell r="M1190">
            <v>0</v>
          </cell>
        </row>
        <row r="1222">
          <cell r="I1222">
            <v>0</v>
          </cell>
          <cell r="K1222">
            <v>0</v>
          </cell>
          <cell r="L1222">
            <v>0</v>
          </cell>
          <cell r="M1222">
            <v>0</v>
          </cell>
        </row>
        <row r="1254">
          <cell r="I1254">
            <v>0</v>
          </cell>
          <cell r="K1254">
            <v>0</v>
          </cell>
          <cell r="L1254">
            <v>0</v>
          </cell>
          <cell r="M1254">
            <v>0</v>
          </cell>
        </row>
        <row r="1286">
          <cell r="I1286">
            <v>0</v>
          </cell>
          <cell r="K1286">
            <v>0</v>
          </cell>
          <cell r="L1286">
            <v>0</v>
          </cell>
          <cell r="M1286">
            <v>0</v>
          </cell>
        </row>
        <row r="1318">
          <cell r="I1318">
            <v>0</v>
          </cell>
          <cell r="K1318">
            <v>0</v>
          </cell>
          <cell r="L1318">
            <v>0</v>
          </cell>
          <cell r="M1318">
            <v>0</v>
          </cell>
        </row>
        <row r="1350">
          <cell r="I1350">
            <v>0</v>
          </cell>
          <cell r="K1350">
            <v>0</v>
          </cell>
          <cell r="L1350">
            <v>0</v>
          </cell>
          <cell r="M1350">
            <v>0</v>
          </cell>
        </row>
        <row r="1382">
          <cell r="I1382">
            <v>0</v>
          </cell>
          <cell r="K1382">
            <v>0</v>
          </cell>
          <cell r="L1382">
            <v>0</v>
          </cell>
          <cell r="M1382">
            <v>0</v>
          </cell>
        </row>
        <row r="1414">
          <cell r="I1414">
            <v>0</v>
          </cell>
          <cell r="K1414">
            <v>0</v>
          </cell>
          <cell r="L1414">
            <v>0</v>
          </cell>
          <cell r="M1414">
            <v>0</v>
          </cell>
        </row>
        <row r="1446">
          <cell r="I1446">
            <v>0</v>
          </cell>
          <cell r="K1446">
            <v>0</v>
          </cell>
          <cell r="L1446">
            <v>0</v>
          </cell>
          <cell r="M1446">
            <v>0</v>
          </cell>
        </row>
        <row r="1478">
          <cell r="I1478">
            <v>0</v>
          </cell>
          <cell r="K1478">
            <v>0</v>
          </cell>
          <cell r="L1478">
            <v>0</v>
          </cell>
          <cell r="M1478">
            <v>0</v>
          </cell>
        </row>
        <row r="1510">
          <cell r="I1510">
            <v>0</v>
          </cell>
          <cell r="K1510">
            <v>0</v>
          </cell>
          <cell r="L1510">
            <v>0</v>
          </cell>
          <cell r="M1510">
            <v>0</v>
          </cell>
        </row>
        <row r="1542">
          <cell r="I1542">
            <v>0</v>
          </cell>
          <cell r="K1542">
            <v>0</v>
          </cell>
          <cell r="L1542">
            <v>0</v>
          </cell>
          <cell r="M1542">
            <v>0</v>
          </cell>
        </row>
        <row r="1574">
          <cell r="I1574">
            <v>0</v>
          </cell>
          <cell r="K1574">
            <v>0</v>
          </cell>
          <cell r="L1574">
            <v>0</v>
          </cell>
          <cell r="M1574">
            <v>0</v>
          </cell>
        </row>
        <row r="1606">
          <cell r="I1606">
            <v>0</v>
          </cell>
          <cell r="K1606">
            <v>0</v>
          </cell>
          <cell r="L1606">
            <v>0</v>
          </cell>
          <cell r="M1606">
            <v>0</v>
          </cell>
        </row>
        <row r="1638">
          <cell r="I1638">
            <v>0</v>
          </cell>
          <cell r="K1638">
            <v>0</v>
          </cell>
          <cell r="L1638">
            <v>0</v>
          </cell>
          <cell r="M1638">
            <v>0</v>
          </cell>
        </row>
        <row r="1640">
          <cell r="I1640" t="str">
            <v>COST</v>
          </cell>
        </row>
        <row r="1670">
          <cell r="I1670">
            <v>0</v>
          </cell>
          <cell r="K1670">
            <v>0</v>
          </cell>
          <cell r="L1670">
            <v>0</v>
          </cell>
          <cell r="M1670">
            <v>0</v>
          </cell>
        </row>
        <row r="1702">
          <cell r="K1702">
            <v>0</v>
          </cell>
          <cell r="L1702">
            <v>0</v>
          </cell>
          <cell r="M1702">
            <v>0</v>
          </cell>
        </row>
        <row r="1734">
          <cell r="I1734">
            <v>0</v>
          </cell>
          <cell r="K1734">
            <v>0</v>
          </cell>
          <cell r="L1734">
            <v>0</v>
          </cell>
          <cell r="M1734">
            <v>0</v>
          </cell>
        </row>
        <row r="1766">
          <cell r="I1766">
            <v>0</v>
          </cell>
          <cell r="K1766">
            <v>0</v>
          </cell>
          <cell r="L1766">
            <v>0</v>
          </cell>
          <cell r="M1766">
            <v>0</v>
          </cell>
        </row>
        <row r="1798">
          <cell r="I1798">
            <v>0</v>
          </cell>
          <cell r="K1798">
            <v>0</v>
          </cell>
          <cell r="L1798">
            <v>0</v>
          </cell>
          <cell r="M1798">
            <v>0</v>
          </cell>
        </row>
        <row r="1830">
          <cell r="I1830">
            <v>0</v>
          </cell>
          <cell r="J1830">
            <v>0</v>
          </cell>
          <cell r="K1830">
            <v>0</v>
          </cell>
        </row>
        <row r="1862">
          <cell r="I1862">
            <v>0</v>
          </cell>
          <cell r="K1862">
            <v>0</v>
          </cell>
          <cell r="L1862">
            <v>0</v>
          </cell>
          <cell r="M1862">
            <v>0</v>
          </cell>
        </row>
        <row r="1894">
          <cell r="I1894">
            <v>0</v>
          </cell>
          <cell r="K1894">
            <v>0</v>
          </cell>
          <cell r="L1894">
            <v>0</v>
          </cell>
          <cell r="M1894">
            <v>0</v>
          </cell>
        </row>
        <row r="1926">
          <cell r="I1926">
            <v>0</v>
          </cell>
          <cell r="K1926">
            <v>0</v>
          </cell>
          <cell r="L1926">
            <v>0</v>
          </cell>
          <cell r="M1926">
            <v>0</v>
          </cell>
        </row>
        <row r="1958">
          <cell r="I1958">
            <v>0</v>
          </cell>
          <cell r="K1958">
            <v>0</v>
          </cell>
          <cell r="L1958">
            <v>0</v>
          </cell>
          <cell r="M1958">
            <v>0</v>
          </cell>
        </row>
        <row r="1990">
          <cell r="I1990">
            <v>0</v>
          </cell>
          <cell r="K1990">
            <v>0</v>
          </cell>
          <cell r="L1990">
            <v>0</v>
          </cell>
          <cell r="M1990">
            <v>0</v>
          </cell>
        </row>
        <row r="2022">
          <cell r="I2022">
            <v>0</v>
          </cell>
          <cell r="K2022">
            <v>0</v>
          </cell>
          <cell r="L2022">
            <v>0</v>
          </cell>
          <cell r="M2022">
            <v>0</v>
          </cell>
        </row>
        <row r="2054">
          <cell r="I2054">
            <v>0</v>
          </cell>
          <cell r="K2054">
            <v>0</v>
          </cell>
          <cell r="L2054">
            <v>0</v>
          </cell>
          <cell r="M2054">
            <v>0</v>
          </cell>
        </row>
        <row r="2086">
          <cell r="I2086">
            <v>0</v>
          </cell>
          <cell r="K2086">
            <v>0</v>
          </cell>
          <cell r="L2086">
            <v>0</v>
          </cell>
          <cell r="M2086">
            <v>0</v>
          </cell>
        </row>
        <row r="2118">
          <cell r="I2118">
            <v>0</v>
          </cell>
          <cell r="K2118">
            <v>0</v>
          </cell>
          <cell r="L2118">
            <v>0</v>
          </cell>
          <cell r="M2118">
            <v>0</v>
          </cell>
        </row>
        <row r="2150">
          <cell r="I2150">
            <v>0</v>
          </cell>
          <cell r="K2150">
            <v>0</v>
          </cell>
          <cell r="L2150">
            <v>0</v>
          </cell>
          <cell r="M2150">
            <v>0</v>
          </cell>
        </row>
        <row r="2182">
          <cell r="I2182">
            <v>0</v>
          </cell>
          <cell r="K2182">
            <v>0</v>
          </cell>
          <cell r="L2182">
            <v>0</v>
          </cell>
          <cell r="M2182">
            <v>0</v>
          </cell>
        </row>
        <row r="2214">
          <cell r="I2214">
            <v>0</v>
          </cell>
          <cell r="K2214">
            <v>0</v>
          </cell>
          <cell r="L2214">
            <v>0</v>
          </cell>
          <cell r="M2214">
            <v>0</v>
          </cell>
        </row>
        <row r="2246">
          <cell r="I2246">
            <v>0</v>
          </cell>
          <cell r="K2246">
            <v>0</v>
          </cell>
          <cell r="L2246">
            <v>0</v>
          </cell>
          <cell r="M2246">
            <v>0</v>
          </cell>
        </row>
        <row r="2278">
          <cell r="I2278">
            <v>0</v>
          </cell>
          <cell r="K2278">
            <v>0</v>
          </cell>
          <cell r="L2278">
            <v>0</v>
          </cell>
          <cell r="M2278">
            <v>0</v>
          </cell>
        </row>
        <row r="2310">
          <cell r="I2310">
            <v>0</v>
          </cell>
          <cell r="K2310">
            <v>0</v>
          </cell>
          <cell r="L2310">
            <v>0</v>
          </cell>
          <cell r="M2310">
            <v>0</v>
          </cell>
        </row>
        <row r="2342">
          <cell r="I2342">
            <v>0</v>
          </cell>
          <cell r="K2342">
            <v>0</v>
          </cell>
          <cell r="L2342">
            <v>0</v>
          </cell>
          <cell r="M2342">
            <v>0</v>
          </cell>
        </row>
        <row r="2374">
          <cell r="I2374">
            <v>0</v>
          </cell>
          <cell r="K2374">
            <v>0</v>
          </cell>
          <cell r="L2374">
            <v>0</v>
          </cell>
          <cell r="M2374">
            <v>0</v>
          </cell>
        </row>
        <row r="2406">
          <cell r="I2406">
            <v>0</v>
          </cell>
          <cell r="K2406">
            <v>0</v>
          </cell>
          <cell r="L2406">
            <v>0</v>
          </cell>
          <cell r="M2406">
            <v>0</v>
          </cell>
        </row>
        <row r="2438">
          <cell r="I2438">
            <v>0</v>
          </cell>
          <cell r="K2438">
            <v>0</v>
          </cell>
          <cell r="L2438">
            <v>0</v>
          </cell>
          <cell r="M2438">
            <v>0</v>
          </cell>
        </row>
        <row r="2470">
          <cell r="I2470">
            <v>0</v>
          </cell>
          <cell r="K2470">
            <v>0</v>
          </cell>
          <cell r="L2470">
            <v>0</v>
          </cell>
          <cell r="M2470">
            <v>0</v>
          </cell>
        </row>
        <row r="2502">
          <cell r="I2502">
            <v>0</v>
          </cell>
          <cell r="K2502">
            <v>0</v>
          </cell>
          <cell r="L2502">
            <v>0</v>
          </cell>
          <cell r="M2502">
            <v>0</v>
          </cell>
        </row>
        <row r="2534">
          <cell r="I2534">
            <v>0</v>
          </cell>
          <cell r="K2534">
            <v>0</v>
          </cell>
          <cell r="L2534">
            <v>0</v>
          </cell>
          <cell r="M2534">
            <v>0</v>
          </cell>
        </row>
        <row r="2566">
          <cell r="I2566">
            <v>0</v>
          </cell>
          <cell r="K2566">
            <v>0</v>
          </cell>
          <cell r="L2566">
            <v>0</v>
          </cell>
          <cell r="M2566">
            <v>0</v>
          </cell>
        </row>
        <row r="2598">
          <cell r="I2598">
            <v>0</v>
          </cell>
          <cell r="K2598">
            <v>0</v>
          </cell>
          <cell r="L2598">
            <v>0</v>
          </cell>
          <cell r="M2598">
            <v>0</v>
          </cell>
        </row>
        <row r="2630">
          <cell r="I2630">
            <v>0</v>
          </cell>
          <cell r="K2630">
            <v>0</v>
          </cell>
          <cell r="L2630">
            <v>0</v>
          </cell>
          <cell r="M2630">
            <v>0</v>
          </cell>
        </row>
        <row r="2662">
          <cell r="I2662">
            <v>0</v>
          </cell>
          <cell r="K2662">
            <v>0</v>
          </cell>
          <cell r="L2662">
            <v>0</v>
          </cell>
          <cell r="M2662">
            <v>0</v>
          </cell>
        </row>
        <row r="2694">
          <cell r="I2694">
            <v>0</v>
          </cell>
          <cell r="K2694">
            <v>0</v>
          </cell>
          <cell r="L2694">
            <v>0</v>
          </cell>
          <cell r="M2694">
            <v>0</v>
          </cell>
        </row>
        <row r="2726">
          <cell r="I2726">
            <v>0</v>
          </cell>
          <cell r="K2726">
            <v>0</v>
          </cell>
          <cell r="L2726">
            <v>0</v>
          </cell>
          <cell r="M2726">
            <v>0</v>
          </cell>
        </row>
        <row r="2758">
          <cell r="I2758">
            <v>0</v>
          </cell>
          <cell r="K2758">
            <v>0</v>
          </cell>
          <cell r="L2758">
            <v>0</v>
          </cell>
          <cell r="M2758">
            <v>0</v>
          </cell>
        </row>
        <row r="2790">
          <cell r="I2790">
            <v>0</v>
          </cell>
          <cell r="K2790">
            <v>0</v>
          </cell>
          <cell r="L2790">
            <v>0</v>
          </cell>
          <cell r="M2790">
            <v>0</v>
          </cell>
        </row>
        <row r="2822">
          <cell r="I2822">
            <v>0</v>
          </cell>
          <cell r="K2822">
            <v>0</v>
          </cell>
          <cell r="L2822">
            <v>0</v>
          </cell>
          <cell r="M2822">
            <v>0</v>
          </cell>
        </row>
        <row r="2854">
          <cell r="I2854">
            <v>0</v>
          </cell>
          <cell r="K2854">
            <v>0</v>
          </cell>
          <cell r="L2854">
            <v>0</v>
          </cell>
          <cell r="M2854">
            <v>0</v>
          </cell>
        </row>
        <row r="2886">
          <cell r="I2886">
            <v>0</v>
          </cell>
          <cell r="K2886">
            <v>0</v>
          </cell>
          <cell r="L2886">
            <v>0</v>
          </cell>
          <cell r="M2886">
            <v>0</v>
          </cell>
        </row>
        <row r="2918">
          <cell r="I2918">
            <v>0</v>
          </cell>
          <cell r="K2918">
            <v>0</v>
          </cell>
          <cell r="L2918">
            <v>0</v>
          </cell>
          <cell r="M2918">
            <v>0</v>
          </cell>
        </row>
        <row r="2950">
          <cell r="I2950">
            <v>0</v>
          </cell>
          <cell r="K2950">
            <v>0</v>
          </cell>
          <cell r="L2950">
            <v>0</v>
          </cell>
          <cell r="M2950">
            <v>0</v>
          </cell>
        </row>
        <row r="2982">
          <cell r="I2982">
            <v>0</v>
          </cell>
          <cell r="K2982">
            <v>0</v>
          </cell>
          <cell r="L2982">
            <v>0</v>
          </cell>
          <cell r="M2982">
            <v>0</v>
          </cell>
        </row>
        <row r="3014">
          <cell r="I3014">
            <v>0</v>
          </cell>
          <cell r="K3014">
            <v>0</v>
          </cell>
          <cell r="L3014">
            <v>0</v>
          </cell>
          <cell r="M3014">
            <v>0</v>
          </cell>
        </row>
        <row r="3046">
          <cell r="I3046">
            <v>0</v>
          </cell>
          <cell r="K3046">
            <v>0</v>
          </cell>
          <cell r="L3046">
            <v>0</v>
          </cell>
          <cell r="M3046">
            <v>0</v>
          </cell>
        </row>
        <row r="3078">
          <cell r="I3078">
            <v>0</v>
          </cell>
          <cell r="K3078">
            <v>0</v>
          </cell>
          <cell r="L3078">
            <v>0</v>
          </cell>
          <cell r="M3078">
            <v>0</v>
          </cell>
        </row>
        <row r="3110">
          <cell r="I3110">
            <v>0</v>
          </cell>
          <cell r="K3110">
            <v>0</v>
          </cell>
          <cell r="L3110">
            <v>0</v>
          </cell>
          <cell r="M3110">
            <v>0</v>
          </cell>
        </row>
        <row r="3142">
          <cell r="I3142">
            <v>0</v>
          </cell>
          <cell r="K3142">
            <v>0</v>
          </cell>
          <cell r="L3142">
            <v>0</v>
          </cell>
          <cell r="M3142">
            <v>0</v>
          </cell>
        </row>
        <row r="3174">
          <cell r="I3174">
            <v>0</v>
          </cell>
          <cell r="K3174">
            <v>0</v>
          </cell>
          <cell r="L3174">
            <v>0</v>
          </cell>
          <cell r="M3174">
            <v>0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40"/>
  <sheetViews>
    <sheetView tabSelected="1" view="pageBreakPreview" zoomScale="80" zoomScaleNormal="80" zoomScaleSheetLayoutView="80" workbookViewId="0">
      <pane ySplit="13" topLeftCell="A14" activePane="bottomLeft" state="frozen"/>
      <selection pane="bottomLeft" activeCell="G21" sqref="G21"/>
    </sheetView>
  </sheetViews>
  <sheetFormatPr defaultColWidth="9.125" defaultRowHeight="14.4" x14ac:dyDescent="0.2"/>
  <cols>
    <col min="1" max="1" width="1.75" style="8" customWidth="1"/>
    <col min="2" max="2" width="11" style="8" customWidth="1"/>
    <col min="3" max="3" width="51.75" style="7" customWidth="1"/>
    <col min="4" max="6" width="15.75" style="8" customWidth="1"/>
    <col min="7" max="7" width="19.5" style="55" customWidth="1"/>
    <col min="8" max="8" width="26.125" style="7" customWidth="1"/>
    <col min="9" max="16384" width="9.125" style="8"/>
  </cols>
  <sheetData>
    <row r="1" spans="2:7" ht="17.2" customHeight="1" x14ac:dyDescent="0.2">
      <c r="B1" s="6" t="s">
        <v>10</v>
      </c>
      <c r="C1" s="39"/>
      <c r="D1" s="32"/>
      <c r="E1" s="31"/>
      <c r="F1" s="1"/>
      <c r="G1" s="50"/>
    </row>
    <row r="2" spans="2:7" x14ac:dyDescent="0.2">
      <c r="B2" s="6" t="s">
        <v>75</v>
      </c>
      <c r="C2" s="39"/>
      <c r="D2" s="1"/>
      <c r="E2" s="21"/>
      <c r="F2" s="1"/>
      <c r="G2" s="50"/>
    </row>
    <row r="3" spans="2:7" x14ac:dyDescent="0.2">
      <c r="B3" s="6"/>
      <c r="C3" s="39"/>
      <c r="D3" s="1"/>
      <c r="E3" s="21"/>
      <c r="F3" s="1"/>
      <c r="G3" s="50"/>
    </row>
    <row r="4" spans="2:7" x14ac:dyDescent="0.2">
      <c r="B4" s="6"/>
      <c r="C4" s="39"/>
      <c r="D4" s="1"/>
      <c r="E4" s="21"/>
      <c r="F4" s="1"/>
      <c r="G4" s="50"/>
    </row>
    <row r="5" spans="2:7" x14ac:dyDescent="0.2">
      <c r="B5" s="6" t="s">
        <v>76</v>
      </c>
      <c r="C5" s="39"/>
      <c r="E5" s="20"/>
      <c r="F5" s="9"/>
      <c r="G5" s="50"/>
    </row>
    <row r="6" spans="2:7" x14ac:dyDescent="0.2">
      <c r="B6" s="6"/>
      <c r="C6" s="39"/>
      <c r="D6" s="22"/>
      <c r="E6" s="23"/>
      <c r="F6" s="9"/>
      <c r="G6" s="51"/>
    </row>
    <row r="7" spans="2:7" x14ac:dyDescent="0.2">
      <c r="B7" s="129" t="s">
        <v>74</v>
      </c>
      <c r="C7" s="40" t="s">
        <v>77</v>
      </c>
      <c r="D7" s="22"/>
      <c r="E7" s="23"/>
      <c r="F7" s="9"/>
      <c r="G7" s="33"/>
    </row>
    <row r="8" spans="2:7" x14ac:dyDescent="0.2">
      <c r="B8" s="6"/>
      <c r="C8" s="40"/>
      <c r="D8" s="25"/>
      <c r="E8" s="26"/>
      <c r="F8" s="9"/>
      <c r="G8" s="33"/>
    </row>
    <row r="9" spans="2:7" ht="18.350000000000001" x14ac:dyDescent="0.2">
      <c r="B9" s="6"/>
      <c r="C9" s="75"/>
      <c r="D9" s="1"/>
      <c r="E9" s="23"/>
      <c r="F9" s="9"/>
      <c r="G9" s="50"/>
    </row>
    <row r="10" spans="2:7" ht="15.05" thickBot="1" x14ac:dyDescent="0.25">
      <c r="B10" s="10"/>
      <c r="C10" s="39"/>
      <c r="D10" s="1"/>
      <c r="E10" s="20"/>
      <c r="F10" s="1"/>
      <c r="G10" s="50"/>
    </row>
    <row r="11" spans="2:7" x14ac:dyDescent="0.2">
      <c r="B11" s="11"/>
      <c r="C11" s="42"/>
      <c r="D11" s="12"/>
      <c r="E11" s="27"/>
      <c r="F11" s="60"/>
      <c r="G11" s="83"/>
    </row>
    <row r="12" spans="2:7" x14ac:dyDescent="0.2">
      <c r="B12" s="13" t="s">
        <v>0</v>
      </c>
      <c r="C12" s="43" t="s">
        <v>1</v>
      </c>
      <c r="D12" s="28"/>
      <c r="E12" s="28"/>
      <c r="F12" s="62"/>
      <c r="G12" s="62" t="s">
        <v>5</v>
      </c>
    </row>
    <row r="13" spans="2:7" ht="15.05" thickBot="1" x14ac:dyDescent="0.25">
      <c r="B13" s="14"/>
      <c r="C13" s="44"/>
      <c r="D13" s="15"/>
      <c r="E13" s="29"/>
      <c r="F13" s="63"/>
      <c r="G13" s="79"/>
    </row>
    <row r="14" spans="2:7" ht="15.05" thickTop="1" x14ac:dyDescent="0.2">
      <c r="B14" s="34"/>
      <c r="C14" s="45"/>
      <c r="D14" s="2"/>
      <c r="E14" s="30"/>
      <c r="F14" s="64"/>
      <c r="G14" s="65"/>
    </row>
    <row r="15" spans="2:7" x14ac:dyDescent="0.2">
      <c r="B15" s="16"/>
      <c r="C15" s="56" t="s">
        <v>8</v>
      </c>
      <c r="D15" s="2"/>
      <c r="E15" s="30"/>
      <c r="F15" s="64"/>
      <c r="G15" s="132"/>
    </row>
    <row r="16" spans="2:7" x14ac:dyDescent="0.2">
      <c r="B16" s="3"/>
      <c r="C16" s="4"/>
      <c r="D16" s="2"/>
      <c r="E16" s="30"/>
      <c r="F16" s="64"/>
      <c r="G16" s="65"/>
    </row>
    <row r="17" spans="2:7" x14ac:dyDescent="0.2">
      <c r="B17" s="3"/>
      <c r="C17" s="106" t="s">
        <v>78</v>
      </c>
      <c r="D17" s="2"/>
      <c r="E17" s="30"/>
      <c r="F17" s="64"/>
      <c r="G17" s="132">
        <f>'Scope of Works - RCL'!T78</f>
        <v>1027987.0235921367</v>
      </c>
    </row>
    <row r="18" spans="2:7" x14ac:dyDescent="0.2">
      <c r="B18" s="3"/>
      <c r="C18" s="106"/>
      <c r="D18" s="2"/>
      <c r="E18" s="30"/>
      <c r="F18" s="64"/>
      <c r="G18" s="65"/>
    </row>
    <row r="19" spans="2:7" x14ac:dyDescent="0.2">
      <c r="B19" s="3"/>
      <c r="C19" s="179" t="s">
        <v>259</v>
      </c>
      <c r="D19" s="2"/>
      <c r="E19" s="30"/>
      <c r="F19" s="64"/>
      <c r="G19" s="132"/>
    </row>
    <row r="20" spans="2:7" x14ac:dyDescent="0.2">
      <c r="B20" s="3"/>
      <c r="C20" s="106"/>
      <c r="D20" s="2"/>
      <c r="E20" s="30"/>
      <c r="F20" s="64"/>
      <c r="G20" s="65"/>
    </row>
    <row r="21" spans="2:7" x14ac:dyDescent="0.2">
      <c r="B21" s="3"/>
      <c r="C21" s="106"/>
      <c r="D21" s="2"/>
      <c r="E21" s="30"/>
      <c r="F21" s="64"/>
      <c r="G21" s="65"/>
    </row>
    <row r="22" spans="2:7" x14ac:dyDescent="0.2">
      <c r="B22" s="3"/>
      <c r="C22" s="58"/>
      <c r="D22" s="2"/>
      <c r="E22" s="30"/>
      <c r="F22" s="64"/>
      <c r="G22" s="65"/>
    </row>
    <row r="23" spans="2:7" x14ac:dyDescent="0.2">
      <c r="B23" s="3"/>
      <c r="C23" s="106"/>
      <c r="D23" s="2"/>
      <c r="E23" s="30"/>
      <c r="F23" s="64"/>
      <c r="G23" s="65"/>
    </row>
    <row r="24" spans="2:7" x14ac:dyDescent="0.2">
      <c r="B24" s="3"/>
      <c r="C24" s="5"/>
      <c r="D24" s="2"/>
      <c r="E24" s="30"/>
      <c r="F24" s="64"/>
      <c r="G24" s="65"/>
    </row>
    <row r="25" spans="2:7" x14ac:dyDescent="0.2">
      <c r="B25" s="3"/>
      <c r="C25" s="90"/>
      <c r="D25" s="2"/>
      <c r="E25" s="30"/>
      <c r="F25" s="64"/>
      <c r="G25" s="65"/>
    </row>
    <row r="26" spans="2:7" x14ac:dyDescent="0.2">
      <c r="B26" s="3"/>
      <c r="C26" s="5"/>
      <c r="D26" s="2"/>
      <c r="E26" s="30"/>
      <c r="F26" s="64"/>
      <c r="G26" s="65"/>
    </row>
    <row r="27" spans="2:7" x14ac:dyDescent="0.2">
      <c r="B27" s="35"/>
      <c r="C27" s="46"/>
      <c r="D27" s="2"/>
      <c r="E27" s="30"/>
      <c r="F27" s="64"/>
      <c r="G27" s="65"/>
    </row>
    <row r="28" spans="2:7" x14ac:dyDescent="0.2">
      <c r="B28" s="36"/>
      <c r="C28" s="5"/>
      <c r="D28" s="2"/>
      <c r="E28" s="30"/>
      <c r="F28" s="64"/>
      <c r="G28" s="65"/>
    </row>
    <row r="29" spans="2:7" x14ac:dyDescent="0.2">
      <c r="B29" s="3"/>
      <c r="C29" s="5"/>
      <c r="D29" s="2"/>
      <c r="E29" s="30"/>
      <c r="F29" s="64"/>
      <c r="G29" s="65"/>
    </row>
    <row r="30" spans="2:7" ht="15.05" thickBot="1" x14ac:dyDescent="0.25">
      <c r="B30" s="16"/>
      <c r="C30" s="47"/>
      <c r="D30" s="19"/>
      <c r="E30" s="37"/>
      <c r="F30" s="82"/>
      <c r="G30" s="79"/>
    </row>
    <row r="31" spans="2:7" ht="15.05" thickTop="1" x14ac:dyDescent="0.2">
      <c r="B31" s="17"/>
      <c r="C31" s="48"/>
      <c r="D31" s="12"/>
      <c r="E31" s="27"/>
      <c r="F31" s="60"/>
      <c r="G31" s="52"/>
    </row>
    <row r="32" spans="2:7" x14ac:dyDescent="0.2">
      <c r="B32" s="16"/>
      <c r="C32" s="74" t="s">
        <v>5</v>
      </c>
      <c r="D32" s="2"/>
      <c r="E32" s="30"/>
      <c r="F32" s="81" t="s">
        <v>7</v>
      </c>
      <c r="G32" s="59">
        <f>SUM(G14:G30)</f>
        <v>1027987.0235921367</v>
      </c>
    </row>
    <row r="33" spans="2:7" ht="15.05" thickBot="1" x14ac:dyDescent="0.25">
      <c r="B33" s="18"/>
      <c r="C33" s="49"/>
      <c r="D33" s="19"/>
      <c r="E33" s="19"/>
      <c r="F33" s="82"/>
      <c r="G33" s="53"/>
    </row>
    <row r="34" spans="2:7" x14ac:dyDescent="0.2">
      <c r="B34" s="38"/>
      <c r="C34" s="39"/>
      <c r="D34" s="1"/>
      <c r="E34" s="20"/>
      <c r="F34" s="1"/>
      <c r="G34" s="50"/>
    </row>
    <row r="35" spans="2:7" x14ac:dyDescent="0.2">
      <c r="G35" s="54"/>
    </row>
    <row r="36" spans="2:7" x14ac:dyDescent="0.2">
      <c r="G36" s="54"/>
    </row>
    <row r="37" spans="2:7" x14ac:dyDescent="0.2">
      <c r="F37" s="55"/>
      <c r="G37" s="57"/>
    </row>
    <row r="39" spans="2:7" x14ac:dyDescent="0.2">
      <c r="G39" s="54"/>
    </row>
    <row r="40" spans="2:7" x14ac:dyDescent="0.2">
      <c r="G40" s="54"/>
    </row>
  </sheetData>
  <phoneticPr fontId="2" type="noConversion"/>
  <pageMargins left="0.63" right="0.24" top="0.84" bottom="0.79" header="0.51181102362204722" footer="0.51181102362204722"/>
  <pageSetup paperSize="9" scale="74" orientation="portrait" r:id="rId1"/>
  <headerFooter alignWithMargins="0">
    <oddFooter>&amp;CPage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1"/>
  <sheetViews>
    <sheetView workbookViewId="0"/>
  </sheetViews>
  <sheetFormatPr defaultRowHeight="12.45" x14ac:dyDescent="0.2"/>
  <sheetData>
    <row r="1" spans="1:27" x14ac:dyDescent="0.2">
      <c r="A1">
        <v>1</v>
      </c>
      <c r="B1" t="s">
        <v>11</v>
      </c>
      <c r="C1">
        <v>0</v>
      </c>
      <c r="D1" s="88">
        <v>6.9560185185185187E-4</v>
      </c>
      <c r="E1">
        <v>2</v>
      </c>
      <c r="F1" t="b">
        <v>0</v>
      </c>
      <c r="G1">
        <v>1845</v>
      </c>
      <c r="H1">
        <v>88</v>
      </c>
      <c r="I1">
        <v>2050</v>
      </c>
      <c r="J1">
        <v>88</v>
      </c>
      <c r="K1">
        <v>4.6859999999999999</v>
      </c>
      <c r="L1">
        <v>3730</v>
      </c>
      <c r="M1">
        <v>270</v>
      </c>
      <c r="N1">
        <v>5</v>
      </c>
      <c r="O1" t="s">
        <v>12</v>
      </c>
      <c r="P1">
        <v>150</v>
      </c>
      <c r="Q1">
        <v>3730</v>
      </c>
      <c r="R1">
        <v>5272</v>
      </c>
      <c r="S1">
        <v>113</v>
      </c>
      <c r="T1">
        <v>113</v>
      </c>
      <c r="U1" t="s">
        <v>23</v>
      </c>
      <c r="V1">
        <v>0.5</v>
      </c>
      <c r="W1">
        <v>0</v>
      </c>
      <c r="X1">
        <v>440</v>
      </c>
      <c r="Y1">
        <v>1</v>
      </c>
      <c r="Z1">
        <v>0</v>
      </c>
      <c r="AA1">
        <v>1</v>
      </c>
    </row>
    <row r="2" spans="1:27" x14ac:dyDescent="0.2">
      <c r="A2">
        <v>2</v>
      </c>
      <c r="B2" t="s">
        <v>13</v>
      </c>
      <c r="C2">
        <v>0</v>
      </c>
      <c r="D2" s="88">
        <v>6.9560185185185187E-4</v>
      </c>
      <c r="E2">
        <v>2</v>
      </c>
      <c r="F2" t="b">
        <v>0</v>
      </c>
      <c r="G2">
        <v>1442</v>
      </c>
      <c r="H2">
        <v>88</v>
      </c>
      <c r="I2">
        <v>1765</v>
      </c>
      <c r="J2">
        <v>88</v>
      </c>
      <c r="K2">
        <v>7.3159999999999998</v>
      </c>
      <c r="L2">
        <v>3730</v>
      </c>
      <c r="M2">
        <v>270</v>
      </c>
      <c r="N2">
        <v>5</v>
      </c>
      <c r="O2" t="s">
        <v>14</v>
      </c>
      <c r="P2">
        <v>150</v>
      </c>
      <c r="Q2">
        <v>3730</v>
      </c>
      <c r="R2">
        <v>5272</v>
      </c>
      <c r="S2">
        <v>113</v>
      </c>
      <c r="T2">
        <v>113</v>
      </c>
      <c r="U2" t="s">
        <v>70</v>
      </c>
      <c r="V2">
        <v>0.24999552965164185</v>
      </c>
      <c r="W2">
        <v>0</v>
      </c>
      <c r="X2">
        <v>21</v>
      </c>
      <c r="Y2">
        <v>1</v>
      </c>
      <c r="Z2">
        <v>0</v>
      </c>
      <c r="AA2">
        <v>1</v>
      </c>
    </row>
    <row r="3" spans="1:27" x14ac:dyDescent="0.2">
      <c r="A3">
        <v>3</v>
      </c>
      <c r="B3" t="s">
        <v>15</v>
      </c>
      <c r="C3">
        <v>0</v>
      </c>
      <c r="D3" s="88">
        <v>6.9560185185185187E-4</v>
      </c>
      <c r="E3">
        <v>2</v>
      </c>
      <c r="F3" t="b">
        <v>0</v>
      </c>
      <c r="G3">
        <v>1442</v>
      </c>
      <c r="H3">
        <v>98</v>
      </c>
      <c r="I3">
        <v>1765</v>
      </c>
      <c r="J3">
        <v>98</v>
      </c>
      <c r="K3">
        <v>7.3159999999999998</v>
      </c>
      <c r="L3">
        <v>3730</v>
      </c>
      <c r="M3">
        <v>270</v>
      </c>
      <c r="N3">
        <v>5</v>
      </c>
      <c r="O3" t="s">
        <v>16</v>
      </c>
      <c r="P3">
        <v>150</v>
      </c>
      <c r="Q3">
        <v>3730</v>
      </c>
      <c r="R3">
        <v>5272</v>
      </c>
      <c r="S3">
        <v>113</v>
      </c>
      <c r="T3">
        <v>113</v>
      </c>
      <c r="U3" t="s">
        <v>71</v>
      </c>
      <c r="V3">
        <v>0.24999552965164185</v>
      </c>
      <c r="W3">
        <v>0</v>
      </c>
      <c r="X3">
        <v>0</v>
      </c>
      <c r="Y3">
        <v>1</v>
      </c>
      <c r="Z3">
        <v>0</v>
      </c>
      <c r="AA3">
        <v>1</v>
      </c>
    </row>
    <row r="4" spans="1:27" x14ac:dyDescent="0.2">
      <c r="A4">
        <v>4</v>
      </c>
      <c r="B4" t="s">
        <v>17</v>
      </c>
      <c r="C4">
        <v>0</v>
      </c>
      <c r="D4" s="88">
        <v>6.9560185185185187E-4</v>
      </c>
      <c r="E4">
        <v>2</v>
      </c>
      <c r="F4" t="b">
        <v>0</v>
      </c>
      <c r="G4">
        <v>2579</v>
      </c>
      <c r="H4">
        <v>261</v>
      </c>
      <c r="I4">
        <v>2901</v>
      </c>
      <c r="J4">
        <v>261</v>
      </c>
      <c r="K4">
        <v>7.3159999999999998</v>
      </c>
      <c r="L4">
        <v>3730</v>
      </c>
      <c r="M4">
        <v>270</v>
      </c>
      <c r="N4">
        <v>5</v>
      </c>
      <c r="O4" t="s">
        <v>18</v>
      </c>
      <c r="P4">
        <v>150</v>
      </c>
      <c r="Q4">
        <v>3730</v>
      </c>
      <c r="R4">
        <v>5272</v>
      </c>
      <c r="S4">
        <v>113</v>
      </c>
      <c r="T4">
        <v>113</v>
      </c>
      <c r="U4" t="s">
        <v>72</v>
      </c>
      <c r="V4">
        <v>0.24999552965164185</v>
      </c>
      <c r="W4">
        <v>0</v>
      </c>
      <c r="X4">
        <v>41</v>
      </c>
      <c r="Y4">
        <v>1</v>
      </c>
      <c r="Z4">
        <v>0</v>
      </c>
      <c r="AA4">
        <v>1</v>
      </c>
    </row>
    <row r="5" spans="1:27" x14ac:dyDescent="0.2">
      <c r="A5">
        <v>5</v>
      </c>
      <c r="B5" t="s">
        <v>19</v>
      </c>
      <c r="C5">
        <v>1</v>
      </c>
      <c r="D5" s="88">
        <v>6.9560185185185187E-4</v>
      </c>
      <c r="E5">
        <v>2</v>
      </c>
      <c r="F5" t="b">
        <v>0</v>
      </c>
      <c r="G5">
        <v>3014</v>
      </c>
      <c r="H5">
        <v>353</v>
      </c>
      <c r="I5">
        <v>3265</v>
      </c>
      <c r="J5">
        <v>353</v>
      </c>
      <c r="K5">
        <v>5.7030000000000003</v>
      </c>
      <c r="L5">
        <v>3730</v>
      </c>
      <c r="M5">
        <v>270</v>
      </c>
      <c r="N5">
        <v>5</v>
      </c>
      <c r="O5" t="s">
        <v>20</v>
      </c>
      <c r="P5">
        <v>150</v>
      </c>
      <c r="Q5">
        <v>3730</v>
      </c>
      <c r="R5">
        <v>5272</v>
      </c>
      <c r="S5">
        <v>113</v>
      </c>
      <c r="T5">
        <v>113</v>
      </c>
      <c r="U5" t="s">
        <v>73</v>
      </c>
      <c r="V5">
        <v>0.24999552965164185</v>
      </c>
      <c r="W5">
        <v>0</v>
      </c>
      <c r="X5">
        <v>51</v>
      </c>
      <c r="Y5">
        <v>1</v>
      </c>
      <c r="Z5">
        <v>0</v>
      </c>
      <c r="AA5">
        <v>1</v>
      </c>
    </row>
    <row r="6" spans="1:27" x14ac:dyDescent="0.2">
      <c r="A6">
        <v>6</v>
      </c>
      <c r="B6" t="s">
        <v>21</v>
      </c>
      <c r="C6">
        <v>0</v>
      </c>
      <c r="D6" s="88">
        <v>6.9560185185185187E-4</v>
      </c>
      <c r="E6">
        <v>2</v>
      </c>
      <c r="F6" t="b">
        <v>0</v>
      </c>
      <c r="G6">
        <v>2650</v>
      </c>
      <c r="H6">
        <v>364</v>
      </c>
      <c r="I6">
        <v>2972</v>
      </c>
      <c r="J6">
        <v>364</v>
      </c>
      <c r="K6">
        <v>7.3159999999999998</v>
      </c>
      <c r="L6">
        <v>3730</v>
      </c>
      <c r="M6">
        <v>270</v>
      </c>
      <c r="N6">
        <v>5</v>
      </c>
      <c r="O6" t="s">
        <v>22</v>
      </c>
      <c r="P6">
        <v>150</v>
      </c>
      <c r="Q6">
        <v>3730</v>
      </c>
      <c r="R6">
        <v>5272</v>
      </c>
      <c r="S6">
        <v>113</v>
      </c>
      <c r="T6">
        <v>113</v>
      </c>
      <c r="U6" t="s">
        <v>24</v>
      </c>
      <c r="V6">
        <v>0.42999300360679626</v>
      </c>
      <c r="W6">
        <v>0</v>
      </c>
      <c r="X6">
        <v>373</v>
      </c>
      <c r="Y6">
        <v>1</v>
      </c>
      <c r="Z6">
        <v>0</v>
      </c>
      <c r="AA6">
        <v>1</v>
      </c>
    </row>
    <row r="7" spans="1:27" x14ac:dyDescent="0.2">
      <c r="A7">
        <v>7</v>
      </c>
      <c r="B7" t="s">
        <v>25</v>
      </c>
      <c r="C7">
        <v>0</v>
      </c>
      <c r="D7" s="88">
        <v>6.9560185185185187E-4</v>
      </c>
      <c r="E7">
        <v>2</v>
      </c>
      <c r="F7" t="b">
        <v>0</v>
      </c>
      <c r="G7">
        <v>2554</v>
      </c>
      <c r="H7">
        <v>131</v>
      </c>
      <c r="I7">
        <v>2876</v>
      </c>
      <c r="J7">
        <v>131</v>
      </c>
      <c r="K7">
        <v>7.3159999999999998</v>
      </c>
      <c r="L7">
        <v>3730</v>
      </c>
      <c r="M7">
        <v>270</v>
      </c>
      <c r="N7">
        <v>5</v>
      </c>
      <c r="O7" t="s">
        <v>26</v>
      </c>
      <c r="P7">
        <v>150</v>
      </c>
      <c r="Q7">
        <v>3730</v>
      </c>
      <c r="R7">
        <v>5272</v>
      </c>
      <c r="S7">
        <v>113</v>
      </c>
      <c r="T7">
        <v>113</v>
      </c>
      <c r="U7" t="s">
        <v>40</v>
      </c>
      <c r="V7">
        <v>0.24999552965164185</v>
      </c>
      <c r="W7">
        <v>0</v>
      </c>
      <c r="X7">
        <v>0</v>
      </c>
      <c r="Y7">
        <v>1</v>
      </c>
      <c r="Z7">
        <v>0</v>
      </c>
      <c r="AA7">
        <v>1</v>
      </c>
    </row>
    <row r="8" spans="1:27" x14ac:dyDescent="0.2">
      <c r="A8">
        <v>8</v>
      </c>
      <c r="B8" t="s">
        <v>27</v>
      </c>
      <c r="C8">
        <v>0</v>
      </c>
      <c r="D8" s="88">
        <v>6.9560185185185187E-4</v>
      </c>
      <c r="E8">
        <v>2</v>
      </c>
      <c r="F8" t="b">
        <v>0</v>
      </c>
      <c r="G8">
        <v>1481</v>
      </c>
      <c r="H8">
        <v>149</v>
      </c>
      <c r="I8">
        <v>1803</v>
      </c>
      <c r="J8">
        <v>149</v>
      </c>
      <c r="K8">
        <v>7.3159999999999998</v>
      </c>
      <c r="L8">
        <v>3730</v>
      </c>
      <c r="M8">
        <v>270</v>
      </c>
      <c r="N8">
        <v>5</v>
      </c>
      <c r="O8" t="s">
        <v>28</v>
      </c>
      <c r="P8">
        <v>150</v>
      </c>
      <c r="Q8">
        <v>3730</v>
      </c>
      <c r="R8">
        <v>5272</v>
      </c>
      <c r="S8">
        <v>113</v>
      </c>
      <c r="T8">
        <v>113</v>
      </c>
      <c r="U8" t="s">
        <v>41</v>
      </c>
      <c r="V8">
        <v>0.24999552965164185</v>
      </c>
      <c r="W8">
        <v>0</v>
      </c>
      <c r="X8">
        <v>0</v>
      </c>
      <c r="Y8">
        <v>1</v>
      </c>
      <c r="Z8">
        <v>0</v>
      </c>
      <c r="AA8">
        <v>1</v>
      </c>
    </row>
    <row r="9" spans="1:27" x14ac:dyDescent="0.2">
      <c r="A9">
        <v>9</v>
      </c>
      <c r="B9" t="s">
        <v>29</v>
      </c>
      <c r="C9">
        <v>0</v>
      </c>
      <c r="D9" s="88">
        <v>6.9560185185185187E-4</v>
      </c>
      <c r="E9">
        <v>2</v>
      </c>
      <c r="F9" t="b">
        <v>0</v>
      </c>
      <c r="G9">
        <v>2553</v>
      </c>
      <c r="H9">
        <v>146</v>
      </c>
      <c r="I9">
        <v>2876</v>
      </c>
      <c r="J9">
        <v>146</v>
      </c>
      <c r="K9">
        <v>7.3159999999999998</v>
      </c>
      <c r="L9">
        <v>3730</v>
      </c>
      <c r="M9">
        <v>270</v>
      </c>
      <c r="N9">
        <v>5</v>
      </c>
      <c r="O9" t="s">
        <v>30</v>
      </c>
      <c r="P9">
        <v>150</v>
      </c>
      <c r="Q9">
        <v>3730</v>
      </c>
      <c r="R9">
        <v>5272</v>
      </c>
      <c r="S9">
        <v>113</v>
      </c>
      <c r="T9">
        <v>113</v>
      </c>
      <c r="U9" t="s">
        <v>39</v>
      </c>
      <c r="V9">
        <v>1.5</v>
      </c>
      <c r="W9">
        <v>3899</v>
      </c>
      <c r="X9">
        <v>89</v>
      </c>
      <c r="Y9">
        <v>1</v>
      </c>
      <c r="Z9">
        <v>0</v>
      </c>
      <c r="AA9">
        <v>1</v>
      </c>
    </row>
    <row r="10" spans="1:27" x14ac:dyDescent="0.2">
      <c r="A10">
        <v>10</v>
      </c>
      <c r="B10" t="s">
        <v>31</v>
      </c>
      <c r="C10">
        <v>0</v>
      </c>
      <c r="D10" s="88">
        <v>6.9560185185185187E-4</v>
      </c>
      <c r="E10">
        <v>2</v>
      </c>
      <c r="F10" t="b">
        <v>0</v>
      </c>
      <c r="G10">
        <v>2553</v>
      </c>
      <c r="H10">
        <v>320</v>
      </c>
      <c r="I10">
        <v>2875</v>
      </c>
      <c r="J10">
        <v>320</v>
      </c>
      <c r="K10">
        <v>7.3159999999999998</v>
      </c>
      <c r="L10">
        <v>3730</v>
      </c>
      <c r="M10">
        <v>270</v>
      </c>
      <c r="N10">
        <v>5</v>
      </c>
      <c r="O10" t="s">
        <v>32</v>
      </c>
      <c r="P10">
        <v>150</v>
      </c>
      <c r="Q10">
        <v>3730</v>
      </c>
      <c r="R10">
        <v>5272</v>
      </c>
      <c r="S10">
        <v>113</v>
      </c>
      <c r="T10">
        <v>113</v>
      </c>
      <c r="U10" t="s">
        <v>42</v>
      </c>
      <c r="V10">
        <v>0.32999300956726074</v>
      </c>
      <c r="W10">
        <v>95</v>
      </c>
      <c r="X10">
        <v>141</v>
      </c>
      <c r="Y10">
        <v>1</v>
      </c>
      <c r="Z10">
        <v>0</v>
      </c>
      <c r="AA10">
        <v>1</v>
      </c>
    </row>
    <row r="11" spans="1:27" x14ac:dyDescent="0.2">
      <c r="A11">
        <v>11</v>
      </c>
      <c r="B11" t="s">
        <v>33</v>
      </c>
      <c r="C11">
        <v>0</v>
      </c>
      <c r="D11" s="88">
        <v>6.9560185185185187E-4</v>
      </c>
      <c r="E11">
        <v>2</v>
      </c>
      <c r="F11" t="b">
        <v>0</v>
      </c>
      <c r="G11">
        <v>1481</v>
      </c>
      <c r="H11">
        <v>273</v>
      </c>
      <c r="I11">
        <v>1803</v>
      </c>
      <c r="J11">
        <v>273</v>
      </c>
      <c r="K11">
        <v>7.3159999999999998</v>
      </c>
      <c r="L11">
        <v>3730</v>
      </c>
      <c r="M11">
        <v>270</v>
      </c>
      <c r="N11">
        <v>5</v>
      </c>
      <c r="O11" t="s">
        <v>34</v>
      </c>
      <c r="P11">
        <v>150</v>
      </c>
      <c r="Q11">
        <v>3730</v>
      </c>
      <c r="R11">
        <v>5272</v>
      </c>
      <c r="S11">
        <v>113</v>
      </c>
      <c r="T11">
        <v>113</v>
      </c>
      <c r="U11" t="s">
        <v>43</v>
      </c>
      <c r="V11">
        <v>0.24999552965164185</v>
      </c>
      <c r="W11">
        <v>0</v>
      </c>
      <c r="X11">
        <v>0</v>
      </c>
      <c r="Y11">
        <v>1</v>
      </c>
      <c r="Z11">
        <v>0</v>
      </c>
      <c r="AA11">
        <v>1</v>
      </c>
    </row>
    <row r="12" spans="1:27" x14ac:dyDescent="0.2">
      <c r="A12">
        <v>12</v>
      </c>
      <c r="B12" t="s">
        <v>35</v>
      </c>
      <c r="C12">
        <v>0</v>
      </c>
      <c r="D12" s="88">
        <v>6.9560185185185187E-4</v>
      </c>
      <c r="E12">
        <v>2</v>
      </c>
      <c r="F12" t="b">
        <v>0</v>
      </c>
      <c r="G12">
        <v>1481</v>
      </c>
      <c r="H12">
        <v>303</v>
      </c>
      <c r="I12">
        <v>1803</v>
      </c>
      <c r="J12">
        <v>303</v>
      </c>
      <c r="K12">
        <v>7.3159999999999998</v>
      </c>
      <c r="L12">
        <v>3730</v>
      </c>
      <c r="M12">
        <v>270</v>
      </c>
      <c r="N12">
        <v>5</v>
      </c>
      <c r="O12" t="s">
        <v>36</v>
      </c>
      <c r="P12">
        <v>150</v>
      </c>
      <c r="Q12">
        <v>3730</v>
      </c>
      <c r="R12">
        <v>5272</v>
      </c>
      <c r="S12">
        <v>113</v>
      </c>
      <c r="T12">
        <v>113</v>
      </c>
      <c r="U12" t="s">
        <v>44</v>
      </c>
      <c r="V12">
        <v>1.5</v>
      </c>
      <c r="W12">
        <v>3011</v>
      </c>
      <c r="X12">
        <v>34</v>
      </c>
      <c r="Y12">
        <v>1</v>
      </c>
      <c r="Z12">
        <v>0</v>
      </c>
      <c r="AA12">
        <v>1</v>
      </c>
    </row>
    <row r="13" spans="1:27" x14ac:dyDescent="0.2">
      <c r="A13">
        <v>13</v>
      </c>
      <c r="B13" t="s">
        <v>37</v>
      </c>
      <c r="C13">
        <v>0</v>
      </c>
      <c r="D13" s="88">
        <v>6.9560185185185187E-4</v>
      </c>
      <c r="E13">
        <v>2</v>
      </c>
      <c r="F13" t="b">
        <v>0</v>
      </c>
      <c r="G13">
        <v>2556</v>
      </c>
      <c r="H13">
        <v>299</v>
      </c>
      <c r="I13">
        <v>2878</v>
      </c>
      <c r="J13">
        <v>299</v>
      </c>
      <c r="K13">
        <v>7.3159999999999998</v>
      </c>
      <c r="L13">
        <v>3730</v>
      </c>
      <c r="M13">
        <v>270</v>
      </c>
      <c r="N13">
        <v>5</v>
      </c>
      <c r="O13" t="s">
        <v>38</v>
      </c>
      <c r="P13">
        <v>150</v>
      </c>
      <c r="Q13">
        <v>3730</v>
      </c>
      <c r="R13">
        <v>5272</v>
      </c>
      <c r="S13">
        <v>113</v>
      </c>
      <c r="T13">
        <v>113</v>
      </c>
      <c r="U13" t="s">
        <v>45</v>
      </c>
      <c r="V13">
        <v>0.24999552965164185</v>
      </c>
      <c r="W13">
        <v>0</v>
      </c>
      <c r="X13">
        <v>0</v>
      </c>
      <c r="Y13">
        <v>1</v>
      </c>
      <c r="Z13">
        <v>0</v>
      </c>
      <c r="AA13">
        <v>1</v>
      </c>
    </row>
    <row r="14" spans="1:27" x14ac:dyDescent="0.2">
      <c r="A14">
        <v>14</v>
      </c>
      <c r="B14" t="s">
        <v>46</v>
      </c>
      <c r="C14">
        <v>0</v>
      </c>
      <c r="D14" s="88">
        <v>6.9560185185185187E-4</v>
      </c>
      <c r="E14">
        <v>2</v>
      </c>
      <c r="F14" t="b">
        <v>0</v>
      </c>
      <c r="G14">
        <v>1503</v>
      </c>
      <c r="H14">
        <v>148</v>
      </c>
      <c r="I14">
        <v>1824</v>
      </c>
      <c r="J14">
        <v>148</v>
      </c>
      <c r="K14">
        <v>7.3159999999999998</v>
      </c>
      <c r="L14">
        <v>3730</v>
      </c>
      <c r="M14">
        <v>270</v>
      </c>
      <c r="N14">
        <v>5</v>
      </c>
      <c r="O14" t="s">
        <v>47</v>
      </c>
      <c r="P14">
        <v>150</v>
      </c>
      <c r="Q14">
        <v>3730</v>
      </c>
      <c r="R14">
        <v>5272</v>
      </c>
      <c r="S14">
        <v>113</v>
      </c>
      <c r="T14">
        <v>113</v>
      </c>
      <c r="U14" t="s">
        <v>60</v>
      </c>
      <c r="V14">
        <v>0.24999552965164185</v>
      </c>
      <c r="W14">
        <v>0</v>
      </c>
      <c r="X14">
        <v>51</v>
      </c>
      <c r="Y14">
        <v>1</v>
      </c>
      <c r="Z14">
        <v>0</v>
      </c>
      <c r="AA14">
        <v>1</v>
      </c>
    </row>
    <row r="15" spans="1:27" x14ac:dyDescent="0.2">
      <c r="A15">
        <v>15</v>
      </c>
      <c r="B15" t="s">
        <v>48</v>
      </c>
      <c r="C15">
        <v>0</v>
      </c>
      <c r="D15" s="88">
        <v>6.9560185185185187E-4</v>
      </c>
      <c r="E15">
        <v>2</v>
      </c>
      <c r="F15" t="b">
        <v>0</v>
      </c>
      <c r="G15">
        <v>2971</v>
      </c>
      <c r="H15">
        <v>180</v>
      </c>
      <c r="I15">
        <v>3222</v>
      </c>
      <c r="J15">
        <v>180</v>
      </c>
      <c r="K15">
        <v>5.7030000000000003</v>
      </c>
      <c r="L15">
        <v>3730</v>
      </c>
      <c r="M15">
        <v>270</v>
      </c>
      <c r="N15">
        <v>5</v>
      </c>
      <c r="O15" t="s">
        <v>49</v>
      </c>
      <c r="P15">
        <v>150</v>
      </c>
      <c r="Q15">
        <v>3730</v>
      </c>
      <c r="R15">
        <v>5272</v>
      </c>
      <c r="S15">
        <v>113</v>
      </c>
      <c r="T15">
        <v>113</v>
      </c>
      <c r="U15" t="s">
        <v>61</v>
      </c>
      <c r="V15">
        <v>0.74999552965164185</v>
      </c>
      <c r="W15">
        <v>1875</v>
      </c>
      <c r="X15">
        <v>1577</v>
      </c>
      <c r="Y15">
        <v>1</v>
      </c>
      <c r="Z15">
        <v>0</v>
      </c>
      <c r="AA15">
        <v>1</v>
      </c>
    </row>
    <row r="16" spans="1:27" x14ac:dyDescent="0.2">
      <c r="A16">
        <v>16</v>
      </c>
      <c r="B16" t="s">
        <v>50</v>
      </c>
      <c r="C16">
        <v>0</v>
      </c>
      <c r="D16" s="88">
        <v>6.9560185185185187E-4</v>
      </c>
      <c r="E16">
        <v>2</v>
      </c>
      <c r="F16" t="b">
        <v>0</v>
      </c>
      <c r="G16">
        <v>2971</v>
      </c>
      <c r="H16">
        <v>337</v>
      </c>
      <c r="I16">
        <v>3222</v>
      </c>
      <c r="J16">
        <v>337</v>
      </c>
      <c r="K16">
        <v>5.7030000000000003</v>
      </c>
      <c r="L16">
        <v>3730</v>
      </c>
      <c r="M16">
        <v>270</v>
      </c>
      <c r="N16">
        <v>5</v>
      </c>
      <c r="O16" t="s">
        <v>51</v>
      </c>
      <c r="P16">
        <v>150</v>
      </c>
      <c r="Q16">
        <v>3730</v>
      </c>
      <c r="R16">
        <v>5272</v>
      </c>
      <c r="S16">
        <v>113</v>
      </c>
      <c r="T16">
        <v>113</v>
      </c>
      <c r="U16" t="s">
        <v>62</v>
      </c>
      <c r="V16">
        <v>0.24997395277023315</v>
      </c>
      <c r="W16">
        <v>0</v>
      </c>
      <c r="X16">
        <v>51</v>
      </c>
      <c r="Y16">
        <v>1</v>
      </c>
      <c r="Z16">
        <v>0</v>
      </c>
      <c r="AA16">
        <v>1</v>
      </c>
    </row>
    <row r="17" spans="1:27" x14ac:dyDescent="0.2">
      <c r="A17">
        <v>17</v>
      </c>
      <c r="B17" t="s">
        <v>52</v>
      </c>
      <c r="C17">
        <v>0</v>
      </c>
      <c r="D17" s="88">
        <v>6.9560185185185187E-4</v>
      </c>
      <c r="E17">
        <v>2</v>
      </c>
      <c r="F17" t="b">
        <v>0</v>
      </c>
      <c r="G17">
        <v>2597</v>
      </c>
      <c r="H17">
        <v>282</v>
      </c>
      <c r="I17">
        <v>2919</v>
      </c>
      <c r="J17">
        <v>282</v>
      </c>
      <c r="K17">
        <v>7.3159999999999998</v>
      </c>
      <c r="L17">
        <v>3730</v>
      </c>
      <c r="M17">
        <v>270</v>
      </c>
      <c r="N17">
        <v>5</v>
      </c>
      <c r="O17" t="s">
        <v>53</v>
      </c>
      <c r="P17">
        <v>150</v>
      </c>
      <c r="Q17">
        <v>3730</v>
      </c>
      <c r="R17">
        <v>5272</v>
      </c>
      <c r="S17">
        <v>113</v>
      </c>
      <c r="T17">
        <v>113</v>
      </c>
      <c r="U17" t="s">
        <v>63</v>
      </c>
      <c r="V17">
        <v>0.32998669147491455</v>
      </c>
      <c r="W17">
        <v>95</v>
      </c>
      <c r="X17">
        <v>367</v>
      </c>
      <c r="Y17">
        <v>1</v>
      </c>
      <c r="Z17">
        <v>0</v>
      </c>
      <c r="AA17">
        <v>1</v>
      </c>
    </row>
    <row r="18" spans="1:27" x14ac:dyDescent="0.2">
      <c r="A18">
        <v>18</v>
      </c>
      <c r="B18" t="s">
        <v>54</v>
      </c>
      <c r="C18">
        <v>0</v>
      </c>
      <c r="D18" s="88">
        <v>6.9560185185185187E-4</v>
      </c>
      <c r="E18">
        <v>2</v>
      </c>
      <c r="F18" t="b">
        <v>0</v>
      </c>
      <c r="G18">
        <v>1200</v>
      </c>
      <c r="H18">
        <v>264</v>
      </c>
      <c r="I18">
        <v>1451</v>
      </c>
      <c r="J18">
        <v>264</v>
      </c>
      <c r="K18">
        <v>5.7030000000000003</v>
      </c>
      <c r="L18">
        <v>3730</v>
      </c>
      <c r="M18">
        <v>270</v>
      </c>
      <c r="N18">
        <v>5</v>
      </c>
      <c r="O18" t="s">
        <v>55</v>
      </c>
      <c r="P18">
        <v>150</v>
      </c>
      <c r="Q18">
        <v>3730</v>
      </c>
      <c r="R18">
        <v>5272</v>
      </c>
      <c r="S18">
        <v>113</v>
      </c>
      <c r="T18">
        <v>113</v>
      </c>
      <c r="U18" t="s">
        <v>64</v>
      </c>
      <c r="V18">
        <v>0.32997143268585205</v>
      </c>
      <c r="W18">
        <v>44</v>
      </c>
      <c r="X18">
        <v>117</v>
      </c>
      <c r="Y18">
        <v>1</v>
      </c>
      <c r="Z18">
        <v>0</v>
      </c>
      <c r="AA18">
        <v>1</v>
      </c>
    </row>
    <row r="19" spans="1:27" x14ac:dyDescent="0.2">
      <c r="A19">
        <v>19</v>
      </c>
      <c r="B19" t="s">
        <v>56</v>
      </c>
      <c r="C19">
        <v>0</v>
      </c>
      <c r="D19" s="88">
        <v>6.957175925925925E-4</v>
      </c>
      <c r="E19">
        <v>2</v>
      </c>
      <c r="F19" t="b">
        <v>0</v>
      </c>
      <c r="G19">
        <v>2317</v>
      </c>
      <c r="H19">
        <v>280</v>
      </c>
      <c r="I19">
        <v>2523</v>
      </c>
      <c r="J19">
        <v>280</v>
      </c>
      <c r="K19">
        <v>4.8860000000000001</v>
      </c>
      <c r="L19">
        <v>3730</v>
      </c>
      <c r="M19">
        <v>270</v>
      </c>
      <c r="N19">
        <v>5</v>
      </c>
      <c r="O19" t="s">
        <v>57</v>
      </c>
      <c r="P19">
        <v>150</v>
      </c>
      <c r="Q19">
        <v>3730</v>
      </c>
      <c r="R19">
        <v>5272</v>
      </c>
      <c r="S19">
        <v>113</v>
      </c>
      <c r="T19">
        <v>113</v>
      </c>
      <c r="U19" t="s">
        <v>65</v>
      </c>
      <c r="V19">
        <v>0.24998027086257935</v>
      </c>
      <c r="W19">
        <v>0</v>
      </c>
      <c r="X19">
        <v>0</v>
      </c>
      <c r="Y19">
        <v>1</v>
      </c>
      <c r="Z19">
        <v>0</v>
      </c>
      <c r="AA19">
        <v>1</v>
      </c>
    </row>
    <row r="20" spans="1:27" x14ac:dyDescent="0.2">
      <c r="A20">
        <v>20</v>
      </c>
      <c r="B20" t="s">
        <v>58</v>
      </c>
      <c r="C20">
        <v>0</v>
      </c>
      <c r="D20" s="88">
        <v>6.9560185185185187E-4</v>
      </c>
      <c r="E20">
        <v>2</v>
      </c>
      <c r="F20" t="b">
        <v>0</v>
      </c>
      <c r="G20">
        <v>2992</v>
      </c>
      <c r="H20">
        <v>254</v>
      </c>
      <c r="I20">
        <v>3243</v>
      </c>
      <c r="J20">
        <v>254</v>
      </c>
      <c r="K20">
        <v>5.7030000000000003</v>
      </c>
      <c r="L20">
        <v>3730</v>
      </c>
      <c r="M20">
        <v>270</v>
      </c>
      <c r="N20">
        <v>5</v>
      </c>
      <c r="O20" t="s">
        <v>59</v>
      </c>
      <c r="P20">
        <v>150</v>
      </c>
      <c r="Q20">
        <v>3730</v>
      </c>
      <c r="R20">
        <v>5272</v>
      </c>
      <c r="S20">
        <v>113</v>
      </c>
      <c r="T20">
        <v>113</v>
      </c>
      <c r="U20" t="s">
        <v>66</v>
      </c>
      <c r="V20">
        <v>0.24998921155929565</v>
      </c>
      <c r="W20">
        <v>0</v>
      </c>
      <c r="X20">
        <v>51</v>
      </c>
      <c r="Y20">
        <v>1</v>
      </c>
      <c r="Z20">
        <v>0</v>
      </c>
      <c r="AA20">
        <v>1</v>
      </c>
    </row>
    <row r="21" spans="1:27" x14ac:dyDescent="0.2">
      <c r="A21">
        <v>21</v>
      </c>
      <c r="B21" t="s">
        <v>67</v>
      </c>
      <c r="C21">
        <v>0</v>
      </c>
      <c r="D21" s="88">
        <v>6.9560185185185187E-4</v>
      </c>
      <c r="E21">
        <v>2</v>
      </c>
      <c r="F21" t="b">
        <v>0</v>
      </c>
      <c r="G21">
        <v>2576</v>
      </c>
      <c r="H21">
        <v>133</v>
      </c>
      <c r="I21">
        <v>2898</v>
      </c>
      <c r="J21">
        <v>133</v>
      </c>
      <c r="K21">
        <v>7.3159999999999998</v>
      </c>
      <c r="L21">
        <v>3730</v>
      </c>
      <c r="M21">
        <v>270</v>
      </c>
      <c r="N21">
        <v>5</v>
      </c>
      <c r="O21" t="s">
        <v>68</v>
      </c>
      <c r="P21">
        <v>150</v>
      </c>
      <c r="Q21">
        <v>3730</v>
      </c>
      <c r="R21">
        <v>5272</v>
      </c>
      <c r="S21">
        <v>113</v>
      </c>
      <c r="T21">
        <v>113</v>
      </c>
      <c r="U21" t="s">
        <v>69</v>
      </c>
      <c r="V21">
        <v>0.66999173164367676</v>
      </c>
      <c r="W21">
        <v>631</v>
      </c>
      <c r="X21">
        <v>1163</v>
      </c>
      <c r="Y21">
        <v>1</v>
      </c>
      <c r="Z21">
        <v>0</v>
      </c>
      <c r="AA2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V96"/>
  <sheetViews>
    <sheetView zoomScale="80" zoomScaleNormal="80" zoomScaleSheetLayoutView="80" workbookViewId="0">
      <pane ySplit="12" topLeftCell="A55" activePane="bottomLeft" state="frozen"/>
      <selection pane="bottomLeft" activeCell="H71" sqref="H71"/>
    </sheetView>
  </sheetViews>
  <sheetFormatPr defaultColWidth="9.125" defaultRowHeight="14.4" x14ac:dyDescent="0.25"/>
  <cols>
    <col min="1" max="1" width="1.75" style="8" customWidth="1"/>
    <col min="2" max="2" width="11.25" style="72" customWidth="1"/>
    <col min="3" max="3" width="91.875" style="7" customWidth="1"/>
    <col min="4" max="4" width="13.875" style="92" customWidth="1"/>
    <col min="5" max="5" width="9.75" style="72" customWidth="1"/>
    <col min="6" max="10" width="9.75" style="193" customWidth="1"/>
    <col min="11" max="11" width="10.25" style="193" bestFit="1" customWidth="1"/>
    <col min="12" max="18" width="9.75" style="193" customWidth="1"/>
    <col min="19" max="19" width="12.75" style="8" customWidth="1"/>
    <col min="20" max="20" width="18.125" style="8" customWidth="1"/>
    <col min="21" max="21" width="9.125" style="8"/>
    <col min="22" max="22" width="13.125" style="8" bestFit="1" customWidth="1"/>
    <col min="23" max="16384" width="9.125" style="8"/>
  </cols>
  <sheetData>
    <row r="1" spans="2:20" x14ac:dyDescent="0.25">
      <c r="B1" s="6" t="s">
        <v>10</v>
      </c>
      <c r="C1" s="39"/>
      <c r="D1" s="91"/>
      <c r="E1" s="2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1"/>
      <c r="T1" s="1"/>
    </row>
    <row r="2" spans="2:20" x14ac:dyDescent="0.25">
      <c r="B2" s="6" t="str">
        <f>Summary!B2</f>
        <v>Millenium Bridge House</v>
      </c>
      <c r="C2" s="39"/>
      <c r="D2" s="91"/>
      <c r="E2" s="2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1"/>
      <c r="T2" s="1"/>
    </row>
    <row r="3" spans="2:20" x14ac:dyDescent="0.25">
      <c r="B3" s="6"/>
      <c r="C3" s="39"/>
      <c r="D3" s="91"/>
      <c r="E3" s="2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1"/>
      <c r="T3" s="1"/>
    </row>
    <row r="4" spans="2:20" ht="28.8" x14ac:dyDescent="0.25">
      <c r="B4" s="6"/>
      <c r="C4" s="173" t="s">
        <v>249</v>
      </c>
      <c r="D4" s="91"/>
      <c r="E4" s="2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1"/>
      <c r="T4" s="1"/>
    </row>
    <row r="5" spans="2:20" x14ac:dyDescent="0.25">
      <c r="B5" s="73" t="s">
        <v>9</v>
      </c>
      <c r="C5" s="39"/>
      <c r="E5" s="2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1"/>
      <c r="T5" s="1"/>
    </row>
    <row r="6" spans="2:20" x14ac:dyDescent="0.25">
      <c r="B6" s="73"/>
      <c r="C6" s="39"/>
      <c r="D6" s="91"/>
      <c r="E6" s="23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24"/>
      <c r="T6" s="24"/>
    </row>
    <row r="7" spans="2:20" x14ac:dyDescent="0.25">
      <c r="B7" s="130" t="str">
        <f>Summary!B7</f>
        <v xml:space="preserve">Package:  </v>
      </c>
      <c r="C7" s="40" t="str">
        <f>Summary!C7</f>
        <v>Joinery</v>
      </c>
      <c r="D7" s="131"/>
      <c r="E7" s="26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"/>
      <c r="T7" s="1"/>
    </row>
    <row r="8" spans="2:20" x14ac:dyDescent="0.25">
      <c r="B8" s="67"/>
      <c r="C8" s="41"/>
      <c r="D8" s="91"/>
      <c r="E8" s="23"/>
      <c r="F8" s="180"/>
      <c r="G8" s="180"/>
      <c r="H8" s="180"/>
      <c r="I8" s="180"/>
      <c r="J8" s="194" t="s">
        <v>260</v>
      </c>
      <c r="K8" s="180"/>
      <c r="L8" s="180"/>
      <c r="M8" s="180"/>
      <c r="N8" s="180"/>
      <c r="O8" s="180"/>
      <c r="P8" s="180"/>
      <c r="Q8" s="180"/>
      <c r="R8" s="180"/>
      <c r="S8" s="1"/>
      <c r="T8" s="1"/>
    </row>
    <row r="9" spans="2:20" ht="15.05" thickBot="1" x14ac:dyDescent="0.3">
      <c r="B9" s="68"/>
      <c r="C9" s="39"/>
      <c r="D9" s="91"/>
      <c r="E9" s="2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1"/>
      <c r="T9" s="1"/>
    </row>
    <row r="10" spans="2:20" ht="14.25" customHeight="1" x14ac:dyDescent="0.25">
      <c r="B10" s="69"/>
      <c r="C10" s="42"/>
      <c r="D10" s="93"/>
      <c r="E10" s="76"/>
      <c r="F10" s="195" t="s">
        <v>250</v>
      </c>
      <c r="G10" s="182" t="s">
        <v>248</v>
      </c>
      <c r="H10" s="195" t="s">
        <v>251</v>
      </c>
      <c r="I10" s="182" t="s">
        <v>248</v>
      </c>
      <c r="J10" s="182" t="s">
        <v>252</v>
      </c>
      <c r="K10" s="183" t="s">
        <v>248</v>
      </c>
      <c r="L10" s="196" t="s">
        <v>253</v>
      </c>
      <c r="M10" s="183" t="s">
        <v>248</v>
      </c>
      <c r="N10" s="182" t="s">
        <v>251</v>
      </c>
      <c r="O10" s="184" t="s">
        <v>254</v>
      </c>
      <c r="P10" s="183" t="s">
        <v>255</v>
      </c>
      <c r="Q10" s="183" t="s">
        <v>256</v>
      </c>
      <c r="R10" s="183" t="s">
        <v>257</v>
      </c>
      <c r="S10" s="80"/>
      <c r="T10" s="60"/>
    </row>
    <row r="11" spans="2:20" ht="14.25" customHeight="1" x14ac:dyDescent="0.25">
      <c r="B11" s="13" t="s">
        <v>0</v>
      </c>
      <c r="C11" s="43" t="s">
        <v>1</v>
      </c>
      <c r="D11" s="94" t="s">
        <v>4</v>
      </c>
      <c r="E11" s="61" t="s">
        <v>2</v>
      </c>
      <c r="F11" s="185"/>
      <c r="G11" s="182" t="s">
        <v>250</v>
      </c>
      <c r="H11" s="186"/>
      <c r="I11" s="182" t="s">
        <v>251</v>
      </c>
      <c r="J11" s="187"/>
      <c r="K11" s="182" t="s">
        <v>252</v>
      </c>
      <c r="L11" s="188"/>
      <c r="M11" s="183" t="s">
        <v>253</v>
      </c>
      <c r="N11" s="183" t="s">
        <v>258</v>
      </c>
      <c r="O11" s="189">
        <v>0.15</v>
      </c>
      <c r="P11" s="186"/>
      <c r="Q11" s="186"/>
      <c r="R11" s="186"/>
      <c r="S11" s="66" t="s">
        <v>3</v>
      </c>
      <c r="T11" s="62" t="s">
        <v>5</v>
      </c>
    </row>
    <row r="12" spans="2:20" ht="14.25" customHeight="1" thickBot="1" x14ac:dyDescent="0.3">
      <c r="B12" s="70"/>
      <c r="C12" s="44"/>
      <c r="D12" s="95"/>
      <c r="E12" s="77"/>
      <c r="F12" s="19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78"/>
      <c r="T12" s="63"/>
    </row>
    <row r="13" spans="2:20" s="7" customFormat="1" ht="15.05" thickTop="1" x14ac:dyDescent="0.25">
      <c r="B13" s="99"/>
      <c r="C13" s="84"/>
      <c r="D13" s="96"/>
      <c r="E13" s="89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6"/>
      <c r="T13" s="86"/>
    </row>
    <row r="14" spans="2:20" s="7" customFormat="1" x14ac:dyDescent="0.25">
      <c r="B14" s="99"/>
      <c r="C14" s="123" t="s">
        <v>9</v>
      </c>
      <c r="D14" s="96"/>
      <c r="E14" s="89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7"/>
      <c r="T14" s="86"/>
    </row>
    <row r="15" spans="2:20" s="7" customFormat="1" x14ac:dyDescent="0.25">
      <c r="B15" s="99"/>
      <c r="C15" s="84"/>
      <c r="D15" s="96"/>
      <c r="E15" s="89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7"/>
      <c r="T15" s="86"/>
    </row>
    <row r="16" spans="2:20" s="7" customFormat="1" x14ac:dyDescent="0.25">
      <c r="B16" s="99">
        <v>1</v>
      </c>
      <c r="C16" s="172" t="s">
        <v>98</v>
      </c>
      <c r="D16" s="96">
        <v>435</v>
      </c>
      <c r="E16" s="89" t="s">
        <v>99</v>
      </c>
      <c r="F16" s="191"/>
      <c r="G16" s="191">
        <f t="shared" ref="G16" si="0">D16*F16</f>
        <v>0</v>
      </c>
      <c r="H16" s="191"/>
      <c r="I16" s="191">
        <f t="shared" ref="I16" si="1">D16*H16</f>
        <v>0</v>
      </c>
      <c r="J16" s="191">
        <f>'Scope of Works - JMS'!I3</f>
        <v>367.63610627586201</v>
      </c>
      <c r="K16" s="191">
        <f t="shared" ref="K16" si="2">D16*J16</f>
        <v>159921.70622999998</v>
      </c>
      <c r="L16" s="188"/>
      <c r="M16" s="191">
        <f t="shared" ref="M16" si="3">D16*L16</f>
        <v>0</v>
      </c>
      <c r="N16" s="191">
        <f t="shared" ref="N16" si="4">F16+H16+J16+L16</f>
        <v>367.63610627586201</v>
      </c>
      <c r="O16" s="191">
        <f>N16*O$11</f>
        <v>55.145415941379298</v>
      </c>
      <c r="P16" s="185">
        <f t="shared" ref="P16" si="5">N16+O16</f>
        <v>422.78152221724133</v>
      </c>
      <c r="Q16" s="192">
        <f t="shared" ref="Q16" si="6">P16/32.33</f>
        <v>13.0770653330418</v>
      </c>
      <c r="R16" s="192">
        <v>0</v>
      </c>
      <c r="S16" s="178">
        <f t="shared" ref="S16" si="7">P16+Q16+R16</f>
        <v>435.85858755028312</v>
      </c>
      <c r="T16" s="175">
        <f t="shared" ref="T16" si="8">D16*S16</f>
        <v>189598.48558437315</v>
      </c>
    </row>
    <row r="17" spans="2:20" s="7" customFormat="1" x14ac:dyDescent="0.25">
      <c r="B17" s="99">
        <v>2</v>
      </c>
      <c r="C17" s="172" t="s">
        <v>103</v>
      </c>
      <c r="D17" s="96">
        <v>119</v>
      </c>
      <c r="E17" s="89" t="s">
        <v>99</v>
      </c>
      <c r="F17" s="191"/>
      <c r="G17" s="191">
        <f t="shared" ref="G17:G36" si="9">D17*F17</f>
        <v>0</v>
      </c>
      <c r="H17" s="191"/>
      <c r="I17" s="191">
        <f t="shared" ref="I17:I36" si="10">D17*H17</f>
        <v>0</v>
      </c>
      <c r="J17" s="191">
        <f>'Scope of Works - JMS'!I4</f>
        <v>428.38874499159664</v>
      </c>
      <c r="K17" s="191">
        <f t="shared" ref="K17:K36" si="11">D17*J17</f>
        <v>50978.260653999998</v>
      </c>
      <c r="L17" s="188"/>
      <c r="M17" s="191">
        <f t="shared" ref="M17:M36" si="12">D17*L17</f>
        <v>0</v>
      </c>
      <c r="N17" s="191">
        <f t="shared" ref="N17:N36" si="13">F17+H17+J17+L17</f>
        <v>428.38874499159664</v>
      </c>
      <c r="O17" s="191">
        <f t="shared" ref="O17:O36" si="14">N17*O$11</f>
        <v>64.258311748739487</v>
      </c>
      <c r="P17" s="185">
        <f t="shared" ref="P17:P36" si="15">N17+O17</f>
        <v>492.6470567403361</v>
      </c>
      <c r="Q17" s="192">
        <f t="shared" ref="Q17:Q36" si="16">P17/32.33</f>
        <v>15.238077845355278</v>
      </c>
      <c r="R17" s="192">
        <v>0</v>
      </c>
      <c r="S17" s="178">
        <f t="shared" ref="S17:S36" si="17">P17+Q17+R17</f>
        <v>507.88513458569139</v>
      </c>
      <c r="T17" s="175">
        <f t="shared" ref="T17:T36" si="18">D17*S17</f>
        <v>60438.331015697273</v>
      </c>
    </row>
    <row r="18" spans="2:20" s="7" customFormat="1" x14ac:dyDescent="0.25">
      <c r="B18" s="99">
        <v>3</v>
      </c>
      <c r="C18" s="172" t="s">
        <v>106</v>
      </c>
      <c r="D18" s="96">
        <v>66</v>
      </c>
      <c r="E18" s="89" t="s">
        <v>99</v>
      </c>
      <c r="F18" s="191"/>
      <c r="G18" s="191">
        <f t="shared" si="9"/>
        <v>0</v>
      </c>
      <c r="H18" s="191"/>
      <c r="I18" s="191">
        <f t="shared" si="10"/>
        <v>0</v>
      </c>
      <c r="J18" s="191">
        <f>'Scope of Works - JMS'!I5</f>
        <v>774.50338672727287</v>
      </c>
      <c r="K18" s="191">
        <f t="shared" si="11"/>
        <v>51117.223524000008</v>
      </c>
      <c r="L18" s="188"/>
      <c r="M18" s="191">
        <f t="shared" si="12"/>
        <v>0</v>
      </c>
      <c r="N18" s="191">
        <f t="shared" si="13"/>
        <v>774.50338672727287</v>
      </c>
      <c r="O18" s="191">
        <f t="shared" si="14"/>
        <v>116.17550800909092</v>
      </c>
      <c r="P18" s="185">
        <f t="shared" si="15"/>
        <v>890.67889473636376</v>
      </c>
      <c r="Q18" s="192">
        <f t="shared" si="16"/>
        <v>27.549610106290249</v>
      </c>
      <c r="R18" s="192">
        <v>0</v>
      </c>
      <c r="S18" s="178">
        <f t="shared" si="17"/>
        <v>918.22850484265405</v>
      </c>
      <c r="T18" s="175">
        <f t="shared" si="18"/>
        <v>60603.081319615165</v>
      </c>
    </row>
    <row r="19" spans="2:20" s="7" customFormat="1" x14ac:dyDescent="0.25">
      <c r="B19" s="99">
        <v>4</v>
      </c>
      <c r="C19" s="172" t="s">
        <v>109</v>
      </c>
      <c r="D19" s="96">
        <v>1</v>
      </c>
      <c r="E19" s="89" t="s">
        <v>85</v>
      </c>
      <c r="F19" s="191"/>
      <c r="G19" s="191">
        <f t="shared" si="9"/>
        <v>0</v>
      </c>
      <c r="H19" s="191"/>
      <c r="I19" s="191">
        <f t="shared" si="10"/>
        <v>0</v>
      </c>
      <c r="J19" s="191">
        <f>'Scope of Works - JMS'!I6</f>
        <v>23775.4</v>
      </c>
      <c r="K19" s="191">
        <f t="shared" si="11"/>
        <v>23775.4</v>
      </c>
      <c r="L19" s="188"/>
      <c r="M19" s="191">
        <f t="shared" si="12"/>
        <v>0</v>
      </c>
      <c r="N19" s="191">
        <f t="shared" si="13"/>
        <v>23775.4</v>
      </c>
      <c r="O19" s="191">
        <f t="shared" si="14"/>
        <v>3566.31</v>
      </c>
      <c r="P19" s="185">
        <f t="shared" si="15"/>
        <v>27341.710000000003</v>
      </c>
      <c r="Q19" s="192">
        <f t="shared" si="16"/>
        <v>845.70708320445419</v>
      </c>
      <c r="R19" s="192">
        <v>0</v>
      </c>
      <c r="S19" s="178">
        <f t="shared" si="17"/>
        <v>28187.417083204458</v>
      </c>
      <c r="T19" s="175">
        <f t="shared" si="18"/>
        <v>28187.417083204458</v>
      </c>
    </row>
    <row r="20" spans="2:20" s="7" customFormat="1" x14ac:dyDescent="0.25">
      <c r="B20" s="99">
        <v>5</v>
      </c>
      <c r="C20" s="172" t="s">
        <v>113</v>
      </c>
      <c r="D20" s="96">
        <v>1</v>
      </c>
      <c r="E20" s="89" t="s">
        <v>85</v>
      </c>
      <c r="F20" s="191"/>
      <c r="G20" s="191">
        <f t="shared" si="9"/>
        <v>0</v>
      </c>
      <c r="H20" s="191"/>
      <c r="I20" s="191">
        <f t="shared" si="10"/>
        <v>0</v>
      </c>
      <c r="J20" s="191">
        <f>'Scope of Works - JMS'!I7</f>
        <v>3221.9</v>
      </c>
      <c r="K20" s="191">
        <f t="shared" si="11"/>
        <v>3221.9</v>
      </c>
      <c r="L20" s="188"/>
      <c r="M20" s="191">
        <f t="shared" si="12"/>
        <v>0</v>
      </c>
      <c r="N20" s="191">
        <f t="shared" si="13"/>
        <v>3221.9</v>
      </c>
      <c r="O20" s="191">
        <f t="shared" si="14"/>
        <v>483.28499999999997</v>
      </c>
      <c r="P20" s="185">
        <f t="shared" si="15"/>
        <v>3705.1849999999999</v>
      </c>
      <c r="Q20" s="192">
        <f t="shared" si="16"/>
        <v>114.60516548097742</v>
      </c>
      <c r="R20" s="192">
        <v>0</v>
      </c>
      <c r="S20" s="178">
        <f t="shared" si="17"/>
        <v>3819.7901654809775</v>
      </c>
      <c r="T20" s="175">
        <f t="shared" si="18"/>
        <v>3819.7901654809775</v>
      </c>
    </row>
    <row r="21" spans="2:20" s="7" customFormat="1" x14ac:dyDescent="0.25">
      <c r="B21" s="99">
        <v>6</v>
      </c>
      <c r="C21" s="172" t="s">
        <v>116</v>
      </c>
      <c r="D21" s="96">
        <v>1</v>
      </c>
      <c r="E21" s="89" t="s">
        <v>85</v>
      </c>
      <c r="F21" s="191"/>
      <c r="G21" s="191">
        <f t="shared" si="9"/>
        <v>0</v>
      </c>
      <c r="H21" s="191"/>
      <c r="I21" s="191">
        <f t="shared" si="10"/>
        <v>0</v>
      </c>
      <c r="J21" s="191">
        <f>'Scope of Works - JMS'!I8</f>
        <v>19775.8</v>
      </c>
      <c r="K21" s="191">
        <f t="shared" si="11"/>
        <v>19775.8</v>
      </c>
      <c r="L21" s="188"/>
      <c r="M21" s="191">
        <f t="shared" si="12"/>
        <v>0</v>
      </c>
      <c r="N21" s="191">
        <f t="shared" si="13"/>
        <v>19775.8</v>
      </c>
      <c r="O21" s="191">
        <f t="shared" si="14"/>
        <v>2966.37</v>
      </c>
      <c r="P21" s="185">
        <f t="shared" si="15"/>
        <v>22742.17</v>
      </c>
      <c r="Q21" s="192">
        <f t="shared" si="16"/>
        <v>703.43860191772342</v>
      </c>
      <c r="R21" s="192">
        <v>0</v>
      </c>
      <c r="S21" s="178">
        <f t="shared" si="17"/>
        <v>23445.60860191772</v>
      </c>
      <c r="T21" s="175">
        <f t="shared" si="18"/>
        <v>23445.60860191772</v>
      </c>
    </row>
    <row r="22" spans="2:20" s="7" customFormat="1" x14ac:dyDescent="0.25">
      <c r="B22" s="99">
        <v>7</v>
      </c>
      <c r="C22" s="172" t="s">
        <v>120</v>
      </c>
      <c r="D22" s="96">
        <v>395</v>
      </c>
      <c r="E22" s="89" t="s">
        <v>99</v>
      </c>
      <c r="F22" s="191"/>
      <c r="G22" s="191">
        <f t="shared" si="9"/>
        <v>0</v>
      </c>
      <c r="H22" s="191"/>
      <c r="I22" s="191">
        <f t="shared" si="10"/>
        <v>0</v>
      </c>
      <c r="J22" s="191">
        <f>'Scope of Works - JMS'!I9</f>
        <v>305.82361481012657</v>
      </c>
      <c r="K22" s="191">
        <f t="shared" si="11"/>
        <v>120800.32785</v>
      </c>
      <c r="L22" s="188"/>
      <c r="M22" s="191">
        <f t="shared" si="12"/>
        <v>0</v>
      </c>
      <c r="N22" s="191">
        <f t="shared" si="13"/>
        <v>305.82361481012657</v>
      </c>
      <c r="O22" s="191">
        <f t="shared" si="14"/>
        <v>45.873542221518981</v>
      </c>
      <c r="P22" s="185">
        <f t="shared" si="15"/>
        <v>351.69715703164553</v>
      </c>
      <c r="Q22" s="192">
        <f t="shared" si="16"/>
        <v>10.878353140477747</v>
      </c>
      <c r="R22" s="192">
        <v>0</v>
      </c>
      <c r="S22" s="178">
        <f t="shared" si="17"/>
        <v>362.5755101721233</v>
      </c>
      <c r="T22" s="175">
        <f t="shared" si="18"/>
        <v>143217.32651798869</v>
      </c>
    </row>
    <row r="23" spans="2:20" s="7" customFormat="1" x14ac:dyDescent="0.25">
      <c r="B23" s="99">
        <v>8</v>
      </c>
      <c r="C23" s="172" t="s">
        <v>124</v>
      </c>
      <c r="D23" s="96">
        <v>11</v>
      </c>
      <c r="E23" s="89" t="s">
        <v>85</v>
      </c>
      <c r="F23" s="191"/>
      <c r="G23" s="191">
        <f t="shared" si="9"/>
        <v>0</v>
      </c>
      <c r="H23" s="191"/>
      <c r="I23" s="191">
        <f t="shared" si="10"/>
        <v>0</v>
      </c>
      <c r="J23" s="191">
        <f>'Scope of Works - JMS'!I10</f>
        <v>1142.6857200000002</v>
      </c>
      <c r="K23" s="191">
        <f t="shared" si="11"/>
        <v>12569.542920000002</v>
      </c>
      <c r="L23" s="188"/>
      <c r="M23" s="191">
        <f t="shared" si="12"/>
        <v>0</v>
      </c>
      <c r="N23" s="191">
        <f t="shared" si="13"/>
        <v>1142.6857200000002</v>
      </c>
      <c r="O23" s="191">
        <f t="shared" si="14"/>
        <v>171.40285800000001</v>
      </c>
      <c r="P23" s="185">
        <f t="shared" si="15"/>
        <v>1314.0885780000001</v>
      </c>
      <c r="Q23" s="192">
        <f t="shared" si="16"/>
        <v>40.646105103618936</v>
      </c>
      <c r="R23" s="192">
        <v>0</v>
      </c>
      <c r="S23" s="178">
        <f t="shared" si="17"/>
        <v>1354.7346831036191</v>
      </c>
      <c r="T23" s="175">
        <f t="shared" si="18"/>
        <v>14902.081514139811</v>
      </c>
    </row>
    <row r="24" spans="2:20" s="7" customFormat="1" x14ac:dyDescent="0.25">
      <c r="B24" s="99">
        <v>9</v>
      </c>
      <c r="C24" s="172" t="s">
        <v>127</v>
      </c>
      <c r="D24" s="96">
        <v>1</v>
      </c>
      <c r="E24" s="89" t="s">
        <v>85</v>
      </c>
      <c r="F24" s="191"/>
      <c r="G24" s="191">
        <f t="shared" si="9"/>
        <v>0</v>
      </c>
      <c r="H24" s="191"/>
      <c r="I24" s="191">
        <f t="shared" si="10"/>
        <v>0</v>
      </c>
      <c r="J24" s="191">
        <f>'Scope of Works - JMS'!I11</f>
        <v>0</v>
      </c>
      <c r="K24" s="191">
        <f t="shared" si="11"/>
        <v>0</v>
      </c>
      <c r="L24" s="188"/>
      <c r="M24" s="191">
        <f t="shared" si="12"/>
        <v>0</v>
      </c>
      <c r="N24" s="191">
        <f t="shared" si="13"/>
        <v>0</v>
      </c>
      <c r="O24" s="191">
        <f t="shared" si="14"/>
        <v>0</v>
      </c>
      <c r="P24" s="185">
        <f t="shared" si="15"/>
        <v>0</v>
      </c>
      <c r="Q24" s="192">
        <f t="shared" si="16"/>
        <v>0</v>
      </c>
      <c r="R24" s="192">
        <v>0</v>
      </c>
      <c r="S24" s="178">
        <f t="shared" si="17"/>
        <v>0</v>
      </c>
      <c r="T24" s="175">
        <f t="shared" si="18"/>
        <v>0</v>
      </c>
    </row>
    <row r="25" spans="2:20" s="7" customFormat="1" x14ac:dyDescent="0.25">
      <c r="B25" s="99">
        <v>10</v>
      </c>
      <c r="C25" s="172" t="s">
        <v>130</v>
      </c>
      <c r="D25" s="96">
        <v>1</v>
      </c>
      <c r="E25" s="89" t="s">
        <v>85</v>
      </c>
      <c r="F25" s="191"/>
      <c r="G25" s="191">
        <f t="shared" si="9"/>
        <v>0</v>
      </c>
      <c r="H25" s="191"/>
      <c r="I25" s="191">
        <f t="shared" si="10"/>
        <v>0</v>
      </c>
      <c r="J25" s="191">
        <f>'Scope of Works - JMS'!I12</f>
        <v>0</v>
      </c>
      <c r="K25" s="191">
        <f t="shared" si="11"/>
        <v>0</v>
      </c>
      <c r="L25" s="188"/>
      <c r="M25" s="191">
        <f t="shared" si="12"/>
        <v>0</v>
      </c>
      <c r="N25" s="191">
        <f t="shared" si="13"/>
        <v>0</v>
      </c>
      <c r="O25" s="191">
        <f t="shared" si="14"/>
        <v>0</v>
      </c>
      <c r="P25" s="185">
        <f t="shared" si="15"/>
        <v>0</v>
      </c>
      <c r="Q25" s="192">
        <f t="shared" si="16"/>
        <v>0</v>
      </c>
      <c r="R25" s="192">
        <v>0</v>
      </c>
      <c r="S25" s="178">
        <f t="shared" si="17"/>
        <v>0</v>
      </c>
      <c r="T25" s="175">
        <f t="shared" si="18"/>
        <v>0</v>
      </c>
    </row>
    <row r="26" spans="2:20" s="7" customFormat="1" x14ac:dyDescent="0.25">
      <c r="B26" s="99">
        <v>11</v>
      </c>
      <c r="C26" s="172" t="s">
        <v>132</v>
      </c>
      <c r="D26" s="96">
        <v>1</v>
      </c>
      <c r="E26" s="89" t="s">
        <v>85</v>
      </c>
      <c r="F26" s="191"/>
      <c r="G26" s="191">
        <f t="shared" si="9"/>
        <v>0</v>
      </c>
      <c r="H26" s="191"/>
      <c r="I26" s="191">
        <f t="shared" si="10"/>
        <v>0</v>
      </c>
      <c r="J26" s="191">
        <f>'Scope of Works - JMS'!I13</f>
        <v>0</v>
      </c>
      <c r="K26" s="191">
        <f t="shared" si="11"/>
        <v>0</v>
      </c>
      <c r="L26" s="188"/>
      <c r="M26" s="191">
        <f t="shared" si="12"/>
        <v>0</v>
      </c>
      <c r="N26" s="191">
        <f t="shared" si="13"/>
        <v>0</v>
      </c>
      <c r="O26" s="191">
        <f t="shared" si="14"/>
        <v>0</v>
      </c>
      <c r="P26" s="185">
        <f t="shared" si="15"/>
        <v>0</v>
      </c>
      <c r="Q26" s="192">
        <f t="shared" si="16"/>
        <v>0</v>
      </c>
      <c r="R26" s="192">
        <v>0</v>
      </c>
      <c r="S26" s="178">
        <f t="shared" si="17"/>
        <v>0</v>
      </c>
      <c r="T26" s="175">
        <f t="shared" si="18"/>
        <v>0</v>
      </c>
    </row>
    <row r="27" spans="2:20" s="7" customFormat="1" x14ac:dyDescent="0.25">
      <c r="B27" s="99">
        <v>12</v>
      </c>
      <c r="C27" s="172" t="s">
        <v>135</v>
      </c>
      <c r="D27" s="96">
        <v>1</v>
      </c>
      <c r="E27" s="89" t="s">
        <v>85</v>
      </c>
      <c r="F27" s="191"/>
      <c r="G27" s="191">
        <f t="shared" si="9"/>
        <v>0</v>
      </c>
      <c r="H27" s="191"/>
      <c r="I27" s="191">
        <f t="shared" si="10"/>
        <v>0</v>
      </c>
      <c r="J27" s="191">
        <f>'Scope of Works - JMS'!I14</f>
        <v>0</v>
      </c>
      <c r="K27" s="191">
        <f t="shared" si="11"/>
        <v>0</v>
      </c>
      <c r="L27" s="188"/>
      <c r="M27" s="191">
        <f t="shared" si="12"/>
        <v>0</v>
      </c>
      <c r="N27" s="191">
        <f t="shared" si="13"/>
        <v>0</v>
      </c>
      <c r="O27" s="191">
        <f t="shared" si="14"/>
        <v>0</v>
      </c>
      <c r="P27" s="185">
        <f t="shared" si="15"/>
        <v>0</v>
      </c>
      <c r="Q27" s="192">
        <f t="shared" si="16"/>
        <v>0</v>
      </c>
      <c r="R27" s="192">
        <v>0</v>
      </c>
      <c r="S27" s="178">
        <f t="shared" si="17"/>
        <v>0</v>
      </c>
      <c r="T27" s="175">
        <f t="shared" si="18"/>
        <v>0</v>
      </c>
    </row>
    <row r="28" spans="2:20" s="7" customFormat="1" x14ac:dyDescent="0.25">
      <c r="B28" s="99">
        <v>13</v>
      </c>
      <c r="C28" s="172" t="s">
        <v>137</v>
      </c>
      <c r="D28" s="96">
        <v>1</v>
      </c>
      <c r="E28" s="89" t="s">
        <v>139</v>
      </c>
      <c r="F28" s="191"/>
      <c r="G28" s="191">
        <f t="shared" si="9"/>
        <v>0</v>
      </c>
      <c r="H28" s="191"/>
      <c r="I28" s="191">
        <f t="shared" si="10"/>
        <v>0</v>
      </c>
      <c r="J28" s="191">
        <f>'Scope of Works - JMS'!I15</f>
        <v>31464.43102</v>
      </c>
      <c r="K28" s="191">
        <f t="shared" si="11"/>
        <v>31464.43102</v>
      </c>
      <c r="L28" s="188"/>
      <c r="M28" s="191">
        <f t="shared" si="12"/>
        <v>0</v>
      </c>
      <c r="N28" s="191">
        <f t="shared" si="13"/>
        <v>31464.43102</v>
      </c>
      <c r="O28" s="191">
        <f t="shared" si="14"/>
        <v>4719.6646529999998</v>
      </c>
      <c r="P28" s="185">
        <f t="shared" si="15"/>
        <v>36184.095673000003</v>
      </c>
      <c r="Q28" s="192">
        <f t="shared" si="16"/>
        <v>1119.2111250541295</v>
      </c>
      <c r="R28" s="192">
        <v>0</v>
      </c>
      <c r="S28" s="178">
        <f t="shared" si="17"/>
        <v>37303.306798054131</v>
      </c>
      <c r="T28" s="175">
        <f t="shared" si="18"/>
        <v>37303.306798054131</v>
      </c>
    </row>
    <row r="29" spans="2:20" s="7" customFormat="1" x14ac:dyDescent="0.25">
      <c r="B29" s="99">
        <v>14</v>
      </c>
      <c r="C29" s="172" t="s">
        <v>142</v>
      </c>
      <c r="D29" s="96">
        <v>143</v>
      </c>
      <c r="E29" s="89" t="s">
        <v>85</v>
      </c>
      <c r="F29" s="191"/>
      <c r="G29" s="191">
        <f t="shared" si="9"/>
        <v>0</v>
      </c>
      <c r="H29" s="191"/>
      <c r="I29" s="191">
        <f t="shared" si="10"/>
        <v>0</v>
      </c>
      <c r="J29" s="191">
        <f>'Scope of Works - JMS'!I16</f>
        <v>82.969884000000008</v>
      </c>
      <c r="K29" s="191">
        <f t="shared" si="11"/>
        <v>11864.693412000001</v>
      </c>
      <c r="L29" s="188"/>
      <c r="M29" s="191">
        <f t="shared" si="12"/>
        <v>0</v>
      </c>
      <c r="N29" s="191">
        <f t="shared" si="13"/>
        <v>82.969884000000008</v>
      </c>
      <c r="O29" s="191">
        <f t="shared" si="14"/>
        <v>12.4454826</v>
      </c>
      <c r="P29" s="185">
        <f t="shared" si="15"/>
        <v>95.415366600000013</v>
      </c>
      <c r="Q29" s="192">
        <f t="shared" si="16"/>
        <v>2.9512949768017327</v>
      </c>
      <c r="R29" s="192">
        <v>0</v>
      </c>
      <c r="S29" s="178">
        <f t="shared" si="17"/>
        <v>98.366661576801746</v>
      </c>
      <c r="T29" s="175">
        <f t="shared" si="18"/>
        <v>14066.432605482651</v>
      </c>
    </row>
    <row r="30" spans="2:20" s="7" customFormat="1" x14ac:dyDescent="0.25">
      <c r="B30" s="99">
        <v>15</v>
      </c>
      <c r="C30" s="172" t="s">
        <v>145</v>
      </c>
      <c r="D30" s="96">
        <v>143</v>
      </c>
      <c r="E30" s="89" t="s">
        <v>85</v>
      </c>
      <c r="F30" s="191"/>
      <c r="G30" s="191">
        <f t="shared" si="9"/>
        <v>0</v>
      </c>
      <c r="H30" s="191"/>
      <c r="I30" s="191">
        <f t="shared" si="10"/>
        <v>0</v>
      </c>
      <c r="J30" s="191">
        <f>'Scope of Works - JMS'!I17</f>
        <v>762.59545000000003</v>
      </c>
      <c r="K30" s="191">
        <f t="shared" si="11"/>
        <v>109051.14935000001</v>
      </c>
      <c r="L30" s="188"/>
      <c r="M30" s="191">
        <f t="shared" si="12"/>
        <v>0</v>
      </c>
      <c r="N30" s="191">
        <f t="shared" si="13"/>
        <v>762.59545000000003</v>
      </c>
      <c r="O30" s="191">
        <f t="shared" si="14"/>
        <v>114.3893175</v>
      </c>
      <c r="P30" s="185">
        <f t="shared" si="15"/>
        <v>876.98476750000009</v>
      </c>
      <c r="Q30" s="192">
        <f t="shared" si="16"/>
        <v>27.126036730590787</v>
      </c>
      <c r="R30" s="192">
        <v>0</v>
      </c>
      <c r="S30" s="178">
        <f t="shared" si="17"/>
        <v>904.11080423059093</v>
      </c>
      <c r="T30" s="175">
        <f t="shared" si="18"/>
        <v>129287.8450049745</v>
      </c>
    </row>
    <row r="31" spans="2:20" s="7" customFormat="1" ht="17.7" customHeight="1" x14ac:dyDescent="0.25">
      <c r="B31" s="99">
        <v>16</v>
      </c>
      <c r="C31" s="172" t="s">
        <v>149</v>
      </c>
      <c r="D31" s="96">
        <v>143</v>
      </c>
      <c r="E31" s="89" t="s">
        <v>85</v>
      </c>
      <c r="F31" s="191"/>
      <c r="G31" s="191">
        <f t="shared" si="9"/>
        <v>0</v>
      </c>
      <c r="H31" s="191"/>
      <c r="I31" s="191">
        <f t="shared" si="10"/>
        <v>0</v>
      </c>
      <c r="J31" s="191">
        <f>'Scope of Works - JMS'!I18</f>
        <v>1777.9123425</v>
      </c>
      <c r="K31" s="191">
        <f t="shared" si="11"/>
        <v>254241.4649775</v>
      </c>
      <c r="L31" s="188"/>
      <c r="M31" s="191">
        <f t="shared" si="12"/>
        <v>0</v>
      </c>
      <c r="N31" s="191">
        <f t="shared" si="13"/>
        <v>1777.9123425</v>
      </c>
      <c r="O31" s="191">
        <f t="shared" si="14"/>
        <v>266.686851375</v>
      </c>
      <c r="P31" s="185">
        <f t="shared" si="15"/>
        <v>2044.5991938750001</v>
      </c>
      <c r="Q31" s="192">
        <f t="shared" si="16"/>
        <v>63.24154636173833</v>
      </c>
      <c r="R31" s="192">
        <v>0</v>
      </c>
      <c r="S31" s="178">
        <f t="shared" si="17"/>
        <v>2107.8407402367384</v>
      </c>
      <c r="T31" s="175">
        <f t="shared" si="18"/>
        <v>301421.22585385357</v>
      </c>
    </row>
    <row r="32" spans="2:20" s="7" customFormat="1" ht="25.55" customHeight="1" x14ac:dyDescent="0.25">
      <c r="B32" s="99">
        <v>17</v>
      </c>
      <c r="C32" s="172" t="s">
        <v>153</v>
      </c>
      <c r="D32" s="96">
        <v>793</v>
      </c>
      <c r="E32" s="89" t="s">
        <v>155</v>
      </c>
      <c r="F32" s="191"/>
      <c r="G32" s="191">
        <f t="shared" si="9"/>
        <v>0</v>
      </c>
      <c r="H32" s="191"/>
      <c r="I32" s="191">
        <f t="shared" si="10"/>
        <v>0</v>
      </c>
      <c r="J32" s="191">
        <f>'Scope of Works - JMS'!I19</f>
        <v>1.3245837957124844</v>
      </c>
      <c r="K32" s="191">
        <f t="shared" si="11"/>
        <v>1050.3949500000001</v>
      </c>
      <c r="L32" s="188"/>
      <c r="M32" s="191">
        <f t="shared" si="12"/>
        <v>0</v>
      </c>
      <c r="N32" s="191">
        <f t="shared" si="13"/>
        <v>1.3245837957124844</v>
      </c>
      <c r="O32" s="191">
        <f t="shared" si="14"/>
        <v>0.19868756935687265</v>
      </c>
      <c r="P32" s="185">
        <f t="shared" si="15"/>
        <v>1.523271365069357</v>
      </c>
      <c r="Q32" s="192">
        <f t="shared" si="16"/>
        <v>4.7116342872544299E-2</v>
      </c>
      <c r="R32" s="192">
        <v>0</v>
      </c>
      <c r="S32" s="178">
        <f t="shared" si="17"/>
        <v>1.5703877079419013</v>
      </c>
      <c r="T32" s="175">
        <f t="shared" si="18"/>
        <v>1245.3174523979278</v>
      </c>
    </row>
    <row r="33" spans="2:20" s="7" customFormat="1" x14ac:dyDescent="0.25">
      <c r="B33" s="99">
        <v>18</v>
      </c>
      <c r="C33" s="172" t="s">
        <v>158</v>
      </c>
      <c r="D33" s="96">
        <v>2546</v>
      </c>
      <c r="E33" s="89" t="s">
        <v>155</v>
      </c>
      <c r="F33" s="191"/>
      <c r="G33" s="191">
        <f t="shared" si="9"/>
        <v>0</v>
      </c>
      <c r="H33" s="191"/>
      <c r="I33" s="191">
        <f t="shared" si="10"/>
        <v>0</v>
      </c>
      <c r="J33" s="191">
        <f>'Scope of Works - JMS'!I20</f>
        <v>1.5110887293794188</v>
      </c>
      <c r="K33" s="191">
        <f t="shared" si="11"/>
        <v>3847.2319050000006</v>
      </c>
      <c r="L33" s="188"/>
      <c r="M33" s="191">
        <f t="shared" si="12"/>
        <v>0</v>
      </c>
      <c r="N33" s="191">
        <f t="shared" si="13"/>
        <v>1.5110887293794188</v>
      </c>
      <c r="O33" s="191">
        <f t="shared" si="14"/>
        <v>0.22666330940691282</v>
      </c>
      <c r="P33" s="185">
        <f t="shared" si="15"/>
        <v>1.7377520387863317</v>
      </c>
      <c r="Q33" s="192">
        <f t="shared" si="16"/>
        <v>5.3750449699546295E-2</v>
      </c>
      <c r="R33" s="192">
        <v>0</v>
      </c>
      <c r="S33" s="178">
        <f t="shared" si="17"/>
        <v>1.7915024884858779</v>
      </c>
      <c r="T33" s="175">
        <f t="shared" si="18"/>
        <v>4561.1653356850447</v>
      </c>
    </row>
    <row r="34" spans="2:20" s="7" customFormat="1" x14ac:dyDescent="0.25">
      <c r="B34" s="99">
        <v>19</v>
      </c>
      <c r="C34" s="172" t="s">
        <v>161</v>
      </c>
      <c r="D34" s="96">
        <v>50</v>
      </c>
      <c r="E34" s="89" t="s">
        <v>155</v>
      </c>
      <c r="F34" s="191"/>
      <c r="G34" s="191">
        <f t="shared" si="9"/>
        <v>0</v>
      </c>
      <c r="H34" s="191"/>
      <c r="I34" s="191">
        <f t="shared" si="10"/>
        <v>0</v>
      </c>
      <c r="J34" s="191">
        <f>'Scope of Works - JMS'!I21</f>
        <v>4.8003077999999997</v>
      </c>
      <c r="K34" s="191">
        <f t="shared" si="11"/>
        <v>240.01539</v>
      </c>
      <c r="L34" s="188"/>
      <c r="M34" s="191">
        <f t="shared" si="12"/>
        <v>0</v>
      </c>
      <c r="N34" s="191">
        <f t="shared" si="13"/>
        <v>4.8003077999999997</v>
      </c>
      <c r="O34" s="191">
        <f t="shared" si="14"/>
        <v>0.72004616999999993</v>
      </c>
      <c r="P34" s="185">
        <f t="shared" si="15"/>
        <v>5.5203539699999995</v>
      </c>
      <c r="Q34" s="192">
        <f t="shared" si="16"/>
        <v>0.17075020012372408</v>
      </c>
      <c r="R34" s="192">
        <v>0</v>
      </c>
      <c r="S34" s="178">
        <f t="shared" si="17"/>
        <v>5.6911041701237233</v>
      </c>
      <c r="T34" s="175">
        <f t="shared" si="18"/>
        <v>284.55520850618615</v>
      </c>
    </row>
    <row r="35" spans="2:20" s="7" customFormat="1" x14ac:dyDescent="0.25">
      <c r="B35" s="99">
        <v>20</v>
      </c>
      <c r="C35" s="172" t="s">
        <v>165</v>
      </c>
      <c r="D35" s="96">
        <v>50</v>
      </c>
      <c r="E35" s="89" t="s">
        <v>155</v>
      </c>
      <c r="F35" s="191"/>
      <c r="G35" s="191">
        <f t="shared" si="9"/>
        <v>0</v>
      </c>
      <c r="H35" s="191"/>
      <c r="I35" s="191">
        <f t="shared" si="10"/>
        <v>0</v>
      </c>
      <c r="J35" s="191">
        <f>'Scope of Works - JMS'!I22</f>
        <v>83.249653999999992</v>
      </c>
      <c r="K35" s="191">
        <f t="shared" si="11"/>
        <v>4162.4826999999996</v>
      </c>
      <c r="L35" s="188"/>
      <c r="M35" s="191">
        <f t="shared" si="12"/>
        <v>0</v>
      </c>
      <c r="N35" s="191">
        <f t="shared" si="13"/>
        <v>83.249653999999992</v>
      </c>
      <c r="O35" s="191">
        <f t="shared" si="14"/>
        <v>12.487448099999998</v>
      </c>
      <c r="P35" s="185">
        <f t="shared" si="15"/>
        <v>95.737102099999987</v>
      </c>
      <c r="Q35" s="192">
        <f t="shared" si="16"/>
        <v>2.9612465852149703</v>
      </c>
      <c r="R35" s="192">
        <v>0</v>
      </c>
      <c r="S35" s="178">
        <f t="shared" si="17"/>
        <v>98.698348685214953</v>
      </c>
      <c r="T35" s="175">
        <f t="shared" si="18"/>
        <v>4934.9174342607475</v>
      </c>
    </row>
    <row r="36" spans="2:20" s="7" customFormat="1" x14ac:dyDescent="0.25">
      <c r="B36" s="99">
        <v>21</v>
      </c>
      <c r="C36" s="172" t="s">
        <v>168</v>
      </c>
      <c r="D36" s="96">
        <v>3</v>
      </c>
      <c r="E36" s="89" t="s">
        <v>85</v>
      </c>
      <c r="F36" s="191"/>
      <c r="G36" s="191">
        <f t="shared" si="9"/>
        <v>0</v>
      </c>
      <c r="H36" s="191"/>
      <c r="I36" s="191">
        <f t="shared" si="10"/>
        <v>0</v>
      </c>
      <c r="J36" s="191">
        <f>'Scope of Works - JMS'!I23</f>
        <v>3000</v>
      </c>
      <c r="K36" s="191">
        <f t="shared" si="11"/>
        <v>9000</v>
      </c>
      <c r="L36" s="188"/>
      <c r="M36" s="191">
        <f t="shared" si="12"/>
        <v>0</v>
      </c>
      <c r="N36" s="191">
        <f t="shared" si="13"/>
        <v>3000</v>
      </c>
      <c r="O36" s="191">
        <f t="shared" si="14"/>
        <v>450</v>
      </c>
      <c r="P36" s="185">
        <f t="shared" si="15"/>
        <v>3450</v>
      </c>
      <c r="Q36" s="192">
        <f t="shared" si="16"/>
        <v>106.71203216826477</v>
      </c>
      <c r="R36" s="192">
        <v>0</v>
      </c>
      <c r="S36" s="178">
        <f t="shared" si="17"/>
        <v>3556.7120321682646</v>
      </c>
      <c r="T36" s="175">
        <f t="shared" si="18"/>
        <v>10670.136096504793</v>
      </c>
    </row>
    <row r="37" spans="2:20" s="7" customFormat="1" x14ac:dyDescent="0.25">
      <c r="B37" s="121"/>
      <c r="C37" s="122"/>
      <c r="D37" s="104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19"/>
      <c r="T37" s="120"/>
    </row>
    <row r="38" spans="2:20" s="7" customFormat="1" x14ac:dyDescent="0.25">
      <c r="B38" s="121"/>
      <c r="C38" s="126"/>
      <c r="D38" s="104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19"/>
      <c r="T38" s="120"/>
    </row>
    <row r="39" spans="2:20" s="7" customFormat="1" x14ac:dyDescent="0.25">
      <c r="B39" s="121"/>
      <c r="C39" s="125"/>
      <c r="D39" s="104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19"/>
      <c r="T39" s="120"/>
    </row>
    <row r="40" spans="2:20" s="7" customFormat="1" x14ac:dyDescent="0.25">
      <c r="B40" s="121"/>
      <c r="C40" s="125"/>
      <c r="D40" s="104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19"/>
      <c r="T40" s="120"/>
    </row>
    <row r="41" spans="2:20" s="7" customFormat="1" x14ac:dyDescent="0.25">
      <c r="B41" s="121"/>
      <c r="C41" s="125"/>
      <c r="D41" s="104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19"/>
      <c r="T41" s="120"/>
    </row>
    <row r="42" spans="2:20" s="7" customFormat="1" x14ac:dyDescent="0.25">
      <c r="B42" s="121"/>
      <c r="C42" s="125"/>
      <c r="D42" s="104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19"/>
      <c r="T42" s="120"/>
    </row>
    <row r="43" spans="2:20" s="7" customFormat="1" x14ac:dyDescent="0.25">
      <c r="B43" s="121"/>
      <c r="C43" s="126"/>
      <c r="D43" s="104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19"/>
      <c r="T43" s="120"/>
    </row>
    <row r="44" spans="2:20" s="7" customFormat="1" x14ac:dyDescent="0.25">
      <c r="B44" s="121"/>
      <c r="C44" s="128"/>
      <c r="D44" s="104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19"/>
      <c r="T44" s="120"/>
    </row>
    <row r="45" spans="2:20" s="7" customFormat="1" x14ac:dyDescent="0.25">
      <c r="B45" s="121"/>
      <c r="C45" s="128"/>
      <c r="D45" s="104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19"/>
      <c r="T45" s="120"/>
    </row>
    <row r="46" spans="2:20" s="7" customFormat="1" x14ac:dyDescent="0.25">
      <c r="B46" s="121"/>
      <c r="C46" s="128"/>
      <c r="D46" s="104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19"/>
      <c r="T46" s="120"/>
    </row>
    <row r="47" spans="2:20" s="7" customFormat="1" x14ac:dyDescent="0.25">
      <c r="B47" s="121"/>
      <c r="C47" s="128"/>
      <c r="D47" s="104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19"/>
      <c r="T47" s="120"/>
    </row>
    <row r="48" spans="2:20" s="7" customFormat="1" x14ac:dyDescent="0.25">
      <c r="B48" s="121"/>
      <c r="C48" s="122"/>
      <c r="D48" s="104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19"/>
      <c r="T48" s="120"/>
    </row>
    <row r="49" spans="2:20" s="7" customFormat="1" x14ac:dyDescent="0.25">
      <c r="B49" s="121"/>
      <c r="C49" s="123"/>
      <c r="D49" s="104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19"/>
      <c r="T49" s="120"/>
    </row>
    <row r="50" spans="2:20" s="7" customFormat="1" x14ac:dyDescent="0.25">
      <c r="B50" s="121"/>
      <c r="C50" s="122"/>
      <c r="D50" s="104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19"/>
      <c r="T50" s="120"/>
    </row>
    <row r="51" spans="2:20" s="7" customFormat="1" x14ac:dyDescent="0.25">
      <c r="B51" s="121"/>
      <c r="C51" s="125"/>
      <c r="D51" s="104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19"/>
      <c r="T51" s="120"/>
    </row>
    <row r="52" spans="2:20" s="7" customFormat="1" x14ac:dyDescent="0.25">
      <c r="B52" s="121"/>
      <c r="C52" s="125"/>
      <c r="D52" s="104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19"/>
      <c r="T52" s="120"/>
    </row>
    <row r="53" spans="2:20" s="7" customFormat="1" x14ac:dyDescent="0.25">
      <c r="B53" s="121"/>
      <c r="C53" s="125"/>
      <c r="D53" s="104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19"/>
      <c r="T53" s="120"/>
    </row>
    <row r="54" spans="2:20" s="7" customFormat="1" x14ac:dyDescent="0.25">
      <c r="B54" s="121"/>
      <c r="C54" s="125"/>
      <c r="D54" s="104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19"/>
      <c r="T54" s="120"/>
    </row>
    <row r="55" spans="2:20" s="7" customFormat="1" x14ac:dyDescent="0.25">
      <c r="B55" s="121"/>
      <c r="C55" s="125"/>
      <c r="D55" s="104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19"/>
      <c r="T55" s="120"/>
    </row>
    <row r="56" spans="2:20" s="7" customFormat="1" x14ac:dyDescent="0.25">
      <c r="B56" s="121"/>
      <c r="C56" s="125"/>
      <c r="D56" s="104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19"/>
      <c r="T56" s="120"/>
    </row>
    <row r="57" spans="2:20" s="7" customFormat="1" x14ac:dyDescent="0.25">
      <c r="B57" s="121"/>
      <c r="C57" s="125"/>
      <c r="D57" s="104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19"/>
      <c r="T57" s="120"/>
    </row>
    <row r="58" spans="2:20" s="7" customFormat="1" x14ac:dyDescent="0.25">
      <c r="B58" s="121"/>
      <c r="C58" s="125"/>
      <c r="D58" s="104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19"/>
      <c r="T58" s="120"/>
    </row>
    <row r="59" spans="2:20" s="7" customFormat="1" x14ac:dyDescent="0.25">
      <c r="B59" s="121"/>
      <c r="C59" s="125"/>
      <c r="D59" s="104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19"/>
      <c r="T59" s="120"/>
    </row>
    <row r="60" spans="2:20" s="7" customFormat="1" x14ac:dyDescent="0.25">
      <c r="B60" s="121"/>
      <c r="C60" s="125"/>
      <c r="D60" s="104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19"/>
      <c r="T60" s="120"/>
    </row>
    <row r="61" spans="2:20" s="7" customFormat="1" x14ac:dyDescent="0.25">
      <c r="B61" s="121"/>
      <c r="C61" s="125"/>
      <c r="D61" s="104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19"/>
      <c r="T61" s="120"/>
    </row>
    <row r="62" spans="2:20" s="7" customFormat="1" x14ac:dyDescent="0.25">
      <c r="B62" s="121"/>
      <c r="C62" s="125"/>
      <c r="D62" s="104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19"/>
      <c r="T62" s="120"/>
    </row>
    <row r="63" spans="2:20" s="7" customFormat="1" x14ac:dyDescent="0.25">
      <c r="B63" s="121"/>
      <c r="C63" s="125"/>
      <c r="D63" s="104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19"/>
      <c r="T63" s="120"/>
    </row>
    <row r="64" spans="2:20" s="7" customFormat="1" x14ac:dyDescent="0.25">
      <c r="B64" s="121"/>
      <c r="C64" s="125"/>
      <c r="D64" s="104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19"/>
      <c r="T64" s="120"/>
    </row>
    <row r="65" spans="2:22" s="7" customFormat="1" x14ac:dyDescent="0.25">
      <c r="B65" s="121"/>
      <c r="C65" s="125"/>
      <c r="D65" s="104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19"/>
      <c r="T65" s="120"/>
    </row>
    <row r="66" spans="2:22" s="7" customFormat="1" x14ac:dyDescent="0.25">
      <c r="B66" s="121"/>
      <c r="C66" s="125"/>
      <c r="D66" s="104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19"/>
      <c r="T66" s="120"/>
    </row>
    <row r="67" spans="2:22" s="7" customFormat="1" x14ac:dyDescent="0.25">
      <c r="B67" s="121"/>
      <c r="C67" s="126"/>
      <c r="D67" s="104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19"/>
      <c r="T67" s="120"/>
    </row>
    <row r="68" spans="2:22" s="7" customFormat="1" x14ac:dyDescent="0.25">
      <c r="B68" s="121"/>
      <c r="C68" s="126"/>
      <c r="D68" s="104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19"/>
      <c r="T68" s="120"/>
    </row>
    <row r="69" spans="2:22" s="7" customFormat="1" x14ac:dyDescent="0.25">
      <c r="B69" s="121"/>
      <c r="C69" s="125"/>
      <c r="D69" s="104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19"/>
      <c r="T69" s="120"/>
    </row>
    <row r="70" spans="2:22" s="7" customFormat="1" x14ac:dyDescent="0.25">
      <c r="B70" s="121"/>
      <c r="C70" s="122"/>
      <c r="D70" s="104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19"/>
      <c r="T70" s="120"/>
    </row>
    <row r="71" spans="2:22" s="7" customFormat="1" x14ac:dyDescent="0.25">
      <c r="B71" s="121"/>
      <c r="C71" s="126"/>
      <c r="D71" s="104"/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19"/>
      <c r="T71" s="120"/>
    </row>
    <row r="72" spans="2:22" s="7" customFormat="1" x14ac:dyDescent="0.25">
      <c r="B72" s="121"/>
      <c r="C72" s="125"/>
      <c r="D72" s="104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19"/>
      <c r="T72" s="120"/>
    </row>
    <row r="73" spans="2:22" s="7" customFormat="1" x14ac:dyDescent="0.25">
      <c r="B73" s="121"/>
      <c r="C73" s="125"/>
      <c r="D73" s="104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87"/>
      <c r="T73" s="120"/>
    </row>
    <row r="74" spans="2:22" s="7" customFormat="1" x14ac:dyDescent="0.25">
      <c r="B74" s="121"/>
      <c r="C74" s="125"/>
      <c r="D74" s="104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87"/>
      <c r="T74" s="120"/>
    </row>
    <row r="75" spans="2:22" s="7" customFormat="1" x14ac:dyDescent="0.25">
      <c r="B75" s="121"/>
      <c r="C75" s="122"/>
      <c r="D75" s="104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87"/>
      <c r="T75" s="86"/>
    </row>
    <row r="76" spans="2:22" s="7" customFormat="1" ht="15.05" thickBot="1" x14ac:dyDescent="0.3">
      <c r="B76" s="121"/>
      <c r="C76" s="107"/>
      <c r="D76" s="104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27"/>
      <c r="T76" s="120"/>
    </row>
    <row r="77" spans="2:22" s="7" customFormat="1" ht="14.25" customHeight="1" thickTop="1" x14ac:dyDescent="0.25">
      <c r="B77" s="100"/>
      <c r="C77" s="108"/>
      <c r="D77" s="109"/>
      <c r="E77" s="110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1"/>
      <c r="T77" s="112"/>
    </row>
    <row r="78" spans="2:22" s="7" customFormat="1" ht="14.25" customHeight="1" x14ac:dyDescent="0.25">
      <c r="B78" s="101"/>
      <c r="C78" s="85" t="s">
        <v>6</v>
      </c>
      <c r="D78" s="113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1"/>
      <c r="T78" s="124">
        <f>SUM(T16:T66)</f>
        <v>1027987.0235921367</v>
      </c>
      <c r="V78" s="103"/>
    </row>
    <row r="79" spans="2:22" s="7" customFormat="1" ht="14.25" customHeight="1" thickBot="1" x14ac:dyDescent="0.3">
      <c r="B79" s="102"/>
      <c r="C79" s="115"/>
      <c r="D79" s="116"/>
      <c r="E79" s="117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8"/>
      <c r="T79" s="118"/>
    </row>
    <row r="80" spans="2:22" x14ac:dyDescent="0.25">
      <c r="B80" s="71"/>
      <c r="C80" s="39"/>
      <c r="D80" s="91"/>
      <c r="E80" s="2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1"/>
      <c r="T80" s="1"/>
    </row>
    <row r="81" spans="4:4" x14ac:dyDescent="0.25">
      <c r="D81" s="97"/>
    </row>
    <row r="82" spans="4:4" x14ac:dyDescent="0.25">
      <c r="D82" s="98"/>
    </row>
    <row r="83" spans="4:4" x14ac:dyDescent="0.25">
      <c r="D83" s="97"/>
    </row>
    <row r="84" spans="4:4" x14ac:dyDescent="0.25">
      <c r="D84" s="98"/>
    </row>
    <row r="85" spans="4:4" x14ac:dyDescent="0.25">
      <c r="D85" s="97"/>
    </row>
    <row r="86" spans="4:4" x14ac:dyDescent="0.25">
      <c r="D86" s="98"/>
    </row>
    <row r="87" spans="4:4" x14ac:dyDescent="0.25">
      <c r="D87" s="97"/>
    </row>
    <row r="88" spans="4:4" x14ac:dyDescent="0.25">
      <c r="D88" s="97"/>
    </row>
    <row r="89" spans="4:4" x14ac:dyDescent="0.25">
      <c r="D89" s="98"/>
    </row>
    <row r="90" spans="4:4" x14ac:dyDescent="0.25">
      <c r="D90" s="97"/>
    </row>
    <row r="91" spans="4:4" x14ac:dyDescent="0.25">
      <c r="D91" s="98"/>
    </row>
    <row r="92" spans="4:4" x14ac:dyDescent="0.25">
      <c r="D92" s="97"/>
    </row>
    <row r="93" spans="4:4" x14ac:dyDescent="0.25">
      <c r="D93" s="98"/>
    </row>
    <row r="94" spans="4:4" x14ac:dyDescent="0.25">
      <c r="D94" s="97"/>
    </row>
    <row r="95" spans="4:4" x14ac:dyDescent="0.25">
      <c r="D95" s="98"/>
    </row>
    <row r="96" spans="4:4" x14ac:dyDescent="0.25">
      <c r="D96" s="97"/>
    </row>
  </sheetData>
  <phoneticPr fontId="2" type="noConversion"/>
  <pageMargins left="0.31" right="0.25" top="0.64" bottom="0.72" header="0.5" footer="0.5"/>
  <pageSetup paperSize="9" scale="60" orientation="portrait" r:id="rId1"/>
  <headerFooter alignWithMargins="0">
    <oddFooter>&amp;L&amp;F&amp;C&amp;A&amp;RPage &amp;P of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17982-04C3-4DFB-B989-7BE431E89006}">
  <dimension ref="A1:S103"/>
  <sheetViews>
    <sheetView view="pageBreakPreview" zoomScale="85" zoomScaleNormal="85" zoomScaleSheetLayoutView="85" workbookViewId="0">
      <pane ySplit="12" topLeftCell="A13" activePane="bottomLeft" state="frozen"/>
      <selection pane="bottomLeft" activeCell="J3" sqref="J3:J23"/>
    </sheetView>
  </sheetViews>
  <sheetFormatPr defaultRowHeight="12.45" x14ac:dyDescent="0.2"/>
  <cols>
    <col min="1" max="1" width="12.875" style="133" customWidth="1"/>
    <col min="2" max="2" width="12" style="133" customWidth="1"/>
    <col min="3" max="3" width="28.875" style="133" bestFit="1" customWidth="1"/>
    <col min="4" max="4" width="25.125" style="133" bestFit="1" customWidth="1"/>
    <col min="5" max="6" width="9" style="134"/>
    <col min="7" max="7" width="22" style="135" customWidth="1"/>
    <col min="8" max="8" width="13.25" style="135" hidden="1" customWidth="1"/>
    <col min="9" max="9" width="11.125" style="136" customWidth="1"/>
    <col min="10" max="10" width="12" style="136" customWidth="1"/>
    <col min="11" max="11" width="56.875" customWidth="1"/>
    <col min="12" max="14" width="7.25" hidden="1" customWidth="1"/>
    <col min="15" max="19" width="10.125" hidden="1" customWidth="1"/>
  </cols>
  <sheetData>
    <row r="1" spans="1:19" ht="13.1" x14ac:dyDescent="0.25">
      <c r="L1" s="137" t="s">
        <v>79</v>
      </c>
      <c r="M1" s="137" t="s">
        <v>80</v>
      </c>
      <c r="N1" s="137" t="s">
        <v>81</v>
      </c>
    </row>
    <row r="2" spans="1:19" s="143" customFormat="1" ht="15.05" x14ac:dyDescent="0.3">
      <c r="A2" s="138" t="s">
        <v>82</v>
      </c>
      <c r="B2" s="138" t="s">
        <v>83</v>
      </c>
      <c r="C2" s="138" t="s">
        <v>0</v>
      </c>
      <c r="D2" s="138" t="s">
        <v>84</v>
      </c>
      <c r="E2" s="139" t="s">
        <v>85</v>
      </c>
      <c r="F2" s="139"/>
      <c r="G2" s="140" t="s">
        <v>86</v>
      </c>
      <c r="H2" s="140" t="s">
        <v>87</v>
      </c>
      <c r="I2" s="141" t="s">
        <v>88</v>
      </c>
      <c r="J2" s="141" t="s">
        <v>89</v>
      </c>
      <c r="K2" s="142" t="s">
        <v>90</v>
      </c>
      <c r="L2" s="143" t="s">
        <v>91</v>
      </c>
      <c r="M2" s="143" t="s">
        <v>91</v>
      </c>
      <c r="N2" s="143" t="s">
        <v>91</v>
      </c>
      <c r="O2" s="143" t="s">
        <v>92</v>
      </c>
      <c r="P2" s="143" t="s">
        <v>93</v>
      </c>
      <c r="Q2" s="143" t="s">
        <v>94</v>
      </c>
      <c r="R2" s="143" t="s">
        <v>95</v>
      </c>
      <c r="S2" s="143" t="s">
        <v>96</v>
      </c>
    </row>
    <row r="3" spans="1:19" s="153" customFormat="1" ht="24.9" x14ac:dyDescent="0.2">
      <c r="A3" s="144" t="s">
        <v>97</v>
      </c>
      <c r="B3" s="144"/>
      <c r="C3" s="145" t="s">
        <v>98</v>
      </c>
      <c r="D3" s="145"/>
      <c r="E3" s="146">
        <v>435</v>
      </c>
      <c r="F3" s="147" t="s">
        <v>99</v>
      </c>
      <c r="G3" s="148" t="s">
        <v>100</v>
      </c>
      <c r="H3" s="149"/>
      <c r="I3" s="150">
        <f>SUM([1]BUILDUPS!H38)</f>
        <v>367.63610627586201</v>
      </c>
      <c r="J3" s="150">
        <f>SUM(E3)*I3</f>
        <v>159921.70622999998</v>
      </c>
      <c r="K3" s="151" t="s">
        <v>101</v>
      </c>
      <c r="L3" s="152">
        <f>SUM([1]BUILDUPS!K38)</f>
        <v>261</v>
      </c>
      <c r="M3" s="152">
        <f>SUM([1]BUILDUPS!L38)</f>
        <v>330</v>
      </c>
      <c r="N3" s="152">
        <f>SUM([1]BUILDUPS!M38)</f>
        <v>580</v>
      </c>
      <c r="R3" s="154">
        <v>44167</v>
      </c>
    </row>
    <row r="4" spans="1:19" s="153" customFormat="1" ht="24.9" x14ac:dyDescent="0.2">
      <c r="A4" s="144" t="s">
        <v>102</v>
      </c>
      <c r="B4" s="144"/>
      <c r="C4" s="145" t="s">
        <v>103</v>
      </c>
      <c r="D4" s="145"/>
      <c r="E4" s="146">
        <v>119</v>
      </c>
      <c r="F4" s="147" t="s">
        <v>99</v>
      </c>
      <c r="G4" s="149">
        <v>5.1100000000000003</v>
      </c>
      <c r="H4" s="149"/>
      <c r="I4" s="150">
        <f>SUM([1]BUILDUPS!H70)</f>
        <v>428.38874499159664</v>
      </c>
      <c r="J4" s="150">
        <f t="shared" ref="J4:J67" si="0">SUM(E4)*I4</f>
        <v>50978.260653999998</v>
      </c>
      <c r="K4" s="151" t="s">
        <v>104</v>
      </c>
      <c r="L4" s="152">
        <f>SUM([1]BUILDUPS!K70)</f>
        <v>104.51999999999998</v>
      </c>
      <c r="M4" s="152">
        <f>SUM([1]BUILDUPS!L70)</f>
        <v>150.75</v>
      </c>
      <c r="N4" s="152">
        <f>SUM([1]BUILDUPS!M70)</f>
        <v>234.5</v>
      </c>
      <c r="R4" s="154">
        <v>44167</v>
      </c>
    </row>
    <row r="5" spans="1:19" s="153" customFormat="1" ht="24.9" x14ac:dyDescent="0.2">
      <c r="A5" s="144" t="s">
        <v>105</v>
      </c>
      <c r="B5" s="144"/>
      <c r="C5" s="145" t="s">
        <v>106</v>
      </c>
      <c r="D5" s="145"/>
      <c r="E5" s="146">
        <v>66</v>
      </c>
      <c r="F5" s="147" t="s">
        <v>99</v>
      </c>
      <c r="G5" s="149">
        <v>5.7</v>
      </c>
      <c r="H5" s="149"/>
      <c r="I5" s="150">
        <f>SUM([1]BUILDUPS!H102)</f>
        <v>774.50338672727287</v>
      </c>
      <c r="J5" s="150">
        <f t="shared" si="0"/>
        <v>51117.223524000008</v>
      </c>
      <c r="K5" s="151" t="s">
        <v>107</v>
      </c>
      <c r="L5" s="152">
        <f>SUM([1]BUILDUPS!K102)</f>
        <v>51.92</v>
      </c>
      <c r="M5" s="152">
        <f>SUM([1]BUILDUPS!L102)</f>
        <v>224</v>
      </c>
      <c r="N5" s="152">
        <f>SUM([1]BUILDUPS!M102)</f>
        <v>128</v>
      </c>
      <c r="R5" s="154">
        <v>44167</v>
      </c>
    </row>
    <row r="6" spans="1:19" s="153" customFormat="1" ht="24.9" x14ac:dyDescent="0.2">
      <c r="A6" s="144" t="s">
        <v>108</v>
      </c>
      <c r="B6" s="144"/>
      <c r="C6" s="145" t="s">
        <v>109</v>
      </c>
      <c r="D6" s="145"/>
      <c r="E6" s="147">
        <v>1</v>
      </c>
      <c r="F6" s="155" t="s">
        <v>85</v>
      </c>
      <c r="G6" s="148" t="s">
        <v>110</v>
      </c>
      <c r="H6" s="149"/>
      <c r="I6" s="150">
        <f>SUM([1]BUILDUPS!I134)</f>
        <v>23775.4</v>
      </c>
      <c r="J6" s="150">
        <f t="shared" si="0"/>
        <v>23775.4</v>
      </c>
      <c r="K6" s="156" t="s">
        <v>111</v>
      </c>
      <c r="L6" s="152">
        <f>SUM([1]BUILDUPS!K134)</f>
        <v>0</v>
      </c>
      <c r="M6" s="152">
        <f>SUM([1]BUILDUPS!L134)</f>
        <v>0</v>
      </c>
      <c r="N6" s="152">
        <f>SUM([1]BUILDUPS!M134)</f>
        <v>0</v>
      </c>
      <c r="O6" s="154">
        <v>44167</v>
      </c>
    </row>
    <row r="7" spans="1:19" s="153" customFormat="1" x14ac:dyDescent="0.2">
      <c r="A7" s="144" t="s">
        <v>112</v>
      </c>
      <c r="B7" s="144"/>
      <c r="C7" s="145" t="s">
        <v>113</v>
      </c>
      <c r="D7" s="145"/>
      <c r="E7" s="147">
        <v>1</v>
      </c>
      <c r="F7" s="155" t="s">
        <v>85</v>
      </c>
      <c r="G7" s="149">
        <v>5.9</v>
      </c>
      <c r="H7" s="149"/>
      <c r="I7" s="150">
        <f>SUM([1]BUILDUPS!I166)</f>
        <v>3221.9</v>
      </c>
      <c r="J7" s="150">
        <f t="shared" si="0"/>
        <v>3221.9</v>
      </c>
      <c r="K7" s="157" t="s">
        <v>114</v>
      </c>
      <c r="L7" s="152">
        <f>SUM([1]BUILDUPS!K166)</f>
        <v>0</v>
      </c>
      <c r="M7" s="152">
        <f>SUM([1]BUILDUPS!L166)</f>
        <v>0</v>
      </c>
      <c r="N7" s="152">
        <f>SUM([1]BUILDUPS!M166)</f>
        <v>0</v>
      </c>
      <c r="O7" s="154">
        <v>44167</v>
      </c>
    </row>
    <row r="8" spans="1:19" s="153" customFormat="1" ht="24.9" x14ac:dyDescent="0.2">
      <c r="A8" s="144" t="s">
        <v>115</v>
      </c>
      <c r="B8" s="144"/>
      <c r="C8" s="145" t="s">
        <v>116</v>
      </c>
      <c r="D8" s="145"/>
      <c r="E8" s="147">
        <v>1</v>
      </c>
      <c r="F8" s="155" t="s">
        <v>85</v>
      </c>
      <c r="G8" s="148" t="s">
        <v>117</v>
      </c>
      <c r="H8" s="149"/>
      <c r="I8" s="150">
        <f>SUM([1]BUILDUPS!I198)</f>
        <v>19775.8</v>
      </c>
      <c r="J8" s="150">
        <f t="shared" si="0"/>
        <v>19775.8</v>
      </c>
      <c r="K8" s="151" t="s">
        <v>118</v>
      </c>
      <c r="L8" s="152">
        <f>SUM([1]BUILDUPS!K198)</f>
        <v>0</v>
      </c>
      <c r="M8" s="152">
        <f>SUM([1]BUILDUPS!L198)</f>
        <v>0</v>
      </c>
      <c r="N8" s="152">
        <f>SUM([1]BUILDUPS!M198)</f>
        <v>0</v>
      </c>
      <c r="O8" s="154">
        <v>44167</v>
      </c>
    </row>
    <row r="9" spans="1:19" s="153" customFormat="1" ht="37.35" x14ac:dyDescent="0.2">
      <c r="A9" s="144" t="s">
        <v>119</v>
      </c>
      <c r="B9" s="144"/>
      <c r="C9" s="145" t="s">
        <v>120</v>
      </c>
      <c r="D9" s="145"/>
      <c r="E9" s="146">
        <v>395</v>
      </c>
      <c r="F9" s="147" t="s">
        <v>99</v>
      </c>
      <c r="G9" s="148" t="s">
        <v>121</v>
      </c>
      <c r="H9" s="149"/>
      <c r="I9" s="150">
        <f>SUM([1]BUILDUPS!H230)</f>
        <v>305.82361481012657</v>
      </c>
      <c r="J9" s="150">
        <f t="shared" si="0"/>
        <v>120800.32785</v>
      </c>
      <c r="K9" s="151" t="s">
        <v>122</v>
      </c>
      <c r="L9" s="152">
        <f>SUM([1]BUILDUPS!K230)</f>
        <v>129</v>
      </c>
      <c r="M9" s="152">
        <f>SUM([1]BUILDUPS!L230)</f>
        <v>288</v>
      </c>
      <c r="N9" s="152">
        <f>SUM([1]BUILDUPS!M230)</f>
        <v>256</v>
      </c>
    </row>
    <row r="10" spans="1:19" s="153" customFormat="1" ht="24.9" x14ac:dyDescent="0.2">
      <c r="A10" s="144" t="s">
        <v>123</v>
      </c>
      <c r="B10" s="144"/>
      <c r="C10" s="145" t="s">
        <v>124</v>
      </c>
      <c r="D10" s="145"/>
      <c r="E10" s="146">
        <v>11</v>
      </c>
      <c r="F10" s="147" t="s">
        <v>85</v>
      </c>
      <c r="G10" s="149">
        <v>5.19</v>
      </c>
      <c r="H10" s="149"/>
      <c r="I10" s="150">
        <f>SUM([1]BUILDUPS!I262)</f>
        <v>1142.6857200000002</v>
      </c>
      <c r="J10" s="150">
        <f t="shared" si="0"/>
        <v>12569.542920000002</v>
      </c>
      <c r="K10" s="151" t="s">
        <v>125</v>
      </c>
      <c r="L10" s="152">
        <f>SUM([1]BUILDUPS!K262)</f>
        <v>0</v>
      </c>
      <c r="M10" s="152">
        <f>SUM([1]BUILDUPS!L262)</f>
        <v>0</v>
      </c>
      <c r="N10" s="152">
        <f>SUM([1]BUILDUPS!M262)</f>
        <v>0</v>
      </c>
      <c r="R10" s="154">
        <v>44167</v>
      </c>
    </row>
    <row r="11" spans="1:19" s="153" customFormat="1" x14ac:dyDescent="0.2">
      <c r="A11" s="144" t="s">
        <v>126</v>
      </c>
      <c r="B11" s="144"/>
      <c r="C11" s="145" t="s">
        <v>127</v>
      </c>
      <c r="D11" s="145"/>
      <c r="E11" s="147">
        <v>1</v>
      </c>
      <c r="F11" s="147" t="s">
        <v>85</v>
      </c>
      <c r="G11" s="149"/>
      <c r="H11" s="149"/>
      <c r="I11" s="150">
        <f>SUM([1]BUILDUPS!I294)</f>
        <v>0</v>
      </c>
      <c r="J11" s="150">
        <f t="shared" si="0"/>
        <v>0</v>
      </c>
      <c r="K11" s="157" t="s">
        <v>128</v>
      </c>
      <c r="L11" s="152">
        <f>SUM([1]BUILDUPS!K294)</f>
        <v>0</v>
      </c>
      <c r="M11" s="152">
        <f>SUM([1]BUILDUPS!L294)</f>
        <v>0</v>
      </c>
      <c r="N11" s="152">
        <f>SUM([1]BUILDUPS!M294)</f>
        <v>0</v>
      </c>
    </row>
    <row r="12" spans="1:19" s="153" customFormat="1" x14ac:dyDescent="0.2">
      <c r="A12" s="144" t="s">
        <v>129</v>
      </c>
      <c r="B12" s="144"/>
      <c r="C12" s="145" t="s">
        <v>130</v>
      </c>
      <c r="D12" s="145"/>
      <c r="E12" s="147">
        <v>1</v>
      </c>
      <c r="F12" s="147" t="s">
        <v>85</v>
      </c>
      <c r="G12" s="149"/>
      <c r="H12" s="149"/>
      <c r="I12" s="150">
        <f>SUM([1]BUILDUPS!I326)</f>
        <v>0</v>
      </c>
      <c r="J12" s="150">
        <f t="shared" si="0"/>
        <v>0</v>
      </c>
      <c r="K12" s="157" t="s">
        <v>128</v>
      </c>
      <c r="L12" s="152">
        <f>SUM([1]BUILDUPS!K326)</f>
        <v>0</v>
      </c>
      <c r="M12" s="152">
        <f>SUM([1]BUILDUPS!L326)</f>
        <v>0</v>
      </c>
      <c r="N12" s="152">
        <f>SUM([1]BUILDUPS!M326)</f>
        <v>0</v>
      </c>
    </row>
    <row r="13" spans="1:19" s="153" customFormat="1" x14ac:dyDescent="0.2">
      <c r="A13" s="144" t="s">
        <v>131</v>
      </c>
      <c r="B13" s="144"/>
      <c r="C13" s="145" t="s">
        <v>132</v>
      </c>
      <c r="D13" s="145"/>
      <c r="E13" s="147">
        <v>1</v>
      </c>
      <c r="F13" s="147" t="s">
        <v>85</v>
      </c>
      <c r="G13" s="149"/>
      <c r="H13" s="149"/>
      <c r="I13" s="150">
        <f>SUM([1]BUILDUPS!I358)</f>
        <v>0</v>
      </c>
      <c r="J13" s="150">
        <f t="shared" si="0"/>
        <v>0</v>
      </c>
      <c r="K13" s="157" t="s">
        <v>133</v>
      </c>
      <c r="L13" s="152">
        <f>SUM([1]BUILDUPS!K358)</f>
        <v>0</v>
      </c>
      <c r="M13" s="152">
        <f>SUM([1]BUILDUPS!L358)</f>
        <v>0</v>
      </c>
      <c r="N13" s="152">
        <f>SUM([1]BUILDUPS!M358)</f>
        <v>0</v>
      </c>
    </row>
    <row r="14" spans="1:19" s="153" customFormat="1" x14ac:dyDescent="0.2">
      <c r="A14" s="144" t="s">
        <v>134</v>
      </c>
      <c r="B14" s="144"/>
      <c r="C14" s="145" t="s">
        <v>135</v>
      </c>
      <c r="D14" s="145"/>
      <c r="E14" s="147">
        <v>1</v>
      </c>
      <c r="F14" s="147" t="s">
        <v>85</v>
      </c>
      <c r="G14" s="149"/>
      <c r="H14" s="149"/>
      <c r="I14" s="150">
        <f>SUM([1]BUILDUPS!I390)</f>
        <v>0</v>
      </c>
      <c r="J14" s="150">
        <f t="shared" si="0"/>
        <v>0</v>
      </c>
      <c r="K14" s="157" t="s">
        <v>128</v>
      </c>
      <c r="L14" s="152">
        <f>SUM([1]BUILDUPS!K390)</f>
        <v>0</v>
      </c>
      <c r="M14" s="152">
        <f>SUM([1]BUILDUPS!L390)</f>
        <v>0</v>
      </c>
      <c r="N14" s="152">
        <f>SUM([1]BUILDUPS!M390)</f>
        <v>0</v>
      </c>
    </row>
    <row r="15" spans="1:19" s="153" customFormat="1" ht="37.35" x14ac:dyDescent="0.2">
      <c r="A15" s="144" t="s">
        <v>136</v>
      </c>
      <c r="B15" s="144"/>
      <c r="C15" s="145" t="s">
        <v>137</v>
      </c>
      <c r="D15" s="145" t="s">
        <v>138</v>
      </c>
      <c r="E15" s="147">
        <v>1</v>
      </c>
      <c r="F15" s="155" t="s">
        <v>139</v>
      </c>
      <c r="G15" s="149">
        <v>5.17</v>
      </c>
      <c r="H15" s="149"/>
      <c r="I15" s="150">
        <f>SUM([1]BUILDUPS!I422)</f>
        <v>31464.43102</v>
      </c>
      <c r="J15" s="150">
        <f t="shared" si="0"/>
        <v>31464.43102</v>
      </c>
      <c r="K15" s="151" t="s">
        <v>140</v>
      </c>
      <c r="L15" s="152">
        <f>SUM([1]BUILDUPS!K422)</f>
        <v>2.2999999999999998</v>
      </c>
      <c r="M15" s="152">
        <f>SUM([1]BUILDUPS!L422)</f>
        <v>69</v>
      </c>
      <c r="N15" s="152">
        <f>SUM([1]BUILDUPS!M422)</f>
        <v>0</v>
      </c>
      <c r="P15" s="154">
        <v>44167</v>
      </c>
      <c r="Q15" s="154">
        <v>44167</v>
      </c>
    </row>
    <row r="16" spans="1:19" s="153" customFormat="1" x14ac:dyDescent="0.2">
      <c r="A16" s="144" t="s">
        <v>141</v>
      </c>
      <c r="B16" s="144"/>
      <c r="C16" s="145" t="s">
        <v>142</v>
      </c>
      <c r="D16" s="145"/>
      <c r="E16" s="146">
        <v>143</v>
      </c>
      <c r="F16" s="147" t="s">
        <v>85</v>
      </c>
      <c r="G16" s="149"/>
      <c r="H16" s="149"/>
      <c r="I16" s="150">
        <f>SUM([1]BUILDUPS!I454)</f>
        <v>82.969884000000008</v>
      </c>
      <c r="J16" s="150">
        <f t="shared" si="0"/>
        <v>11864.693412000001</v>
      </c>
      <c r="K16" s="158" t="s">
        <v>143</v>
      </c>
      <c r="L16" s="152">
        <f>SUM([1]BUILDUPS!K454)</f>
        <v>0</v>
      </c>
      <c r="M16" s="152">
        <f>SUM([1]BUILDUPS!L454)</f>
        <v>2.86</v>
      </c>
      <c r="N16" s="152">
        <f>SUM([1]BUILDUPS!M454)</f>
        <v>0</v>
      </c>
      <c r="Q16" s="154">
        <v>44167</v>
      </c>
    </row>
    <row r="17" spans="1:19" s="153" customFormat="1" x14ac:dyDescent="0.2">
      <c r="A17" s="144" t="s">
        <v>144</v>
      </c>
      <c r="B17" s="144"/>
      <c r="C17" s="145" t="s">
        <v>145</v>
      </c>
      <c r="D17" s="145" t="s">
        <v>146</v>
      </c>
      <c r="E17" s="146">
        <v>143</v>
      </c>
      <c r="F17" s="147" t="s">
        <v>85</v>
      </c>
      <c r="G17" s="149">
        <v>5.18</v>
      </c>
      <c r="H17" s="149"/>
      <c r="I17" s="150">
        <f>SUM([1]BUILDUPS!I486)</f>
        <v>762.59545000000003</v>
      </c>
      <c r="J17" s="150">
        <f t="shared" si="0"/>
        <v>109051.14935000001</v>
      </c>
      <c r="K17" s="157" t="s">
        <v>147</v>
      </c>
      <c r="L17" s="152">
        <f>SUM([1]BUILDUPS!K486)</f>
        <v>0.1</v>
      </c>
      <c r="M17" s="152">
        <f>SUM([1]BUILDUPS!L486)</f>
        <v>2.5</v>
      </c>
      <c r="N17" s="152">
        <f>SUM([1]BUILDUPS!M486)</f>
        <v>0</v>
      </c>
      <c r="P17" s="154">
        <v>44167</v>
      </c>
      <c r="Q17" s="154">
        <v>44167</v>
      </c>
    </row>
    <row r="18" spans="1:19" s="153" customFormat="1" x14ac:dyDescent="0.2">
      <c r="A18" s="144" t="s">
        <v>148</v>
      </c>
      <c r="B18" s="144"/>
      <c r="C18" s="145" t="s">
        <v>149</v>
      </c>
      <c r="D18" s="145" t="s">
        <v>150</v>
      </c>
      <c r="E18" s="146">
        <v>143</v>
      </c>
      <c r="F18" s="147" t="s">
        <v>85</v>
      </c>
      <c r="G18" s="149">
        <v>5.18</v>
      </c>
      <c r="H18" s="149"/>
      <c r="I18" s="150">
        <f>SUM([1]BUILDUPS!I518)</f>
        <v>1777.9123425</v>
      </c>
      <c r="J18" s="150">
        <f t="shared" si="0"/>
        <v>254241.4649775</v>
      </c>
      <c r="K18" s="157" t="s">
        <v>151</v>
      </c>
      <c r="L18" s="152">
        <f>SUM([1]BUILDUPS!K518)</f>
        <v>396.82499999999999</v>
      </c>
      <c r="M18" s="152">
        <f>SUM([1]BUILDUPS!L518)</f>
        <v>1859</v>
      </c>
      <c r="N18" s="152">
        <f>SUM([1]BUILDUPS!M518)</f>
        <v>286</v>
      </c>
      <c r="R18" s="154">
        <v>44167</v>
      </c>
    </row>
    <row r="19" spans="1:19" s="153" customFormat="1" x14ac:dyDescent="0.2">
      <c r="A19" s="144" t="s">
        <v>152</v>
      </c>
      <c r="B19" s="144"/>
      <c r="C19" s="145" t="s">
        <v>153</v>
      </c>
      <c r="D19" s="145" t="s">
        <v>154</v>
      </c>
      <c r="E19" s="146">
        <v>793</v>
      </c>
      <c r="F19" s="147" t="s">
        <v>155</v>
      </c>
      <c r="G19" s="149"/>
      <c r="H19" s="149"/>
      <c r="I19" s="150">
        <f>SUM([1]BUILDUPS!H550)</f>
        <v>1.3245837957124844</v>
      </c>
      <c r="J19" s="150">
        <f t="shared" si="0"/>
        <v>1050.3949500000001</v>
      </c>
      <c r="K19" s="157" t="s">
        <v>156</v>
      </c>
      <c r="L19" s="152">
        <f>SUM([1]BUILDUPS!K550)</f>
        <v>0</v>
      </c>
      <c r="M19" s="152">
        <f>SUM([1]BUILDUPS!L550)</f>
        <v>0</v>
      </c>
      <c r="N19" s="152">
        <f>SUM([1]BUILDUPS!M550)</f>
        <v>0</v>
      </c>
      <c r="S19" s="154">
        <v>44167</v>
      </c>
    </row>
    <row r="20" spans="1:19" s="153" customFormat="1" x14ac:dyDescent="0.2">
      <c r="A20" s="144" t="s">
        <v>157</v>
      </c>
      <c r="B20" s="144"/>
      <c r="C20" s="145" t="s">
        <v>158</v>
      </c>
      <c r="D20" s="145" t="s">
        <v>159</v>
      </c>
      <c r="E20" s="146">
        <v>2546</v>
      </c>
      <c r="F20" s="147" t="s">
        <v>155</v>
      </c>
      <c r="G20" s="149"/>
      <c r="H20" s="149"/>
      <c r="I20" s="150">
        <f>SUM([1]BUILDUPS!H582)</f>
        <v>1.5110887293794188</v>
      </c>
      <c r="J20" s="150">
        <f t="shared" si="0"/>
        <v>3847.2319050000006</v>
      </c>
      <c r="K20" s="157" t="s">
        <v>156</v>
      </c>
      <c r="L20" s="152">
        <f>SUM([1]BUILDUPS!K582)</f>
        <v>0</v>
      </c>
      <c r="M20" s="152">
        <f>SUM([1]BUILDUPS!L582)</f>
        <v>0</v>
      </c>
      <c r="N20" s="152">
        <f>SUM([1]BUILDUPS!M582)</f>
        <v>0</v>
      </c>
      <c r="S20" s="154">
        <v>44167</v>
      </c>
    </row>
    <row r="21" spans="1:19" s="153" customFormat="1" x14ac:dyDescent="0.2">
      <c r="A21" s="144" t="s">
        <v>160</v>
      </c>
      <c r="B21" s="144"/>
      <c r="C21" s="145" t="s">
        <v>161</v>
      </c>
      <c r="D21" s="145" t="s">
        <v>162</v>
      </c>
      <c r="E21" s="146">
        <v>50</v>
      </c>
      <c r="F21" s="147" t="s">
        <v>155</v>
      </c>
      <c r="G21" s="149"/>
      <c r="H21" s="149"/>
      <c r="I21" s="150">
        <f>SUM([1]BUILDUPS!H614)</f>
        <v>4.8003077999999997</v>
      </c>
      <c r="J21" s="150">
        <f t="shared" si="0"/>
        <v>240.01539</v>
      </c>
      <c r="K21" s="158" t="s">
        <v>163</v>
      </c>
      <c r="L21" s="152">
        <f>SUM([1]BUILDUPS!K614)</f>
        <v>1.7</v>
      </c>
      <c r="M21" s="152">
        <f>SUM([1]BUILDUPS!L614)</f>
        <v>0.25</v>
      </c>
      <c r="N21" s="152">
        <f>SUM([1]BUILDUPS!M614)</f>
        <v>1</v>
      </c>
    </row>
    <row r="22" spans="1:19" s="153" customFormat="1" x14ac:dyDescent="0.2">
      <c r="A22" s="144" t="s">
        <v>164</v>
      </c>
      <c r="B22" s="144"/>
      <c r="C22" s="145" t="s">
        <v>165</v>
      </c>
      <c r="D22" s="145"/>
      <c r="E22" s="146">
        <v>50</v>
      </c>
      <c r="F22" s="147" t="s">
        <v>155</v>
      </c>
      <c r="G22" s="149"/>
      <c r="H22" s="149"/>
      <c r="I22" s="150">
        <f>SUM([1]BUILDUPS!H646)</f>
        <v>83.249653999999992</v>
      </c>
      <c r="J22" s="150">
        <f t="shared" si="0"/>
        <v>4162.4826999999996</v>
      </c>
      <c r="K22" s="158" t="s">
        <v>166</v>
      </c>
      <c r="L22" s="152">
        <f>SUM([1]BUILDUPS!K646)</f>
        <v>0</v>
      </c>
      <c r="M22" s="152">
        <f>SUM([1]BUILDUPS!L646)</f>
        <v>25</v>
      </c>
      <c r="N22" s="152">
        <f>SUM([1]BUILDUPS!M646)</f>
        <v>0</v>
      </c>
      <c r="Q22" s="154">
        <v>44167</v>
      </c>
    </row>
    <row r="23" spans="1:19" s="153" customFormat="1" x14ac:dyDescent="0.2">
      <c r="A23" s="144" t="s">
        <v>167</v>
      </c>
      <c r="B23" s="144"/>
      <c r="C23" s="145" t="s">
        <v>168</v>
      </c>
      <c r="D23" s="145"/>
      <c r="E23" s="146">
        <v>3</v>
      </c>
      <c r="F23" s="155" t="s">
        <v>85</v>
      </c>
      <c r="G23" s="149"/>
      <c r="H23" s="149"/>
      <c r="I23" s="150">
        <v>3000</v>
      </c>
      <c r="J23" s="150">
        <f t="shared" si="0"/>
        <v>9000</v>
      </c>
      <c r="K23" s="157" t="s">
        <v>169</v>
      </c>
      <c r="L23" s="152">
        <f>SUM([1]BUILDUPS!K678)</f>
        <v>0</v>
      </c>
      <c r="M23" s="152">
        <f>SUM([1]BUILDUPS!L678)</f>
        <v>0</v>
      </c>
      <c r="N23" s="152">
        <f>SUM([1]BUILDUPS!M678)</f>
        <v>0</v>
      </c>
    </row>
    <row r="24" spans="1:19" s="153" customFormat="1" x14ac:dyDescent="0.2">
      <c r="A24" s="144" t="s">
        <v>170</v>
      </c>
      <c r="B24" s="144"/>
      <c r="C24" s="145"/>
      <c r="D24" s="145"/>
      <c r="E24" s="147"/>
      <c r="F24" s="147"/>
      <c r="G24" s="149"/>
      <c r="H24" s="149"/>
      <c r="I24" s="150">
        <f>SUM([1]BUILDUPS!I710)</f>
        <v>0</v>
      </c>
      <c r="J24" s="150">
        <f t="shared" si="0"/>
        <v>0</v>
      </c>
      <c r="K24" s="158"/>
      <c r="L24" s="152">
        <f>SUM([1]BUILDUPS!K710)</f>
        <v>0</v>
      </c>
      <c r="M24" s="152">
        <f>SUM([1]BUILDUPS!L710)</f>
        <v>0</v>
      </c>
      <c r="N24" s="152">
        <f>SUM([1]BUILDUPS!M710)</f>
        <v>0</v>
      </c>
    </row>
    <row r="25" spans="1:19" s="153" customFormat="1" hidden="1" x14ac:dyDescent="0.2">
      <c r="A25" s="144" t="s">
        <v>171</v>
      </c>
      <c r="B25" s="144"/>
      <c r="C25" s="145"/>
      <c r="D25" s="145"/>
      <c r="E25" s="147"/>
      <c r="F25" s="147"/>
      <c r="G25" s="149"/>
      <c r="H25" s="149"/>
      <c r="I25" s="150">
        <f>SUM([1]BUILDUPS!I742)</f>
        <v>0</v>
      </c>
      <c r="J25" s="150">
        <f t="shared" si="0"/>
        <v>0</v>
      </c>
      <c r="K25" s="158"/>
      <c r="L25" s="152">
        <f>SUM([1]BUILDUPS!K742)</f>
        <v>0</v>
      </c>
      <c r="M25" s="152">
        <f>SUM([1]BUILDUPS!L742)</f>
        <v>0</v>
      </c>
      <c r="N25" s="152">
        <f>SUM([1]BUILDUPS!M742)</f>
        <v>0</v>
      </c>
    </row>
    <row r="26" spans="1:19" s="153" customFormat="1" hidden="1" x14ac:dyDescent="0.2">
      <c r="A26" s="144" t="s">
        <v>172</v>
      </c>
      <c r="B26" s="144"/>
      <c r="C26" s="145"/>
      <c r="D26" s="145"/>
      <c r="E26" s="147"/>
      <c r="F26" s="147"/>
      <c r="G26" s="149"/>
      <c r="H26" s="149"/>
      <c r="I26" s="150">
        <f>SUM([1]BUILDUPS!I774)</f>
        <v>0</v>
      </c>
      <c r="J26" s="150">
        <f t="shared" si="0"/>
        <v>0</v>
      </c>
      <c r="K26" s="158"/>
      <c r="L26" s="152">
        <f>SUM([1]BUILDUPS!K774)</f>
        <v>0</v>
      </c>
      <c r="M26" s="152">
        <f>SUM([1]BUILDUPS!L774)</f>
        <v>0</v>
      </c>
      <c r="N26" s="152">
        <f>SUM([1]BUILDUPS!M774)</f>
        <v>0</v>
      </c>
    </row>
    <row r="27" spans="1:19" s="153" customFormat="1" hidden="1" x14ac:dyDescent="0.2">
      <c r="A27" s="144" t="s">
        <v>173</v>
      </c>
      <c r="B27" s="144"/>
      <c r="C27" s="145"/>
      <c r="D27" s="145"/>
      <c r="E27" s="147"/>
      <c r="F27" s="147"/>
      <c r="G27" s="149"/>
      <c r="H27" s="149"/>
      <c r="I27" s="150">
        <f>SUM([1]BUILDUPS!I806)</f>
        <v>0</v>
      </c>
      <c r="J27" s="150">
        <f t="shared" si="0"/>
        <v>0</v>
      </c>
      <c r="K27" s="158"/>
      <c r="L27" s="152">
        <f>SUM([1]BUILDUPS!K806)</f>
        <v>0</v>
      </c>
      <c r="M27" s="152">
        <f>SUM([1]BUILDUPS!L806)</f>
        <v>0</v>
      </c>
      <c r="N27" s="152">
        <f>SUM([1]BUILDUPS!M806)</f>
        <v>0</v>
      </c>
    </row>
    <row r="28" spans="1:19" s="153" customFormat="1" hidden="1" x14ac:dyDescent="0.2">
      <c r="A28" s="144" t="s">
        <v>174</v>
      </c>
      <c r="B28" s="144"/>
      <c r="C28" s="145"/>
      <c r="D28" s="145"/>
      <c r="E28" s="147"/>
      <c r="F28" s="147"/>
      <c r="G28" s="149"/>
      <c r="H28" s="149"/>
      <c r="I28" s="150">
        <f>SUM([1]BUILDUPS!I838)</f>
        <v>0</v>
      </c>
      <c r="J28" s="150">
        <f t="shared" si="0"/>
        <v>0</v>
      </c>
      <c r="K28" s="158"/>
      <c r="L28" s="152">
        <f>SUM([1]BUILDUPS!K838)</f>
        <v>0</v>
      </c>
      <c r="M28" s="152">
        <f>SUM([1]BUILDUPS!L838)</f>
        <v>0</v>
      </c>
      <c r="N28" s="152">
        <f>SUM([1]BUILDUPS!M838)</f>
        <v>0</v>
      </c>
    </row>
    <row r="29" spans="1:19" s="153" customFormat="1" hidden="1" x14ac:dyDescent="0.2">
      <c r="A29" s="144" t="s">
        <v>175</v>
      </c>
      <c r="B29" s="144"/>
      <c r="C29" s="145"/>
      <c r="D29" s="145"/>
      <c r="E29" s="147"/>
      <c r="F29" s="147"/>
      <c r="G29" s="149"/>
      <c r="H29" s="149"/>
      <c r="I29" s="150">
        <f>SUM([1]BUILDUPS!I870)</f>
        <v>0</v>
      </c>
      <c r="J29" s="150">
        <f t="shared" si="0"/>
        <v>0</v>
      </c>
      <c r="K29" s="158"/>
      <c r="L29" s="152">
        <f>SUM([1]BUILDUPS!K870)</f>
        <v>0</v>
      </c>
      <c r="M29" s="152">
        <f>SUM([1]BUILDUPS!L870)</f>
        <v>0</v>
      </c>
      <c r="N29" s="152">
        <f>SUM([1]BUILDUPS!M870)</f>
        <v>0</v>
      </c>
    </row>
    <row r="30" spans="1:19" s="153" customFormat="1" hidden="1" x14ac:dyDescent="0.2">
      <c r="A30" s="144" t="s">
        <v>176</v>
      </c>
      <c r="B30" s="144"/>
      <c r="C30" s="145"/>
      <c r="D30" s="145"/>
      <c r="E30" s="147"/>
      <c r="F30" s="147"/>
      <c r="G30" s="148"/>
      <c r="H30" s="149"/>
      <c r="I30" s="150">
        <f>SUM([1]BUILDUPS!I902)</f>
        <v>0</v>
      </c>
      <c r="J30" s="150">
        <f t="shared" si="0"/>
        <v>0</v>
      </c>
      <c r="K30" s="158"/>
      <c r="L30" s="152">
        <f>SUM([1]BUILDUPS!K902)</f>
        <v>0</v>
      </c>
      <c r="M30" s="152">
        <f>SUM([1]BUILDUPS!L902)</f>
        <v>0</v>
      </c>
      <c r="N30" s="152">
        <f>SUM([1]BUILDUPS!M902)</f>
        <v>0</v>
      </c>
    </row>
    <row r="31" spans="1:19" hidden="1" x14ac:dyDescent="0.2">
      <c r="A31" s="159" t="s">
        <v>177</v>
      </c>
      <c r="B31" s="159"/>
      <c r="C31" s="160"/>
      <c r="D31" s="160"/>
      <c r="E31" s="161"/>
      <c r="F31" s="161"/>
      <c r="G31" s="162"/>
      <c r="H31" s="162"/>
      <c r="I31" s="163">
        <f>SUM([1]BUILDUPS!I934)</f>
        <v>0</v>
      </c>
      <c r="J31" s="163">
        <f t="shared" si="0"/>
        <v>0</v>
      </c>
      <c r="K31" s="164"/>
      <c r="L31" s="136">
        <f>SUM([1]BUILDUPS!K934)</f>
        <v>0</v>
      </c>
      <c r="M31" s="136">
        <f>SUM([1]BUILDUPS!L934)</f>
        <v>0</v>
      </c>
      <c r="N31" s="136">
        <f>SUM([1]BUILDUPS!M934)</f>
        <v>0</v>
      </c>
    </row>
    <row r="32" spans="1:19" hidden="1" x14ac:dyDescent="0.2">
      <c r="A32" s="159" t="s">
        <v>178</v>
      </c>
      <c r="B32" s="159"/>
      <c r="C32" s="160"/>
      <c r="D32" s="160"/>
      <c r="E32" s="161"/>
      <c r="F32" s="161"/>
      <c r="G32" s="162"/>
      <c r="H32" s="162"/>
      <c r="I32" s="163">
        <f>SUM([1]BUILDUPS!I966)</f>
        <v>0</v>
      </c>
      <c r="J32" s="163">
        <f t="shared" si="0"/>
        <v>0</v>
      </c>
      <c r="K32" s="164"/>
      <c r="L32" s="136">
        <f>SUM([1]BUILDUPS!K966)</f>
        <v>0</v>
      </c>
      <c r="M32" s="136">
        <f>SUM([1]BUILDUPS!L966)</f>
        <v>0</v>
      </c>
      <c r="N32" s="136">
        <f>SUM([1]BUILDUPS!M966)</f>
        <v>0</v>
      </c>
    </row>
    <row r="33" spans="1:14" hidden="1" x14ac:dyDescent="0.2">
      <c r="A33" s="159" t="s">
        <v>179</v>
      </c>
      <c r="B33" s="159"/>
      <c r="C33" s="160"/>
      <c r="D33" s="160"/>
      <c r="E33" s="161"/>
      <c r="F33" s="161"/>
      <c r="G33" s="162"/>
      <c r="H33" s="162"/>
      <c r="I33" s="163">
        <f>SUM([1]BUILDUPS!I998)</f>
        <v>0</v>
      </c>
      <c r="J33" s="163">
        <f t="shared" si="0"/>
        <v>0</v>
      </c>
      <c r="K33" s="164"/>
      <c r="L33" s="136">
        <f>SUM([1]BUILDUPS!K998)</f>
        <v>0</v>
      </c>
      <c r="M33" s="136">
        <f>SUM([1]BUILDUPS!L998)</f>
        <v>0</v>
      </c>
      <c r="N33" s="136">
        <f>SUM([1]BUILDUPS!M998)</f>
        <v>0</v>
      </c>
    </row>
    <row r="34" spans="1:14" hidden="1" x14ac:dyDescent="0.2">
      <c r="A34" s="159" t="s">
        <v>180</v>
      </c>
      <c r="B34" s="159"/>
      <c r="C34" s="160"/>
      <c r="D34" s="160"/>
      <c r="E34" s="161"/>
      <c r="F34" s="161"/>
      <c r="G34" s="162"/>
      <c r="H34" s="162"/>
      <c r="I34" s="163">
        <f>SUM([1]BUILDUPS!I1030)</f>
        <v>0</v>
      </c>
      <c r="J34" s="163">
        <f t="shared" si="0"/>
        <v>0</v>
      </c>
      <c r="K34" s="164"/>
      <c r="L34" s="136">
        <f>SUM([1]BUILDUPS!K1030)</f>
        <v>0</v>
      </c>
      <c r="M34" s="136">
        <f>SUM([1]BUILDUPS!L1030)</f>
        <v>0</v>
      </c>
      <c r="N34" s="136">
        <f>SUM([1]BUILDUPS!M1030)</f>
        <v>0</v>
      </c>
    </row>
    <row r="35" spans="1:14" hidden="1" x14ac:dyDescent="0.2">
      <c r="A35" s="159" t="s">
        <v>181</v>
      </c>
      <c r="B35" s="159"/>
      <c r="C35" s="160"/>
      <c r="D35" s="160"/>
      <c r="E35" s="161"/>
      <c r="F35" s="161"/>
      <c r="G35" s="162"/>
      <c r="H35" s="162"/>
      <c r="I35" s="163">
        <f>SUM([1]BUILDUPS!I1062)</f>
        <v>0</v>
      </c>
      <c r="J35" s="163">
        <f t="shared" si="0"/>
        <v>0</v>
      </c>
      <c r="K35" s="164"/>
      <c r="L35" s="136">
        <f>SUM([1]BUILDUPS!K1062)</f>
        <v>0</v>
      </c>
      <c r="M35" s="136">
        <f>SUM([1]BUILDUPS!L1062)</f>
        <v>0</v>
      </c>
      <c r="N35" s="136">
        <f>SUM([1]BUILDUPS!M1062)</f>
        <v>0</v>
      </c>
    </row>
    <row r="36" spans="1:14" hidden="1" x14ac:dyDescent="0.2">
      <c r="A36" s="159" t="s">
        <v>182</v>
      </c>
      <c r="B36" s="159"/>
      <c r="C36" s="160"/>
      <c r="D36" s="160"/>
      <c r="E36" s="161"/>
      <c r="F36" s="161"/>
      <c r="G36" s="162"/>
      <c r="H36" s="162"/>
      <c r="I36" s="163">
        <f>SUM([1]BUILDUPS!I1094)</f>
        <v>0</v>
      </c>
      <c r="J36" s="163">
        <f t="shared" si="0"/>
        <v>0</v>
      </c>
      <c r="K36" s="164"/>
      <c r="L36" s="136">
        <f>SUM([1]BUILDUPS!K1094)</f>
        <v>0</v>
      </c>
      <c r="M36" s="136">
        <f>SUM([1]BUILDUPS!L1094)</f>
        <v>0</v>
      </c>
      <c r="N36" s="136">
        <f>SUM([1]BUILDUPS!M1094)</f>
        <v>0</v>
      </c>
    </row>
    <row r="37" spans="1:14" hidden="1" x14ac:dyDescent="0.2">
      <c r="A37" s="159" t="s">
        <v>183</v>
      </c>
      <c r="B37" s="159"/>
      <c r="C37" s="160"/>
      <c r="D37" s="160"/>
      <c r="E37" s="161"/>
      <c r="F37" s="161"/>
      <c r="G37" s="162"/>
      <c r="H37" s="162"/>
      <c r="I37" s="163">
        <f>SUM([1]BUILDUPS!I1126)</f>
        <v>0</v>
      </c>
      <c r="J37" s="163">
        <f t="shared" si="0"/>
        <v>0</v>
      </c>
      <c r="K37" s="164"/>
      <c r="L37" s="136">
        <f>SUM([1]BUILDUPS!K1126)</f>
        <v>0</v>
      </c>
      <c r="M37" s="136">
        <f>SUM([1]BUILDUPS!L1126)</f>
        <v>0</v>
      </c>
      <c r="N37" s="136">
        <f>SUM([1]BUILDUPS!M1126)</f>
        <v>0</v>
      </c>
    </row>
    <row r="38" spans="1:14" hidden="1" x14ac:dyDescent="0.2">
      <c r="A38" s="159" t="s">
        <v>184</v>
      </c>
      <c r="B38" s="159"/>
      <c r="C38" s="160"/>
      <c r="D38" s="160"/>
      <c r="E38" s="161"/>
      <c r="F38" s="161"/>
      <c r="G38" s="162"/>
      <c r="H38" s="162"/>
      <c r="I38" s="163">
        <f>SUM([1]BUILDUPS!I1158)</f>
        <v>0</v>
      </c>
      <c r="J38" s="163">
        <f t="shared" si="0"/>
        <v>0</v>
      </c>
      <c r="K38" s="164"/>
      <c r="L38" s="136">
        <f>SUM([1]BUILDUPS!K1158)</f>
        <v>0</v>
      </c>
      <c r="M38" s="136">
        <f>SUM([1]BUILDUPS!L1158)</f>
        <v>0</v>
      </c>
      <c r="N38" s="136">
        <f>SUM([1]BUILDUPS!M1158)</f>
        <v>0</v>
      </c>
    </row>
    <row r="39" spans="1:14" hidden="1" x14ac:dyDescent="0.2">
      <c r="A39" s="159" t="s">
        <v>185</v>
      </c>
      <c r="B39" s="159"/>
      <c r="C39" s="160"/>
      <c r="D39" s="160"/>
      <c r="E39" s="161"/>
      <c r="F39" s="161"/>
      <c r="G39" s="162"/>
      <c r="H39" s="162"/>
      <c r="I39" s="163">
        <f>SUM([1]BUILDUPS!I1190)</f>
        <v>0</v>
      </c>
      <c r="J39" s="163">
        <f t="shared" si="0"/>
        <v>0</v>
      </c>
      <c r="K39" s="164"/>
      <c r="L39" s="136">
        <f>SUM([1]BUILDUPS!K1190)</f>
        <v>0</v>
      </c>
      <c r="M39" s="136">
        <f>SUM([1]BUILDUPS!L1190)</f>
        <v>0</v>
      </c>
      <c r="N39" s="136">
        <f>SUM([1]BUILDUPS!M1190)</f>
        <v>0</v>
      </c>
    </row>
    <row r="40" spans="1:14" hidden="1" x14ac:dyDescent="0.2">
      <c r="A40" s="159" t="s">
        <v>186</v>
      </c>
      <c r="B40" s="159"/>
      <c r="C40" s="160"/>
      <c r="D40" s="160"/>
      <c r="E40" s="161"/>
      <c r="F40" s="161"/>
      <c r="G40" s="162"/>
      <c r="H40" s="162"/>
      <c r="I40" s="163">
        <f>SUM([1]BUILDUPS!I1222)</f>
        <v>0</v>
      </c>
      <c r="J40" s="163">
        <f t="shared" si="0"/>
        <v>0</v>
      </c>
      <c r="K40" s="164"/>
      <c r="L40" s="136">
        <f>SUM([1]BUILDUPS!K1222)</f>
        <v>0</v>
      </c>
      <c r="M40" s="136">
        <f>SUM([1]BUILDUPS!L1222)</f>
        <v>0</v>
      </c>
      <c r="N40" s="136">
        <f>SUM([1]BUILDUPS!M1222)</f>
        <v>0</v>
      </c>
    </row>
    <row r="41" spans="1:14" hidden="1" x14ac:dyDescent="0.2">
      <c r="A41" s="159" t="s">
        <v>187</v>
      </c>
      <c r="B41" s="159"/>
      <c r="C41" s="160"/>
      <c r="D41" s="160"/>
      <c r="E41" s="161"/>
      <c r="F41" s="161"/>
      <c r="G41" s="162"/>
      <c r="H41" s="162"/>
      <c r="I41" s="163">
        <f>SUM([1]BUILDUPS!I1254)</f>
        <v>0</v>
      </c>
      <c r="J41" s="163">
        <f t="shared" si="0"/>
        <v>0</v>
      </c>
      <c r="K41" s="164"/>
      <c r="L41" s="136">
        <f>SUM([1]BUILDUPS!K1254)</f>
        <v>0</v>
      </c>
      <c r="M41" s="136">
        <f>SUM([1]BUILDUPS!L1254)</f>
        <v>0</v>
      </c>
      <c r="N41" s="136">
        <f>SUM([1]BUILDUPS!M1254)</f>
        <v>0</v>
      </c>
    </row>
    <row r="42" spans="1:14" hidden="1" x14ac:dyDescent="0.2">
      <c r="A42" s="159" t="s">
        <v>188</v>
      </c>
      <c r="B42" s="159"/>
      <c r="C42" s="160"/>
      <c r="D42" s="160"/>
      <c r="E42" s="161"/>
      <c r="F42" s="161"/>
      <c r="G42" s="162"/>
      <c r="H42" s="162"/>
      <c r="I42" s="163">
        <f>SUM([1]BUILDUPS!I1286)</f>
        <v>0</v>
      </c>
      <c r="J42" s="163">
        <f t="shared" si="0"/>
        <v>0</v>
      </c>
      <c r="K42" s="164"/>
      <c r="L42" s="136">
        <f>SUM([1]BUILDUPS!K1286)</f>
        <v>0</v>
      </c>
      <c r="M42" s="136">
        <f>SUM([1]BUILDUPS!L1286)</f>
        <v>0</v>
      </c>
      <c r="N42" s="136">
        <f>SUM([1]BUILDUPS!M1286)</f>
        <v>0</v>
      </c>
    </row>
    <row r="43" spans="1:14" hidden="1" x14ac:dyDescent="0.2">
      <c r="A43" s="159" t="s">
        <v>189</v>
      </c>
      <c r="B43" s="159"/>
      <c r="C43" s="160"/>
      <c r="D43" s="160"/>
      <c r="E43" s="161"/>
      <c r="F43" s="161"/>
      <c r="G43" s="162"/>
      <c r="H43" s="162"/>
      <c r="I43" s="163">
        <f>SUM([1]BUILDUPS!I1318)</f>
        <v>0</v>
      </c>
      <c r="J43" s="163">
        <f t="shared" si="0"/>
        <v>0</v>
      </c>
      <c r="K43" s="164"/>
      <c r="L43" s="136">
        <f>SUM([1]BUILDUPS!K1318)</f>
        <v>0</v>
      </c>
      <c r="M43" s="136">
        <f>SUM([1]BUILDUPS!L1318)</f>
        <v>0</v>
      </c>
      <c r="N43" s="136">
        <f>SUM([1]BUILDUPS!M1318)</f>
        <v>0</v>
      </c>
    </row>
    <row r="44" spans="1:14" hidden="1" x14ac:dyDescent="0.2">
      <c r="A44" s="159" t="s">
        <v>190</v>
      </c>
      <c r="B44" s="159"/>
      <c r="C44" s="160"/>
      <c r="D44" s="160"/>
      <c r="E44" s="161"/>
      <c r="F44" s="161"/>
      <c r="G44" s="162"/>
      <c r="H44" s="162"/>
      <c r="I44" s="163">
        <f>SUM([1]BUILDUPS!I1350)</f>
        <v>0</v>
      </c>
      <c r="J44" s="163">
        <f t="shared" si="0"/>
        <v>0</v>
      </c>
      <c r="K44" s="164"/>
      <c r="L44" s="136">
        <f>SUM([1]BUILDUPS!K1350)</f>
        <v>0</v>
      </c>
      <c r="M44" s="136">
        <f>SUM([1]BUILDUPS!L1350)</f>
        <v>0</v>
      </c>
      <c r="N44" s="136">
        <f>SUM([1]BUILDUPS!M1350)</f>
        <v>0</v>
      </c>
    </row>
    <row r="45" spans="1:14" hidden="1" x14ac:dyDescent="0.2">
      <c r="A45" s="159" t="s">
        <v>191</v>
      </c>
      <c r="B45" s="159"/>
      <c r="C45" s="160"/>
      <c r="D45" s="160"/>
      <c r="E45" s="161"/>
      <c r="F45" s="161"/>
      <c r="G45" s="162"/>
      <c r="H45" s="162"/>
      <c r="I45" s="163">
        <f>SUM([1]BUILDUPS!I1382)</f>
        <v>0</v>
      </c>
      <c r="J45" s="163">
        <f t="shared" si="0"/>
        <v>0</v>
      </c>
      <c r="K45" s="164"/>
      <c r="L45" s="136">
        <f>SUM([1]BUILDUPS!K1382)</f>
        <v>0</v>
      </c>
      <c r="M45" s="136">
        <f>SUM([1]BUILDUPS!L1382)</f>
        <v>0</v>
      </c>
      <c r="N45" s="136">
        <f>SUM([1]BUILDUPS!M1382)</f>
        <v>0</v>
      </c>
    </row>
    <row r="46" spans="1:14" hidden="1" x14ac:dyDescent="0.2">
      <c r="A46" s="159" t="s">
        <v>192</v>
      </c>
      <c r="B46" s="159"/>
      <c r="C46" s="160"/>
      <c r="D46" s="160"/>
      <c r="E46" s="161"/>
      <c r="F46" s="161"/>
      <c r="G46" s="162"/>
      <c r="H46" s="162"/>
      <c r="I46" s="163">
        <f>SUM([1]BUILDUPS!I1414)</f>
        <v>0</v>
      </c>
      <c r="J46" s="163">
        <f t="shared" si="0"/>
        <v>0</v>
      </c>
      <c r="K46" s="164"/>
      <c r="L46" s="136">
        <f>SUM([1]BUILDUPS!K1414)</f>
        <v>0</v>
      </c>
      <c r="M46" s="136">
        <f>SUM([1]BUILDUPS!L1414)</f>
        <v>0</v>
      </c>
      <c r="N46" s="136">
        <f>SUM([1]BUILDUPS!M1414)</f>
        <v>0</v>
      </c>
    </row>
    <row r="47" spans="1:14" hidden="1" x14ac:dyDescent="0.2">
      <c r="A47" s="159" t="s">
        <v>193</v>
      </c>
      <c r="B47" s="159"/>
      <c r="C47" s="160"/>
      <c r="D47" s="160"/>
      <c r="E47" s="161"/>
      <c r="F47" s="161"/>
      <c r="G47" s="162"/>
      <c r="H47" s="162"/>
      <c r="I47" s="163">
        <f>SUM([1]BUILDUPS!I1446)</f>
        <v>0</v>
      </c>
      <c r="J47" s="163">
        <f t="shared" si="0"/>
        <v>0</v>
      </c>
      <c r="K47" s="164"/>
      <c r="L47" s="136">
        <f>SUM([1]BUILDUPS!K1446)</f>
        <v>0</v>
      </c>
      <c r="M47" s="136">
        <f>SUM([1]BUILDUPS!L1446)</f>
        <v>0</v>
      </c>
      <c r="N47" s="136">
        <f>SUM([1]BUILDUPS!M1446)</f>
        <v>0</v>
      </c>
    </row>
    <row r="48" spans="1:14" hidden="1" x14ac:dyDescent="0.2">
      <c r="A48" s="159" t="s">
        <v>194</v>
      </c>
      <c r="B48" s="159"/>
      <c r="C48" s="160"/>
      <c r="D48" s="160"/>
      <c r="E48" s="161"/>
      <c r="F48" s="161"/>
      <c r="G48" s="162"/>
      <c r="H48" s="162"/>
      <c r="I48" s="163">
        <f>SUM([1]BUILDUPS!I1478)</f>
        <v>0</v>
      </c>
      <c r="J48" s="163">
        <f t="shared" si="0"/>
        <v>0</v>
      </c>
      <c r="K48" s="164"/>
      <c r="L48" s="136">
        <f>SUM([1]BUILDUPS!K1478)</f>
        <v>0</v>
      </c>
      <c r="M48" s="136">
        <f>SUM([1]BUILDUPS!L1478)</f>
        <v>0</v>
      </c>
      <c r="N48" s="136">
        <f>SUM([1]BUILDUPS!M1478)</f>
        <v>0</v>
      </c>
    </row>
    <row r="49" spans="1:14" hidden="1" x14ac:dyDescent="0.2">
      <c r="A49" s="159" t="s">
        <v>195</v>
      </c>
      <c r="B49" s="159"/>
      <c r="C49" s="160"/>
      <c r="D49" s="160"/>
      <c r="E49" s="161"/>
      <c r="F49" s="161"/>
      <c r="G49" s="162"/>
      <c r="H49" s="162"/>
      <c r="I49" s="163">
        <f>SUM([1]BUILDUPS!I1510)</f>
        <v>0</v>
      </c>
      <c r="J49" s="163">
        <f t="shared" si="0"/>
        <v>0</v>
      </c>
      <c r="K49" s="164"/>
      <c r="L49" s="136">
        <f>SUM([1]BUILDUPS!K1510)</f>
        <v>0</v>
      </c>
      <c r="M49" s="136">
        <f>SUM([1]BUILDUPS!L1510)</f>
        <v>0</v>
      </c>
      <c r="N49" s="136">
        <f>SUM([1]BUILDUPS!M1510)</f>
        <v>0</v>
      </c>
    </row>
    <row r="50" spans="1:14" hidden="1" x14ac:dyDescent="0.2">
      <c r="A50" s="159" t="s">
        <v>196</v>
      </c>
      <c r="B50" s="159"/>
      <c r="C50" s="160"/>
      <c r="D50" s="160"/>
      <c r="E50" s="161"/>
      <c r="F50" s="161"/>
      <c r="G50" s="162"/>
      <c r="H50" s="162"/>
      <c r="I50" s="163">
        <f>SUM([1]BUILDUPS!I1542)</f>
        <v>0</v>
      </c>
      <c r="J50" s="163">
        <f t="shared" si="0"/>
        <v>0</v>
      </c>
      <c r="K50" s="164"/>
      <c r="L50" s="136">
        <f>SUM([1]BUILDUPS!K1542)</f>
        <v>0</v>
      </c>
      <c r="M50" s="136">
        <f>SUM([1]BUILDUPS!L1542)</f>
        <v>0</v>
      </c>
      <c r="N50" s="136">
        <f>SUM([1]BUILDUPS!M1542)</f>
        <v>0</v>
      </c>
    </row>
    <row r="51" spans="1:14" hidden="1" x14ac:dyDescent="0.2">
      <c r="A51" s="159" t="s">
        <v>197</v>
      </c>
      <c r="B51" s="159"/>
      <c r="C51" s="160"/>
      <c r="D51" s="160"/>
      <c r="E51" s="161"/>
      <c r="F51" s="161"/>
      <c r="G51" s="162"/>
      <c r="H51" s="162"/>
      <c r="I51" s="163">
        <f>SUM([1]BUILDUPS!I1574)</f>
        <v>0</v>
      </c>
      <c r="J51" s="163">
        <f t="shared" si="0"/>
        <v>0</v>
      </c>
      <c r="K51" s="164"/>
      <c r="L51" s="136">
        <f>SUM([1]BUILDUPS!K1574)</f>
        <v>0</v>
      </c>
      <c r="M51" s="136">
        <f>SUM([1]BUILDUPS!L1574)</f>
        <v>0</v>
      </c>
      <c r="N51" s="136">
        <f>SUM([1]BUILDUPS!M1574)</f>
        <v>0</v>
      </c>
    </row>
    <row r="52" spans="1:14" hidden="1" x14ac:dyDescent="0.2">
      <c r="A52" s="159" t="s">
        <v>198</v>
      </c>
      <c r="B52" s="159"/>
      <c r="C52" s="160"/>
      <c r="D52" s="160"/>
      <c r="E52" s="161"/>
      <c r="F52" s="161"/>
      <c r="G52" s="162"/>
      <c r="H52" s="162"/>
      <c r="I52" s="163">
        <f>SUM([1]BUILDUPS!I1606)</f>
        <v>0</v>
      </c>
      <c r="J52" s="163">
        <f t="shared" si="0"/>
        <v>0</v>
      </c>
      <c r="K52" s="164"/>
      <c r="L52" s="136">
        <f>SUM([1]BUILDUPS!K1606)</f>
        <v>0</v>
      </c>
      <c r="M52" s="136">
        <f>SUM([1]BUILDUPS!L1606)</f>
        <v>0</v>
      </c>
      <c r="N52" s="136">
        <f>SUM([1]BUILDUPS!M1606)</f>
        <v>0</v>
      </c>
    </row>
    <row r="53" spans="1:14" hidden="1" x14ac:dyDescent="0.2">
      <c r="A53" s="159" t="s">
        <v>199</v>
      </c>
      <c r="B53" s="159"/>
      <c r="C53" s="160"/>
      <c r="D53" s="160"/>
      <c r="E53" s="161"/>
      <c r="F53" s="161"/>
      <c r="G53" s="162"/>
      <c r="H53" s="162"/>
      <c r="I53" s="163">
        <f>SUM([1]BUILDUPS!I1638)</f>
        <v>0</v>
      </c>
      <c r="J53" s="163">
        <f t="shared" si="0"/>
        <v>0</v>
      </c>
      <c r="K53" s="164"/>
      <c r="L53" s="136">
        <f>SUM([1]BUILDUPS!K1638)</f>
        <v>0</v>
      </c>
      <c r="M53" s="136">
        <f>SUM([1]BUILDUPS!L1638)</f>
        <v>0</v>
      </c>
      <c r="N53" s="136">
        <f>SUM([1]BUILDUPS!M1638)</f>
        <v>0</v>
      </c>
    </row>
    <row r="54" spans="1:14" hidden="1" x14ac:dyDescent="0.2">
      <c r="A54" s="159" t="s">
        <v>200</v>
      </c>
      <c r="B54" s="159"/>
      <c r="C54" s="160"/>
      <c r="D54" s="160"/>
      <c r="E54" s="161"/>
      <c r="F54" s="161"/>
      <c r="G54" s="162"/>
      <c r="H54" s="162"/>
      <c r="I54" s="163">
        <f>SUM([1]BUILDUPS!I1670)</f>
        <v>0</v>
      </c>
      <c r="J54" s="163">
        <f t="shared" si="0"/>
        <v>0</v>
      </c>
      <c r="K54" s="164"/>
      <c r="L54" s="136">
        <f>SUM([1]BUILDUPS!K1670)</f>
        <v>0</v>
      </c>
      <c r="M54" s="136">
        <f>SUM([1]BUILDUPS!L1670)</f>
        <v>0</v>
      </c>
      <c r="N54" s="136">
        <f>SUM([1]BUILDUPS!M1670)</f>
        <v>0</v>
      </c>
    </row>
    <row r="55" spans="1:14" hidden="1" x14ac:dyDescent="0.2">
      <c r="A55" s="159" t="s">
        <v>201</v>
      </c>
      <c r="B55" s="159"/>
      <c r="C55" s="160"/>
      <c r="D55" s="160"/>
      <c r="E55" s="161"/>
      <c r="F55" s="161"/>
      <c r="G55" s="162"/>
      <c r="H55" s="162"/>
      <c r="I55" s="163">
        <f>SUM([1]BUILDUPS!I1640)</f>
        <v>0</v>
      </c>
      <c r="J55" s="163">
        <f t="shared" si="0"/>
        <v>0</v>
      </c>
      <c r="K55" s="164"/>
      <c r="L55" s="136">
        <f>SUM([1]BUILDUPS!K1702)</f>
        <v>0</v>
      </c>
      <c r="M55" s="136">
        <f>SUM([1]BUILDUPS!L1702)</f>
        <v>0</v>
      </c>
      <c r="N55" s="136">
        <f>SUM([1]BUILDUPS!M1702)</f>
        <v>0</v>
      </c>
    </row>
    <row r="56" spans="1:14" hidden="1" x14ac:dyDescent="0.2">
      <c r="A56" s="159" t="s">
        <v>202</v>
      </c>
      <c r="B56" s="159"/>
      <c r="C56" s="160"/>
      <c r="D56" s="160"/>
      <c r="E56" s="161"/>
      <c r="F56" s="161"/>
      <c r="G56" s="162"/>
      <c r="H56" s="162"/>
      <c r="I56" s="163">
        <f>SUM([1]BUILDUPS!I1734)</f>
        <v>0</v>
      </c>
      <c r="J56" s="163">
        <f t="shared" si="0"/>
        <v>0</v>
      </c>
      <c r="K56" s="164"/>
      <c r="L56" s="136">
        <f>SUM([1]BUILDUPS!K1734)</f>
        <v>0</v>
      </c>
      <c r="M56" s="136">
        <f>SUM([1]BUILDUPS!L1734)</f>
        <v>0</v>
      </c>
      <c r="N56" s="136">
        <f>SUM([1]BUILDUPS!M1734)</f>
        <v>0</v>
      </c>
    </row>
    <row r="57" spans="1:14" hidden="1" x14ac:dyDescent="0.2">
      <c r="A57" s="159" t="s">
        <v>203</v>
      </c>
      <c r="B57" s="159"/>
      <c r="C57" s="160"/>
      <c r="D57" s="160"/>
      <c r="E57" s="161"/>
      <c r="F57" s="161"/>
      <c r="G57" s="162"/>
      <c r="H57" s="162"/>
      <c r="I57" s="163">
        <f>SUM([1]BUILDUPS!I1766)</f>
        <v>0</v>
      </c>
      <c r="J57" s="163">
        <f t="shared" si="0"/>
        <v>0</v>
      </c>
      <c r="K57" s="164"/>
      <c r="L57" s="136">
        <f>SUM([1]BUILDUPS!K1766)</f>
        <v>0</v>
      </c>
      <c r="M57" s="136">
        <f>SUM([1]BUILDUPS!L1766)</f>
        <v>0</v>
      </c>
      <c r="N57" s="136">
        <f>SUM([1]BUILDUPS!M1766)</f>
        <v>0</v>
      </c>
    </row>
    <row r="58" spans="1:14" hidden="1" x14ac:dyDescent="0.2">
      <c r="A58" s="159" t="s">
        <v>204</v>
      </c>
      <c r="B58" s="159"/>
      <c r="C58" s="160"/>
      <c r="D58" s="160"/>
      <c r="E58" s="161"/>
      <c r="F58" s="161"/>
      <c r="G58" s="162"/>
      <c r="H58" s="162"/>
      <c r="I58" s="163">
        <f>SUM([1]BUILDUPS!I1798)</f>
        <v>0</v>
      </c>
      <c r="J58" s="163">
        <f t="shared" si="0"/>
        <v>0</v>
      </c>
      <c r="K58" s="164"/>
      <c r="L58" s="136">
        <f>SUM([1]BUILDUPS!K1798)</f>
        <v>0</v>
      </c>
      <c r="M58" s="136">
        <f>SUM([1]BUILDUPS!L1798)</f>
        <v>0</v>
      </c>
      <c r="N58" s="136">
        <f>SUM([1]BUILDUPS!M1798)</f>
        <v>0</v>
      </c>
    </row>
    <row r="59" spans="1:14" hidden="1" x14ac:dyDescent="0.2">
      <c r="A59" s="159" t="s">
        <v>205</v>
      </c>
      <c r="B59" s="159"/>
      <c r="C59" s="160"/>
      <c r="D59" s="160"/>
      <c r="E59" s="161"/>
      <c r="F59" s="161"/>
      <c r="G59" s="162"/>
      <c r="H59" s="162"/>
      <c r="I59" s="163">
        <f>SUM([1]BUILDUPS!I1830)</f>
        <v>0</v>
      </c>
      <c r="J59" s="163">
        <f t="shared" si="0"/>
        <v>0</v>
      </c>
      <c r="K59" s="164"/>
      <c r="L59" s="136">
        <f>SUM([1]BUILDUPS!I1830)</f>
        <v>0</v>
      </c>
      <c r="M59" s="136">
        <f>SUM([1]BUILDUPS!J1830)</f>
        <v>0</v>
      </c>
      <c r="N59" s="136">
        <f>SUM([1]BUILDUPS!K1830)</f>
        <v>0</v>
      </c>
    </row>
    <row r="60" spans="1:14" hidden="1" x14ac:dyDescent="0.2">
      <c r="A60" s="159" t="s">
        <v>206</v>
      </c>
      <c r="B60" s="159"/>
      <c r="C60" s="160"/>
      <c r="D60" s="160"/>
      <c r="E60" s="161"/>
      <c r="F60" s="161"/>
      <c r="G60" s="162"/>
      <c r="H60" s="162"/>
      <c r="I60" s="163">
        <f>SUM([1]BUILDUPS!I1862)</f>
        <v>0</v>
      </c>
      <c r="J60" s="163">
        <f t="shared" si="0"/>
        <v>0</v>
      </c>
      <c r="K60" s="164"/>
      <c r="L60" s="136">
        <f>SUM([1]BUILDUPS!K1862)</f>
        <v>0</v>
      </c>
      <c r="M60" s="136">
        <f>SUM([1]BUILDUPS!L1862)</f>
        <v>0</v>
      </c>
      <c r="N60" s="136">
        <f>SUM([1]BUILDUPS!M1862)</f>
        <v>0</v>
      </c>
    </row>
    <row r="61" spans="1:14" hidden="1" x14ac:dyDescent="0.2">
      <c r="A61" s="159" t="s">
        <v>207</v>
      </c>
      <c r="B61" s="159"/>
      <c r="C61" s="160"/>
      <c r="D61" s="160"/>
      <c r="E61" s="161"/>
      <c r="F61" s="161"/>
      <c r="G61" s="162"/>
      <c r="H61" s="162"/>
      <c r="I61" s="163">
        <f>SUM([1]BUILDUPS!I1894)</f>
        <v>0</v>
      </c>
      <c r="J61" s="163">
        <f t="shared" si="0"/>
        <v>0</v>
      </c>
      <c r="K61" s="164"/>
      <c r="L61" s="136">
        <f>SUM([1]BUILDUPS!K1894)</f>
        <v>0</v>
      </c>
      <c r="M61" s="136">
        <f>SUM([1]BUILDUPS!L1894)</f>
        <v>0</v>
      </c>
      <c r="N61" s="136">
        <f>SUM([1]BUILDUPS!M1894)</f>
        <v>0</v>
      </c>
    </row>
    <row r="62" spans="1:14" hidden="1" x14ac:dyDescent="0.2">
      <c r="A62" s="159" t="s">
        <v>208</v>
      </c>
      <c r="B62" s="159"/>
      <c r="C62" s="160"/>
      <c r="D62" s="160"/>
      <c r="E62" s="161"/>
      <c r="F62" s="161"/>
      <c r="G62" s="162"/>
      <c r="H62" s="162"/>
      <c r="I62" s="163">
        <f>SUM([1]BUILDUPS!I1926)</f>
        <v>0</v>
      </c>
      <c r="J62" s="163">
        <f t="shared" si="0"/>
        <v>0</v>
      </c>
      <c r="K62" s="164"/>
      <c r="L62" s="136">
        <f>SUM([1]BUILDUPS!K1926)</f>
        <v>0</v>
      </c>
      <c r="M62" s="136">
        <f>SUM([1]BUILDUPS!L1926)</f>
        <v>0</v>
      </c>
      <c r="N62" s="136">
        <f>SUM([1]BUILDUPS!M1926)</f>
        <v>0</v>
      </c>
    </row>
    <row r="63" spans="1:14" hidden="1" x14ac:dyDescent="0.2">
      <c r="A63" s="159" t="s">
        <v>209</v>
      </c>
      <c r="B63" s="159"/>
      <c r="C63" s="160"/>
      <c r="D63" s="160"/>
      <c r="E63" s="161"/>
      <c r="F63" s="161"/>
      <c r="G63" s="162"/>
      <c r="H63" s="162"/>
      <c r="I63" s="163">
        <f>SUM([1]BUILDUPS!I1958)</f>
        <v>0</v>
      </c>
      <c r="J63" s="163">
        <f t="shared" si="0"/>
        <v>0</v>
      </c>
      <c r="K63" s="164"/>
      <c r="L63" s="136">
        <f>SUM([1]BUILDUPS!K1958)</f>
        <v>0</v>
      </c>
      <c r="M63" s="136">
        <f>SUM([1]BUILDUPS!L1958)</f>
        <v>0</v>
      </c>
      <c r="N63" s="136">
        <f>SUM([1]BUILDUPS!M1958)</f>
        <v>0</v>
      </c>
    </row>
    <row r="64" spans="1:14" hidden="1" x14ac:dyDescent="0.2">
      <c r="A64" s="159" t="s">
        <v>210</v>
      </c>
      <c r="B64" s="159"/>
      <c r="C64" s="160"/>
      <c r="D64" s="160"/>
      <c r="E64" s="161"/>
      <c r="F64" s="161"/>
      <c r="G64" s="162"/>
      <c r="H64" s="162"/>
      <c r="I64" s="163">
        <f>SUM([1]BUILDUPS!I1990)</f>
        <v>0</v>
      </c>
      <c r="J64" s="163">
        <f t="shared" si="0"/>
        <v>0</v>
      </c>
      <c r="K64" s="164"/>
      <c r="L64" s="136">
        <f>SUM([1]BUILDUPS!K1990)</f>
        <v>0</v>
      </c>
      <c r="M64" s="136">
        <f>SUM([1]BUILDUPS!L1990)</f>
        <v>0</v>
      </c>
      <c r="N64" s="136">
        <f>SUM([1]BUILDUPS!M1990)</f>
        <v>0</v>
      </c>
    </row>
    <row r="65" spans="1:14" hidden="1" x14ac:dyDescent="0.2">
      <c r="A65" s="159" t="s">
        <v>211</v>
      </c>
      <c r="B65" s="159"/>
      <c r="C65" s="160"/>
      <c r="D65" s="160"/>
      <c r="E65" s="161"/>
      <c r="F65" s="161"/>
      <c r="G65" s="162"/>
      <c r="H65" s="162"/>
      <c r="I65" s="163">
        <f>SUM([1]BUILDUPS!I2022)</f>
        <v>0</v>
      </c>
      <c r="J65" s="163">
        <f t="shared" si="0"/>
        <v>0</v>
      </c>
      <c r="K65" s="164"/>
      <c r="L65" s="136">
        <f>SUM([1]BUILDUPS!K2022)</f>
        <v>0</v>
      </c>
      <c r="M65" s="136">
        <f>SUM([1]BUILDUPS!L2022)</f>
        <v>0</v>
      </c>
      <c r="N65" s="136">
        <f>SUM([1]BUILDUPS!M2022)</f>
        <v>0</v>
      </c>
    </row>
    <row r="66" spans="1:14" hidden="1" x14ac:dyDescent="0.2">
      <c r="A66" s="159" t="s">
        <v>212</v>
      </c>
      <c r="B66" s="159"/>
      <c r="C66" s="160"/>
      <c r="D66" s="160"/>
      <c r="E66" s="161"/>
      <c r="F66" s="161"/>
      <c r="G66" s="162"/>
      <c r="H66" s="162"/>
      <c r="I66" s="163">
        <f>SUM([1]BUILDUPS!I2054)</f>
        <v>0</v>
      </c>
      <c r="J66" s="163">
        <f t="shared" si="0"/>
        <v>0</v>
      </c>
      <c r="K66" s="164"/>
      <c r="L66" s="136">
        <f>SUM([1]BUILDUPS!K2054)</f>
        <v>0</v>
      </c>
      <c r="M66" s="136">
        <f>SUM([1]BUILDUPS!L2054)</f>
        <v>0</v>
      </c>
      <c r="N66" s="136">
        <f>SUM([1]BUILDUPS!M2054)</f>
        <v>0</v>
      </c>
    </row>
    <row r="67" spans="1:14" hidden="1" x14ac:dyDescent="0.2">
      <c r="A67" s="159" t="s">
        <v>213</v>
      </c>
      <c r="B67" s="159"/>
      <c r="C67" s="160"/>
      <c r="D67" s="160"/>
      <c r="E67" s="161"/>
      <c r="F67" s="161"/>
      <c r="G67" s="162"/>
      <c r="H67" s="162"/>
      <c r="I67" s="163">
        <f>SUM([1]BUILDUPS!I2086)</f>
        <v>0</v>
      </c>
      <c r="J67" s="163">
        <f t="shared" si="0"/>
        <v>0</v>
      </c>
      <c r="K67" s="164"/>
      <c r="L67" s="136">
        <f>SUM([1]BUILDUPS!K2086)</f>
        <v>0</v>
      </c>
      <c r="M67" s="136">
        <f>SUM([1]BUILDUPS!L2086)</f>
        <v>0</v>
      </c>
      <c r="N67" s="136">
        <f>SUM([1]BUILDUPS!M2086)</f>
        <v>0</v>
      </c>
    </row>
    <row r="68" spans="1:14" hidden="1" x14ac:dyDescent="0.2">
      <c r="A68" s="159" t="s">
        <v>214</v>
      </c>
      <c r="B68" s="159"/>
      <c r="C68" s="160"/>
      <c r="D68" s="160"/>
      <c r="E68" s="161"/>
      <c r="F68" s="161"/>
      <c r="G68" s="162"/>
      <c r="H68" s="162"/>
      <c r="I68" s="163">
        <f>SUM([1]BUILDUPS!I2118)</f>
        <v>0</v>
      </c>
      <c r="J68" s="163">
        <f t="shared" ref="J68:J108" si="1">SUM(E68)*I68</f>
        <v>0</v>
      </c>
      <c r="K68" s="164"/>
      <c r="L68" s="136">
        <f>SUM([1]BUILDUPS!K2118)</f>
        <v>0</v>
      </c>
      <c r="M68" s="136">
        <f>SUM([1]BUILDUPS!L2118)</f>
        <v>0</v>
      </c>
      <c r="N68" s="136">
        <f>SUM([1]BUILDUPS!M2118)</f>
        <v>0</v>
      </c>
    </row>
    <row r="69" spans="1:14" hidden="1" x14ac:dyDescent="0.2">
      <c r="A69" s="159" t="s">
        <v>215</v>
      </c>
      <c r="B69" s="159"/>
      <c r="C69" s="160"/>
      <c r="D69" s="160"/>
      <c r="E69" s="161"/>
      <c r="F69" s="161"/>
      <c r="G69" s="162"/>
      <c r="H69" s="162"/>
      <c r="I69" s="163">
        <f>SUM([1]BUILDUPS!I2150)</f>
        <v>0</v>
      </c>
      <c r="J69" s="163">
        <f t="shared" si="1"/>
        <v>0</v>
      </c>
      <c r="K69" s="164"/>
      <c r="L69" s="136">
        <f>SUM([1]BUILDUPS!K2150)</f>
        <v>0</v>
      </c>
      <c r="M69" s="136">
        <f>SUM([1]BUILDUPS!L2150)</f>
        <v>0</v>
      </c>
      <c r="N69" s="136">
        <f>SUM([1]BUILDUPS!M2150)</f>
        <v>0</v>
      </c>
    </row>
    <row r="70" spans="1:14" hidden="1" x14ac:dyDescent="0.2">
      <c r="A70" s="159" t="s">
        <v>216</v>
      </c>
      <c r="B70" s="159"/>
      <c r="C70" s="160"/>
      <c r="D70" s="160"/>
      <c r="E70" s="161"/>
      <c r="F70" s="161"/>
      <c r="G70" s="162"/>
      <c r="H70" s="162"/>
      <c r="I70" s="163">
        <f>SUM([1]BUILDUPS!I2182)</f>
        <v>0</v>
      </c>
      <c r="J70" s="163">
        <f t="shared" si="1"/>
        <v>0</v>
      </c>
      <c r="K70" s="164"/>
      <c r="L70" s="136">
        <f>SUM([1]BUILDUPS!K2182)</f>
        <v>0</v>
      </c>
      <c r="M70" s="136">
        <f>SUM([1]BUILDUPS!L2182)</f>
        <v>0</v>
      </c>
      <c r="N70" s="136">
        <f>SUM([1]BUILDUPS!M2182)</f>
        <v>0</v>
      </c>
    </row>
    <row r="71" spans="1:14" hidden="1" x14ac:dyDescent="0.2">
      <c r="A71" s="159" t="s">
        <v>217</v>
      </c>
      <c r="B71" s="159"/>
      <c r="C71" s="160"/>
      <c r="D71" s="160"/>
      <c r="E71" s="161"/>
      <c r="F71" s="161"/>
      <c r="G71" s="162"/>
      <c r="H71" s="162"/>
      <c r="I71" s="163">
        <f>SUM([1]BUILDUPS!I2214)</f>
        <v>0</v>
      </c>
      <c r="J71" s="163">
        <f t="shared" si="1"/>
        <v>0</v>
      </c>
      <c r="K71" s="164"/>
      <c r="L71" s="136">
        <f>SUM([1]BUILDUPS!K2214)</f>
        <v>0</v>
      </c>
      <c r="M71" s="136">
        <f>SUM([1]BUILDUPS!L2214)</f>
        <v>0</v>
      </c>
      <c r="N71" s="136">
        <f>SUM([1]BUILDUPS!M2214)</f>
        <v>0</v>
      </c>
    </row>
    <row r="72" spans="1:14" hidden="1" x14ac:dyDescent="0.2">
      <c r="A72" s="159" t="s">
        <v>218</v>
      </c>
      <c r="B72" s="159"/>
      <c r="C72" s="160"/>
      <c r="D72" s="160"/>
      <c r="E72" s="161"/>
      <c r="F72" s="161"/>
      <c r="G72" s="162"/>
      <c r="H72" s="162"/>
      <c r="I72" s="163">
        <f>SUM([1]BUILDUPS!I2246)</f>
        <v>0</v>
      </c>
      <c r="J72" s="163">
        <f t="shared" si="1"/>
        <v>0</v>
      </c>
      <c r="K72" s="164"/>
      <c r="L72" s="136">
        <f>SUM([1]BUILDUPS!K2246)</f>
        <v>0</v>
      </c>
      <c r="M72" s="136">
        <f>SUM([1]BUILDUPS!L2246)</f>
        <v>0</v>
      </c>
      <c r="N72" s="136">
        <f>SUM([1]BUILDUPS!M2246)</f>
        <v>0</v>
      </c>
    </row>
    <row r="73" spans="1:14" hidden="1" x14ac:dyDescent="0.2">
      <c r="A73" s="159" t="s">
        <v>219</v>
      </c>
      <c r="B73" s="159"/>
      <c r="C73" s="160"/>
      <c r="D73" s="160"/>
      <c r="E73" s="161"/>
      <c r="F73" s="161"/>
      <c r="G73" s="162"/>
      <c r="H73" s="162"/>
      <c r="I73" s="163">
        <f>SUM([1]BUILDUPS!I2278)</f>
        <v>0</v>
      </c>
      <c r="J73" s="163">
        <f t="shared" si="1"/>
        <v>0</v>
      </c>
      <c r="K73" s="164"/>
      <c r="L73" s="136">
        <f>SUM([1]BUILDUPS!K2278)</f>
        <v>0</v>
      </c>
      <c r="M73" s="136">
        <f>SUM([1]BUILDUPS!L2278)</f>
        <v>0</v>
      </c>
      <c r="N73" s="136">
        <f>SUM([1]BUILDUPS!M2278)</f>
        <v>0</v>
      </c>
    </row>
    <row r="74" spans="1:14" hidden="1" x14ac:dyDescent="0.2">
      <c r="A74" s="159" t="s">
        <v>220</v>
      </c>
      <c r="B74" s="159"/>
      <c r="C74" s="160"/>
      <c r="D74" s="160"/>
      <c r="E74" s="161"/>
      <c r="F74" s="161"/>
      <c r="G74" s="162"/>
      <c r="H74" s="162"/>
      <c r="I74" s="163">
        <f>SUM([1]BUILDUPS!I2310)</f>
        <v>0</v>
      </c>
      <c r="J74" s="163">
        <f t="shared" si="1"/>
        <v>0</v>
      </c>
      <c r="K74" s="164"/>
      <c r="L74" s="136">
        <f>SUM([1]BUILDUPS!K2310)</f>
        <v>0</v>
      </c>
      <c r="M74" s="136">
        <f>SUM([1]BUILDUPS!L2310)</f>
        <v>0</v>
      </c>
      <c r="N74" s="136">
        <f>SUM([1]BUILDUPS!M2310)</f>
        <v>0</v>
      </c>
    </row>
    <row r="75" spans="1:14" hidden="1" x14ac:dyDescent="0.2">
      <c r="A75" s="159" t="s">
        <v>221</v>
      </c>
      <c r="B75" s="159"/>
      <c r="C75" s="160"/>
      <c r="D75" s="160"/>
      <c r="E75" s="161"/>
      <c r="F75" s="161"/>
      <c r="G75" s="162"/>
      <c r="H75" s="162"/>
      <c r="I75" s="163">
        <f>SUM([1]BUILDUPS!I2342)</f>
        <v>0</v>
      </c>
      <c r="J75" s="163">
        <f t="shared" si="1"/>
        <v>0</v>
      </c>
      <c r="K75" s="164"/>
      <c r="L75" s="136">
        <f>SUM([1]BUILDUPS!K2342)</f>
        <v>0</v>
      </c>
      <c r="M75" s="136">
        <f>SUM([1]BUILDUPS!L2342)</f>
        <v>0</v>
      </c>
      <c r="N75" s="136">
        <f>SUM([1]BUILDUPS!M2342)</f>
        <v>0</v>
      </c>
    </row>
    <row r="76" spans="1:14" hidden="1" x14ac:dyDescent="0.2">
      <c r="A76" s="159" t="s">
        <v>222</v>
      </c>
      <c r="B76" s="159"/>
      <c r="C76" s="160"/>
      <c r="D76" s="160"/>
      <c r="E76" s="161"/>
      <c r="F76" s="161"/>
      <c r="G76" s="162"/>
      <c r="H76" s="162"/>
      <c r="I76" s="163">
        <f>SUM([1]BUILDUPS!I2374)</f>
        <v>0</v>
      </c>
      <c r="J76" s="163">
        <f t="shared" si="1"/>
        <v>0</v>
      </c>
      <c r="K76" s="164"/>
      <c r="L76" s="136">
        <f>SUM([1]BUILDUPS!K2374)</f>
        <v>0</v>
      </c>
      <c r="M76" s="136">
        <f>SUM([1]BUILDUPS!L2374)</f>
        <v>0</v>
      </c>
      <c r="N76" s="136">
        <f>SUM([1]BUILDUPS!M2374)</f>
        <v>0</v>
      </c>
    </row>
    <row r="77" spans="1:14" hidden="1" x14ac:dyDescent="0.2">
      <c r="A77" s="159" t="s">
        <v>223</v>
      </c>
      <c r="B77" s="159"/>
      <c r="C77" s="160"/>
      <c r="D77" s="160"/>
      <c r="E77" s="161"/>
      <c r="F77" s="161"/>
      <c r="G77" s="162"/>
      <c r="H77" s="162"/>
      <c r="I77" s="163">
        <f>SUM([1]BUILDUPS!I2406)</f>
        <v>0</v>
      </c>
      <c r="J77" s="163">
        <f t="shared" si="1"/>
        <v>0</v>
      </c>
      <c r="K77" s="164"/>
      <c r="L77" s="136">
        <f>SUM([1]BUILDUPS!K2406)</f>
        <v>0</v>
      </c>
      <c r="M77" s="136">
        <f>SUM([1]BUILDUPS!L2406)</f>
        <v>0</v>
      </c>
      <c r="N77" s="136">
        <f>SUM([1]BUILDUPS!M2406)</f>
        <v>0</v>
      </c>
    </row>
    <row r="78" spans="1:14" hidden="1" x14ac:dyDescent="0.2">
      <c r="A78" s="159" t="s">
        <v>224</v>
      </c>
      <c r="B78" s="159"/>
      <c r="C78" s="160"/>
      <c r="D78" s="160"/>
      <c r="E78" s="161"/>
      <c r="F78" s="161"/>
      <c r="G78" s="162"/>
      <c r="H78" s="162"/>
      <c r="I78" s="163">
        <f>SUM([1]BUILDUPS!I2438)</f>
        <v>0</v>
      </c>
      <c r="J78" s="163">
        <f t="shared" si="1"/>
        <v>0</v>
      </c>
      <c r="K78" s="164"/>
      <c r="L78" s="136">
        <f>SUM([1]BUILDUPS!K2438)</f>
        <v>0</v>
      </c>
      <c r="M78" s="136">
        <f>SUM([1]BUILDUPS!L2438)</f>
        <v>0</v>
      </c>
      <c r="N78" s="136">
        <f>SUM([1]BUILDUPS!M2438)</f>
        <v>0</v>
      </c>
    </row>
    <row r="79" spans="1:14" hidden="1" x14ac:dyDescent="0.2">
      <c r="A79" s="159" t="s">
        <v>225</v>
      </c>
      <c r="B79" s="159"/>
      <c r="C79" s="160"/>
      <c r="D79" s="160"/>
      <c r="E79" s="161"/>
      <c r="F79" s="161"/>
      <c r="G79" s="162"/>
      <c r="H79" s="162"/>
      <c r="I79" s="163">
        <f>SUM([1]BUILDUPS!I2470)</f>
        <v>0</v>
      </c>
      <c r="J79" s="163">
        <f t="shared" si="1"/>
        <v>0</v>
      </c>
      <c r="K79" s="164"/>
      <c r="L79" s="136">
        <f>SUM([1]BUILDUPS!K2470)</f>
        <v>0</v>
      </c>
      <c r="M79" s="136">
        <f>SUM([1]BUILDUPS!L2470)</f>
        <v>0</v>
      </c>
      <c r="N79" s="136">
        <f>SUM([1]BUILDUPS!M2470)</f>
        <v>0</v>
      </c>
    </row>
    <row r="80" spans="1:14" hidden="1" x14ac:dyDescent="0.2">
      <c r="A80" s="159" t="s">
        <v>226</v>
      </c>
      <c r="B80" s="159"/>
      <c r="C80" s="160"/>
      <c r="D80" s="160"/>
      <c r="E80" s="161"/>
      <c r="F80" s="161"/>
      <c r="G80" s="162"/>
      <c r="H80" s="162"/>
      <c r="I80" s="163">
        <f>SUM([1]BUILDUPS!I2502)</f>
        <v>0</v>
      </c>
      <c r="J80" s="163">
        <f t="shared" si="1"/>
        <v>0</v>
      </c>
      <c r="K80" s="164"/>
      <c r="L80" s="136">
        <f>SUM([1]BUILDUPS!K2502)</f>
        <v>0</v>
      </c>
      <c r="M80" s="136">
        <f>SUM([1]BUILDUPS!L2502)</f>
        <v>0</v>
      </c>
      <c r="N80" s="136">
        <f>SUM([1]BUILDUPS!M2502)</f>
        <v>0</v>
      </c>
    </row>
    <row r="81" spans="1:14" hidden="1" x14ac:dyDescent="0.2">
      <c r="A81" s="159" t="s">
        <v>227</v>
      </c>
      <c r="B81" s="159"/>
      <c r="C81" s="160"/>
      <c r="D81" s="160"/>
      <c r="E81" s="161"/>
      <c r="F81" s="161"/>
      <c r="G81" s="162"/>
      <c r="H81" s="162"/>
      <c r="I81" s="163">
        <f>SUM([1]BUILDUPS!I2534)</f>
        <v>0</v>
      </c>
      <c r="J81" s="163">
        <f t="shared" si="1"/>
        <v>0</v>
      </c>
      <c r="K81" s="164"/>
      <c r="L81" s="136">
        <f>SUM([1]BUILDUPS!K2534)</f>
        <v>0</v>
      </c>
      <c r="M81" s="136">
        <f>SUM([1]BUILDUPS!L2534)</f>
        <v>0</v>
      </c>
      <c r="N81" s="136">
        <f>SUM([1]BUILDUPS!M2534)</f>
        <v>0</v>
      </c>
    </row>
    <row r="82" spans="1:14" hidden="1" x14ac:dyDescent="0.2">
      <c r="A82" s="159" t="s">
        <v>228</v>
      </c>
      <c r="B82" s="159"/>
      <c r="C82" s="160"/>
      <c r="D82" s="160"/>
      <c r="E82" s="161"/>
      <c r="F82" s="161"/>
      <c r="G82" s="162"/>
      <c r="H82" s="162"/>
      <c r="I82" s="163">
        <f>SUM([1]BUILDUPS!I2566)</f>
        <v>0</v>
      </c>
      <c r="J82" s="163">
        <f t="shared" si="1"/>
        <v>0</v>
      </c>
      <c r="K82" s="164"/>
      <c r="L82" s="136">
        <f>SUM([1]BUILDUPS!K2566)</f>
        <v>0</v>
      </c>
      <c r="M82" s="136">
        <f>SUM([1]BUILDUPS!L2566)</f>
        <v>0</v>
      </c>
      <c r="N82" s="136">
        <f>SUM([1]BUILDUPS!M2566)</f>
        <v>0</v>
      </c>
    </row>
    <row r="83" spans="1:14" hidden="1" x14ac:dyDescent="0.2">
      <c r="A83" s="159" t="s">
        <v>229</v>
      </c>
      <c r="B83" s="159"/>
      <c r="C83" s="160"/>
      <c r="D83" s="160"/>
      <c r="E83" s="161"/>
      <c r="F83" s="161"/>
      <c r="G83" s="162"/>
      <c r="H83" s="162"/>
      <c r="I83" s="163">
        <f>SUM([1]BUILDUPS!I2598)</f>
        <v>0</v>
      </c>
      <c r="J83" s="163">
        <f t="shared" si="1"/>
        <v>0</v>
      </c>
      <c r="K83" s="164"/>
      <c r="L83" s="136">
        <f>SUM([1]BUILDUPS!K2598)</f>
        <v>0</v>
      </c>
      <c r="M83" s="136">
        <f>SUM([1]BUILDUPS!L2598)</f>
        <v>0</v>
      </c>
      <c r="N83" s="136">
        <f>SUM([1]BUILDUPS!M2598)</f>
        <v>0</v>
      </c>
    </row>
    <row r="84" spans="1:14" hidden="1" x14ac:dyDescent="0.2">
      <c r="A84" s="159" t="s">
        <v>230</v>
      </c>
      <c r="B84" s="159"/>
      <c r="C84" s="160"/>
      <c r="D84" s="160"/>
      <c r="E84" s="161"/>
      <c r="F84" s="161"/>
      <c r="G84" s="162"/>
      <c r="H84" s="162"/>
      <c r="I84" s="163">
        <f>SUM([1]BUILDUPS!I2630)</f>
        <v>0</v>
      </c>
      <c r="J84" s="163">
        <f t="shared" si="1"/>
        <v>0</v>
      </c>
      <c r="K84" s="164"/>
      <c r="L84" s="136">
        <f>SUM([1]BUILDUPS!K2630)</f>
        <v>0</v>
      </c>
      <c r="M84" s="136">
        <f>SUM([1]BUILDUPS!L2630)</f>
        <v>0</v>
      </c>
      <c r="N84" s="136">
        <f>SUM([1]BUILDUPS!M2630)</f>
        <v>0</v>
      </c>
    </row>
    <row r="85" spans="1:14" hidden="1" x14ac:dyDescent="0.2">
      <c r="A85" s="159" t="s">
        <v>231</v>
      </c>
      <c r="B85" s="159"/>
      <c r="C85" s="160"/>
      <c r="D85" s="160"/>
      <c r="E85" s="161"/>
      <c r="F85" s="161"/>
      <c r="G85" s="162"/>
      <c r="H85" s="162"/>
      <c r="I85" s="163">
        <f>SUM([1]BUILDUPS!I2662)</f>
        <v>0</v>
      </c>
      <c r="J85" s="163">
        <f t="shared" si="1"/>
        <v>0</v>
      </c>
      <c r="K85" s="164"/>
      <c r="L85" s="136">
        <f>SUM([1]BUILDUPS!K2662)</f>
        <v>0</v>
      </c>
      <c r="M85" s="136">
        <f>SUM([1]BUILDUPS!L2662)</f>
        <v>0</v>
      </c>
      <c r="N85" s="136">
        <f>SUM([1]BUILDUPS!M2662)</f>
        <v>0</v>
      </c>
    </row>
    <row r="86" spans="1:14" hidden="1" x14ac:dyDescent="0.2">
      <c r="A86" s="159" t="s">
        <v>232</v>
      </c>
      <c r="B86" s="159"/>
      <c r="C86" s="160"/>
      <c r="D86" s="160"/>
      <c r="E86" s="161"/>
      <c r="F86" s="161"/>
      <c r="G86" s="162"/>
      <c r="H86" s="162"/>
      <c r="I86" s="163">
        <f>SUM([1]BUILDUPS!I2694)</f>
        <v>0</v>
      </c>
      <c r="J86" s="163">
        <f t="shared" si="1"/>
        <v>0</v>
      </c>
      <c r="K86" s="164"/>
      <c r="L86" s="136">
        <f>SUM([1]BUILDUPS!K2694)</f>
        <v>0</v>
      </c>
      <c r="M86" s="136">
        <f>SUM([1]BUILDUPS!L2694)</f>
        <v>0</v>
      </c>
      <c r="N86" s="136">
        <f>SUM([1]BUILDUPS!M2694)</f>
        <v>0</v>
      </c>
    </row>
    <row r="87" spans="1:14" hidden="1" x14ac:dyDescent="0.2">
      <c r="A87" s="159" t="s">
        <v>233</v>
      </c>
      <c r="B87" s="159"/>
      <c r="C87" s="160"/>
      <c r="D87" s="160"/>
      <c r="E87" s="161"/>
      <c r="F87" s="161"/>
      <c r="G87" s="162"/>
      <c r="H87" s="162"/>
      <c r="I87" s="163">
        <f>SUM([1]BUILDUPS!I2726)</f>
        <v>0</v>
      </c>
      <c r="J87" s="163">
        <f t="shared" si="1"/>
        <v>0</v>
      </c>
      <c r="K87" s="164"/>
      <c r="L87" s="136">
        <f>SUM([1]BUILDUPS!K2726)</f>
        <v>0</v>
      </c>
      <c r="M87" s="136">
        <f>SUM([1]BUILDUPS!L2726)</f>
        <v>0</v>
      </c>
      <c r="N87" s="136">
        <f>SUM([1]BUILDUPS!M2726)</f>
        <v>0</v>
      </c>
    </row>
    <row r="88" spans="1:14" hidden="1" x14ac:dyDescent="0.2">
      <c r="A88" s="159" t="s">
        <v>234</v>
      </c>
      <c r="B88" s="159"/>
      <c r="C88" s="160"/>
      <c r="D88" s="160"/>
      <c r="E88" s="161"/>
      <c r="F88" s="161"/>
      <c r="G88" s="162"/>
      <c r="H88" s="162"/>
      <c r="I88" s="163">
        <f>SUM([1]BUILDUPS!I2758)</f>
        <v>0</v>
      </c>
      <c r="J88" s="163">
        <f t="shared" si="1"/>
        <v>0</v>
      </c>
      <c r="K88" s="164"/>
      <c r="L88" s="136">
        <f>SUM([1]BUILDUPS!K2758)</f>
        <v>0</v>
      </c>
      <c r="M88" s="136">
        <f>SUM([1]BUILDUPS!L2758)</f>
        <v>0</v>
      </c>
      <c r="N88" s="136">
        <f>SUM([1]BUILDUPS!M2758)</f>
        <v>0</v>
      </c>
    </row>
    <row r="89" spans="1:14" hidden="1" x14ac:dyDescent="0.2">
      <c r="A89" s="159" t="s">
        <v>235</v>
      </c>
      <c r="B89" s="159"/>
      <c r="C89" s="160"/>
      <c r="D89" s="160"/>
      <c r="E89" s="161"/>
      <c r="F89" s="161"/>
      <c r="G89" s="162"/>
      <c r="H89" s="162"/>
      <c r="I89" s="163">
        <f>SUM([1]BUILDUPS!I2790)</f>
        <v>0</v>
      </c>
      <c r="J89" s="163">
        <f t="shared" si="1"/>
        <v>0</v>
      </c>
      <c r="K89" s="164"/>
      <c r="L89" s="136">
        <f>SUM([1]BUILDUPS!K2790)</f>
        <v>0</v>
      </c>
      <c r="M89" s="136">
        <f>SUM([1]BUILDUPS!L2790)</f>
        <v>0</v>
      </c>
      <c r="N89" s="136">
        <f>SUM([1]BUILDUPS!M2790)</f>
        <v>0</v>
      </c>
    </row>
    <row r="90" spans="1:14" hidden="1" x14ac:dyDescent="0.2">
      <c r="A90" s="159" t="s">
        <v>236</v>
      </c>
      <c r="B90" s="159"/>
      <c r="C90" s="160"/>
      <c r="D90" s="160"/>
      <c r="E90" s="161"/>
      <c r="F90" s="161"/>
      <c r="G90" s="162"/>
      <c r="H90" s="162"/>
      <c r="I90" s="163">
        <f>SUM([1]BUILDUPS!I2822)</f>
        <v>0</v>
      </c>
      <c r="J90" s="163">
        <f t="shared" si="1"/>
        <v>0</v>
      </c>
      <c r="K90" s="164"/>
      <c r="L90" s="136">
        <f>SUM([1]BUILDUPS!K2822)</f>
        <v>0</v>
      </c>
      <c r="M90" s="136">
        <f>SUM([1]BUILDUPS!L2822)</f>
        <v>0</v>
      </c>
      <c r="N90" s="136">
        <f>SUM([1]BUILDUPS!M2822)</f>
        <v>0</v>
      </c>
    </row>
    <row r="91" spans="1:14" hidden="1" x14ac:dyDescent="0.2">
      <c r="A91" s="159" t="s">
        <v>237</v>
      </c>
      <c r="B91" s="159"/>
      <c r="C91" s="160"/>
      <c r="D91" s="160"/>
      <c r="E91" s="161"/>
      <c r="F91" s="161"/>
      <c r="G91" s="162"/>
      <c r="H91" s="162"/>
      <c r="I91" s="163">
        <f>SUM([1]BUILDUPS!I2854)</f>
        <v>0</v>
      </c>
      <c r="J91" s="163">
        <f t="shared" si="1"/>
        <v>0</v>
      </c>
      <c r="K91" s="164"/>
      <c r="L91" s="136">
        <f>SUM([1]BUILDUPS!K2854)</f>
        <v>0</v>
      </c>
      <c r="M91" s="136">
        <f>SUM([1]BUILDUPS!L2854)</f>
        <v>0</v>
      </c>
      <c r="N91" s="136">
        <f>SUM([1]BUILDUPS!M2854)</f>
        <v>0</v>
      </c>
    </row>
    <row r="92" spans="1:14" hidden="1" x14ac:dyDescent="0.2">
      <c r="A92" s="159" t="s">
        <v>238</v>
      </c>
      <c r="B92" s="159"/>
      <c r="C92" s="160"/>
      <c r="D92" s="160"/>
      <c r="E92" s="161"/>
      <c r="F92" s="161"/>
      <c r="G92" s="162"/>
      <c r="H92" s="162"/>
      <c r="I92" s="163">
        <f>SUM([1]BUILDUPS!I2886)</f>
        <v>0</v>
      </c>
      <c r="J92" s="163">
        <f t="shared" si="1"/>
        <v>0</v>
      </c>
      <c r="K92" s="164"/>
      <c r="L92" s="136">
        <f>SUM([1]BUILDUPS!K2886)</f>
        <v>0</v>
      </c>
      <c r="M92" s="136">
        <f>SUM([1]BUILDUPS!L2886)</f>
        <v>0</v>
      </c>
      <c r="N92" s="136">
        <f>SUM([1]BUILDUPS!M2886)</f>
        <v>0</v>
      </c>
    </row>
    <row r="93" spans="1:14" hidden="1" x14ac:dyDescent="0.2">
      <c r="A93" s="159" t="s">
        <v>239</v>
      </c>
      <c r="B93" s="159"/>
      <c r="C93" s="160"/>
      <c r="D93" s="160"/>
      <c r="E93" s="161"/>
      <c r="F93" s="161"/>
      <c r="G93" s="162"/>
      <c r="H93" s="162"/>
      <c r="I93" s="163">
        <f>SUM([1]BUILDUPS!I2918)</f>
        <v>0</v>
      </c>
      <c r="J93" s="163">
        <f t="shared" si="1"/>
        <v>0</v>
      </c>
      <c r="K93" s="164"/>
      <c r="L93" s="136">
        <f>SUM([1]BUILDUPS!K2918)</f>
        <v>0</v>
      </c>
      <c r="M93" s="136">
        <f>SUM([1]BUILDUPS!L2918)</f>
        <v>0</v>
      </c>
      <c r="N93" s="136">
        <f>SUM([1]BUILDUPS!M2918)</f>
        <v>0</v>
      </c>
    </row>
    <row r="94" spans="1:14" hidden="1" x14ac:dyDescent="0.2">
      <c r="A94" s="159" t="s">
        <v>240</v>
      </c>
      <c r="B94" s="159"/>
      <c r="C94" s="160"/>
      <c r="D94" s="160"/>
      <c r="E94" s="161"/>
      <c r="F94" s="161"/>
      <c r="G94" s="162"/>
      <c r="H94" s="162"/>
      <c r="I94" s="163">
        <f>SUM([1]BUILDUPS!I2950)</f>
        <v>0</v>
      </c>
      <c r="J94" s="163">
        <f t="shared" si="1"/>
        <v>0</v>
      </c>
      <c r="K94" s="164"/>
      <c r="L94" s="136">
        <f>SUM([1]BUILDUPS!K2950)</f>
        <v>0</v>
      </c>
      <c r="M94" s="136">
        <f>SUM([1]BUILDUPS!L2950)</f>
        <v>0</v>
      </c>
      <c r="N94" s="136">
        <f>SUM([1]BUILDUPS!M2950)</f>
        <v>0</v>
      </c>
    </row>
    <row r="95" spans="1:14" hidden="1" x14ac:dyDescent="0.2">
      <c r="A95" s="159" t="s">
        <v>241</v>
      </c>
      <c r="B95" s="159"/>
      <c r="C95" s="160"/>
      <c r="D95" s="160"/>
      <c r="E95" s="161"/>
      <c r="F95" s="161"/>
      <c r="G95" s="162"/>
      <c r="H95" s="162"/>
      <c r="I95" s="163">
        <f>SUM([1]BUILDUPS!I2982)</f>
        <v>0</v>
      </c>
      <c r="J95" s="163">
        <f t="shared" si="1"/>
        <v>0</v>
      </c>
      <c r="K95" s="164"/>
      <c r="L95" s="136">
        <f>SUM([1]BUILDUPS!K2982)</f>
        <v>0</v>
      </c>
      <c r="M95" s="136">
        <f>SUM([1]BUILDUPS!L2982)</f>
        <v>0</v>
      </c>
      <c r="N95" s="136">
        <f>SUM([1]BUILDUPS!M2982)</f>
        <v>0</v>
      </c>
    </row>
    <row r="96" spans="1:14" hidden="1" x14ac:dyDescent="0.2">
      <c r="A96" s="159" t="s">
        <v>242</v>
      </c>
      <c r="B96" s="159"/>
      <c r="C96" s="160"/>
      <c r="D96" s="160"/>
      <c r="E96" s="161"/>
      <c r="F96" s="161"/>
      <c r="G96" s="162"/>
      <c r="H96" s="162"/>
      <c r="I96" s="163">
        <f>SUM([1]BUILDUPS!I3014)</f>
        <v>0</v>
      </c>
      <c r="J96" s="163">
        <f t="shared" si="1"/>
        <v>0</v>
      </c>
      <c r="K96" s="164"/>
      <c r="L96" s="136">
        <f>SUM([1]BUILDUPS!K3014)</f>
        <v>0</v>
      </c>
      <c r="M96" s="136">
        <f>SUM([1]BUILDUPS!L3014)</f>
        <v>0</v>
      </c>
      <c r="N96" s="136">
        <f>SUM([1]BUILDUPS!M3014)</f>
        <v>0</v>
      </c>
    </row>
    <row r="97" spans="1:14" hidden="1" x14ac:dyDescent="0.2">
      <c r="A97" s="159" t="s">
        <v>243</v>
      </c>
      <c r="B97" s="159"/>
      <c r="C97" s="160"/>
      <c r="D97" s="160"/>
      <c r="E97" s="161"/>
      <c r="F97" s="161"/>
      <c r="G97" s="162"/>
      <c r="H97" s="162"/>
      <c r="I97" s="163">
        <f>SUM([1]BUILDUPS!I3046)</f>
        <v>0</v>
      </c>
      <c r="J97" s="163">
        <f t="shared" si="1"/>
        <v>0</v>
      </c>
      <c r="K97" s="164"/>
      <c r="L97" s="136">
        <f>SUM([1]BUILDUPS!K3046)</f>
        <v>0</v>
      </c>
      <c r="M97" s="136">
        <f>SUM([1]BUILDUPS!L3046)</f>
        <v>0</v>
      </c>
      <c r="N97" s="136">
        <f>SUM([1]BUILDUPS!M3046)</f>
        <v>0</v>
      </c>
    </row>
    <row r="98" spans="1:14" hidden="1" x14ac:dyDescent="0.2">
      <c r="A98" s="159" t="s">
        <v>244</v>
      </c>
      <c r="B98" s="159"/>
      <c r="C98" s="160"/>
      <c r="D98" s="160"/>
      <c r="E98" s="161"/>
      <c r="F98" s="161"/>
      <c r="G98" s="162"/>
      <c r="H98" s="162"/>
      <c r="I98" s="163">
        <f>SUM([1]BUILDUPS!I3078)</f>
        <v>0</v>
      </c>
      <c r="J98" s="163">
        <f t="shared" si="1"/>
        <v>0</v>
      </c>
      <c r="K98" s="164"/>
      <c r="L98" s="136">
        <f>SUM([1]BUILDUPS!K3078)</f>
        <v>0</v>
      </c>
      <c r="M98" s="136">
        <f>SUM([1]BUILDUPS!L3078)</f>
        <v>0</v>
      </c>
      <c r="N98" s="136">
        <f>SUM([1]BUILDUPS!M3078)</f>
        <v>0</v>
      </c>
    </row>
    <row r="99" spans="1:14" hidden="1" x14ac:dyDescent="0.2">
      <c r="A99" s="159" t="s">
        <v>245</v>
      </c>
      <c r="B99" s="159"/>
      <c r="C99" s="160"/>
      <c r="D99" s="160"/>
      <c r="E99" s="161"/>
      <c r="F99" s="161"/>
      <c r="G99" s="162"/>
      <c r="H99" s="162"/>
      <c r="I99" s="163">
        <f>SUM([1]BUILDUPS!I3110)</f>
        <v>0</v>
      </c>
      <c r="J99" s="163">
        <f t="shared" si="1"/>
        <v>0</v>
      </c>
      <c r="K99" s="164"/>
      <c r="L99" s="136">
        <f>SUM([1]BUILDUPS!K3110)</f>
        <v>0</v>
      </c>
      <c r="M99" s="136">
        <f>SUM([1]BUILDUPS!L3110)</f>
        <v>0</v>
      </c>
      <c r="N99" s="136">
        <f>SUM([1]BUILDUPS!M3110)</f>
        <v>0</v>
      </c>
    </row>
    <row r="100" spans="1:14" hidden="1" x14ac:dyDescent="0.2">
      <c r="A100" s="159" t="s">
        <v>246</v>
      </c>
      <c r="B100" s="159"/>
      <c r="C100" s="160"/>
      <c r="D100" s="160"/>
      <c r="E100" s="161"/>
      <c r="F100" s="161"/>
      <c r="G100" s="162"/>
      <c r="H100" s="162"/>
      <c r="I100" s="163">
        <f>SUM([1]BUILDUPS!I3142)</f>
        <v>0</v>
      </c>
      <c r="J100" s="163">
        <f t="shared" si="1"/>
        <v>0</v>
      </c>
      <c r="K100" s="164"/>
      <c r="L100" s="136">
        <f>SUM([1]BUILDUPS!K3142)</f>
        <v>0</v>
      </c>
      <c r="M100" s="136">
        <f>SUM([1]BUILDUPS!L3142)</f>
        <v>0</v>
      </c>
      <c r="N100" s="136">
        <f>SUM([1]BUILDUPS!M3142)</f>
        <v>0</v>
      </c>
    </row>
    <row r="101" spans="1:14" hidden="1" x14ac:dyDescent="0.2">
      <c r="A101" s="159" t="s">
        <v>247</v>
      </c>
      <c r="B101" s="159"/>
      <c r="C101" s="160"/>
      <c r="D101" s="160"/>
      <c r="E101" s="161"/>
      <c r="F101" s="161"/>
      <c r="G101" s="162"/>
      <c r="H101" s="162"/>
      <c r="I101" s="163">
        <f>SUM([1]BUILDUPS!I3174)</f>
        <v>0</v>
      </c>
      <c r="J101" s="163">
        <f t="shared" si="1"/>
        <v>0</v>
      </c>
      <c r="K101" s="164"/>
      <c r="L101" s="136">
        <f>SUM([1]BUILDUPS!K3174)</f>
        <v>0</v>
      </c>
      <c r="M101" s="136">
        <f>SUM([1]BUILDUPS!L3174)</f>
        <v>0</v>
      </c>
      <c r="N101" s="136">
        <f>SUM([1]BUILDUPS!M3174)</f>
        <v>0</v>
      </c>
    </row>
    <row r="102" spans="1:14" x14ac:dyDescent="0.2">
      <c r="A102" s="159"/>
      <c r="B102" s="159"/>
      <c r="C102" s="159"/>
      <c r="D102" s="159"/>
      <c r="E102" s="161"/>
      <c r="F102" s="161"/>
      <c r="G102" s="162"/>
      <c r="H102" s="162"/>
      <c r="I102" s="163"/>
      <c r="J102" s="163"/>
      <c r="K102" s="164"/>
    </row>
    <row r="103" spans="1:14" s="171" customFormat="1" ht="13.1" x14ac:dyDescent="0.25">
      <c r="A103" s="165" t="s">
        <v>248</v>
      </c>
      <c r="B103" s="165"/>
      <c r="C103" s="165"/>
      <c r="D103" s="165"/>
      <c r="E103" s="166"/>
      <c r="F103" s="166"/>
      <c r="G103" s="167"/>
      <c r="H103" s="167"/>
      <c r="I103" s="168"/>
      <c r="J103" s="168">
        <f>SUM(J3:J102)</f>
        <v>867082.02488250006</v>
      </c>
      <c r="K103" s="169"/>
      <c r="L103" s="170">
        <f>SUM(L3:L102)</f>
        <v>947.36500000000001</v>
      </c>
      <c r="M103" s="170">
        <f>SUM(M3:M102)</f>
        <v>2951.3599999999997</v>
      </c>
      <c r="N103" s="170">
        <f>SUM(N3:N102)</f>
        <v>1485.5</v>
      </c>
    </row>
  </sheetData>
  <pageMargins left="0.31" right="0.25" top="0.64" bottom="0.72" header="0.5" footer="0.5"/>
  <pageSetup paperSize="9" scale="60" orientation="portrait" r:id="rId1"/>
  <headerFooter alignWithMargins="0">
    <oddFooter>&amp;L&amp;F&amp;C&amp;A&amp;RPage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Summary</vt:lpstr>
      <vt:lpstr>QM0Images</vt:lpstr>
      <vt:lpstr>Scope of Works - RCL</vt:lpstr>
      <vt:lpstr>Scope of Works - JMS</vt:lpstr>
      <vt:lpstr>Summary!Print_Area</vt:lpstr>
      <vt:lpstr>'Scope of Works - JMS'!Print_Titles</vt:lpstr>
      <vt:lpstr>'Scope of Works - RCL'!Print_Titles</vt:lpstr>
      <vt:lpstr>Summary!Print_Titles</vt:lpstr>
    </vt:vector>
  </TitlesOfParts>
  <Company>ISg Plc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LWong</dc:creator>
  <cp:lastModifiedBy>Family</cp:lastModifiedBy>
  <cp:lastPrinted>2019-03-25T11:46:23Z</cp:lastPrinted>
  <dcterms:created xsi:type="dcterms:W3CDTF">2008-06-30T12:54:27Z</dcterms:created>
  <dcterms:modified xsi:type="dcterms:W3CDTF">2020-12-22T07:28:04Z</dcterms:modified>
</cp:coreProperties>
</file>