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\Desktop\RCL\Xmas 2020\Millenium Bridge House\"/>
    </mc:Choice>
  </mc:AlternateContent>
  <xr:revisionPtr revIDLastSave="0" documentId="8_{324B16CC-9006-428D-A075-EF5A0D1E38C4}" xr6:coauthVersionLast="45" xr6:coauthVersionMax="45" xr10:uidLastSave="{00000000-0000-0000-0000-000000000000}"/>
  <bookViews>
    <workbookView xWindow="-118" yWindow="-118" windowWidth="25370" windowHeight="13759" xr2:uid="{00000000-000D-0000-FFFF-FFFF00000000}"/>
  </bookViews>
  <sheets>
    <sheet name="JMS SHEDULE OF WORKS" sheetId="6" r:id="rId1"/>
    <sheet name="BUILDUPS" sheetId="4" r:id="rId2"/>
    <sheet name="DOOR SCHEDULE" sheetId="8" r:id="rId3"/>
    <sheet name="LAMINATE" sheetId="9" r:id="rId4"/>
    <sheet name="VENEER" sheetId="10" r:id="rId5"/>
    <sheet name="mirrors" sheetId="11" r:id="rId6"/>
    <sheet name="ADD ORDERS" sheetId="5" r:id="rId7"/>
    <sheet name="RTFI" sheetId="7" r:id="rId8"/>
  </sheets>
  <definedNames>
    <definedName name="_xlnm._FilterDatabase" localSheetId="1" hidden="1">BUILDUPS!$A$6:$M$3174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4" l="1"/>
  <c r="G86" i="4"/>
  <c r="T13" i="10" l="1"/>
  <c r="H214" i="4"/>
  <c r="G214" i="4"/>
  <c r="I228" i="4"/>
  <c r="L227" i="4"/>
  <c r="I227" i="4"/>
  <c r="M226" i="4"/>
  <c r="M230" i="4" s="1"/>
  <c r="G226" i="4"/>
  <c r="I226" i="4" s="1"/>
  <c r="G225" i="4"/>
  <c r="L225" i="4" s="1"/>
  <c r="I223" i="4"/>
  <c r="I222" i="4"/>
  <c r="I221" i="4"/>
  <c r="I220" i="4"/>
  <c r="I219" i="4"/>
  <c r="G217" i="4"/>
  <c r="I217" i="4" s="1"/>
  <c r="F216" i="4"/>
  <c r="G216" i="4" s="1"/>
  <c r="I216" i="4" s="1"/>
  <c r="F215" i="4"/>
  <c r="G215" i="4" s="1"/>
  <c r="I214" i="4"/>
  <c r="F201" i="4"/>
  <c r="I201" i="4" s="1"/>
  <c r="H86" i="4"/>
  <c r="G58" i="4"/>
  <c r="H54" i="4"/>
  <c r="G54" i="4"/>
  <c r="G26" i="4"/>
  <c r="H22" i="4"/>
  <c r="G22" i="4"/>
  <c r="L230" i="4" l="1"/>
  <c r="G218" i="4"/>
  <c r="I218" i="4" s="1"/>
  <c r="I215" i="4"/>
  <c r="I225" i="4"/>
  <c r="F73" i="4"/>
  <c r="F41" i="4"/>
  <c r="G224" i="4" l="1"/>
  <c r="H242" i="4"/>
  <c r="U9" i="10"/>
  <c r="H179" i="4"/>
  <c r="H147" i="4"/>
  <c r="H115" i="4"/>
  <c r="G230" i="4" l="1"/>
  <c r="K224" i="4"/>
  <c r="K230" i="4" s="1"/>
  <c r="I224" i="4"/>
  <c r="H466" i="4"/>
  <c r="I466" i="4"/>
  <c r="H402" i="4"/>
  <c r="G606" i="4"/>
  <c r="I20" i="6" l="1"/>
  <c r="H562" i="4"/>
  <c r="H530" i="4" l="1"/>
  <c r="I564" i="4"/>
  <c r="I532" i="4"/>
  <c r="E16" i="11" l="1"/>
  <c r="T8" i="10" l="1"/>
  <c r="T9" i="10"/>
  <c r="T11" i="10"/>
  <c r="T12" i="10"/>
  <c r="U18" i="10" s="1"/>
  <c r="H498" i="4" s="1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7" i="9"/>
  <c r="AM22" i="8"/>
  <c r="AN22" i="8" s="1"/>
  <c r="J22" i="8"/>
  <c r="AB22" i="8" s="1"/>
  <c r="AC22" i="8" s="1"/>
  <c r="I22" i="8"/>
  <c r="AA22" i="8" s="1"/>
  <c r="AD22" i="8" s="1"/>
  <c r="AM21" i="8"/>
  <c r="AN21" i="8" s="1"/>
  <c r="J21" i="8"/>
  <c r="AB21" i="8" s="1"/>
  <c r="AC21" i="8" s="1"/>
  <c r="I21" i="8"/>
  <c r="AA21" i="8" s="1"/>
  <c r="AM20" i="8"/>
  <c r="AN20" i="8" s="1"/>
  <c r="J20" i="8"/>
  <c r="AB20" i="8" s="1"/>
  <c r="AC20" i="8" s="1"/>
  <c r="I20" i="8"/>
  <c r="AA20" i="8" s="1"/>
  <c r="AM19" i="8"/>
  <c r="AN19" i="8" s="1"/>
  <c r="J19" i="8"/>
  <c r="AB19" i="8" s="1"/>
  <c r="AC19" i="8" s="1"/>
  <c r="I19" i="8"/>
  <c r="AA19" i="8" s="1"/>
  <c r="AM18" i="8"/>
  <c r="AN18" i="8" s="1"/>
  <c r="J18" i="8"/>
  <c r="AB18" i="8" s="1"/>
  <c r="AC18" i="8" s="1"/>
  <c r="I18" i="8"/>
  <c r="AA18" i="8" s="1"/>
  <c r="AM17" i="8"/>
  <c r="AN17" i="8" s="1"/>
  <c r="AB17" i="8"/>
  <c r="AC17" i="8" s="1"/>
  <c r="J17" i="8"/>
  <c r="I17" i="8"/>
  <c r="AA17" i="8" s="1"/>
  <c r="AG17" i="8" s="1"/>
  <c r="AI17" i="8" s="1"/>
  <c r="AO17" i="8" s="1"/>
  <c r="AM16" i="8"/>
  <c r="AN16" i="8" s="1"/>
  <c r="J16" i="8"/>
  <c r="AB16" i="8" s="1"/>
  <c r="AC16" i="8" s="1"/>
  <c r="I16" i="8"/>
  <c r="AA16" i="8" s="1"/>
  <c r="AM15" i="8"/>
  <c r="AN15" i="8" s="1"/>
  <c r="J15" i="8"/>
  <c r="AB15" i="8" s="1"/>
  <c r="AC15" i="8" s="1"/>
  <c r="I15" i="8"/>
  <c r="AA15" i="8" s="1"/>
  <c r="AD15" i="8" s="1"/>
  <c r="AM14" i="8"/>
  <c r="AN14" i="8" s="1"/>
  <c r="J14" i="8"/>
  <c r="AB14" i="8" s="1"/>
  <c r="AC14" i="8" s="1"/>
  <c r="I14" i="8"/>
  <c r="AA14" i="8" s="1"/>
  <c r="AM13" i="8"/>
  <c r="AN13" i="8" s="1"/>
  <c r="J13" i="8"/>
  <c r="AB13" i="8" s="1"/>
  <c r="AC13" i="8" s="1"/>
  <c r="I13" i="8"/>
  <c r="AA13" i="8" s="1"/>
  <c r="AG13" i="8" s="1"/>
  <c r="AI13" i="8" s="1"/>
  <c r="AO13" i="8" s="1"/>
  <c r="AM12" i="8"/>
  <c r="AN12" i="8" s="1"/>
  <c r="J12" i="8"/>
  <c r="AB12" i="8" s="1"/>
  <c r="AC12" i="8" s="1"/>
  <c r="I12" i="8"/>
  <c r="AA12" i="8" s="1"/>
  <c r="AM11" i="8"/>
  <c r="AN11" i="8" s="1"/>
  <c r="J11" i="8"/>
  <c r="AB11" i="8" s="1"/>
  <c r="AC11" i="8" s="1"/>
  <c r="I11" i="8"/>
  <c r="AA11" i="8" s="1"/>
  <c r="AD11" i="8" s="1"/>
  <c r="AM10" i="8"/>
  <c r="AN10" i="8" s="1"/>
  <c r="J10" i="8"/>
  <c r="AB10" i="8" s="1"/>
  <c r="AC10" i="8" s="1"/>
  <c r="I10" i="8"/>
  <c r="AA10" i="8" s="1"/>
  <c r="AM9" i="8"/>
  <c r="AN9" i="8" s="1"/>
  <c r="J9" i="8"/>
  <c r="AB9" i="8" s="1"/>
  <c r="AC9" i="8" s="1"/>
  <c r="I9" i="8"/>
  <c r="AA9" i="8" s="1"/>
  <c r="AG9" i="8" s="1"/>
  <c r="AI9" i="8" s="1"/>
  <c r="AG19" i="8" l="1"/>
  <c r="AI19" i="8" s="1"/>
  <c r="AO19" i="8" s="1"/>
  <c r="AO9" i="8"/>
  <c r="AG21" i="8"/>
  <c r="AI21" i="8" s="1"/>
  <c r="AO21" i="8" s="1"/>
  <c r="AD21" i="8"/>
  <c r="AG10" i="8"/>
  <c r="AI10" i="8" s="1"/>
  <c r="AO10" i="8" s="1"/>
  <c r="AD10" i="8"/>
  <c r="AG18" i="8"/>
  <c r="AI18" i="8" s="1"/>
  <c r="AO18" i="8" s="1"/>
  <c r="AD18" i="8"/>
  <c r="AG12" i="8"/>
  <c r="AI12" i="8" s="1"/>
  <c r="AO12" i="8" s="1"/>
  <c r="AD12" i="8"/>
  <c r="AG14" i="8"/>
  <c r="AI14" i="8" s="1"/>
  <c r="AO14" i="8" s="1"/>
  <c r="AD14" i="8"/>
  <c r="AG16" i="8"/>
  <c r="AI16" i="8" s="1"/>
  <c r="AO16" i="8" s="1"/>
  <c r="AD16" i="8"/>
  <c r="AG20" i="8"/>
  <c r="AI20" i="8" s="1"/>
  <c r="AO20" i="8" s="1"/>
  <c r="AD20" i="8"/>
  <c r="AG11" i="8"/>
  <c r="AI11" i="8" s="1"/>
  <c r="AO11" i="8" s="1"/>
  <c r="AG15" i="8"/>
  <c r="AI15" i="8" s="1"/>
  <c r="AO15" i="8" s="1"/>
  <c r="AG22" i="8"/>
  <c r="AI22" i="8" s="1"/>
  <c r="AO22" i="8" s="1"/>
  <c r="AD9" i="8"/>
  <c r="AD13" i="8"/>
  <c r="AD17" i="8"/>
  <c r="AD19" i="8"/>
  <c r="I3172" i="4" l="1"/>
  <c r="I3171" i="4"/>
  <c r="G3170" i="4"/>
  <c r="I3170" i="4" s="1"/>
  <c r="G3169" i="4"/>
  <c r="I3169" i="4" s="1"/>
  <c r="I3167" i="4"/>
  <c r="I3166" i="4"/>
  <c r="I3165" i="4"/>
  <c r="I3164" i="4"/>
  <c r="I3163" i="4"/>
  <c r="I3162" i="4"/>
  <c r="G3161" i="4"/>
  <c r="I3161" i="4" s="1"/>
  <c r="F3160" i="4"/>
  <c r="G3160" i="4" s="1"/>
  <c r="I3160" i="4" s="1"/>
  <c r="F3159" i="4"/>
  <c r="G3159" i="4" s="1"/>
  <c r="I3158" i="4"/>
  <c r="I3156" i="4"/>
  <c r="I3155" i="4"/>
  <c r="I3154" i="4"/>
  <c r="I3153" i="4"/>
  <c r="I3152" i="4"/>
  <c r="I3151" i="4"/>
  <c r="F3150" i="4"/>
  <c r="I3150" i="4" s="1"/>
  <c r="F3149" i="4"/>
  <c r="I3149" i="4" s="1"/>
  <c r="F3148" i="4"/>
  <c r="I3148" i="4" s="1"/>
  <c r="I3147" i="4"/>
  <c r="F3147" i="4"/>
  <c r="F3146" i="4"/>
  <c r="I3146" i="4" s="1"/>
  <c r="F3145" i="4"/>
  <c r="I3145" i="4" s="1"/>
  <c r="A3144" i="4"/>
  <c r="I3143" i="4"/>
  <c r="L3171" i="4" s="1"/>
  <c r="F3143" i="4"/>
  <c r="D3143" i="4"/>
  <c r="B3143" i="4"/>
  <c r="I3140" i="4"/>
  <c r="I3139" i="4"/>
  <c r="G3138" i="4"/>
  <c r="I3138" i="4" s="1"/>
  <c r="G3137" i="4"/>
  <c r="I3137" i="4" s="1"/>
  <c r="I3135" i="4"/>
  <c r="I3134" i="4"/>
  <c r="I3133" i="4"/>
  <c r="I3132" i="4"/>
  <c r="I3131" i="4"/>
  <c r="I3130" i="4"/>
  <c r="G3129" i="4"/>
  <c r="I3129" i="4" s="1"/>
  <c r="F3128" i="4"/>
  <c r="G3128" i="4" s="1"/>
  <c r="I3128" i="4" s="1"/>
  <c r="F3127" i="4"/>
  <c r="G3127" i="4" s="1"/>
  <c r="I3126" i="4"/>
  <c r="I3124" i="4"/>
  <c r="I3123" i="4"/>
  <c r="I3122" i="4"/>
  <c r="I3121" i="4"/>
  <c r="I3120" i="4"/>
  <c r="I3119" i="4"/>
  <c r="F3118" i="4"/>
  <c r="I3118" i="4" s="1"/>
  <c r="F3117" i="4"/>
  <c r="I3117" i="4" s="1"/>
  <c r="F3116" i="4"/>
  <c r="I3116" i="4" s="1"/>
  <c r="F3115" i="4"/>
  <c r="I3115" i="4" s="1"/>
  <c r="F3114" i="4"/>
  <c r="I3114" i="4" s="1"/>
  <c r="F3113" i="4"/>
  <c r="I3113" i="4" s="1"/>
  <c r="A3112" i="4"/>
  <c r="I3111" i="4"/>
  <c r="F3111" i="4"/>
  <c r="D3111" i="4"/>
  <c r="B3111" i="4"/>
  <c r="I3108" i="4"/>
  <c r="I3107" i="4"/>
  <c r="G3106" i="4"/>
  <c r="I3106" i="4" s="1"/>
  <c r="G3105" i="4"/>
  <c r="I3105" i="4" s="1"/>
  <c r="I3103" i="4"/>
  <c r="I3102" i="4"/>
  <c r="I3101" i="4"/>
  <c r="I3100" i="4"/>
  <c r="I3099" i="4"/>
  <c r="I3098" i="4"/>
  <c r="G3097" i="4"/>
  <c r="I3097" i="4" s="1"/>
  <c r="F3096" i="4"/>
  <c r="G3096" i="4" s="1"/>
  <c r="I3096" i="4" s="1"/>
  <c r="F3095" i="4"/>
  <c r="G3095" i="4" s="1"/>
  <c r="I3094" i="4"/>
  <c r="I3092" i="4"/>
  <c r="I3091" i="4"/>
  <c r="I3090" i="4"/>
  <c r="I3089" i="4"/>
  <c r="I3088" i="4"/>
  <c r="I3087" i="4"/>
  <c r="F3086" i="4"/>
  <c r="I3086" i="4" s="1"/>
  <c r="F3085" i="4"/>
  <c r="I3085" i="4" s="1"/>
  <c r="F3084" i="4"/>
  <c r="I3084" i="4" s="1"/>
  <c r="F3083" i="4"/>
  <c r="I3083" i="4" s="1"/>
  <c r="F3082" i="4"/>
  <c r="I3082" i="4" s="1"/>
  <c r="F3081" i="4"/>
  <c r="I3081" i="4" s="1"/>
  <c r="A3080" i="4"/>
  <c r="I3079" i="4"/>
  <c r="F3079" i="4"/>
  <c r="D3079" i="4"/>
  <c r="B3079" i="4"/>
  <c r="I3076" i="4"/>
  <c r="I3075" i="4"/>
  <c r="G3074" i="4"/>
  <c r="I3074" i="4" s="1"/>
  <c r="G3073" i="4"/>
  <c r="I3073" i="4" s="1"/>
  <c r="I3071" i="4"/>
  <c r="I3070" i="4"/>
  <c r="I3069" i="4"/>
  <c r="I3068" i="4"/>
  <c r="I3067" i="4"/>
  <c r="I3066" i="4"/>
  <c r="G3065" i="4"/>
  <c r="I3065" i="4" s="1"/>
  <c r="F3064" i="4"/>
  <c r="G3064" i="4" s="1"/>
  <c r="F3063" i="4"/>
  <c r="G3063" i="4" s="1"/>
  <c r="I3063" i="4" s="1"/>
  <c r="I3062" i="4"/>
  <c r="I3060" i="4"/>
  <c r="I3059" i="4"/>
  <c r="I3058" i="4"/>
  <c r="I3057" i="4"/>
  <c r="I3056" i="4"/>
  <c r="I3055" i="4"/>
  <c r="F3054" i="4"/>
  <c r="I3054" i="4" s="1"/>
  <c r="F3053" i="4"/>
  <c r="I3053" i="4" s="1"/>
  <c r="F3052" i="4"/>
  <c r="I3052" i="4" s="1"/>
  <c r="F3051" i="4"/>
  <c r="I3051" i="4" s="1"/>
  <c r="F3050" i="4"/>
  <c r="I3050" i="4" s="1"/>
  <c r="F3049" i="4"/>
  <c r="I3049" i="4" s="1"/>
  <c r="A3048" i="4"/>
  <c r="I3047" i="4"/>
  <c r="F3047" i="4"/>
  <c r="D3047" i="4"/>
  <c r="B3047" i="4"/>
  <c r="I3044" i="4"/>
  <c r="I3043" i="4"/>
  <c r="G3042" i="4"/>
  <c r="I3042" i="4" s="1"/>
  <c r="G3041" i="4"/>
  <c r="I3041" i="4" s="1"/>
  <c r="I3039" i="4"/>
  <c r="I3038" i="4"/>
  <c r="I3037" i="4"/>
  <c r="I3036" i="4"/>
  <c r="I3035" i="4"/>
  <c r="I3034" i="4"/>
  <c r="G3033" i="4"/>
  <c r="I3033" i="4" s="1"/>
  <c r="F3032" i="4"/>
  <c r="G3032" i="4" s="1"/>
  <c r="I3032" i="4" s="1"/>
  <c r="F3031" i="4"/>
  <c r="G3031" i="4" s="1"/>
  <c r="I3030" i="4"/>
  <c r="I3028" i="4"/>
  <c r="I3027" i="4"/>
  <c r="I3026" i="4"/>
  <c r="I3025" i="4"/>
  <c r="I3024" i="4"/>
  <c r="I3023" i="4"/>
  <c r="F3022" i="4"/>
  <c r="I3022" i="4" s="1"/>
  <c r="F3021" i="4"/>
  <c r="I3021" i="4" s="1"/>
  <c r="F3020" i="4"/>
  <c r="I3020" i="4" s="1"/>
  <c r="F3019" i="4"/>
  <c r="I3019" i="4" s="1"/>
  <c r="F3018" i="4"/>
  <c r="I3018" i="4" s="1"/>
  <c r="F3017" i="4"/>
  <c r="I3017" i="4" s="1"/>
  <c r="A3016" i="4"/>
  <c r="I3015" i="4"/>
  <c r="F3015" i="4"/>
  <c r="D3015" i="4"/>
  <c r="B3015" i="4"/>
  <c r="I3012" i="4"/>
  <c r="I3011" i="4"/>
  <c r="G3010" i="4"/>
  <c r="I3010" i="4" s="1"/>
  <c r="G3009" i="4"/>
  <c r="I3009" i="4" s="1"/>
  <c r="I3007" i="4"/>
  <c r="I3006" i="4"/>
  <c r="I3005" i="4"/>
  <c r="I3004" i="4"/>
  <c r="I3003" i="4"/>
  <c r="I3002" i="4"/>
  <c r="G3001" i="4"/>
  <c r="I3001" i="4" s="1"/>
  <c r="F3000" i="4"/>
  <c r="G3000" i="4" s="1"/>
  <c r="I3000" i="4" s="1"/>
  <c r="F2999" i="4"/>
  <c r="G2999" i="4" s="1"/>
  <c r="I2998" i="4"/>
  <c r="I2996" i="4"/>
  <c r="I2995" i="4"/>
  <c r="I2994" i="4"/>
  <c r="I2993" i="4"/>
  <c r="I2992" i="4"/>
  <c r="I2991" i="4"/>
  <c r="F2990" i="4"/>
  <c r="I2990" i="4" s="1"/>
  <c r="F2989" i="4"/>
  <c r="I2989" i="4" s="1"/>
  <c r="F2988" i="4"/>
  <c r="I2988" i="4" s="1"/>
  <c r="F2987" i="4"/>
  <c r="I2987" i="4" s="1"/>
  <c r="F2986" i="4"/>
  <c r="I2986" i="4" s="1"/>
  <c r="F2985" i="4"/>
  <c r="I2985" i="4" s="1"/>
  <c r="A2984" i="4"/>
  <c r="I2983" i="4"/>
  <c r="F2983" i="4"/>
  <c r="D2983" i="4"/>
  <c r="B2983" i="4"/>
  <c r="I2980" i="4"/>
  <c r="I2979" i="4"/>
  <c r="G2978" i="4"/>
  <c r="I2978" i="4" s="1"/>
  <c r="G2977" i="4"/>
  <c r="I2977" i="4" s="1"/>
  <c r="I2975" i="4"/>
  <c r="I2974" i="4"/>
  <c r="I2973" i="4"/>
  <c r="I2972" i="4"/>
  <c r="I2971" i="4"/>
  <c r="I2970" i="4"/>
  <c r="G2969" i="4"/>
  <c r="I2969" i="4" s="1"/>
  <c r="F2968" i="4"/>
  <c r="G2968" i="4" s="1"/>
  <c r="I2968" i="4" s="1"/>
  <c r="F2967" i="4"/>
  <c r="G2967" i="4" s="1"/>
  <c r="I2966" i="4"/>
  <c r="I2964" i="4"/>
  <c r="I2963" i="4"/>
  <c r="I2962" i="4"/>
  <c r="I2961" i="4"/>
  <c r="I2960" i="4"/>
  <c r="I2959" i="4"/>
  <c r="F2958" i="4"/>
  <c r="I2958" i="4" s="1"/>
  <c r="F2957" i="4"/>
  <c r="I2957" i="4" s="1"/>
  <c r="F2956" i="4"/>
  <c r="I2956" i="4" s="1"/>
  <c r="F2955" i="4"/>
  <c r="I2955" i="4" s="1"/>
  <c r="F2954" i="4"/>
  <c r="I2954" i="4" s="1"/>
  <c r="F2953" i="4"/>
  <c r="I2953" i="4" s="1"/>
  <c r="A2952" i="4"/>
  <c r="I2951" i="4"/>
  <c r="L2979" i="4" s="1"/>
  <c r="F2951" i="4"/>
  <c r="D2951" i="4"/>
  <c r="B2951" i="4"/>
  <c r="I2948" i="4"/>
  <c r="I2947" i="4"/>
  <c r="G2946" i="4"/>
  <c r="I2946" i="4" s="1"/>
  <c r="G2945" i="4"/>
  <c r="I2945" i="4" s="1"/>
  <c r="I2943" i="4"/>
  <c r="I2942" i="4"/>
  <c r="I2941" i="4"/>
  <c r="I2940" i="4"/>
  <c r="I2939" i="4"/>
  <c r="I2938" i="4"/>
  <c r="G2937" i="4"/>
  <c r="I2937" i="4" s="1"/>
  <c r="F2936" i="4"/>
  <c r="G2936" i="4" s="1"/>
  <c r="I2936" i="4" s="1"/>
  <c r="F2935" i="4"/>
  <c r="G2935" i="4" s="1"/>
  <c r="I2934" i="4"/>
  <c r="I2932" i="4"/>
  <c r="I2931" i="4"/>
  <c r="I2930" i="4"/>
  <c r="I2929" i="4"/>
  <c r="I2928" i="4"/>
  <c r="I2927" i="4"/>
  <c r="F2926" i="4"/>
  <c r="I2926" i="4" s="1"/>
  <c r="F2925" i="4"/>
  <c r="I2925" i="4" s="1"/>
  <c r="F2924" i="4"/>
  <c r="I2924" i="4" s="1"/>
  <c r="F2923" i="4"/>
  <c r="I2923" i="4" s="1"/>
  <c r="F2922" i="4"/>
  <c r="I2922" i="4" s="1"/>
  <c r="F2921" i="4"/>
  <c r="I2921" i="4" s="1"/>
  <c r="A2920" i="4"/>
  <c r="I2919" i="4"/>
  <c r="L2947" i="4" s="1"/>
  <c r="F2919" i="4"/>
  <c r="D2919" i="4"/>
  <c r="B2919" i="4"/>
  <c r="I2916" i="4"/>
  <c r="I2915" i="4"/>
  <c r="G2914" i="4"/>
  <c r="I2914" i="4" s="1"/>
  <c r="G2913" i="4"/>
  <c r="I2913" i="4" s="1"/>
  <c r="I2911" i="4"/>
  <c r="I2910" i="4"/>
  <c r="I2909" i="4"/>
  <c r="I2908" i="4"/>
  <c r="I2907" i="4"/>
  <c r="I2906" i="4"/>
  <c r="G2905" i="4"/>
  <c r="I2905" i="4" s="1"/>
  <c r="F2904" i="4"/>
  <c r="G2904" i="4" s="1"/>
  <c r="I2904" i="4" s="1"/>
  <c r="F2903" i="4"/>
  <c r="G2903" i="4" s="1"/>
  <c r="I2902" i="4"/>
  <c r="I2900" i="4"/>
  <c r="I2899" i="4"/>
  <c r="I2898" i="4"/>
  <c r="I2897" i="4"/>
  <c r="I2896" i="4"/>
  <c r="I2895" i="4"/>
  <c r="F2894" i="4"/>
  <c r="I2894" i="4" s="1"/>
  <c r="F2893" i="4"/>
  <c r="I2893" i="4" s="1"/>
  <c r="F2892" i="4"/>
  <c r="I2892" i="4" s="1"/>
  <c r="F2891" i="4"/>
  <c r="I2891" i="4" s="1"/>
  <c r="F2890" i="4"/>
  <c r="I2890" i="4" s="1"/>
  <c r="F2889" i="4"/>
  <c r="I2889" i="4" s="1"/>
  <c r="A2888" i="4"/>
  <c r="I2887" i="4"/>
  <c r="L2915" i="4" s="1"/>
  <c r="F2887" i="4"/>
  <c r="D2887" i="4"/>
  <c r="B2887" i="4"/>
  <c r="I2884" i="4"/>
  <c r="I2883" i="4"/>
  <c r="G2882" i="4"/>
  <c r="I2882" i="4" s="1"/>
  <c r="G2881" i="4"/>
  <c r="I2881" i="4" s="1"/>
  <c r="I2879" i="4"/>
  <c r="I2878" i="4"/>
  <c r="I2877" i="4"/>
  <c r="I2876" i="4"/>
  <c r="I2875" i="4"/>
  <c r="I2874" i="4"/>
  <c r="G2873" i="4"/>
  <c r="I2873" i="4" s="1"/>
  <c r="F2872" i="4"/>
  <c r="G2872" i="4" s="1"/>
  <c r="F2871" i="4"/>
  <c r="G2871" i="4" s="1"/>
  <c r="I2871" i="4" s="1"/>
  <c r="I2870" i="4"/>
  <c r="I2868" i="4"/>
  <c r="I2867" i="4"/>
  <c r="I2866" i="4"/>
  <c r="I2865" i="4"/>
  <c r="I2864" i="4"/>
  <c r="I2863" i="4"/>
  <c r="F2862" i="4"/>
  <c r="I2862" i="4" s="1"/>
  <c r="F2861" i="4"/>
  <c r="I2861" i="4" s="1"/>
  <c r="F2860" i="4"/>
  <c r="I2860" i="4" s="1"/>
  <c r="F2859" i="4"/>
  <c r="I2859" i="4" s="1"/>
  <c r="F2858" i="4"/>
  <c r="I2858" i="4" s="1"/>
  <c r="F2857" i="4"/>
  <c r="I2857" i="4" s="1"/>
  <c r="A2856" i="4"/>
  <c r="I2855" i="4"/>
  <c r="F2855" i="4"/>
  <c r="D2855" i="4"/>
  <c r="B2855" i="4"/>
  <c r="I2852" i="4"/>
  <c r="I2851" i="4"/>
  <c r="G2850" i="4"/>
  <c r="I2850" i="4" s="1"/>
  <c r="G2849" i="4"/>
  <c r="I2849" i="4" s="1"/>
  <c r="I2847" i="4"/>
  <c r="I2846" i="4"/>
  <c r="I2845" i="4"/>
  <c r="I2844" i="4"/>
  <c r="I2843" i="4"/>
  <c r="I2842" i="4"/>
  <c r="G2841" i="4"/>
  <c r="I2841" i="4" s="1"/>
  <c r="F2840" i="4"/>
  <c r="G2840" i="4" s="1"/>
  <c r="I2840" i="4" s="1"/>
  <c r="F2839" i="4"/>
  <c r="G2839" i="4" s="1"/>
  <c r="I2838" i="4"/>
  <c r="I2836" i="4"/>
  <c r="I2835" i="4"/>
  <c r="I2834" i="4"/>
  <c r="I2833" i="4"/>
  <c r="I2832" i="4"/>
  <c r="I2831" i="4"/>
  <c r="F2830" i="4"/>
  <c r="I2830" i="4" s="1"/>
  <c r="F2829" i="4"/>
  <c r="I2829" i="4" s="1"/>
  <c r="F2828" i="4"/>
  <c r="I2828" i="4" s="1"/>
  <c r="F2827" i="4"/>
  <c r="I2827" i="4" s="1"/>
  <c r="F2826" i="4"/>
  <c r="I2826" i="4" s="1"/>
  <c r="F2825" i="4"/>
  <c r="I2825" i="4" s="1"/>
  <c r="A2824" i="4"/>
  <c r="I2823" i="4"/>
  <c r="L2851" i="4" s="1"/>
  <c r="F2823" i="4"/>
  <c r="D2823" i="4"/>
  <c r="B2823" i="4"/>
  <c r="I2820" i="4"/>
  <c r="I2819" i="4"/>
  <c r="G2818" i="4"/>
  <c r="I2818" i="4" s="1"/>
  <c r="G2817" i="4"/>
  <c r="I2817" i="4" s="1"/>
  <c r="I2815" i="4"/>
  <c r="I2814" i="4"/>
  <c r="I2813" i="4"/>
  <c r="I2812" i="4"/>
  <c r="I2811" i="4"/>
  <c r="I2810" i="4"/>
  <c r="G2809" i="4"/>
  <c r="F2808" i="4"/>
  <c r="G2808" i="4" s="1"/>
  <c r="I2808" i="4" s="1"/>
  <c r="F2807" i="4"/>
  <c r="G2807" i="4" s="1"/>
  <c r="I2807" i="4" s="1"/>
  <c r="I2806" i="4"/>
  <c r="I2804" i="4"/>
  <c r="I2803" i="4"/>
  <c r="I2802" i="4"/>
  <c r="I2801" i="4"/>
  <c r="I2800" i="4"/>
  <c r="I2799" i="4"/>
  <c r="F2798" i="4"/>
  <c r="I2798" i="4" s="1"/>
  <c r="F2797" i="4"/>
  <c r="I2797" i="4" s="1"/>
  <c r="F2796" i="4"/>
  <c r="I2796" i="4" s="1"/>
  <c r="F2795" i="4"/>
  <c r="I2795" i="4" s="1"/>
  <c r="F2794" i="4"/>
  <c r="I2794" i="4" s="1"/>
  <c r="F2793" i="4"/>
  <c r="I2793" i="4" s="1"/>
  <c r="A2792" i="4"/>
  <c r="I2791" i="4"/>
  <c r="F2791" i="4"/>
  <c r="D2791" i="4"/>
  <c r="B2791" i="4"/>
  <c r="I2788" i="4"/>
  <c r="I2787" i="4"/>
  <c r="G2786" i="4"/>
  <c r="I2786" i="4" s="1"/>
  <c r="G2785" i="4"/>
  <c r="I2785" i="4" s="1"/>
  <c r="I2783" i="4"/>
  <c r="I2782" i="4"/>
  <c r="I2781" i="4"/>
  <c r="I2780" i="4"/>
  <c r="I2779" i="4"/>
  <c r="I2778" i="4"/>
  <c r="G2777" i="4"/>
  <c r="I2777" i="4" s="1"/>
  <c r="F2776" i="4"/>
  <c r="G2776" i="4" s="1"/>
  <c r="F2775" i="4"/>
  <c r="G2775" i="4" s="1"/>
  <c r="I2775" i="4" s="1"/>
  <c r="I2774" i="4"/>
  <c r="I2772" i="4"/>
  <c r="I2771" i="4"/>
  <c r="I2770" i="4"/>
  <c r="I2769" i="4"/>
  <c r="I2768" i="4"/>
  <c r="I2767" i="4"/>
  <c r="F2766" i="4"/>
  <c r="I2766" i="4" s="1"/>
  <c r="F2765" i="4"/>
  <c r="I2765" i="4" s="1"/>
  <c r="F2764" i="4"/>
  <c r="I2764" i="4" s="1"/>
  <c r="F2763" i="4"/>
  <c r="I2763" i="4" s="1"/>
  <c r="F2762" i="4"/>
  <c r="I2762" i="4" s="1"/>
  <c r="F2761" i="4"/>
  <c r="I2761" i="4" s="1"/>
  <c r="A2760" i="4"/>
  <c r="I2759" i="4"/>
  <c r="F2759" i="4"/>
  <c r="D2759" i="4"/>
  <c r="B2759" i="4"/>
  <c r="I2756" i="4"/>
  <c r="I2755" i="4"/>
  <c r="G2754" i="4"/>
  <c r="I2754" i="4" s="1"/>
  <c r="G2753" i="4"/>
  <c r="I2753" i="4" s="1"/>
  <c r="I2751" i="4"/>
  <c r="I2750" i="4"/>
  <c r="I2749" i="4"/>
  <c r="I2748" i="4"/>
  <c r="I2747" i="4"/>
  <c r="I2746" i="4"/>
  <c r="G2745" i="4"/>
  <c r="I2745" i="4" s="1"/>
  <c r="F2744" i="4"/>
  <c r="G2744" i="4" s="1"/>
  <c r="I2744" i="4" s="1"/>
  <c r="F2743" i="4"/>
  <c r="G2743" i="4" s="1"/>
  <c r="I2742" i="4"/>
  <c r="I2740" i="4"/>
  <c r="I2739" i="4"/>
  <c r="I2738" i="4"/>
  <c r="I2737" i="4"/>
  <c r="I2736" i="4"/>
  <c r="I2735" i="4"/>
  <c r="F2734" i="4"/>
  <c r="I2734" i="4" s="1"/>
  <c r="F2733" i="4"/>
  <c r="I2733" i="4" s="1"/>
  <c r="F2732" i="4"/>
  <c r="I2732" i="4" s="1"/>
  <c r="F2731" i="4"/>
  <c r="I2731" i="4" s="1"/>
  <c r="F2730" i="4"/>
  <c r="I2730" i="4" s="1"/>
  <c r="F2729" i="4"/>
  <c r="I2729" i="4" s="1"/>
  <c r="A2728" i="4"/>
  <c r="I2727" i="4"/>
  <c r="F2727" i="4"/>
  <c r="D2727" i="4"/>
  <c r="B2727" i="4"/>
  <c r="G2752" i="4" l="1"/>
  <c r="H2741" i="4"/>
  <c r="I2741" i="4" s="1"/>
  <c r="M3042" i="4"/>
  <c r="M3046" i="4" s="1"/>
  <c r="N97" i="6" s="1"/>
  <c r="L2881" i="4"/>
  <c r="H2997" i="4"/>
  <c r="I2997" i="4" s="1"/>
  <c r="H3093" i="4"/>
  <c r="I3093" i="4" s="1"/>
  <c r="H2805" i="4"/>
  <c r="I2805" i="4" s="1"/>
  <c r="H2837" i="4"/>
  <c r="I2837" i="4" s="1"/>
  <c r="H2869" i="4"/>
  <c r="I2869" i="4" s="1"/>
  <c r="H3029" i="4"/>
  <c r="I3029" i="4" s="1"/>
  <c r="H3125" i="4"/>
  <c r="I3125" i="4" s="1"/>
  <c r="H3157" i="4"/>
  <c r="I3157" i="4" s="1"/>
  <c r="H2773" i="4"/>
  <c r="I2773" i="4" s="1"/>
  <c r="G2816" i="4"/>
  <c r="G2822" i="4" s="1"/>
  <c r="H2901" i="4"/>
  <c r="I2901" i="4" s="1"/>
  <c r="H2933" i="4"/>
  <c r="I2933" i="4" s="1"/>
  <c r="H2965" i="4"/>
  <c r="I2965" i="4" s="1"/>
  <c r="H3061" i="4"/>
  <c r="I3061" i="4" s="1"/>
  <c r="G3168" i="4"/>
  <c r="I3159" i="4"/>
  <c r="M3170" i="4"/>
  <c r="L3169" i="4"/>
  <c r="G3136" i="4"/>
  <c r="K3136" i="4" s="1"/>
  <c r="I3127" i="4"/>
  <c r="M3138" i="4"/>
  <c r="L3137" i="4"/>
  <c r="L3139" i="4"/>
  <c r="G3104" i="4"/>
  <c r="K3104" i="4" s="1"/>
  <c r="I3095" i="4"/>
  <c r="M3106" i="4"/>
  <c r="L3105" i="4"/>
  <c r="L3107" i="4"/>
  <c r="M3074" i="4"/>
  <c r="I3064" i="4"/>
  <c r="G3072" i="4"/>
  <c r="K3072" i="4" s="1"/>
  <c r="L3073" i="4"/>
  <c r="L3075" i="4"/>
  <c r="L3043" i="4"/>
  <c r="G3040" i="4"/>
  <c r="I3031" i="4"/>
  <c r="L3041" i="4"/>
  <c r="G3008" i="4"/>
  <c r="K3008" i="4" s="1"/>
  <c r="I2999" i="4"/>
  <c r="M3010" i="4"/>
  <c r="L3009" i="4"/>
  <c r="L3011" i="4"/>
  <c r="G2976" i="4"/>
  <c r="I2967" i="4"/>
  <c r="M2978" i="4"/>
  <c r="L2977" i="4"/>
  <c r="G2944" i="4"/>
  <c r="I2935" i="4"/>
  <c r="M2946" i="4"/>
  <c r="L2945" i="4"/>
  <c r="M2850" i="4"/>
  <c r="G2912" i="4"/>
  <c r="I2903" i="4"/>
  <c r="M2914" i="4"/>
  <c r="L2913" i="4"/>
  <c r="M2882" i="4"/>
  <c r="I2872" i="4"/>
  <c r="G2880" i="4"/>
  <c r="K2880" i="4" s="1"/>
  <c r="L2883" i="4"/>
  <c r="L2849" i="4"/>
  <c r="I2839" i="4"/>
  <c r="G2848" i="4"/>
  <c r="M2818" i="4"/>
  <c r="I2816" i="4"/>
  <c r="I2809" i="4"/>
  <c r="L2817" i="4"/>
  <c r="L2819" i="4"/>
  <c r="M2786" i="4"/>
  <c r="I2776" i="4"/>
  <c r="G2784" i="4"/>
  <c r="K2784" i="4" s="1"/>
  <c r="L2785" i="4"/>
  <c r="L2787" i="4"/>
  <c r="G2758" i="4"/>
  <c r="I2752" i="4"/>
  <c r="I2743" i="4"/>
  <c r="M2754" i="4"/>
  <c r="L2753" i="4"/>
  <c r="K2752" i="4"/>
  <c r="L2755" i="4"/>
  <c r="I2724" i="4"/>
  <c r="I2723" i="4"/>
  <c r="G2722" i="4"/>
  <c r="I2722" i="4" s="1"/>
  <c r="G2721" i="4"/>
  <c r="I2721" i="4" s="1"/>
  <c r="I2719" i="4"/>
  <c r="I2718" i="4"/>
  <c r="I2717" i="4"/>
  <c r="I2716" i="4"/>
  <c r="I2715" i="4"/>
  <c r="I2714" i="4"/>
  <c r="G2713" i="4"/>
  <c r="I2713" i="4" s="1"/>
  <c r="F2712" i="4"/>
  <c r="G2712" i="4" s="1"/>
  <c r="I2712" i="4" s="1"/>
  <c r="F2711" i="4"/>
  <c r="G2711" i="4" s="1"/>
  <c r="I2710" i="4"/>
  <c r="I2708" i="4"/>
  <c r="I2707" i="4"/>
  <c r="I2706" i="4"/>
  <c r="I2705" i="4"/>
  <c r="I2704" i="4"/>
  <c r="I2703" i="4"/>
  <c r="F2702" i="4"/>
  <c r="I2702" i="4" s="1"/>
  <c r="F2701" i="4"/>
  <c r="I2701" i="4" s="1"/>
  <c r="F2700" i="4"/>
  <c r="I2700" i="4" s="1"/>
  <c r="F2699" i="4"/>
  <c r="I2699" i="4" s="1"/>
  <c r="F2698" i="4"/>
  <c r="I2698" i="4" s="1"/>
  <c r="F2697" i="4"/>
  <c r="I2697" i="4" s="1"/>
  <c r="A2696" i="4"/>
  <c r="I2695" i="4"/>
  <c r="F2695" i="4"/>
  <c r="D2695" i="4"/>
  <c r="B2695" i="4"/>
  <c r="I2692" i="4"/>
  <c r="I2691" i="4"/>
  <c r="G2690" i="4"/>
  <c r="I2690" i="4" s="1"/>
  <c r="G2689" i="4"/>
  <c r="I2689" i="4" s="1"/>
  <c r="I2687" i="4"/>
  <c r="I2686" i="4"/>
  <c r="I2685" i="4"/>
  <c r="I2684" i="4"/>
  <c r="I2683" i="4"/>
  <c r="I2682" i="4"/>
  <c r="G2681" i="4"/>
  <c r="I2681" i="4" s="1"/>
  <c r="F2680" i="4"/>
  <c r="G2680" i="4" s="1"/>
  <c r="F2679" i="4"/>
  <c r="G2679" i="4" s="1"/>
  <c r="I2679" i="4" s="1"/>
  <c r="I2678" i="4"/>
  <c r="I2676" i="4"/>
  <c r="I2675" i="4"/>
  <c r="I2674" i="4"/>
  <c r="I2673" i="4"/>
  <c r="I2672" i="4"/>
  <c r="I2671" i="4"/>
  <c r="F2670" i="4"/>
  <c r="I2670" i="4" s="1"/>
  <c r="F2669" i="4"/>
  <c r="I2669" i="4" s="1"/>
  <c r="F2668" i="4"/>
  <c r="I2668" i="4" s="1"/>
  <c r="F2667" i="4"/>
  <c r="I2667" i="4" s="1"/>
  <c r="F2666" i="4"/>
  <c r="I2666" i="4" s="1"/>
  <c r="F2665" i="4"/>
  <c r="I2665" i="4" s="1"/>
  <c r="A2664" i="4"/>
  <c r="I2663" i="4"/>
  <c r="F2663" i="4"/>
  <c r="D2663" i="4"/>
  <c r="B2663" i="4"/>
  <c r="I2660" i="4"/>
  <c r="I2659" i="4"/>
  <c r="G2658" i="4"/>
  <c r="I2658" i="4" s="1"/>
  <c r="G2657" i="4"/>
  <c r="I2657" i="4" s="1"/>
  <c r="I2655" i="4"/>
  <c r="I2654" i="4"/>
  <c r="I2653" i="4"/>
  <c r="I2652" i="4"/>
  <c r="I2651" i="4"/>
  <c r="I2650" i="4"/>
  <c r="G2649" i="4"/>
  <c r="I2649" i="4" s="1"/>
  <c r="F2648" i="4"/>
  <c r="G2648" i="4" s="1"/>
  <c r="I2648" i="4" s="1"/>
  <c r="F2647" i="4"/>
  <c r="G2647" i="4" s="1"/>
  <c r="I2646" i="4"/>
  <c r="I2644" i="4"/>
  <c r="I2643" i="4"/>
  <c r="I2642" i="4"/>
  <c r="I2641" i="4"/>
  <c r="I2640" i="4"/>
  <c r="I2639" i="4"/>
  <c r="F2638" i="4"/>
  <c r="I2638" i="4" s="1"/>
  <c r="F2637" i="4"/>
  <c r="I2637" i="4" s="1"/>
  <c r="F2636" i="4"/>
  <c r="I2636" i="4" s="1"/>
  <c r="F2635" i="4"/>
  <c r="I2635" i="4" s="1"/>
  <c r="F2634" i="4"/>
  <c r="I2634" i="4" s="1"/>
  <c r="F2633" i="4"/>
  <c r="I2633" i="4" s="1"/>
  <c r="A2632" i="4"/>
  <c r="I2631" i="4"/>
  <c r="L2659" i="4" s="1"/>
  <c r="F2631" i="4"/>
  <c r="D2631" i="4"/>
  <c r="B2631" i="4"/>
  <c r="I2628" i="4"/>
  <c r="I2627" i="4"/>
  <c r="G2626" i="4"/>
  <c r="I2626" i="4" s="1"/>
  <c r="G2625" i="4"/>
  <c r="I2625" i="4" s="1"/>
  <c r="I2623" i="4"/>
  <c r="I2622" i="4"/>
  <c r="I2621" i="4"/>
  <c r="I2620" i="4"/>
  <c r="I2619" i="4"/>
  <c r="I2618" i="4"/>
  <c r="G2617" i="4"/>
  <c r="I2617" i="4" s="1"/>
  <c r="F2616" i="4"/>
  <c r="G2616" i="4" s="1"/>
  <c r="F2615" i="4"/>
  <c r="G2615" i="4" s="1"/>
  <c r="I2615" i="4" s="1"/>
  <c r="I2614" i="4"/>
  <c r="I2612" i="4"/>
  <c r="I2611" i="4"/>
  <c r="I2610" i="4"/>
  <c r="I2609" i="4"/>
  <c r="I2608" i="4"/>
  <c r="I2607" i="4"/>
  <c r="F2606" i="4"/>
  <c r="I2606" i="4" s="1"/>
  <c r="F2605" i="4"/>
  <c r="I2605" i="4" s="1"/>
  <c r="F2604" i="4"/>
  <c r="I2604" i="4" s="1"/>
  <c r="F2603" i="4"/>
  <c r="I2603" i="4" s="1"/>
  <c r="F2602" i="4"/>
  <c r="I2602" i="4" s="1"/>
  <c r="F2601" i="4"/>
  <c r="I2601" i="4" s="1"/>
  <c r="A2600" i="4"/>
  <c r="I2599" i="4"/>
  <c r="L2625" i="4" s="1"/>
  <c r="F2599" i="4"/>
  <c r="D2599" i="4"/>
  <c r="B2599" i="4"/>
  <c r="I2596" i="4"/>
  <c r="I2595" i="4"/>
  <c r="G2594" i="4"/>
  <c r="I2594" i="4" s="1"/>
  <c r="G2593" i="4"/>
  <c r="I2593" i="4" s="1"/>
  <c r="I2591" i="4"/>
  <c r="I2590" i="4"/>
  <c r="I2589" i="4"/>
  <c r="I2588" i="4"/>
  <c r="I2587" i="4"/>
  <c r="I2586" i="4"/>
  <c r="G2585" i="4"/>
  <c r="I2585" i="4" s="1"/>
  <c r="F2584" i="4"/>
  <c r="G2584" i="4" s="1"/>
  <c r="F2583" i="4"/>
  <c r="G2583" i="4" s="1"/>
  <c r="I2583" i="4" s="1"/>
  <c r="I2582" i="4"/>
  <c r="I2580" i="4"/>
  <c r="I2579" i="4"/>
  <c r="I2578" i="4"/>
  <c r="I2577" i="4"/>
  <c r="I2576" i="4"/>
  <c r="I2575" i="4"/>
  <c r="F2574" i="4"/>
  <c r="I2574" i="4" s="1"/>
  <c r="F2573" i="4"/>
  <c r="I2573" i="4" s="1"/>
  <c r="F2572" i="4"/>
  <c r="I2572" i="4" s="1"/>
  <c r="F2571" i="4"/>
  <c r="I2571" i="4" s="1"/>
  <c r="F2570" i="4"/>
  <c r="I2570" i="4" s="1"/>
  <c r="F2569" i="4"/>
  <c r="I2569" i="4" s="1"/>
  <c r="A2568" i="4"/>
  <c r="I2567" i="4"/>
  <c r="F2567" i="4"/>
  <c r="D2567" i="4"/>
  <c r="B2567" i="4"/>
  <c r="I2564" i="4"/>
  <c r="I2563" i="4"/>
  <c r="G2562" i="4"/>
  <c r="I2562" i="4" s="1"/>
  <c r="G2561" i="4"/>
  <c r="I2561" i="4" s="1"/>
  <c r="I2559" i="4"/>
  <c r="I2558" i="4"/>
  <c r="I2557" i="4"/>
  <c r="I2556" i="4"/>
  <c r="I2555" i="4"/>
  <c r="I2554" i="4"/>
  <c r="G2553" i="4"/>
  <c r="I2553" i="4" s="1"/>
  <c r="F2552" i="4"/>
  <c r="G2552" i="4" s="1"/>
  <c r="I2552" i="4" s="1"/>
  <c r="F2551" i="4"/>
  <c r="G2551" i="4" s="1"/>
  <c r="I2550" i="4"/>
  <c r="I2548" i="4"/>
  <c r="I2547" i="4"/>
  <c r="I2546" i="4"/>
  <c r="I2545" i="4"/>
  <c r="I2544" i="4"/>
  <c r="I2543" i="4"/>
  <c r="F2542" i="4"/>
  <c r="I2542" i="4" s="1"/>
  <c r="F2541" i="4"/>
  <c r="I2541" i="4" s="1"/>
  <c r="F2540" i="4"/>
  <c r="I2540" i="4" s="1"/>
  <c r="F2539" i="4"/>
  <c r="I2539" i="4" s="1"/>
  <c r="F2538" i="4"/>
  <c r="I2538" i="4" s="1"/>
  <c r="F2537" i="4"/>
  <c r="I2537" i="4" s="1"/>
  <c r="A2536" i="4"/>
  <c r="I2535" i="4"/>
  <c r="F2535" i="4"/>
  <c r="D2535" i="4"/>
  <c r="B2535" i="4"/>
  <c r="I2532" i="4"/>
  <c r="I2531" i="4"/>
  <c r="G2530" i="4"/>
  <c r="I2530" i="4" s="1"/>
  <c r="G2529" i="4"/>
  <c r="I2529" i="4" s="1"/>
  <c r="I2527" i="4"/>
  <c r="I2526" i="4"/>
  <c r="I2525" i="4"/>
  <c r="I2524" i="4"/>
  <c r="I2523" i="4"/>
  <c r="I2522" i="4"/>
  <c r="G2521" i="4"/>
  <c r="I2521" i="4" s="1"/>
  <c r="F2520" i="4"/>
  <c r="G2520" i="4" s="1"/>
  <c r="I2520" i="4" s="1"/>
  <c r="F2519" i="4"/>
  <c r="G2519" i="4" s="1"/>
  <c r="I2518" i="4"/>
  <c r="I2516" i="4"/>
  <c r="I2515" i="4"/>
  <c r="I2514" i="4"/>
  <c r="I2513" i="4"/>
  <c r="I2512" i="4"/>
  <c r="I2511" i="4"/>
  <c r="F2510" i="4"/>
  <c r="I2510" i="4" s="1"/>
  <c r="F2509" i="4"/>
  <c r="I2509" i="4" s="1"/>
  <c r="F2508" i="4"/>
  <c r="I2508" i="4" s="1"/>
  <c r="F2507" i="4"/>
  <c r="I2507" i="4" s="1"/>
  <c r="F2506" i="4"/>
  <c r="I2506" i="4" s="1"/>
  <c r="F2505" i="4"/>
  <c r="I2505" i="4" s="1"/>
  <c r="A2504" i="4"/>
  <c r="I2503" i="4"/>
  <c r="L2531" i="4" s="1"/>
  <c r="F2503" i="4"/>
  <c r="D2503" i="4"/>
  <c r="B2503" i="4"/>
  <c r="I2500" i="4"/>
  <c r="I2499" i="4"/>
  <c r="G2498" i="4"/>
  <c r="I2498" i="4" s="1"/>
  <c r="G2497" i="4"/>
  <c r="I2497" i="4" s="1"/>
  <c r="I2495" i="4"/>
  <c r="I2494" i="4"/>
  <c r="I2493" i="4"/>
  <c r="I2492" i="4"/>
  <c r="I2491" i="4"/>
  <c r="I2490" i="4"/>
  <c r="G2489" i="4"/>
  <c r="I2489" i="4" s="1"/>
  <c r="F2488" i="4"/>
  <c r="G2488" i="4" s="1"/>
  <c r="F2487" i="4"/>
  <c r="G2487" i="4" s="1"/>
  <c r="I2487" i="4" s="1"/>
  <c r="I2486" i="4"/>
  <c r="I2484" i="4"/>
  <c r="I2483" i="4"/>
  <c r="I2482" i="4"/>
  <c r="I2481" i="4"/>
  <c r="I2480" i="4"/>
  <c r="I2479" i="4"/>
  <c r="F2478" i="4"/>
  <c r="I2478" i="4" s="1"/>
  <c r="F2477" i="4"/>
  <c r="I2477" i="4" s="1"/>
  <c r="F2476" i="4"/>
  <c r="I2476" i="4" s="1"/>
  <c r="F2475" i="4"/>
  <c r="I2475" i="4" s="1"/>
  <c r="F2474" i="4"/>
  <c r="I2474" i="4" s="1"/>
  <c r="F2473" i="4"/>
  <c r="I2473" i="4" s="1"/>
  <c r="A2472" i="4"/>
  <c r="I2471" i="4"/>
  <c r="F2471" i="4"/>
  <c r="D2471" i="4"/>
  <c r="B2471" i="4"/>
  <c r="I2468" i="4"/>
  <c r="I2467" i="4"/>
  <c r="G2466" i="4"/>
  <c r="I2466" i="4" s="1"/>
  <c r="G2465" i="4"/>
  <c r="I2465" i="4" s="1"/>
  <c r="I2463" i="4"/>
  <c r="I2462" i="4"/>
  <c r="I2461" i="4"/>
  <c r="I2460" i="4"/>
  <c r="I2459" i="4"/>
  <c r="I2458" i="4"/>
  <c r="G2457" i="4"/>
  <c r="I2457" i="4" s="1"/>
  <c r="F2456" i="4"/>
  <c r="G2456" i="4" s="1"/>
  <c r="F2455" i="4"/>
  <c r="G2455" i="4" s="1"/>
  <c r="I2455" i="4" s="1"/>
  <c r="I2454" i="4"/>
  <c r="I2452" i="4"/>
  <c r="I2451" i="4"/>
  <c r="I2450" i="4"/>
  <c r="I2449" i="4"/>
  <c r="I2448" i="4"/>
  <c r="I2447" i="4"/>
  <c r="F2446" i="4"/>
  <c r="I2446" i="4" s="1"/>
  <c r="F2445" i="4"/>
  <c r="I2445" i="4" s="1"/>
  <c r="F2444" i="4"/>
  <c r="I2444" i="4" s="1"/>
  <c r="F2443" i="4"/>
  <c r="I2443" i="4" s="1"/>
  <c r="F2442" i="4"/>
  <c r="I2442" i="4" s="1"/>
  <c r="F2441" i="4"/>
  <c r="I2441" i="4" s="1"/>
  <c r="A2440" i="4"/>
  <c r="I2439" i="4"/>
  <c r="L2465" i="4" s="1"/>
  <c r="F2439" i="4"/>
  <c r="D2439" i="4"/>
  <c r="B2439" i="4"/>
  <c r="I2436" i="4"/>
  <c r="I2435" i="4"/>
  <c r="G2434" i="4"/>
  <c r="I2434" i="4" s="1"/>
  <c r="G2433" i="4"/>
  <c r="I2433" i="4" s="1"/>
  <c r="I2431" i="4"/>
  <c r="I2430" i="4"/>
  <c r="I2429" i="4"/>
  <c r="I2428" i="4"/>
  <c r="I2427" i="4"/>
  <c r="I2426" i="4"/>
  <c r="G2425" i="4"/>
  <c r="I2425" i="4" s="1"/>
  <c r="F2424" i="4"/>
  <c r="G2424" i="4" s="1"/>
  <c r="I2424" i="4" s="1"/>
  <c r="F2423" i="4"/>
  <c r="G2423" i="4" s="1"/>
  <c r="I2422" i="4"/>
  <c r="I2420" i="4"/>
  <c r="I2419" i="4"/>
  <c r="I2418" i="4"/>
  <c r="I2417" i="4"/>
  <c r="I2416" i="4"/>
  <c r="I2415" i="4"/>
  <c r="F2414" i="4"/>
  <c r="I2414" i="4" s="1"/>
  <c r="F2413" i="4"/>
  <c r="I2413" i="4" s="1"/>
  <c r="F2412" i="4"/>
  <c r="I2412" i="4" s="1"/>
  <c r="F2411" i="4"/>
  <c r="I2411" i="4" s="1"/>
  <c r="F2410" i="4"/>
  <c r="I2410" i="4" s="1"/>
  <c r="F2409" i="4"/>
  <c r="I2409" i="4" s="1"/>
  <c r="A2408" i="4"/>
  <c r="I2407" i="4"/>
  <c r="F2407" i="4"/>
  <c r="D2407" i="4"/>
  <c r="B2407" i="4"/>
  <c r="I2404" i="4"/>
  <c r="I2403" i="4"/>
  <c r="G2402" i="4"/>
  <c r="I2402" i="4" s="1"/>
  <c r="G2401" i="4"/>
  <c r="I2401" i="4" s="1"/>
  <c r="I2399" i="4"/>
  <c r="I2398" i="4"/>
  <c r="I2397" i="4"/>
  <c r="I2396" i="4"/>
  <c r="I2395" i="4"/>
  <c r="I2394" i="4"/>
  <c r="G2393" i="4"/>
  <c r="I2393" i="4" s="1"/>
  <c r="F2392" i="4"/>
  <c r="G2392" i="4" s="1"/>
  <c r="F2391" i="4"/>
  <c r="G2391" i="4" s="1"/>
  <c r="I2391" i="4" s="1"/>
  <c r="I2390" i="4"/>
  <c r="I2388" i="4"/>
  <c r="I2387" i="4"/>
  <c r="I2386" i="4"/>
  <c r="I2385" i="4"/>
  <c r="I2384" i="4"/>
  <c r="I2383" i="4"/>
  <c r="F2382" i="4"/>
  <c r="I2382" i="4" s="1"/>
  <c r="F2381" i="4"/>
  <c r="I2381" i="4" s="1"/>
  <c r="F2380" i="4"/>
  <c r="I2380" i="4" s="1"/>
  <c r="F2379" i="4"/>
  <c r="I2379" i="4" s="1"/>
  <c r="F2378" i="4"/>
  <c r="I2378" i="4" s="1"/>
  <c r="F2377" i="4"/>
  <c r="I2377" i="4" s="1"/>
  <c r="A2376" i="4"/>
  <c r="I2375" i="4"/>
  <c r="F2375" i="4"/>
  <c r="D2375" i="4"/>
  <c r="B2375" i="4"/>
  <c r="I2372" i="4"/>
  <c r="I2371" i="4"/>
  <c r="G2370" i="4"/>
  <c r="I2370" i="4" s="1"/>
  <c r="G2369" i="4"/>
  <c r="I2369" i="4" s="1"/>
  <c r="I2367" i="4"/>
  <c r="I2366" i="4"/>
  <c r="I2365" i="4"/>
  <c r="I2364" i="4"/>
  <c r="I2363" i="4"/>
  <c r="I2362" i="4"/>
  <c r="G2361" i="4"/>
  <c r="I2361" i="4" s="1"/>
  <c r="F2360" i="4"/>
  <c r="G2360" i="4" s="1"/>
  <c r="I2360" i="4" s="1"/>
  <c r="F2359" i="4"/>
  <c r="G2359" i="4" s="1"/>
  <c r="I2358" i="4"/>
  <c r="I2356" i="4"/>
  <c r="I2355" i="4"/>
  <c r="I2354" i="4"/>
  <c r="I2353" i="4"/>
  <c r="I2352" i="4"/>
  <c r="I2351" i="4"/>
  <c r="F2350" i="4"/>
  <c r="I2350" i="4" s="1"/>
  <c r="F2349" i="4"/>
  <c r="I2349" i="4" s="1"/>
  <c r="F2348" i="4"/>
  <c r="I2348" i="4" s="1"/>
  <c r="F2347" i="4"/>
  <c r="I2347" i="4" s="1"/>
  <c r="F2346" i="4"/>
  <c r="I2346" i="4" s="1"/>
  <c r="F2345" i="4"/>
  <c r="I2345" i="4" s="1"/>
  <c r="A2344" i="4"/>
  <c r="I2343" i="4"/>
  <c r="F2343" i="4"/>
  <c r="D2343" i="4"/>
  <c r="B2343" i="4"/>
  <c r="I2340" i="4"/>
  <c r="I2339" i="4"/>
  <c r="G2338" i="4"/>
  <c r="I2338" i="4" s="1"/>
  <c r="G2337" i="4"/>
  <c r="I2337" i="4" s="1"/>
  <c r="I2335" i="4"/>
  <c r="I2334" i="4"/>
  <c r="I2333" i="4"/>
  <c r="I2332" i="4"/>
  <c r="I2331" i="4"/>
  <c r="I2330" i="4"/>
  <c r="G2329" i="4"/>
  <c r="I2329" i="4" s="1"/>
  <c r="F2328" i="4"/>
  <c r="G2328" i="4" s="1"/>
  <c r="I2328" i="4" s="1"/>
  <c r="F2327" i="4"/>
  <c r="G2327" i="4" s="1"/>
  <c r="I2327" i="4" s="1"/>
  <c r="I2326" i="4"/>
  <c r="I2324" i="4"/>
  <c r="I2323" i="4"/>
  <c r="I2322" i="4"/>
  <c r="I2321" i="4"/>
  <c r="I2320" i="4"/>
  <c r="I2319" i="4"/>
  <c r="F2318" i="4"/>
  <c r="I2318" i="4" s="1"/>
  <c r="F2317" i="4"/>
  <c r="I2317" i="4" s="1"/>
  <c r="F2316" i="4"/>
  <c r="I2316" i="4" s="1"/>
  <c r="F2315" i="4"/>
  <c r="I2315" i="4" s="1"/>
  <c r="F2314" i="4"/>
  <c r="I2314" i="4" s="1"/>
  <c r="F2313" i="4"/>
  <c r="I2313" i="4" s="1"/>
  <c r="A2312" i="4"/>
  <c r="I2311" i="4"/>
  <c r="F2311" i="4"/>
  <c r="D2311" i="4"/>
  <c r="B2311" i="4"/>
  <c r="I2308" i="4"/>
  <c r="I2307" i="4"/>
  <c r="G2306" i="4"/>
  <c r="I2306" i="4" s="1"/>
  <c r="G2305" i="4"/>
  <c r="I2305" i="4" s="1"/>
  <c r="I2303" i="4"/>
  <c r="I2302" i="4"/>
  <c r="I2301" i="4"/>
  <c r="I2300" i="4"/>
  <c r="I2299" i="4"/>
  <c r="I2298" i="4"/>
  <c r="G2297" i="4"/>
  <c r="I2297" i="4" s="1"/>
  <c r="F2296" i="4"/>
  <c r="G2296" i="4" s="1"/>
  <c r="I2296" i="4" s="1"/>
  <c r="F2295" i="4"/>
  <c r="G2295" i="4" s="1"/>
  <c r="I2294" i="4"/>
  <c r="I2292" i="4"/>
  <c r="I2291" i="4"/>
  <c r="I2290" i="4"/>
  <c r="I2289" i="4"/>
  <c r="I2288" i="4"/>
  <c r="I2287" i="4"/>
  <c r="F2286" i="4"/>
  <c r="I2286" i="4" s="1"/>
  <c r="F2285" i="4"/>
  <c r="I2285" i="4" s="1"/>
  <c r="F2284" i="4"/>
  <c r="I2284" i="4" s="1"/>
  <c r="F2283" i="4"/>
  <c r="I2283" i="4" s="1"/>
  <c r="F2282" i="4"/>
  <c r="I2282" i="4" s="1"/>
  <c r="F2281" i="4"/>
  <c r="I2281" i="4" s="1"/>
  <c r="A2280" i="4"/>
  <c r="I2279" i="4"/>
  <c r="L2307" i="4" s="1"/>
  <c r="F2279" i="4"/>
  <c r="D2279" i="4"/>
  <c r="B2279" i="4"/>
  <c r="I2276" i="4"/>
  <c r="I2275" i="4"/>
  <c r="G2274" i="4"/>
  <c r="I2274" i="4" s="1"/>
  <c r="G2273" i="4"/>
  <c r="I2273" i="4" s="1"/>
  <c r="I2271" i="4"/>
  <c r="I2270" i="4"/>
  <c r="I2269" i="4"/>
  <c r="I2268" i="4"/>
  <c r="I2267" i="4"/>
  <c r="I2266" i="4"/>
  <c r="G2265" i="4"/>
  <c r="I2265" i="4" s="1"/>
  <c r="F2264" i="4"/>
  <c r="G2264" i="4" s="1"/>
  <c r="F2263" i="4"/>
  <c r="G2263" i="4" s="1"/>
  <c r="I2263" i="4" s="1"/>
  <c r="I2262" i="4"/>
  <c r="I2260" i="4"/>
  <c r="I2259" i="4"/>
  <c r="I2258" i="4"/>
  <c r="I2257" i="4"/>
  <c r="I2256" i="4"/>
  <c r="I2255" i="4"/>
  <c r="F2254" i="4"/>
  <c r="I2254" i="4" s="1"/>
  <c r="F2253" i="4"/>
  <c r="I2253" i="4" s="1"/>
  <c r="F2252" i="4"/>
  <c r="I2252" i="4" s="1"/>
  <c r="F2251" i="4"/>
  <c r="I2251" i="4" s="1"/>
  <c r="F2250" i="4"/>
  <c r="I2250" i="4" s="1"/>
  <c r="F2249" i="4"/>
  <c r="I2249" i="4" s="1"/>
  <c r="A2248" i="4"/>
  <c r="I2247" i="4"/>
  <c r="F2247" i="4"/>
  <c r="D2247" i="4"/>
  <c r="B2247" i="4"/>
  <c r="I2244" i="4"/>
  <c r="I2243" i="4"/>
  <c r="G2242" i="4"/>
  <c r="I2242" i="4" s="1"/>
  <c r="G2241" i="4"/>
  <c r="I2241" i="4" s="1"/>
  <c r="I2239" i="4"/>
  <c r="I2238" i="4"/>
  <c r="I2237" i="4"/>
  <c r="I2236" i="4"/>
  <c r="I2235" i="4"/>
  <c r="I2234" i="4"/>
  <c r="G2233" i="4"/>
  <c r="I2233" i="4" s="1"/>
  <c r="F2232" i="4"/>
  <c r="G2232" i="4" s="1"/>
  <c r="I2232" i="4" s="1"/>
  <c r="F2231" i="4"/>
  <c r="G2231" i="4" s="1"/>
  <c r="I2230" i="4"/>
  <c r="I2228" i="4"/>
  <c r="I2227" i="4"/>
  <c r="I2226" i="4"/>
  <c r="I2225" i="4"/>
  <c r="I2224" i="4"/>
  <c r="I2223" i="4"/>
  <c r="F2222" i="4"/>
  <c r="I2222" i="4" s="1"/>
  <c r="F2221" i="4"/>
  <c r="I2221" i="4" s="1"/>
  <c r="F2220" i="4"/>
  <c r="I2220" i="4" s="1"/>
  <c r="F2219" i="4"/>
  <c r="I2219" i="4" s="1"/>
  <c r="F2218" i="4"/>
  <c r="I2218" i="4" s="1"/>
  <c r="F2217" i="4"/>
  <c r="I2217" i="4" s="1"/>
  <c r="A2216" i="4"/>
  <c r="I2215" i="4"/>
  <c r="F2215" i="4"/>
  <c r="D2215" i="4"/>
  <c r="B2215" i="4"/>
  <c r="I2212" i="4"/>
  <c r="I2211" i="4"/>
  <c r="G2210" i="4"/>
  <c r="I2210" i="4" s="1"/>
  <c r="G2209" i="4"/>
  <c r="I2209" i="4" s="1"/>
  <c r="I2207" i="4"/>
  <c r="I2206" i="4"/>
  <c r="I2205" i="4"/>
  <c r="I2204" i="4"/>
  <c r="I2203" i="4"/>
  <c r="I2202" i="4"/>
  <c r="G2201" i="4"/>
  <c r="I2201" i="4" s="1"/>
  <c r="F2200" i="4"/>
  <c r="G2200" i="4" s="1"/>
  <c r="F2199" i="4"/>
  <c r="G2199" i="4" s="1"/>
  <c r="I2199" i="4" s="1"/>
  <c r="I2198" i="4"/>
  <c r="I2196" i="4"/>
  <c r="I2195" i="4"/>
  <c r="I2194" i="4"/>
  <c r="I2193" i="4"/>
  <c r="I2192" i="4"/>
  <c r="I2191" i="4"/>
  <c r="F2190" i="4"/>
  <c r="I2190" i="4" s="1"/>
  <c r="F2189" i="4"/>
  <c r="I2189" i="4" s="1"/>
  <c r="F2188" i="4"/>
  <c r="I2188" i="4" s="1"/>
  <c r="F2187" i="4"/>
  <c r="I2187" i="4" s="1"/>
  <c r="F2186" i="4"/>
  <c r="I2186" i="4" s="1"/>
  <c r="F2185" i="4"/>
  <c r="I2185" i="4" s="1"/>
  <c r="A2184" i="4"/>
  <c r="I2183" i="4"/>
  <c r="F2183" i="4"/>
  <c r="D2183" i="4"/>
  <c r="B2183" i="4"/>
  <c r="I2180" i="4"/>
  <c r="I2179" i="4"/>
  <c r="G2178" i="4"/>
  <c r="I2178" i="4" s="1"/>
  <c r="G2177" i="4"/>
  <c r="I2177" i="4" s="1"/>
  <c r="I2175" i="4"/>
  <c r="I2174" i="4"/>
  <c r="I2173" i="4"/>
  <c r="I2172" i="4"/>
  <c r="I2171" i="4"/>
  <c r="I2170" i="4"/>
  <c r="G2169" i="4"/>
  <c r="I2169" i="4" s="1"/>
  <c r="F2168" i="4"/>
  <c r="G2168" i="4" s="1"/>
  <c r="I2168" i="4" s="1"/>
  <c r="F2167" i="4"/>
  <c r="G2167" i="4" s="1"/>
  <c r="I2166" i="4"/>
  <c r="I2164" i="4"/>
  <c r="I2163" i="4"/>
  <c r="I2162" i="4"/>
  <c r="I2161" i="4"/>
  <c r="I2160" i="4"/>
  <c r="I2159" i="4"/>
  <c r="F2158" i="4"/>
  <c r="I2158" i="4" s="1"/>
  <c r="F2157" i="4"/>
  <c r="I2157" i="4" s="1"/>
  <c r="F2156" i="4"/>
  <c r="I2156" i="4" s="1"/>
  <c r="F2155" i="4"/>
  <c r="I2155" i="4" s="1"/>
  <c r="F2154" i="4"/>
  <c r="I2154" i="4" s="1"/>
  <c r="F2153" i="4"/>
  <c r="I2153" i="4" s="1"/>
  <c r="A2152" i="4"/>
  <c r="I2151" i="4"/>
  <c r="L2179" i="4" s="1"/>
  <c r="F2151" i="4"/>
  <c r="D2151" i="4"/>
  <c r="B2151" i="4"/>
  <c r="I2148" i="4"/>
  <c r="I2147" i="4"/>
  <c r="G2146" i="4"/>
  <c r="I2146" i="4" s="1"/>
  <c r="G2145" i="4"/>
  <c r="I2145" i="4" s="1"/>
  <c r="I2143" i="4"/>
  <c r="I2142" i="4"/>
  <c r="I2141" i="4"/>
  <c r="I2140" i="4"/>
  <c r="I2139" i="4"/>
  <c r="I2138" i="4"/>
  <c r="G2137" i="4"/>
  <c r="I2137" i="4" s="1"/>
  <c r="F2136" i="4"/>
  <c r="G2136" i="4" s="1"/>
  <c r="I2136" i="4" s="1"/>
  <c r="F2135" i="4"/>
  <c r="G2135" i="4" s="1"/>
  <c r="I2134" i="4"/>
  <c r="I2132" i="4"/>
  <c r="I2131" i="4"/>
  <c r="I2130" i="4"/>
  <c r="I2129" i="4"/>
  <c r="I2128" i="4"/>
  <c r="I2127" i="4"/>
  <c r="F2126" i="4"/>
  <c r="I2126" i="4" s="1"/>
  <c r="F2125" i="4"/>
  <c r="I2125" i="4" s="1"/>
  <c r="F2124" i="4"/>
  <c r="I2124" i="4" s="1"/>
  <c r="F2123" i="4"/>
  <c r="I2123" i="4" s="1"/>
  <c r="F2122" i="4"/>
  <c r="I2122" i="4" s="1"/>
  <c r="F2121" i="4"/>
  <c r="I2121" i="4" s="1"/>
  <c r="A2120" i="4"/>
  <c r="I2119" i="4"/>
  <c r="F2119" i="4"/>
  <c r="D2119" i="4"/>
  <c r="B2119" i="4"/>
  <c r="I2116" i="4"/>
  <c r="I2115" i="4"/>
  <c r="G2114" i="4"/>
  <c r="I2114" i="4" s="1"/>
  <c r="G2113" i="4"/>
  <c r="I2113" i="4" s="1"/>
  <c r="I2111" i="4"/>
  <c r="I2110" i="4"/>
  <c r="I2109" i="4"/>
  <c r="I2108" i="4"/>
  <c r="I2107" i="4"/>
  <c r="I2106" i="4"/>
  <c r="G2105" i="4"/>
  <c r="I2105" i="4" s="1"/>
  <c r="F2104" i="4"/>
  <c r="G2104" i="4" s="1"/>
  <c r="I2104" i="4" s="1"/>
  <c r="F2103" i="4"/>
  <c r="G2103" i="4" s="1"/>
  <c r="I2102" i="4"/>
  <c r="I2100" i="4"/>
  <c r="I2099" i="4"/>
  <c r="I2098" i="4"/>
  <c r="I2097" i="4"/>
  <c r="I2096" i="4"/>
  <c r="I2095" i="4"/>
  <c r="F2094" i="4"/>
  <c r="I2094" i="4" s="1"/>
  <c r="F2093" i="4"/>
  <c r="I2093" i="4" s="1"/>
  <c r="F2092" i="4"/>
  <c r="I2092" i="4" s="1"/>
  <c r="F2091" i="4"/>
  <c r="I2091" i="4" s="1"/>
  <c r="F2090" i="4"/>
  <c r="I2090" i="4" s="1"/>
  <c r="F2089" i="4"/>
  <c r="I2089" i="4" s="1"/>
  <c r="A2088" i="4"/>
  <c r="I2087" i="4"/>
  <c r="F2087" i="4"/>
  <c r="D2087" i="4"/>
  <c r="B2087" i="4"/>
  <c r="I2084" i="4"/>
  <c r="I2083" i="4"/>
  <c r="G2082" i="4"/>
  <c r="I2082" i="4" s="1"/>
  <c r="G2081" i="4"/>
  <c r="I2081" i="4" s="1"/>
  <c r="I2079" i="4"/>
  <c r="I2078" i="4"/>
  <c r="I2077" i="4"/>
  <c r="I2076" i="4"/>
  <c r="I2075" i="4"/>
  <c r="I2074" i="4"/>
  <c r="G2073" i="4"/>
  <c r="I2073" i="4" s="1"/>
  <c r="F2072" i="4"/>
  <c r="G2072" i="4" s="1"/>
  <c r="I2072" i="4" s="1"/>
  <c r="F2071" i="4"/>
  <c r="G2071" i="4" s="1"/>
  <c r="I2070" i="4"/>
  <c r="I2068" i="4"/>
  <c r="I2067" i="4"/>
  <c r="I2066" i="4"/>
  <c r="I2065" i="4"/>
  <c r="I2064" i="4"/>
  <c r="I2063" i="4"/>
  <c r="F2062" i="4"/>
  <c r="I2062" i="4" s="1"/>
  <c r="F2061" i="4"/>
  <c r="I2061" i="4" s="1"/>
  <c r="F2060" i="4"/>
  <c r="I2060" i="4" s="1"/>
  <c r="F2059" i="4"/>
  <c r="I2059" i="4" s="1"/>
  <c r="F2058" i="4"/>
  <c r="I2058" i="4" s="1"/>
  <c r="F2057" i="4"/>
  <c r="I2057" i="4" s="1"/>
  <c r="A2056" i="4"/>
  <c r="I2055" i="4"/>
  <c r="L2083" i="4" s="1"/>
  <c r="F2055" i="4"/>
  <c r="D2055" i="4"/>
  <c r="B2055" i="4"/>
  <c r="I2052" i="4"/>
  <c r="I2051" i="4"/>
  <c r="G2050" i="4"/>
  <c r="I2050" i="4" s="1"/>
  <c r="G2049" i="4"/>
  <c r="I2049" i="4" s="1"/>
  <c r="I2047" i="4"/>
  <c r="I2046" i="4"/>
  <c r="I2045" i="4"/>
  <c r="I2044" i="4"/>
  <c r="I2043" i="4"/>
  <c r="I2042" i="4"/>
  <c r="G2041" i="4"/>
  <c r="I2041" i="4" s="1"/>
  <c r="F2040" i="4"/>
  <c r="G2040" i="4" s="1"/>
  <c r="F2039" i="4"/>
  <c r="G2039" i="4" s="1"/>
  <c r="I2039" i="4" s="1"/>
  <c r="I2038" i="4"/>
  <c r="I2036" i="4"/>
  <c r="I2035" i="4"/>
  <c r="I2034" i="4"/>
  <c r="I2033" i="4"/>
  <c r="I2032" i="4"/>
  <c r="I2031" i="4"/>
  <c r="F2030" i="4"/>
  <c r="I2030" i="4" s="1"/>
  <c r="F2029" i="4"/>
  <c r="I2029" i="4" s="1"/>
  <c r="F2028" i="4"/>
  <c r="I2028" i="4" s="1"/>
  <c r="F2027" i="4"/>
  <c r="I2027" i="4" s="1"/>
  <c r="F2026" i="4"/>
  <c r="I2026" i="4" s="1"/>
  <c r="F2025" i="4"/>
  <c r="I2025" i="4" s="1"/>
  <c r="A2024" i="4"/>
  <c r="I2023" i="4"/>
  <c r="F2023" i="4"/>
  <c r="D2023" i="4"/>
  <c r="B2023" i="4"/>
  <c r="I2020" i="4"/>
  <c r="I2019" i="4"/>
  <c r="G2018" i="4"/>
  <c r="I2018" i="4" s="1"/>
  <c r="G2017" i="4"/>
  <c r="I2017" i="4" s="1"/>
  <c r="I2015" i="4"/>
  <c r="I2014" i="4"/>
  <c r="I2013" i="4"/>
  <c r="I2012" i="4"/>
  <c r="I2011" i="4"/>
  <c r="I2010" i="4"/>
  <c r="G2009" i="4"/>
  <c r="I2009" i="4" s="1"/>
  <c r="F2008" i="4"/>
  <c r="G2008" i="4" s="1"/>
  <c r="I2008" i="4" s="1"/>
  <c r="F2007" i="4"/>
  <c r="G2007" i="4" s="1"/>
  <c r="I2006" i="4"/>
  <c r="I2004" i="4"/>
  <c r="I2003" i="4"/>
  <c r="I2002" i="4"/>
  <c r="I2001" i="4"/>
  <c r="I2000" i="4"/>
  <c r="I1999" i="4"/>
  <c r="F1998" i="4"/>
  <c r="I1998" i="4" s="1"/>
  <c r="F1997" i="4"/>
  <c r="I1997" i="4" s="1"/>
  <c r="F1996" i="4"/>
  <c r="I1996" i="4" s="1"/>
  <c r="F1995" i="4"/>
  <c r="I1995" i="4" s="1"/>
  <c r="F1994" i="4"/>
  <c r="I1994" i="4" s="1"/>
  <c r="F1993" i="4"/>
  <c r="I1993" i="4" s="1"/>
  <c r="A1992" i="4"/>
  <c r="I1991" i="4"/>
  <c r="F1991" i="4"/>
  <c r="D1991" i="4"/>
  <c r="B1991" i="4"/>
  <c r="I1988" i="4"/>
  <c r="I1987" i="4"/>
  <c r="G1986" i="4"/>
  <c r="I1986" i="4" s="1"/>
  <c r="G1985" i="4"/>
  <c r="I1985" i="4" s="1"/>
  <c r="I1983" i="4"/>
  <c r="I1982" i="4"/>
  <c r="I1981" i="4"/>
  <c r="I1980" i="4"/>
  <c r="I1979" i="4"/>
  <c r="I1978" i="4"/>
  <c r="G1977" i="4"/>
  <c r="I1977" i="4" s="1"/>
  <c r="F1976" i="4"/>
  <c r="G1976" i="4" s="1"/>
  <c r="I1976" i="4" s="1"/>
  <c r="F1975" i="4"/>
  <c r="G1975" i="4" s="1"/>
  <c r="I1974" i="4"/>
  <c r="I1972" i="4"/>
  <c r="I1971" i="4"/>
  <c r="I1970" i="4"/>
  <c r="I1969" i="4"/>
  <c r="I1968" i="4"/>
  <c r="I1967" i="4"/>
  <c r="F1966" i="4"/>
  <c r="I1966" i="4" s="1"/>
  <c r="F1965" i="4"/>
  <c r="I1965" i="4" s="1"/>
  <c r="F1964" i="4"/>
  <c r="I1964" i="4" s="1"/>
  <c r="F1963" i="4"/>
  <c r="I1963" i="4" s="1"/>
  <c r="F1962" i="4"/>
  <c r="I1962" i="4" s="1"/>
  <c r="F1961" i="4"/>
  <c r="I1961" i="4" s="1"/>
  <c r="A1960" i="4"/>
  <c r="I1959" i="4"/>
  <c r="F1959" i="4"/>
  <c r="D1959" i="4"/>
  <c r="B1959" i="4"/>
  <c r="K2816" i="4" l="1"/>
  <c r="H2389" i="4"/>
  <c r="I2389" i="4" s="1"/>
  <c r="H2709" i="4"/>
  <c r="I2709" i="4" s="1"/>
  <c r="G2720" i="4"/>
  <c r="G2726" i="4" s="1"/>
  <c r="L3078" i="4"/>
  <c r="M98" i="6" s="1"/>
  <c r="H2293" i="4"/>
  <c r="I2293" i="4" s="1"/>
  <c r="H2453" i="4"/>
  <c r="I2453" i="4" s="1"/>
  <c r="H2677" i="4"/>
  <c r="I2677" i="4" s="1"/>
  <c r="H2757" i="4"/>
  <c r="I2757" i="4" s="1"/>
  <c r="I2758" i="4" s="1"/>
  <c r="J2758" i="4" s="1"/>
  <c r="H2421" i="4"/>
  <c r="I2421" i="4" s="1"/>
  <c r="H2517" i="4"/>
  <c r="I2517" i="4" s="1"/>
  <c r="H2037" i="4"/>
  <c r="I2037" i="4" s="1"/>
  <c r="H2197" i="4"/>
  <c r="I2197" i="4" s="1"/>
  <c r="H2357" i="4"/>
  <c r="I2357" i="4" s="1"/>
  <c r="L3014" i="4"/>
  <c r="M1986" i="4"/>
  <c r="M1990" i="4" s="1"/>
  <c r="N64" i="6" s="1"/>
  <c r="M2114" i="4"/>
  <c r="M2118" i="4" s="1"/>
  <c r="N68" i="6" s="1"/>
  <c r="H2133" i="4"/>
  <c r="I2133" i="4" s="1"/>
  <c r="G2144" i="4"/>
  <c r="G2150" i="4" s="1"/>
  <c r="H2325" i="4"/>
  <c r="I2325" i="4" s="1"/>
  <c r="H2549" i="4"/>
  <c r="I2549" i="4" s="1"/>
  <c r="G2560" i="4"/>
  <c r="G2566" i="4" s="1"/>
  <c r="L2758" i="4"/>
  <c r="M88" i="6" s="1"/>
  <c r="L2822" i="4"/>
  <c r="M90" i="6" s="1"/>
  <c r="K3014" i="4"/>
  <c r="L96" i="6" s="1"/>
  <c r="K3078" i="4"/>
  <c r="L98" i="6" s="1"/>
  <c r="K2790" i="4"/>
  <c r="L89" i="6" s="1"/>
  <c r="M2950" i="4"/>
  <c r="N94" i="6" s="1"/>
  <c r="K3110" i="4"/>
  <c r="L99" i="6" s="1"/>
  <c r="L3110" i="4"/>
  <c r="M99" i="6" s="1"/>
  <c r="K3142" i="4"/>
  <c r="L100" i="6" s="1"/>
  <c r="H2005" i="4"/>
  <c r="I2005" i="4" s="1"/>
  <c r="M2050" i="4"/>
  <c r="M2054" i="4" s="1"/>
  <c r="N66" i="6" s="1"/>
  <c r="H2165" i="4"/>
  <c r="I2165" i="4" s="1"/>
  <c r="H2229" i="4"/>
  <c r="I2229" i="4" s="1"/>
  <c r="L2433" i="4"/>
  <c r="H2613" i="4"/>
  <c r="I2613" i="4" s="1"/>
  <c r="M2790" i="4"/>
  <c r="N89" i="6" s="1"/>
  <c r="K2886" i="4"/>
  <c r="L92" i="6" s="1"/>
  <c r="L2918" i="4"/>
  <c r="M93" i="6" s="1"/>
  <c r="M2854" i="4"/>
  <c r="N91" i="6" s="1"/>
  <c r="M3014" i="4"/>
  <c r="N96" i="6" s="1"/>
  <c r="M3110" i="4"/>
  <c r="N99" i="6" s="1"/>
  <c r="L3142" i="4"/>
  <c r="M100" i="6" s="1"/>
  <c r="L3174" i="4"/>
  <c r="M101" i="6" s="1"/>
  <c r="K2822" i="4"/>
  <c r="L90" i="6" s="1"/>
  <c r="L2854" i="4"/>
  <c r="M91" i="6" s="1"/>
  <c r="M2982" i="4"/>
  <c r="N95" i="6" s="1"/>
  <c r="H2069" i="4"/>
  <c r="I2069" i="4" s="1"/>
  <c r="M2498" i="4"/>
  <c r="M2502" i="4" s="1"/>
  <c r="N80" i="6" s="1"/>
  <c r="M2758" i="4"/>
  <c r="N88" i="6" s="1"/>
  <c r="M2822" i="4"/>
  <c r="N90" i="6" s="1"/>
  <c r="M2886" i="4"/>
  <c r="N92" i="6" s="1"/>
  <c r="L3046" i="4"/>
  <c r="M97" i="6" s="1"/>
  <c r="H1973" i="4"/>
  <c r="I1973" i="4" s="1"/>
  <c r="H2101" i="4"/>
  <c r="I2101" i="4" s="1"/>
  <c r="H2261" i="4"/>
  <c r="I2261" i="4" s="1"/>
  <c r="H2485" i="4"/>
  <c r="I2485" i="4" s="1"/>
  <c r="H2581" i="4"/>
  <c r="I2581" i="4" s="1"/>
  <c r="H2645" i="4"/>
  <c r="I2645" i="4" s="1"/>
  <c r="K2758" i="4"/>
  <c r="L88" i="6" s="1"/>
  <c r="L2790" i="4"/>
  <c r="M89" i="6" s="1"/>
  <c r="M2918" i="4"/>
  <c r="N93" i="6" s="1"/>
  <c r="L2950" i="4"/>
  <c r="M94" i="6" s="1"/>
  <c r="L2982" i="4"/>
  <c r="M95" i="6" s="1"/>
  <c r="M3078" i="4"/>
  <c r="N98" i="6" s="1"/>
  <c r="M3142" i="4"/>
  <c r="N100" i="6" s="1"/>
  <c r="M3174" i="4"/>
  <c r="N101" i="6" s="1"/>
  <c r="L2886" i="4"/>
  <c r="M92" i="6" s="1"/>
  <c r="G3174" i="4"/>
  <c r="I3168" i="4"/>
  <c r="H3173" i="4" s="1"/>
  <c r="I3173" i="4" s="1"/>
  <c r="K3168" i="4"/>
  <c r="G3142" i="4"/>
  <c r="I3136" i="4"/>
  <c r="H3141" i="4" s="1"/>
  <c r="I3141" i="4" s="1"/>
  <c r="M96" i="6"/>
  <c r="G3110" i="4"/>
  <c r="I3104" i="4"/>
  <c r="H3109" i="4" s="1"/>
  <c r="I3109" i="4" s="1"/>
  <c r="G3078" i="4"/>
  <c r="I3072" i="4"/>
  <c r="G3046" i="4"/>
  <c r="K3040" i="4"/>
  <c r="I3040" i="4"/>
  <c r="G3014" i="4"/>
  <c r="I3008" i="4"/>
  <c r="I2976" i="4"/>
  <c r="G2982" i="4"/>
  <c r="K2976" i="4"/>
  <c r="I2944" i="4"/>
  <c r="G2950" i="4"/>
  <c r="K2944" i="4"/>
  <c r="G2918" i="4"/>
  <c r="I2912" i="4"/>
  <c r="H2917" i="4" s="1"/>
  <c r="I2917" i="4" s="1"/>
  <c r="K2912" i="4"/>
  <c r="G2886" i="4"/>
  <c r="I2880" i="4"/>
  <c r="G2854" i="4"/>
  <c r="K2848" i="4"/>
  <c r="I2848" i="4"/>
  <c r="H2821" i="4"/>
  <c r="I2821" i="4" s="1"/>
  <c r="I2822" i="4" s="1"/>
  <c r="G2790" i="4"/>
  <c r="I2784" i="4"/>
  <c r="I2711" i="4"/>
  <c r="M2722" i="4"/>
  <c r="L2721" i="4"/>
  <c r="L2723" i="4"/>
  <c r="M2690" i="4"/>
  <c r="I2680" i="4"/>
  <c r="G2688" i="4"/>
  <c r="K2688" i="4" s="1"/>
  <c r="L2689" i="4"/>
  <c r="L2691" i="4"/>
  <c r="G2656" i="4"/>
  <c r="I2647" i="4"/>
  <c r="M2658" i="4"/>
  <c r="L2657" i="4"/>
  <c r="M2626" i="4"/>
  <c r="I2616" i="4"/>
  <c r="G2624" i="4"/>
  <c r="K2624" i="4" s="1"/>
  <c r="L2627" i="4"/>
  <c r="M2594" i="4"/>
  <c r="I2584" i="4"/>
  <c r="G2592" i="4"/>
  <c r="K2592" i="4" s="1"/>
  <c r="L2593" i="4"/>
  <c r="L2595" i="4"/>
  <c r="I2551" i="4"/>
  <c r="M2562" i="4"/>
  <c r="L2561" i="4"/>
  <c r="L2563" i="4"/>
  <c r="G2528" i="4"/>
  <c r="I2519" i="4"/>
  <c r="M2530" i="4"/>
  <c r="L2529" i="4"/>
  <c r="I2488" i="4"/>
  <c r="G2496" i="4"/>
  <c r="K2496" i="4" s="1"/>
  <c r="L2497" i="4"/>
  <c r="L2499" i="4"/>
  <c r="M2466" i="4"/>
  <c r="I2456" i="4"/>
  <c r="G2464" i="4"/>
  <c r="K2464" i="4" s="1"/>
  <c r="L2467" i="4"/>
  <c r="M2434" i="4"/>
  <c r="L2435" i="4"/>
  <c r="G2432" i="4"/>
  <c r="I2423" i="4"/>
  <c r="M2402" i="4"/>
  <c r="I2392" i="4"/>
  <c r="G2400" i="4"/>
  <c r="K2400" i="4" s="1"/>
  <c r="L2401" i="4"/>
  <c r="L2403" i="4"/>
  <c r="G2368" i="4"/>
  <c r="I2359" i="4"/>
  <c r="M2370" i="4"/>
  <c r="L2369" i="4"/>
  <c r="L2371" i="4"/>
  <c r="G2336" i="4"/>
  <c r="M2338" i="4"/>
  <c r="L2337" i="4"/>
  <c r="L2339" i="4"/>
  <c r="G2304" i="4"/>
  <c r="I2295" i="4"/>
  <c r="M2306" i="4"/>
  <c r="L2305" i="4"/>
  <c r="M2274" i="4"/>
  <c r="L2273" i="4"/>
  <c r="I2264" i="4"/>
  <c r="G2272" i="4"/>
  <c r="L2275" i="4"/>
  <c r="M2242" i="4"/>
  <c r="G2240" i="4"/>
  <c r="K2240" i="4" s="1"/>
  <c r="I2231" i="4"/>
  <c r="L2241" i="4"/>
  <c r="L2243" i="4"/>
  <c r="M2210" i="4"/>
  <c r="I2200" i="4"/>
  <c r="G2208" i="4"/>
  <c r="K2208" i="4" s="1"/>
  <c r="L2209" i="4"/>
  <c r="L2211" i="4"/>
  <c r="G2176" i="4"/>
  <c r="I2167" i="4"/>
  <c r="M2178" i="4"/>
  <c r="L2177" i="4"/>
  <c r="I2135" i="4"/>
  <c r="M2146" i="4"/>
  <c r="L2145" i="4"/>
  <c r="L2147" i="4"/>
  <c r="I2103" i="4"/>
  <c r="G2112" i="4"/>
  <c r="L2113" i="4"/>
  <c r="L2115" i="4"/>
  <c r="G2080" i="4"/>
  <c r="I2071" i="4"/>
  <c r="M2082" i="4"/>
  <c r="L2081" i="4"/>
  <c r="L2049" i="4"/>
  <c r="I2040" i="4"/>
  <c r="G2048" i="4"/>
  <c r="L2051" i="4"/>
  <c r="M2018" i="4"/>
  <c r="G2016" i="4"/>
  <c r="K2016" i="4" s="1"/>
  <c r="I2007" i="4"/>
  <c r="L2017" i="4"/>
  <c r="L2019" i="4"/>
  <c r="L1987" i="4"/>
  <c r="L1985" i="4"/>
  <c r="G1984" i="4"/>
  <c r="I1975" i="4"/>
  <c r="I1956" i="4"/>
  <c r="I1955" i="4"/>
  <c r="G1954" i="4"/>
  <c r="I1954" i="4" s="1"/>
  <c r="G1953" i="4"/>
  <c r="I1953" i="4" s="1"/>
  <c r="I1951" i="4"/>
  <c r="I1950" i="4"/>
  <c r="I1949" i="4"/>
  <c r="I1948" i="4"/>
  <c r="I1947" i="4"/>
  <c r="I1946" i="4"/>
  <c r="G1945" i="4"/>
  <c r="I1945" i="4" s="1"/>
  <c r="F1944" i="4"/>
  <c r="G1944" i="4" s="1"/>
  <c r="F1943" i="4"/>
  <c r="G1943" i="4" s="1"/>
  <c r="I1943" i="4" s="1"/>
  <c r="I1942" i="4"/>
  <c r="I1940" i="4"/>
  <c r="I1939" i="4"/>
  <c r="I1938" i="4"/>
  <c r="I1937" i="4"/>
  <c r="I1936" i="4"/>
  <c r="I1935" i="4"/>
  <c r="F1934" i="4"/>
  <c r="I1934" i="4" s="1"/>
  <c r="F1933" i="4"/>
  <c r="I1933" i="4" s="1"/>
  <c r="F1932" i="4"/>
  <c r="I1932" i="4" s="1"/>
  <c r="F1931" i="4"/>
  <c r="I1931" i="4" s="1"/>
  <c r="F1930" i="4"/>
  <c r="I1930" i="4" s="1"/>
  <c r="F1929" i="4"/>
  <c r="I1929" i="4" s="1"/>
  <c r="A1928" i="4"/>
  <c r="I1927" i="4"/>
  <c r="F1927" i="4"/>
  <c r="D1927" i="4"/>
  <c r="B1927" i="4"/>
  <c r="I1924" i="4"/>
  <c r="I1923" i="4"/>
  <c r="G1922" i="4"/>
  <c r="I1922" i="4" s="1"/>
  <c r="G1921" i="4"/>
  <c r="I1921" i="4" s="1"/>
  <c r="I1919" i="4"/>
  <c r="I1918" i="4"/>
  <c r="I1917" i="4"/>
  <c r="I1916" i="4"/>
  <c r="I1915" i="4"/>
  <c r="I1914" i="4"/>
  <c r="G1913" i="4"/>
  <c r="F1912" i="4"/>
  <c r="G1912" i="4" s="1"/>
  <c r="I1912" i="4" s="1"/>
  <c r="F1911" i="4"/>
  <c r="G1911" i="4" s="1"/>
  <c r="I1911" i="4" s="1"/>
  <c r="I1910" i="4"/>
  <c r="I1908" i="4"/>
  <c r="I1907" i="4"/>
  <c r="I1906" i="4"/>
  <c r="I1905" i="4"/>
  <c r="I1904" i="4"/>
  <c r="I1903" i="4"/>
  <c r="F1902" i="4"/>
  <c r="I1902" i="4" s="1"/>
  <c r="F1901" i="4"/>
  <c r="I1901" i="4" s="1"/>
  <c r="F1900" i="4"/>
  <c r="I1900" i="4" s="1"/>
  <c r="F1899" i="4"/>
  <c r="I1899" i="4" s="1"/>
  <c r="F1898" i="4"/>
  <c r="I1898" i="4" s="1"/>
  <c r="F1897" i="4"/>
  <c r="I1897" i="4" s="1"/>
  <c r="A1896" i="4"/>
  <c r="I1895" i="4"/>
  <c r="F1895" i="4"/>
  <c r="D1895" i="4"/>
  <c r="B1895" i="4"/>
  <c r="I1892" i="4"/>
  <c r="I1891" i="4"/>
  <c r="G1890" i="4"/>
  <c r="I1890" i="4" s="1"/>
  <c r="G1889" i="4"/>
  <c r="I1889" i="4" s="1"/>
  <c r="I1887" i="4"/>
  <c r="I1886" i="4"/>
  <c r="I1885" i="4"/>
  <c r="I1884" i="4"/>
  <c r="I1883" i="4"/>
  <c r="I1882" i="4"/>
  <c r="G1881" i="4"/>
  <c r="I1881" i="4" s="1"/>
  <c r="F1880" i="4"/>
  <c r="G1880" i="4" s="1"/>
  <c r="I1880" i="4" s="1"/>
  <c r="F1879" i="4"/>
  <c r="G1879" i="4" s="1"/>
  <c r="I1878" i="4"/>
  <c r="I1876" i="4"/>
  <c r="I1875" i="4"/>
  <c r="I1874" i="4"/>
  <c r="I1873" i="4"/>
  <c r="I1872" i="4"/>
  <c r="I1871" i="4"/>
  <c r="F1870" i="4"/>
  <c r="I1870" i="4" s="1"/>
  <c r="F1869" i="4"/>
  <c r="I1869" i="4" s="1"/>
  <c r="F1868" i="4"/>
  <c r="I1868" i="4" s="1"/>
  <c r="F1867" i="4"/>
  <c r="I1867" i="4" s="1"/>
  <c r="F1866" i="4"/>
  <c r="I1866" i="4" s="1"/>
  <c r="F1865" i="4"/>
  <c r="I1865" i="4" s="1"/>
  <c r="A1864" i="4"/>
  <c r="I1863" i="4"/>
  <c r="L1891" i="4" s="1"/>
  <c r="F1863" i="4"/>
  <c r="D1863" i="4"/>
  <c r="B1863" i="4"/>
  <c r="I1860" i="4"/>
  <c r="I1859" i="4"/>
  <c r="G1858" i="4"/>
  <c r="I1858" i="4" s="1"/>
  <c r="G1857" i="4"/>
  <c r="I1857" i="4" s="1"/>
  <c r="I1855" i="4"/>
  <c r="I1854" i="4"/>
  <c r="I1853" i="4"/>
  <c r="I1852" i="4"/>
  <c r="I1851" i="4"/>
  <c r="I1850" i="4"/>
  <c r="G1849" i="4"/>
  <c r="I1849" i="4" s="1"/>
  <c r="F1848" i="4"/>
  <c r="G1848" i="4" s="1"/>
  <c r="I1848" i="4" s="1"/>
  <c r="F1847" i="4"/>
  <c r="G1847" i="4" s="1"/>
  <c r="I1846" i="4"/>
  <c r="I1844" i="4"/>
  <c r="I1843" i="4"/>
  <c r="I1842" i="4"/>
  <c r="I1841" i="4"/>
  <c r="I1840" i="4"/>
  <c r="I1839" i="4"/>
  <c r="F1838" i="4"/>
  <c r="I1838" i="4" s="1"/>
  <c r="F1837" i="4"/>
  <c r="I1837" i="4" s="1"/>
  <c r="F1836" i="4"/>
  <c r="I1836" i="4" s="1"/>
  <c r="F1835" i="4"/>
  <c r="I1835" i="4" s="1"/>
  <c r="F1834" i="4"/>
  <c r="I1834" i="4" s="1"/>
  <c r="F1833" i="4"/>
  <c r="I1833" i="4" s="1"/>
  <c r="A1832" i="4"/>
  <c r="I1831" i="4"/>
  <c r="L1859" i="4" s="1"/>
  <c r="F1831" i="4"/>
  <c r="D1831" i="4"/>
  <c r="B1831" i="4"/>
  <c r="I1828" i="4"/>
  <c r="I1827" i="4"/>
  <c r="G1826" i="4"/>
  <c r="I1826" i="4" s="1"/>
  <c r="G1825" i="4"/>
  <c r="I1825" i="4" s="1"/>
  <c r="I1823" i="4"/>
  <c r="I1822" i="4"/>
  <c r="I1821" i="4"/>
  <c r="I1820" i="4"/>
  <c r="I1819" i="4"/>
  <c r="I1818" i="4"/>
  <c r="G1817" i="4"/>
  <c r="I1817" i="4" s="1"/>
  <c r="F1816" i="4"/>
  <c r="G1816" i="4" s="1"/>
  <c r="I1816" i="4" s="1"/>
  <c r="F1815" i="4"/>
  <c r="G1815" i="4" s="1"/>
  <c r="I1814" i="4"/>
  <c r="I1812" i="4"/>
  <c r="I1811" i="4"/>
  <c r="I1810" i="4"/>
  <c r="I1809" i="4"/>
  <c r="I1808" i="4"/>
  <c r="I1807" i="4"/>
  <c r="F1806" i="4"/>
  <c r="I1806" i="4" s="1"/>
  <c r="F1805" i="4"/>
  <c r="I1805" i="4" s="1"/>
  <c r="F1804" i="4"/>
  <c r="I1804" i="4" s="1"/>
  <c r="F1803" i="4"/>
  <c r="I1803" i="4" s="1"/>
  <c r="F1802" i="4"/>
  <c r="I1802" i="4" s="1"/>
  <c r="F1801" i="4"/>
  <c r="I1801" i="4" s="1"/>
  <c r="A1800" i="4"/>
  <c r="I1799" i="4"/>
  <c r="F1799" i="4"/>
  <c r="D1799" i="4"/>
  <c r="B1799" i="4"/>
  <c r="I1796" i="4"/>
  <c r="I1795" i="4"/>
  <c r="G1794" i="4"/>
  <c r="I1794" i="4" s="1"/>
  <c r="G1793" i="4"/>
  <c r="I1793" i="4" s="1"/>
  <c r="I1791" i="4"/>
  <c r="I1790" i="4"/>
  <c r="I1789" i="4"/>
  <c r="I1788" i="4"/>
  <c r="I1787" i="4"/>
  <c r="I1786" i="4"/>
  <c r="G1785" i="4"/>
  <c r="I1785" i="4" s="1"/>
  <c r="F1784" i="4"/>
  <c r="G1784" i="4" s="1"/>
  <c r="I1784" i="4" s="1"/>
  <c r="F1783" i="4"/>
  <c r="G1783" i="4" s="1"/>
  <c r="I1782" i="4"/>
  <c r="I1780" i="4"/>
  <c r="I1779" i="4"/>
  <c r="I1778" i="4"/>
  <c r="I1777" i="4"/>
  <c r="I1776" i="4"/>
  <c r="I1775" i="4"/>
  <c r="F1774" i="4"/>
  <c r="I1774" i="4" s="1"/>
  <c r="F1773" i="4"/>
  <c r="I1773" i="4" s="1"/>
  <c r="F1772" i="4"/>
  <c r="I1772" i="4" s="1"/>
  <c r="F1771" i="4"/>
  <c r="I1771" i="4" s="1"/>
  <c r="F1770" i="4"/>
  <c r="I1770" i="4" s="1"/>
  <c r="F1769" i="4"/>
  <c r="I1769" i="4" s="1"/>
  <c r="A1768" i="4"/>
  <c r="I1767" i="4"/>
  <c r="L1793" i="4" s="1"/>
  <c r="F1767" i="4"/>
  <c r="D1767" i="4"/>
  <c r="B1767" i="4"/>
  <c r="I1764" i="4"/>
  <c r="I1763" i="4"/>
  <c r="G1762" i="4"/>
  <c r="I1762" i="4" s="1"/>
  <c r="G1761" i="4"/>
  <c r="I1761" i="4" s="1"/>
  <c r="I1759" i="4"/>
  <c r="I1758" i="4"/>
  <c r="I1757" i="4"/>
  <c r="I1756" i="4"/>
  <c r="I1755" i="4"/>
  <c r="I1754" i="4"/>
  <c r="G1753" i="4"/>
  <c r="I1753" i="4" s="1"/>
  <c r="F1752" i="4"/>
  <c r="G1752" i="4" s="1"/>
  <c r="I1752" i="4" s="1"/>
  <c r="F1751" i="4"/>
  <c r="G1751" i="4" s="1"/>
  <c r="I1750" i="4"/>
  <c r="I1748" i="4"/>
  <c r="I1747" i="4"/>
  <c r="I1746" i="4"/>
  <c r="I1745" i="4"/>
  <c r="I1744" i="4"/>
  <c r="I1743" i="4"/>
  <c r="F1742" i="4"/>
  <c r="I1742" i="4" s="1"/>
  <c r="F1741" i="4"/>
  <c r="I1741" i="4" s="1"/>
  <c r="F1740" i="4"/>
  <c r="I1740" i="4" s="1"/>
  <c r="F1739" i="4"/>
  <c r="I1739" i="4" s="1"/>
  <c r="F1738" i="4"/>
  <c r="I1738" i="4" s="1"/>
  <c r="F1737" i="4"/>
  <c r="I1737" i="4" s="1"/>
  <c r="A1736" i="4"/>
  <c r="I1735" i="4"/>
  <c r="F1735" i="4"/>
  <c r="D1735" i="4"/>
  <c r="B1735" i="4"/>
  <c r="I1732" i="4"/>
  <c r="I1731" i="4"/>
  <c r="G1730" i="4"/>
  <c r="I1730" i="4" s="1"/>
  <c r="G1729" i="4"/>
  <c r="I1729" i="4" s="1"/>
  <c r="I1727" i="4"/>
  <c r="I1726" i="4"/>
  <c r="I1725" i="4"/>
  <c r="I1724" i="4"/>
  <c r="I1723" i="4"/>
  <c r="I1722" i="4"/>
  <c r="G1721" i="4"/>
  <c r="I1721" i="4" s="1"/>
  <c r="F1720" i="4"/>
  <c r="G1720" i="4" s="1"/>
  <c r="I1720" i="4" s="1"/>
  <c r="F1719" i="4"/>
  <c r="G1719" i="4" s="1"/>
  <c r="I1718" i="4"/>
  <c r="I1716" i="4"/>
  <c r="I1715" i="4"/>
  <c r="I1714" i="4"/>
  <c r="I1713" i="4"/>
  <c r="I1712" i="4"/>
  <c r="I1711" i="4"/>
  <c r="F1710" i="4"/>
  <c r="I1710" i="4" s="1"/>
  <c r="F1709" i="4"/>
  <c r="I1709" i="4" s="1"/>
  <c r="F1708" i="4"/>
  <c r="I1708" i="4" s="1"/>
  <c r="F1707" i="4"/>
  <c r="I1707" i="4" s="1"/>
  <c r="F1706" i="4"/>
  <c r="I1706" i="4" s="1"/>
  <c r="F1705" i="4"/>
  <c r="I1705" i="4" s="1"/>
  <c r="A1704" i="4"/>
  <c r="I1703" i="4"/>
  <c r="F1703" i="4"/>
  <c r="D1703" i="4"/>
  <c r="B1703" i="4"/>
  <c r="I55" i="6"/>
  <c r="J55" i="6" s="1"/>
  <c r="I1700" i="4"/>
  <c r="I1699" i="4"/>
  <c r="G1698" i="4"/>
  <c r="I1698" i="4" s="1"/>
  <c r="G1697" i="4"/>
  <c r="I1697" i="4" s="1"/>
  <c r="I1695" i="4"/>
  <c r="I1694" i="4"/>
  <c r="I1693" i="4"/>
  <c r="I1692" i="4"/>
  <c r="I1691" i="4"/>
  <c r="I1690" i="4"/>
  <c r="G1689" i="4"/>
  <c r="I1689" i="4" s="1"/>
  <c r="F1688" i="4"/>
  <c r="G1688" i="4" s="1"/>
  <c r="I1688" i="4" s="1"/>
  <c r="F1687" i="4"/>
  <c r="G1687" i="4" s="1"/>
  <c r="I1686" i="4"/>
  <c r="I1684" i="4"/>
  <c r="I1683" i="4"/>
  <c r="I1682" i="4"/>
  <c r="I1681" i="4"/>
  <c r="I1680" i="4"/>
  <c r="I1679" i="4"/>
  <c r="F1678" i="4"/>
  <c r="I1678" i="4" s="1"/>
  <c r="F1677" i="4"/>
  <c r="I1677" i="4" s="1"/>
  <c r="F1676" i="4"/>
  <c r="I1676" i="4" s="1"/>
  <c r="F1675" i="4"/>
  <c r="I1675" i="4" s="1"/>
  <c r="F1674" i="4"/>
  <c r="I1674" i="4" s="1"/>
  <c r="F1673" i="4"/>
  <c r="I1673" i="4" s="1"/>
  <c r="A1672" i="4"/>
  <c r="I1671" i="4"/>
  <c r="F1671" i="4"/>
  <c r="D1671" i="4"/>
  <c r="B1671" i="4"/>
  <c r="I1668" i="4"/>
  <c r="I1667" i="4"/>
  <c r="G1666" i="4"/>
  <c r="I1666" i="4" s="1"/>
  <c r="G1665" i="4"/>
  <c r="I1665" i="4" s="1"/>
  <c r="I1663" i="4"/>
  <c r="I1662" i="4"/>
  <c r="I1661" i="4"/>
  <c r="I1660" i="4"/>
  <c r="I1659" i="4"/>
  <c r="I1658" i="4"/>
  <c r="G1657" i="4"/>
  <c r="I1657" i="4" s="1"/>
  <c r="F1656" i="4"/>
  <c r="G1656" i="4" s="1"/>
  <c r="I1656" i="4" s="1"/>
  <c r="F1655" i="4"/>
  <c r="G1655" i="4" s="1"/>
  <c r="I1654" i="4"/>
  <c r="I1652" i="4"/>
  <c r="I1651" i="4"/>
  <c r="I1650" i="4"/>
  <c r="I1649" i="4"/>
  <c r="I1648" i="4"/>
  <c r="I1647" i="4"/>
  <c r="F1646" i="4"/>
  <c r="I1646" i="4" s="1"/>
  <c r="F1645" i="4"/>
  <c r="I1645" i="4" s="1"/>
  <c r="F1644" i="4"/>
  <c r="I1644" i="4" s="1"/>
  <c r="F1643" i="4"/>
  <c r="I1643" i="4" s="1"/>
  <c r="F1642" i="4"/>
  <c r="I1642" i="4" s="1"/>
  <c r="F1641" i="4"/>
  <c r="I1641" i="4" s="1"/>
  <c r="A1640" i="4"/>
  <c r="I1639" i="4"/>
  <c r="L1667" i="4" s="1"/>
  <c r="F1639" i="4"/>
  <c r="D1639" i="4"/>
  <c r="B1639" i="4"/>
  <c r="I1636" i="4"/>
  <c r="I1635" i="4"/>
  <c r="G1634" i="4"/>
  <c r="I1634" i="4" s="1"/>
  <c r="G1633" i="4"/>
  <c r="I1633" i="4" s="1"/>
  <c r="I1631" i="4"/>
  <c r="I1630" i="4"/>
  <c r="I1629" i="4"/>
  <c r="I1628" i="4"/>
  <c r="I1627" i="4"/>
  <c r="I1626" i="4"/>
  <c r="G1625" i="4"/>
  <c r="I1625" i="4" s="1"/>
  <c r="F1624" i="4"/>
  <c r="G1624" i="4" s="1"/>
  <c r="I1624" i="4" s="1"/>
  <c r="F1623" i="4"/>
  <c r="G1623" i="4" s="1"/>
  <c r="I1622" i="4"/>
  <c r="I1620" i="4"/>
  <c r="I1619" i="4"/>
  <c r="I1618" i="4"/>
  <c r="I1617" i="4"/>
  <c r="I1616" i="4"/>
  <c r="I1615" i="4"/>
  <c r="F1614" i="4"/>
  <c r="I1614" i="4" s="1"/>
  <c r="F1613" i="4"/>
  <c r="I1613" i="4" s="1"/>
  <c r="F1612" i="4"/>
  <c r="I1612" i="4" s="1"/>
  <c r="F1611" i="4"/>
  <c r="I1611" i="4" s="1"/>
  <c r="F1610" i="4"/>
  <c r="I1610" i="4" s="1"/>
  <c r="F1609" i="4"/>
  <c r="I1609" i="4" s="1"/>
  <c r="A1608" i="4"/>
  <c r="I1607" i="4"/>
  <c r="F1607" i="4"/>
  <c r="D1607" i="4"/>
  <c r="B1607" i="4"/>
  <c r="I1604" i="4"/>
  <c r="I1603" i="4"/>
  <c r="G1602" i="4"/>
  <c r="I1602" i="4" s="1"/>
  <c r="G1601" i="4"/>
  <c r="I1601" i="4" s="1"/>
  <c r="I1599" i="4"/>
  <c r="I1598" i="4"/>
  <c r="I1597" i="4"/>
  <c r="I1596" i="4"/>
  <c r="I1595" i="4"/>
  <c r="I1594" i="4"/>
  <c r="G1593" i="4"/>
  <c r="I1593" i="4" s="1"/>
  <c r="F1592" i="4"/>
  <c r="G1592" i="4" s="1"/>
  <c r="I1592" i="4" s="1"/>
  <c r="F1591" i="4"/>
  <c r="G1591" i="4" s="1"/>
  <c r="I1590" i="4"/>
  <c r="I1588" i="4"/>
  <c r="I1587" i="4"/>
  <c r="I1586" i="4"/>
  <c r="I1585" i="4"/>
  <c r="I1584" i="4"/>
  <c r="I1583" i="4"/>
  <c r="F1582" i="4"/>
  <c r="I1582" i="4" s="1"/>
  <c r="F1581" i="4"/>
  <c r="I1581" i="4" s="1"/>
  <c r="F1580" i="4"/>
  <c r="I1580" i="4" s="1"/>
  <c r="F1579" i="4"/>
  <c r="I1579" i="4" s="1"/>
  <c r="F1578" i="4"/>
  <c r="I1578" i="4" s="1"/>
  <c r="F1577" i="4"/>
  <c r="I1577" i="4" s="1"/>
  <c r="A1576" i="4"/>
  <c r="I1575" i="4"/>
  <c r="L1603" i="4" s="1"/>
  <c r="F1575" i="4"/>
  <c r="D1575" i="4"/>
  <c r="B1575" i="4"/>
  <c r="I1572" i="4"/>
  <c r="I1571" i="4"/>
  <c r="G1570" i="4"/>
  <c r="I1570" i="4" s="1"/>
  <c r="G1569" i="4"/>
  <c r="I1569" i="4" s="1"/>
  <c r="I1567" i="4"/>
  <c r="I1566" i="4"/>
  <c r="I1565" i="4"/>
  <c r="I1564" i="4"/>
  <c r="I1563" i="4"/>
  <c r="I1562" i="4"/>
  <c r="G1561" i="4"/>
  <c r="I1561" i="4" s="1"/>
  <c r="F1560" i="4"/>
  <c r="G1560" i="4" s="1"/>
  <c r="I1560" i="4" s="1"/>
  <c r="F1559" i="4"/>
  <c r="G1559" i="4" s="1"/>
  <c r="I1558" i="4"/>
  <c r="I1556" i="4"/>
  <c r="I1555" i="4"/>
  <c r="I1554" i="4"/>
  <c r="I1553" i="4"/>
  <c r="I1552" i="4"/>
  <c r="I1551" i="4"/>
  <c r="F1550" i="4"/>
  <c r="I1550" i="4" s="1"/>
  <c r="F1549" i="4"/>
  <c r="I1549" i="4" s="1"/>
  <c r="F1548" i="4"/>
  <c r="I1548" i="4" s="1"/>
  <c r="F1547" i="4"/>
  <c r="I1547" i="4" s="1"/>
  <c r="F1546" i="4"/>
  <c r="I1546" i="4" s="1"/>
  <c r="F1545" i="4"/>
  <c r="I1545" i="4" s="1"/>
  <c r="A1544" i="4"/>
  <c r="I1543" i="4"/>
  <c r="F1543" i="4"/>
  <c r="D1543" i="4"/>
  <c r="B1543" i="4"/>
  <c r="G1538" i="4"/>
  <c r="I1538" i="4" s="1"/>
  <c r="G1537" i="4"/>
  <c r="I1537" i="4" s="1"/>
  <c r="G1506" i="4"/>
  <c r="G1505" i="4"/>
  <c r="G1474" i="4"/>
  <c r="G1473" i="4"/>
  <c r="G1442" i="4"/>
  <c r="G1441" i="4"/>
  <c r="G1410" i="4"/>
  <c r="G1409" i="4"/>
  <c r="G1378" i="4"/>
  <c r="G1377" i="4"/>
  <c r="G1346" i="4"/>
  <c r="G1345" i="4"/>
  <c r="G1314" i="4"/>
  <c r="G1313" i="4"/>
  <c r="G1282" i="4"/>
  <c r="G1281" i="4"/>
  <c r="G1250" i="4"/>
  <c r="G1249" i="4"/>
  <c r="G1218" i="4"/>
  <c r="G1217" i="4"/>
  <c r="G1186" i="4"/>
  <c r="G1185" i="4"/>
  <c r="G1154" i="4"/>
  <c r="G1153" i="4"/>
  <c r="G1122" i="4"/>
  <c r="G1121" i="4"/>
  <c r="G1090" i="4"/>
  <c r="G1089" i="4"/>
  <c r="G1058" i="4"/>
  <c r="G1057" i="4"/>
  <c r="G1026" i="4"/>
  <c r="G1025" i="4"/>
  <c r="G994" i="4"/>
  <c r="G993" i="4"/>
  <c r="G962" i="4"/>
  <c r="G961" i="4"/>
  <c r="G930" i="4"/>
  <c r="G929" i="4"/>
  <c r="G898" i="4"/>
  <c r="G897" i="4"/>
  <c r="G866" i="4"/>
  <c r="G865" i="4"/>
  <c r="G834" i="4"/>
  <c r="G833" i="4"/>
  <c r="G802" i="4"/>
  <c r="G801" i="4"/>
  <c r="G770" i="4"/>
  <c r="G769" i="4"/>
  <c r="G738" i="4"/>
  <c r="G737" i="4"/>
  <c r="G706" i="4"/>
  <c r="G705" i="4"/>
  <c r="G674" i="4"/>
  <c r="G673" i="4"/>
  <c r="G642" i="4"/>
  <c r="G641" i="4"/>
  <c r="G610" i="4"/>
  <c r="G609" i="4"/>
  <c r="G578" i="4"/>
  <c r="G577" i="4"/>
  <c r="G546" i="4"/>
  <c r="G545" i="4"/>
  <c r="G514" i="4"/>
  <c r="G513" i="4"/>
  <c r="G482" i="4"/>
  <c r="G481" i="4"/>
  <c r="G450" i="4"/>
  <c r="G449" i="4"/>
  <c r="G418" i="4"/>
  <c r="G417" i="4"/>
  <c r="G386" i="4"/>
  <c r="G385" i="4"/>
  <c r="G354" i="4"/>
  <c r="G353" i="4"/>
  <c r="G322" i="4"/>
  <c r="G321" i="4"/>
  <c r="G290" i="4"/>
  <c r="G289" i="4"/>
  <c r="G258" i="4"/>
  <c r="G257" i="4"/>
  <c r="G194" i="4"/>
  <c r="G193" i="4"/>
  <c r="G162" i="4"/>
  <c r="G161" i="4"/>
  <c r="G130" i="4"/>
  <c r="G129" i="4"/>
  <c r="G98" i="4"/>
  <c r="G97" i="4"/>
  <c r="G66" i="4"/>
  <c r="G65" i="4"/>
  <c r="G33" i="4"/>
  <c r="G34" i="4"/>
  <c r="I1540" i="4"/>
  <c r="I1539" i="4"/>
  <c r="I1535" i="4"/>
  <c r="I1534" i="4"/>
  <c r="I1533" i="4"/>
  <c r="I1532" i="4"/>
  <c r="I1531" i="4"/>
  <c r="I1530" i="4"/>
  <c r="G1529" i="4"/>
  <c r="I1529" i="4" s="1"/>
  <c r="F1528" i="4"/>
  <c r="G1528" i="4" s="1"/>
  <c r="I1528" i="4" s="1"/>
  <c r="F1527" i="4"/>
  <c r="G1527" i="4" s="1"/>
  <c r="I1526" i="4"/>
  <c r="I1524" i="4"/>
  <c r="I1523" i="4"/>
  <c r="I1522" i="4"/>
  <c r="I1521" i="4"/>
  <c r="I1520" i="4"/>
  <c r="I1519" i="4"/>
  <c r="F1518" i="4"/>
  <c r="I1518" i="4" s="1"/>
  <c r="F1517" i="4"/>
  <c r="I1517" i="4" s="1"/>
  <c r="F1516" i="4"/>
  <c r="I1516" i="4" s="1"/>
  <c r="F1515" i="4"/>
  <c r="I1515" i="4" s="1"/>
  <c r="F1514" i="4"/>
  <c r="I1514" i="4" s="1"/>
  <c r="F1513" i="4"/>
  <c r="I1513" i="4" s="1"/>
  <c r="A1512" i="4"/>
  <c r="I1511" i="4"/>
  <c r="F1511" i="4"/>
  <c r="D1511" i="4"/>
  <c r="B1511" i="4"/>
  <c r="K2720" i="4" l="1"/>
  <c r="K2726" i="4" s="1"/>
  <c r="L87" i="6" s="1"/>
  <c r="I2720" i="4"/>
  <c r="H2725" i="4" s="1"/>
  <c r="I2725" i="4" s="1"/>
  <c r="I2726" i="4" s="1"/>
  <c r="J2726" i="4" s="1"/>
  <c r="L2694" i="4"/>
  <c r="H1525" i="4"/>
  <c r="I1525" i="4" s="1"/>
  <c r="L2246" i="4"/>
  <c r="M1762" i="4"/>
  <c r="M1766" i="4" s="1"/>
  <c r="N57" i="6" s="1"/>
  <c r="H1749" i="4"/>
  <c r="I1749" i="4" s="1"/>
  <c r="K2144" i="4"/>
  <c r="K2150" i="4" s="1"/>
  <c r="L69" i="6" s="1"/>
  <c r="I2144" i="4"/>
  <c r="H2149" i="4" s="1"/>
  <c r="I2149" i="4" s="1"/>
  <c r="I2150" i="4" s="1"/>
  <c r="I88" i="6"/>
  <c r="J88" i="6" s="1"/>
  <c r="G1536" i="4"/>
  <c r="M1826" i="4"/>
  <c r="M1830" i="4" s="1"/>
  <c r="H1909" i="4"/>
  <c r="I1909" i="4" s="1"/>
  <c r="L1953" i="4"/>
  <c r="I3110" i="4"/>
  <c r="J3110" i="4" s="1"/>
  <c r="I3142" i="4"/>
  <c r="I100" i="6" s="1"/>
  <c r="J100" i="6" s="1"/>
  <c r="H1717" i="4"/>
  <c r="I1717" i="4" s="1"/>
  <c r="H1685" i="4"/>
  <c r="I1685" i="4" s="1"/>
  <c r="K2560" i="4"/>
  <c r="K2566" i="4" s="1"/>
  <c r="L82" i="6" s="1"/>
  <c r="L2438" i="4"/>
  <c r="M78" i="6" s="1"/>
  <c r="L2566" i="4"/>
  <c r="M82" i="6" s="1"/>
  <c r="I2560" i="4"/>
  <c r="H2565" i="4" s="1"/>
  <c r="I2565" i="4" s="1"/>
  <c r="I2566" i="4" s="1"/>
  <c r="J2566" i="4" s="1"/>
  <c r="L2598" i="4"/>
  <c r="M83" i="6" s="1"/>
  <c r="H1557" i="4"/>
  <c r="I1557" i="4" s="1"/>
  <c r="G1568" i="4"/>
  <c r="I1568" i="4" s="1"/>
  <c r="H1621" i="4"/>
  <c r="I1621" i="4" s="1"/>
  <c r="G1632" i="4"/>
  <c r="G1638" i="4" s="1"/>
  <c r="H1781" i="4"/>
  <c r="I1781" i="4" s="1"/>
  <c r="H1813" i="4"/>
  <c r="I1813" i="4" s="1"/>
  <c r="L2406" i="4"/>
  <c r="M77" i="6" s="1"/>
  <c r="K2502" i="4"/>
  <c r="L80" i="6" s="1"/>
  <c r="K2406" i="4"/>
  <c r="L77" i="6" s="1"/>
  <c r="K2022" i="4"/>
  <c r="L65" i="6" s="1"/>
  <c r="K2246" i="4"/>
  <c r="L72" i="6" s="1"/>
  <c r="L2086" i="4"/>
  <c r="M67" i="6" s="1"/>
  <c r="K2694" i="4"/>
  <c r="L86" i="6" s="1"/>
  <c r="M2150" i="4"/>
  <c r="N69" i="6" s="1"/>
  <c r="M2470" i="4"/>
  <c r="N79" i="6" s="1"/>
  <c r="M2534" i="4"/>
  <c r="N81" i="6" s="1"/>
  <c r="K2598" i="4"/>
  <c r="L83" i="6" s="1"/>
  <c r="H1589" i="4"/>
  <c r="I1589" i="4" s="1"/>
  <c r="H1653" i="4"/>
  <c r="I1653" i="4" s="1"/>
  <c r="L2118" i="4"/>
  <c r="M68" i="6" s="1"/>
  <c r="K2214" i="4"/>
  <c r="L71" i="6" s="1"/>
  <c r="H1877" i="4"/>
  <c r="I1877" i="4" s="1"/>
  <c r="H1941" i="4"/>
  <c r="I1941" i="4" s="1"/>
  <c r="M2022" i="4"/>
  <c r="N65" i="6" s="1"/>
  <c r="L2214" i="4"/>
  <c r="M71" i="6" s="1"/>
  <c r="M2310" i="4"/>
  <c r="N74" i="6" s="1"/>
  <c r="L2342" i="4"/>
  <c r="M75" i="6" s="1"/>
  <c r="L2374" i="4"/>
  <c r="M76" i="6" s="1"/>
  <c r="M2566" i="4"/>
  <c r="N82" i="6" s="1"/>
  <c r="K2630" i="4"/>
  <c r="L84" i="6" s="1"/>
  <c r="L2662" i="4"/>
  <c r="M85" i="6" s="1"/>
  <c r="L2726" i="4"/>
  <c r="M87" i="6" s="1"/>
  <c r="K2854" i="4"/>
  <c r="L91" i="6" s="1"/>
  <c r="I2918" i="4"/>
  <c r="K2982" i="4"/>
  <c r="L95" i="6" s="1"/>
  <c r="L2182" i="4"/>
  <c r="M70" i="6" s="1"/>
  <c r="M2278" i="4"/>
  <c r="N73" i="6" s="1"/>
  <c r="M2598" i="4"/>
  <c r="N83" i="6" s="1"/>
  <c r="J2822" i="4"/>
  <c r="I90" i="6"/>
  <c r="J90" i="6" s="1"/>
  <c r="H1845" i="4"/>
  <c r="I1845" i="4" s="1"/>
  <c r="M2086" i="4"/>
  <c r="N67" i="6" s="1"/>
  <c r="M2182" i="4"/>
  <c r="N70" i="6" s="1"/>
  <c r="M2214" i="4"/>
  <c r="N71" i="6" s="1"/>
  <c r="L2310" i="4"/>
  <c r="M74" i="6" s="1"/>
  <c r="K2470" i="4"/>
  <c r="L79" i="6" s="1"/>
  <c r="M2630" i="4"/>
  <c r="N84" i="6" s="1"/>
  <c r="K3046" i="4"/>
  <c r="L97" i="6" s="1"/>
  <c r="L2630" i="4"/>
  <c r="M84" i="6" s="1"/>
  <c r="M1922" i="4"/>
  <c r="M1926" i="4" s="1"/>
  <c r="N62" i="6" s="1"/>
  <c r="G1920" i="4"/>
  <c r="G1926" i="4" s="1"/>
  <c r="L1990" i="4"/>
  <c r="M64" i="6" s="1"/>
  <c r="L2022" i="4"/>
  <c r="M65" i="6" s="1"/>
  <c r="L2054" i="4"/>
  <c r="M66" i="6" s="1"/>
  <c r="L2150" i="4"/>
  <c r="M69" i="6" s="1"/>
  <c r="M2246" i="4"/>
  <c r="N72" i="6" s="1"/>
  <c r="L2278" i="4"/>
  <c r="M73" i="6" s="1"/>
  <c r="M2342" i="4"/>
  <c r="N75" i="6" s="1"/>
  <c r="M2374" i="4"/>
  <c r="N76" i="6" s="1"/>
  <c r="M2406" i="4"/>
  <c r="N77" i="6" s="1"/>
  <c r="M2438" i="4"/>
  <c r="N78" i="6" s="1"/>
  <c r="L2502" i="4"/>
  <c r="M80" i="6" s="1"/>
  <c r="L2534" i="4"/>
  <c r="M81" i="6" s="1"/>
  <c r="M2662" i="4"/>
  <c r="N85" i="6" s="1"/>
  <c r="M2694" i="4"/>
  <c r="N86" i="6" s="1"/>
  <c r="M2726" i="4"/>
  <c r="N87" i="6" s="1"/>
  <c r="K2918" i="4"/>
  <c r="L93" i="6" s="1"/>
  <c r="K2950" i="4"/>
  <c r="L94" i="6" s="1"/>
  <c r="K3174" i="4"/>
  <c r="L101" i="6" s="1"/>
  <c r="L2470" i="4"/>
  <c r="M79" i="6" s="1"/>
  <c r="I3174" i="4"/>
  <c r="H3077" i="4"/>
  <c r="I3077" i="4" s="1"/>
  <c r="I3078" i="4" s="1"/>
  <c r="H3045" i="4"/>
  <c r="I3045" i="4" s="1"/>
  <c r="I3046" i="4" s="1"/>
  <c r="H3013" i="4"/>
  <c r="I3013" i="4" s="1"/>
  <c r="I3014" i="4" s="1"/>
  <c r="H2981" i="4"/>
  <c r="I2981" i="4" s="1"/>
  <c r="I2982" i="4" s="1"/>
  <c r="H2949" i="4"/>
  <c r="I2949" i="4" s="1"/>
  <c r="I2950" i="4" s="1"/>
  <c r="H2885" i="4"/>
  <c r="I2885" i="4" s="1"/>
  <c r="I2886" i="4" s="1"/>
  <c r="H2853" i="4"/>
  <c r="I2853" i="4" s="1"/>
  <c r="I2854" i="4" s="1"/>
  <c r="H2789" i="4"/>
  <c r="I2789" i="4" s="1"/>
  <c r="I2790" i="4" s="1"/>
  <c r="M86" i="6"/>
  <c r="G2694" i="4"/>
  <c r="I2688" i="4"/>
  <c r="I2656" i="4"/>
  <c r="G2662" i="4"/>
  <c r="K2656" i="4"/>
  <c r="G2630" i="4"/>
  <c r="I2624" i="4"/>
  <c r="G2598" i="4"/>
  <c r="I2592" i="4"/>
  <c r="H2597" i="4" s="1"/>
  <c r="I2597" i="4" s="1"/>
  <c r="G2534" i="4"/>
  <c r="K2528" i="4"/>
  <c r="I2528" i="4"/>
  <c r="G2502" i="4"/>
  <c r="I2496" i="4"/>
  <c r="G2470" i="4"/>
  <c r="I2464" i="4"/>
  <c r="G2438" i="4"/>
  <c r="K2432" i="4"/>
  <c r="I2432" i="4"/>
  <c r="G2406" i="4"/>
  <c r="I2400" i="4"/>
  <c r="H2405" i="4" s="1"/>
  <c r="I2405" i="4" s="1"/>
  <c r="G2374" i="4"/>
  <c r="I2368" i="4"/>
  <c r="H2373" i="4" s="1"/>
  <c r="I2373" i="4" s="1"/>
  <c r="I2374" i="4" s="1"/>
  <c r="K2368" i="4"/>
  <c r="G2342" i="4"/>
  <c r="I2336" i="4"/>
  <c r="K2336" i="4"/>
  <c r="G2310" i="4"/>
  <c r="K2304" i="4"/>
  <c r="I2304" i="4"/>
  <c r="I2272" i="4"/>
  <c r="G2278" i="4"/>
  <c r="K2272" i="4"/>
  <c r="M72" i="6"/>
  <c r="G2246" i="4"/>
  <c r="I2240" i="4"/>
  <c r="G2214" i="4"/>
  <c r="I2208" i="4"/>
  <c r="H2213" i="4" s="1"/>
  <c r="I2213" i="4" s="1"/>
  <c r="K2176" i="4"/>
  <c r="I2176" i="4"/>
  <c r="G2182" i="4"/>
  <c r="G2118" i="4"/>
  <c r="I2112" i="4"/>
  <c r="K2112" i="4"/>
  <c r="G2086" i="4"/>
  <c r="I2080" i="4"/>
  <c r="H2085" i="4" s="1"/>
  <c r="I2085" i="4" s="1"/>
  <c r="K2080" i="4"/>
  <c r="I2048" i="4"/>
  <c r="G2054" i="4"/>
  <c r="K2048" i="4"/>
  <c r="G2022" i="4"/>
  <c r="I2016" i="4"/>
  <c r="H2021" i="4" s="1"/>
  <c r="I2021" i="4" s="1"/>
  <c r="G1990" i="4"/>
  <c r="K1984" i="4"/>
  <c r="I1984" i="4"/>
  <c r="M1954" i="4"/>
  <c r="I1944" i="4"/>
  <c r="G1952" i="4"/>
  <c r="L1955" i="4"/>
  <c r="I1913" i="4"/>
  <c r="L1921" i="4"/>
  <c r="L1923" i="4"/>
  <c r="G1888" i="4"/>
  <c r="I1879" i="4"/>
  <c r="M1890" i="4"/>
  <c r="L1889" i="4"/>
  <c r="G1856" i="4"/>
  <c r="I1847" i="4"/>
  <c r="M1858" i="4"/>
  <c r="L1857" i="4"/>
  <c r="L1827" i="4"/>
  <c r="G1824" i="4"/>
  <c r="I1815" i="4"/>
  <c r="L1825" i="4"/>
  <c r="G1792" i="4"/>
  <c r="K1792" i="4" s="1"/>
  <c r="I1783" i="4"/>
  <c r="M1794" i="4"/>
  <c r="L1795" i="4"/>
  <c r="L1763" i="4"/>
  <c r="L1761" i="4"/>
  <c r="G1760" i="4"/>
  <c r="I1751" i="4"/>
  <c r="G1728" i="4"/>
  <c r="I1719" i="4"/>
  <c r="M1730" i="4"/>
  <c r="L1729" i="4"/>
  <c r="L1731" i="4"/>
  <c r="G1696" i="4"/>
  <c r="K1696" i="4" s="1"/>
  <c r="I1687" i="4"/>
  <c r="M1698" i="4"/>
  <c r="L1697" i="4"/>
  <c r="L1699" i="4"/>
  <c r="G1664" i="4"/>
  <c r="I1655" i="4"/>
  <c r="M1666" i="4"/>
  <c r="L1665" i="4"/>
  <c r="I1623" i="4"/>
  <c r="M1634" i="4"/>
  <c r="L1633" i="4"/>
  <c r="L1635" i="4"/>
  <c r="G1600" i="4"/>
  <c r="I1591" i="4"/>
  <c r="M1602" i="4"/>
  <c r="L1601" i="4"/>
  <c r="I1559" i="4"/>
  <c r="M1570" i="4"/>
  <c r="L1569" i="4"/>
  <c r="L1571" i="4"/>
  <c r="L1537" i="4"/>
  <c r="K1536" i="4"/>
  <c r="L1539" i="4"/>
  <c r="I1527" i="4"/>
  <c r="M1538" i="4"/>
  <c r="I1508" i="4"/>
  <c r="I1507" i="4"/>
  <c r="I1506" i="4"/>
  <c r="I1505" i="4"/>
  <c r="I1503" i="4"/>
  <c r="I1502" i="4"/>
  <c r="I1501" i="4"/>
  <c r="I1500" i="4"/>
  <c r="I1499" i="4"/>
  <c r="I1498" i="4"/>
  <c r="G1497" i="4"/>
  <c r="I1497" i="4" s="1"/>
  <c r="F1496" i="4"/>
  <c r="G1496" i="4" s="1"/>
  <c r="I1496" i="4" s="1"/>
  <c r="F1495" i="4"/>
  <c r="G1495" i="4" s="1"/>
  <c r="I1494" i="4"/>
  <c r="I1492" i="4"/>
  <c r="I1491" i="4"/>
  <c r="I1490" i="4"/>
  <c r="I1489" i="4"/>
  <c r="I1488" i="4"/>
  <c r="I1487" i="4"/>
  <c r="F1486" i="4"/>
  <c r="I1486" i="4" s="1"/>
  <c r="F1485" i="4"/>
  <c r="I1485" i="4" s="1"/>
  <c r="F1484" i="4"/>
  <c r="I1484" i="4" s="1"/>
  <c r="F1483" i="4"/>
  <c r="I1483" i="4" s="1"/>
  <c r="F1482" i="4"/>
  <c r="I1482" i="4" s="1"/>
  <c r="F1481" i="4"/>
  <c r="I1481" i="4" s="1"/>
  <c r="A1480" i="4"/>
  <c r="I1479" i="4"/>
  <c r="F1479" i="4"/>
  <c r="D1479" i="4"/>
  <c r="B1479" i="4"/>
  <c r="I1476" i="4"/>
  <c r="I1475" i="4"/>
  <c r="I1474" i="4"/>
  <c r="I1473" i="4"/>
  <c r="I1471" i="4"/>
  <c r="I1470" i="4"/>
  <c r="I1469" i="4"/>
  <c r="I1468" i="4"/>
  <c r="I1467" i="4"/>
  <c r="I1466" i="4"/>
  <c r="G1465" i="4"/>
  <c r="I1465" i="4" s="1"/>
  <c r="F1464" i="4"/>
  <c r="G1464" i="4" s="1"/>
  <c r="F1463" i="4"/>
  <c r="G1463" i="4" s="1"/>
  <c r="I1462" i="4"/>
  <c r="I1460" i="4"/>
  <c r="I1459" i="4"/>
  <c r="I1458" i="4"/>
  <c r="I1457" i="4"/>
  <c r="I1456" i="4"/>
  <c r="I1455" i="4"/>
  <c r="F1454" i="4"/>
  <c r="I1454" i="4" s="1"/>
  <c r="F1453" i="4"/>
  <c r="I1453" i="4" s="1"/>
  <c r="F1452" i="4"/>
  <c r="I1452" i="4" s="1"/>
  <c r="F1451" i="4"/>
  <c r="I1451" i="4" s="1"/>
  <c r="F1450" i="4"/>
  <c r="I1450" i="4" s="1"/>
  <c r="F1449" i="4"/>
  <c r="I1449" i="4" s="1"/>
  <c r="A1448" i="4"/>
  <c r="I1447" i="4"/>
  <c r="L1475" i="4" s="1"/>
  <c r="F1447" i="4"/>
  <c r="D1447" i="4"/>
  <c r="B1447" i="4"/>
  <c r="I1444" i="4"/>
  <c r="I1443" i="4"/>
  <c r="I1442" i="4"/>
  <c r="I1441" i="4"/>
  <c r="I1439" i="4"/>
  <c r="I1438" i="4"/>
  <c r="I1437" i="4"/>
  <c r="I1436" i="4"/>
  <c r="I1435" i="4"/>
  <c r="I1434" i="4"/>
  <c r="G1433" i="4"/>
  <c r="I1433" i="4" s="1"/>
  <c r="F1432" i="4"/>
  <c r="G1432" i="4" s="1"/>
  <c r="F1431" i="4"/>
  <c r="G1431" i="4" s="1"/>
  <c r="I1430" i="4"/>
  <c r="I1428" i="4"/>
  <c r="I1427" i="4"/>
  <c r="I1426" i="4"/>
  <c r="I1425" i="4"/>
  <c r="I1424" i="4"/>
  <c r="I1423" i="4"/>
  <c r="F1422" i="4"/>
  <c r="I1422" i="4" s="1"/>
  <c r="F1421" i="4"/>
  <c r="I1421" i="4" s="1"/>
  <c r="F1420" i="4"/>
  <c r="I1420" i="4" s="1"/>
  <c r="F1419" i="4"/>
  <c r="I1419" i="4" s="1"/>
  <c r="F1418" i="4"/>
  <c r="I1418" i="4" s="1"/>
  <c r="F1417" i="4"/>
  <c r="I1417" i="4" s="1"/>
  <c r="A1416" i="4"/>
  <c r="I1415" i="4"/>
  <c r="L1443" i="4" s="1"/>
  <c r="F1415" i="4"/>
  <c r="D1415" i="4"/>
  <c r="B1415" i="4"/>
  <c r="G1401" i="4"/>
  <c r="I1401" i="4" s="1"/>
  <c r="F1400" i="4"/>
  <c r="G1400" i="4" s="1"/>
  <c r="I1400" i="4" s="1"/>
  <c r="F1399" i="4"/>
  <c r="G1399" i="4" s="1"/>
  <c r="G1369" i="4"/>
  <c r="F1368" i="4"/>
  <c r="G1368" i="4" s="1"/>
  <c r="I1368" i="4" s="1"/>
  <c r="F1367" i="4"/>
  <c r="G1367" i="4" s="1"/>
  <c r="G1337" i="4"/>
  <c r="I1337" i="4" s="1"/>
  <c r="F1336" i="4"/>
  <c r="G1336" i="4" s="1"/>
  <c r="I1336" i="4" s="1"/>
  <c r="F1335" i="4"/>
  <c r="G1335" i="4" s="1"/>
  <c r="G1305" i="4"/>
  <c r="F1304" i="4"/>
  <c r="G1304" i="4" s="1"/>
  <c r="I1304" i="4" s="1"/>
  <c r="F1303" i="4"/>
  <c r="G1303" i="4" s="1"/>
  <c r="G1273" i="4"/>
  <c r="I1273" i="4" s="1"/>
  <c r="F1272" i="4"/>
  <c r="G1272" i="4" s="1"/>
  <c r="I1272" i="4" s="1"/>
  <c r="F1271" i="4"/>
  <c r="G1271" i="4" s="1"/>
  <c r="G1241" i="4"/>
  <c r="I1241" i="4" s="1"/>
  <c r="F1240" i="4"/>
  <c r="G1240" i="4" s="1"/>
  <c r="I1240" i="4" s="1"/>
  <c r="F1239" i="4"/>
  <c r="G1239" i="4" s="1"/>
  <c r="G1209" i="4"/>
  <c r="I1209" i="4" s="1"/>
  <c r="F1208" i="4"/>
  <c r="G1208" i="4" s="1"/>
  <c r="I1208" i="4" s="1"/>
  <c r="F1207" i="4"/>
  <c r="G1207" i="4" s="1"/>
  <c r="G1177" i="4"/>
  <c r="I1177" i="4" s="1"/>
  <c r="F1176" i="4"/>
  <c r="G1176" i="4" s="1"/>
  <c r="I1176" i="4" s="1"/>
  <c r="F1175" i="4"/>
  <c r="G1175" i="4" s="1"/>
  <c r="G1145" i="4"/>
  <c r="I1145" i="4" s="1"/>
  <c r="F1144" i="4"/>
  <c r="G1144" i="4" s="1"/>
  <c r="I1144" i="4" s="1"/>
  <c r="F1143" i="4"/>
  <c r="G1143" i="4" s="1"/>
  <c r="G1113" i="4"/>
  <c r="I1113" i="4" s="1"/>
  <c r="F1112" i="4"/>
  <c r="G1112" i="4" s="1"/>
  <c r="I1112" i="4" s="1"/>
  <c r="F1111" i="4"/>
  <c r="G1111" i="4" s="1"/>
  <c r="G1081" i="4"/>
  <c r="I1081" i="4" s="1"/>
  <c r="F1080" i="4"/>
  <c r="G1080" i="4" s="1"/>
  <c r="I1080" i="4" s="1"/>
  <c r="F1079" i="4"/>
  <c r="G1079" i="4" s="1"/>
  <c r="G1049" i="4"/>
  <c r="F1048" i="4"/>
  <c r="G1048" i="4" s="1"/>
  <c r="I1048" i="4" s="1"/>
  <c r="F1047" i="4"/>
  <c r="G1047" i="4" s="1"/>
  <c r="G1017" i="4"/>
  <c r="I1017" i="4" s="1"/>
  <c r="F1016" i="4"/>
  <c r="G1016" i="4" s="1"/>
  <c r="I1016" i="4" s="1"/>
  <c r="F1015" i="4"/>
  <c r="G1015" i="4" s="1"/>
  <c r="G985" i="4"/>
  <c r="I985" i="4" s="1"/>
  <c r="F984" i="4"/>
  <c r="G984" i="4" s="1"/>
  <c r="I984" i="4" s="1"/>
  <c r="F983" i="4"/>
  <c r="G983" i="4" s="1"/>
  <c r="G953" i="4"/>
  <c r="I953" i="4" s="1"/>
  <c r="F952" i="4"/>
  <c r="G952" i="4" s="1"/>
  <c r="I952" i="4" s="1"/>
  <c r="F951" i="4"/>
  <c r="G951" i="4" s="1"/>
  <c r="G921" i="4"/>
  <c r="I921" i="4" s="1"/>
  <c r="F920" i="4"/>
  <c r="G920" i="4" s="1"/>
  <c r="I920" i="4" s="1"/>
  <c r="F919" i="4"/>
  <c r="G919" i="4" s="1"/>
  <c r="G889" i="4"/>
  <c r="I889" i="4" s="1"/>
  <c r="F888" i="4"/>
  <c r="G888" i="4" s="1"/>
  <c r="I888" i="4" s="1"/>
  <c r="F887" i="4"/>
  <c r="G887" i="4" s="1"/>
  <c r="G857" i="4"/>
  <c r="I857" i="4" s="1"/>
  <c r="F856" i="4"/>
  <c r="G856" i="4" s="1"/>
  <c r="I856" i="4" s="1"/>
  <c r="F855" i="4"/>
  <c r="G855" i="4" s="1"/>
  <c r="G825" i="4"/>
  <c r="I825" i="4" s="1"/>
  <c r="F824" i="4"/>
  <c r="G824" i="4" s="1"/>
  <c r="I824" i="4" s="1"/>
  <c r="F823" i="4"/>
  <c r="G823" i="4" s="1"/>
  <c r="G793" i="4"/>
  <c r="I793" i="4" s="1"/>
  <c r="F792" i="4"/>
  <c r="G792" i="4" s="1"/>
  <c r="I792" i="4" s="1"/>
  <c r="F791" i="4"/>
  <c r="G791" i="4" s="1"/>
  <c r="G761" i="4"/>
  <c r="I761" i="4" s="1"/>
  <c r="F760" i="4"/>
  <c r="G760" i="4" s="1"/>
  <c r="I760" i="4" s="1"/>
  <c r="F759" i="4"/>
  <c r="G759" i="4" s="1"/>
  <c r="G729" i="4"/>
  <c r="I729" i="4" s="1"/>
  <c r="F728" i="4"/>
  <c r="G728" i="4" s="1"/>
  <c r="I728" i="4" s="1"/>
  <c r="F727" i="4"/>
  <c r="G727" i="4" s="1"/>
  <c r="G697" i="4"/>
  <c r="I697" i="4" s="1"/>
  <c r="F696" i="4"/>
  <c r="G696" i="4" s="1"/>
  <c r="F695" i="4"/>
  <c r="G695" i="4" s="1"/>
  <c r="G665" i="4"/>
  <c r="I665" i="4" s="1"/>
  <c r="F664" i="4"/>
  <c r="G664" i="4" s="1"/>
  <c r="I664" i="4" s="1"/>
  <c r="F663" i="4"/>
  <c r="G663" i="4" s="1"/>
  <c r="G633" i="4"/>
  <c r="I633" i="4" s="1"/>
  <c r="F632" i="4"/>
  <c r="G632" i="4" s="1"/>
  <c r="I632" i="4" s="1"/>
  <c r="F631" i="4"/>
  <c r="G631" i="4" s="1"/>
  <c r="G601" i="4"/>
  <c r="I601" i="4" s="1"/>
  <c r="F600" i="4"/>
  <c r="G600" i="4" s="1"/>
  <c r="I600" i="4" s="1"/>
  <c r="F599" i="4"/>
  <c r="G599" i="4" s="1"/>
  <c r="G569" i="4"/>
  <c r="I569" i="4" s="1"/>
  <c r="F568" i="4"/>
  <c r="G568" i="4" s="1"/>
  <c r="I568" i="4" s="1"/>
  <c r="F567" i="4"/>
  <c r="G567" i="4" s="1"/>
  <c r="I567" i="4" s="1"/>
  <c r="G537" i="4"/>
  <c r="F536" i="4"/>
  <c r="G536" i="4" s="1"/>
  <c r="I536" i="4" s="1"/>
  <c r="F535" i="4"/>
  <c r="G535" i="4" s="1"/>
  <c r="G505" i="4"/>
  <c r="I505" i="4" s="1"/>
  <c r="F504" i="4"/>
  <c r="G504" i="4" s="1"/>
  <c r="I504" i="4" s="1"/>
  <c r="F503" i="4"/>
  <c r="G503" i="4" s="1"/>
  <c r="G473" i="4"/>
  <c r="I473" i="4" s="1"/>
  <c r="F472" i="4"/>
  <c r="G472" i="4" s="1"/>
  <c r="I472" i="4" s="1"/>
  <c r="F471" i="4"/>
  <c r="G471" i="4" s="1"/>
  <c r="G441" i="4"/>
  <c r="I441" i="4" s="1"/>
  <c r="F440" i="4"/>
  <c r="G440" i="4" s="1"/>
  <c r="F439" i="4"/>
  <c r="G439" i="4" s="1"/>
  <c r="G409" i="4"/>
  <c r="F408" i="4"/>
  <c r="G408" i="4" s="1"/>
  <c r="I408" i="4" s="1"/>
  <c r="F407" i="4"/>
  <c r="G407" i="4" s="1"/>
  <c r="G377" i="4"/>
  <c r="I377" i="4" s="1"/>
  <c r="F376" i="4"/>
  <c r="G376" i="4" s="1"/>
  <c r="I376" i="4" s="1"/>
  <c r="F375" i="4"/>
  <c r="G375" i="4" s="1"/>
  <c r="G345" i="4"/>
  <c r="F344" i="4"/>
  <c r="G344" i="4" s="1"/>
  <c r="F343" i="4"/>
  <c r="G343" i="4" s="1"/>
  <c r="G313" i="4"/>
  <c r="F312" i="4"/>
  <c r="G312" i="4" s="1"/>
  <c r="F311" i="4"/>
  <c r="G311" i="4" s="1"/>
  <c r="G281" i="4"/>
  <c r="F280" i="4"/>
  <c r="G280" i="4" s="1"/>
  <c r="F279" i="4"/>
  <c r="G279" i="4" s="1"/>
  <c r="G249" i="4"/>
  <c r="F248" i="4"/>
  <c r="G248" i="4" s="1"/>
  <c r="F247" i="4"/>
  <c r="G247" i="4" s="1"/>
  <c r="G185" i="4"/>
  <c r="F184" i="4"/>
  <c r="G184" i="4" s="1"/>
  <c r="F183" i="4"/>
  <c r="G183" i="4" s="1"/>
  <c r="G153" i="4"/>
  <c r="F152" i="4"/>
  <c r="G152" i="4" s="1"/>
  <c r="F151" i="4"/>
  <c r="G151" i="4" s="1"/>
  <c r="G121" i="4"/>
  <c r="F120" i="4"/>
  <c r="G120" i="4" s="1"/>
  <c r="F119" i="4"/>
  <c r="G119" i="4" s="1"/>
  <c r="G89" i="4"/>
  <c r="F88" i="4"/>
  <c r="G88" i="4" s="1"/>
  <c r="F87" i="4"/>
  <c r="G87" i="4" s="1"/>
  <c r="G90" i="4" s="1"/>
  <c r="G57" i="4"/>
  <c r="F56" i="4"/>
  <c r="G56" i="4" s="1"/>
  <c r="F55" i="4"/>
  <c r="G55" i="4" s="1"/>
  <c r="G25" i="4"/>
  <c r="I1412" i="4"/>
  <c r="I1411" i="4"/>
  <c r="I1410" i="4"/>
  <c r="I1409" i="4"/>
  <c r="I1407" i="4"/>
  <c r="I1406" i="4"/>
  <c r="I1405" i="4"/>
  <c r="I1404" i="4"/>
  <c r="I1403" i="4"/>
  <c r="I1402" i="4"/>
  <c r="I1398" i="4"/>
  <c r="I1396" i="4"/>
  <c r="I1395" i="4"/>
  <c r="I1394" i="4"/>
  <c r="I1393" i="4"/>
  <c r="I1392" i="4"/>
  <c r="I1391" i="4"/>
  <c r="F1390" i="4"/>
  <c r="I1390" i="4" s="1"/>
  <c r="F1389" i="4"/>
  <c r="I1389" i="4" s="1"/>
  <c r="F1388" i="4"/>
  <c r="I1388" i="4" s="1"/>
  <c r="F1387" i="4"/>
  <c r="I1387" i="4" s="1"/>
  <c r="F1386" i="4"/>
  <c r="I1386" i="4" s="1"/>
  <c r="F1385" i="4"/>
  <c r="I1385" i="4" s="1"/>
  <c r="A1384" i="4"/>
  <c r="I1383" i="4"/>
  <c r="L1409" i="4" s="1"/>
  <c r="F1383" i="4"/>
  <c r="D1383" i="4"/>
  <c r="B1383" i="4"/>
  <c r="I1380" i="4"/>
  <c r="I1379" i="4"/>
  <c r="I1378" i="4"/>
  <c r="I1377" i="4"/>
  <c r="I1375" i="4"/>
  <c r="I1374" i="4"/>
  <c r="I1373" i="4"/>
  <c r="I1372" i="4"/>
  <c r="I1371" i="4"/>
  <c r="I1370" i="4"/>
  <c r="I1369" i="4"/>
  <c r="I1366" i="4"/>
  <c r="I1364" i="4"/>
  <c r="I1363" i="4"/>
  <c r="I1362" i="4"/>
  <c r="I1361" i="4"/>
  <c r="I1360" i="4"/>
  <c r="I1359" i="4"/>
  <c r="F1358" i="4"/>
  <c r="I1358" i="4" s="1"/>
  <c r="F1357" i="4"/>
  <c r="I1357" i="4" s="1"/>
  <c r="F1356" i="4"/>
  <c r="I1356" i="4" s="1"/>
  <c r="F1355" i="4"/>
  <c r="I1355" i="4" s="1"/>
  <c r="F1354" i="4"/>
  <c r="I1354" i="4" s="1"/>
  <c r="F1353" i="4"/>
  <c r="I1353" i="4" s="1"/>
  <c r="A1352" i="4"/>
  <c r="I1351" i="4"/>
  <c r="L1379" i="4" s="1"/>
  <c r="F1351" i="4"/>
  <c r="D1351" i="4"/>
  <c r="B1351" i="4"/>
  <c r="I1348" i="4"/>
  <c r="I1347" i="4"/>
  <c r="I1346" i="4"/>
  <c r="I1345" i="4"/>
  <c r="I1343" i="4"/>
  <c r="I1342" i="4"/>
  <c r="I1341" i="4"/>
  <c r="I1340" i="4"/>
  <c r="I1339" i="4"/>
  <c r="I1338" i="4"/>
  <c r="I1334" i="4"/>
  <c r="I1332" i="4"/>
  <c r="I1331" i="4"/>
  <c r="I1330" i="4"/>
  <c r="I1329" i="4"/>
  <c r="I1328" i="4"/>
  <c r="I1327" i="4"/>
  <c r="F1326" i="4"/>
  <c r="I1326" i="4" s="1"/>
  <c r="F1325" i="4"/>
  <c r="I1325" i="4" s="1"/>
  <c r="F1324" i="4"/>
  <c r="I1324" i="4" s="1"/>
  <c r="F1323" i="4"/>
  <c r="I1323" i="4" s="1"/>
  <c r="F1322" i="4"/>
  <c r="I1322" i="4" s="1"/>
  <c r="F1321" i="4"/>
  <c r="I1321" i="4" s="1"/>
  <c r="A1320" i="4"/>
  <c r="I1319" i="4"/>
  <c r="L1347" i="4" s="1"/>
  <c r="F1319" i="4"/>
  <c r="D1319" i="4"/>
  <c r="B1319" i="4"/>
  <c r="I1316" i="4"/>
  <c r="I1315" i="4"/>
  <c r="I1314" i="4"/>
  <c r="I1313" i="4"/>
  <c r="I1311" i="4"/>
  <c r="I1310" i="4"/>
  <c r="I1309" i="4"/>
  <c r="I1308" i="4"/>
  <c r="I1307" i="4"/>
  <c r="I1306" i="4"/>
  <c r="I1305" i="4"/>
  <c r="I1302" i="4"/>
  <c r="I1300" i="4"/>
  <c r="I1299" i="4"/>
  <c r="I1298" i="4"/>
  <c r="I1297" i="4"/>
  <c r="I1296" i="4"/>
  <c r="I1295" i="4"/>
  <c r="F1294" i="4"/>
  <c r="I1294" i="4" s="1"/>
  <c r="F1293" i="4"/>
  <c r="I1293" i="4" s="1"/>
  <c r="F1292" i="4"/>
  <c r="I1292" i="4" s="1"/>
  <c r="F1291" i="4"/>
  <c r="I1291" i="4" s="1"/>
  <c r="F1290" i="4"/>
  <c r="I1290" i="4" s="1"/>
  <c r="F1289" i="4"/>
  <c r="I1289" i="4" s="1"/>
  <c r="A1288" i="4"/>
  <c r="I1287" i="4"/>
  <c r="L1315" i="4" s="1"/>
  <c r="F1287" i="4"/>
  <c r="D1287" i="4"/>
  <c r="B1287" i="4"/>
  <c r="I1284" i="4"/>
  <c r="I1283" i="4"/>
  <c r="I1282" i="4"/>
  <c r="I1281" i="4"/>
  <c r="I1279" i="4"/>
  <c r="I1278" i="4"/>
  <c r="I1277" i="4"/>
  <c r="I1276" i="4"/>
  <c r="I1275" i="4"/>
  <c r="I1274" i="4"/>
  <c r="I1270" i="4"/>
  <c r="I1268" i="4"/>
  <c r="I1267" i="4"/>
  <c r="I1266" i="4"/>
  <c r="I1265" i="4"/>
  <c r="I1264" i="4"/>
  <c r="I1263" i="4"/>
  <c r="F1262" i="4"/>
  <c r="I1262" i="4" s="1"/>
  <c r="F1261" i="4"/>
  <c r="I1261" i="4" s="1"/>
  <c r="F1260" i="4"/>
  <c r="I1260" i="4" s="1"/>
  <c r="F1259" i="4"/>
  <c r="I1259" i="4" s="1"/>
  <c r="F1258" i="4"/>
  <c r="I1258" i="4" s="1"/>
  <c r="F1257" i="4"/>
  <c r="I1257" i="4" s="1"/>
  <c r="A1256" i="4"/>
  <c r="I1255" i="4"/>
  <c r="L1281" i="4" s="1"/>
  <c r="F1255" i="4"/>
  <c r="D1255" i="4"/>
  <c r="B1255" i="4"/>
  <c r="I1252" i="4"/>
  <c r="I1251" i="4"/>
  <c r="I1250" i="4"/>
  <c r="I1249" i="4"/>
  <c r="I1247" i="4"/>
  <c r="I1246" i="4"/>
  <c r="I1245" i="4"/>
  <c r="I1244" i="4"/>
  <c r="I1243" i="4"/>
  <c r="I1242" i="4"/>
  <c r="I1238" i="4"/>
  <c r="I1236" i="4"/>
  <c r="I1235" i="4"/>
  <c r="I1234" i="4"/>
  <c r="I1233" i="4"/>
  <c r="I1232" i="4"/>
  <c r="I1231" i="4"/>
  <c r="F1230" i="4"/>
  <c r="I1230" i="4" s="1"/>
  <c r="F1229" i="4"/>
  <c r="I1229" i="4" s="1"/>
  <c r="F1228" i="4"/>
  <c r="I1228" i="4" s="1"/>
  <c r="F1227" i="4"/>
  <c r="I1227" i="4" s="1"/>
  <c r="F1226" i="4"/>
  <c r="I1226" i="4" s="1"/>
  <c r="F1225" i="4"/>
  <c r="I1225" i="4" s="1"/>
  <c r="A1224" i="4"/>
  <c r="I1223" i="4"/>
  <c r="L1249" i="4" s="1"/>
  <c r="F1223" i="4"/>
  <c r="D1223" i="4"/>
  <c r="B1223" i="4"/>
  <c r="I1220" i="4"/>
  <c r="I1219" i="4"/>
  <c r="I1218" i="4"/>
  <c r="I1217" i="4"/>
  <c r="I1215" i="4"/>
  <c r="I1214" i="4"/>
  <c r="I1213" i="4"/>
  <c r="I1212" i="4"/>
  <c r="I1211" i="4"/>
  <c r="I1210" i="4"/>
  <c r="I1206" i="4"/>
  <c r="I1204" i="4"/>
  <c r="I1203" i="4"/>
  <c r="I1202" i="4"/>
  <c r="I1201" i="4"/>
  <c r="I1200" i="4"/>
  <c r="I1199" i="4"/>
  <c r="F1198" i="4"/>
  <c r="I1198" i="4" s="1"/>
  <c r="F1197" i="4"/>
  <c r="I1197" i="4" s="1"/>
  <c r="F1196" i="4"/>
  <c r="I1196" i="4" s="1"/>
  <c r="F1195" i="4"/>
  <c r="I1195" i="4" s="1"/>
  <c r="F1194" i="4"/>
  <c r="I1194" i="4" s="1"/>
  <c r="F1193" i="4"/>
  <c r="I1193" i="4" s="1"/>
  <c r="A1192" i="4"/>
  <c r="I1191" i="4"/>
  <c r="L1219" i="4" s="1"/>
  <c r="F1191" i="4"/>
  <c r="D1191" i="4"/>
  <c r="B1191" i="4"/>
  <c r="I1188" i="4"/>
  <c r="I1187" i="4"/>
  <c r="I1186" i="4"/>
  <c r="I1185" i="4"/>
  <c r="I1183" i="4"/>
  <c r="I1182" i="4"/>
  <c r="I1181" i="4"/>
  <c r="I1180" i="4"/>
  <c r="I1179" i="4"/>
  <c r="I1178" i="4"/>
  <c r="I1174" i="4"/>
  <c r="I1172" i="4"/>
  <c r="I1171" i="4"/>
  <c r="I1170" i="4"/>
  <c r="I1169" i="4"/>
  <c r="I1168" i="4"/>
  <c r="I1167" i="4"/>
  <c r="F1166" i="4"/>
  <c r="I1166" i="4" s="1"/>
  <c r="F1165" i="4"/>
  <c r="I1165" i="4" s="1"/>
  <c r="F1164" i="4"/>
  <c r="I1164" i="4" s="1"/>
  <c r="F1163" i="4"/>
  <c r="I1163" i="4" s="1"/>
  <c r="F1162" i="4"/>
  <c r="I1162" i="4" s="1"/>
  <c r="F1161" i="4"/>
  <c r="I1161" i="4" s="1"/>
  <c r="A1160" i="4"/>
  <c r="I1159" i="4"/>
  <c r="F1159" i="4"/>
  <c r="D1159" i="4"/>
  <c r="B1159" i="4"/>
  <c r="I1156" i="4"/>
  <c r="I1155" i="4"/>
  <c r="I1154" i="4"/>
  <c r="I1153" i="4"/>
  <c r="I1151" i="4"/>
  <c r="I1150" i="4"/>
  <c r="I1149" i="4"/>
  <c r="I1148" i="4"/>
  <c r="I1147" i="4"/>
  <c r="I1146" i="4"/>
  <c r="I1142" i="4"/>
  <c r="I1140" i="4"/>
  <c r="I1139" i="4"/>
  <c r="I1138" i="4"/>
  <c r="I1137" i="4"/>
  <c r="I1136" i="4"/>
  <c r="I1135" i="4"/>
  <c r="F1134" i="4"/>
  <c r="I1134" i="4" s="1"/>
  <c r="F1133" i="4"/>
  <c r="I1133" i="4" s="1"/>
  <c r="F1132" i="4"/>
  <c r="I1132" i="4" s="1"/>
  <c r="F1131" i="4"/>
  <c r="I1131" i="4" s="1"/>
  <c r="F1130" i="4"/>
  <c r="I1130" i="4" s="1"/>
  <c r="F1129" i="4"/>
  <c r="I1129" i="4" s="1"/>
  <c r="A1128" i="4"/>
  <c r="I1127" i="4"/>
  <c r="L1153" i="4" s="1"/>
  <c r="F1127" i="4"/>
  <c r="D1127" i="4"/>
  <c r="B1127" i="4"/>
  <c r="I1124" i="4"/>
  <c r="I1123" i="4"/>
  <c r="I1122" i="4"/>
  <c r="I1121" i="4"/>
  <c r="I1119" i="4"/>
  <c r="I1118" i="4"/>
  <c r="I1117" i="4"/>
  <c r="I1116" i="4"/>
  <c r="I1115" i="4"/>
  <c r="I1114" i="4"/>
  <c r="I1110" i="4"/>
  <c r="I1108" i="4"/>
  <c r="I1107" i="4"/>
  <c r="I1106" i="4"/>
  <c r="I1105" i="4"/>
  <c r="I1104" i="4"/>
  <c r="I1103" i="4"/>
  <c r="F1102" i="4"/>
  <c r="I1102" i="4" s="1"/>
  <c r="F1101" i="4"/>
  <c r="I1101" i="4" s="1"/>
  <c r="F1100" i="4"/>
  <c r="I1100" i="4" s="1"/>
  <c r="F1099" i="4"/>
  <c r="I1099" i="4" s="1"/>
  <c r="F1098" i="4"/>
  <c r="I1098" i="4" s="1"/>
  <c r="F1097" i="4"/>
  <c r="I1097" i="4" s="1"/>
  <c r="A1096" i="4"/>
  <c r="I1095" i="4"/>
  <c r="L1121" i="4" s="1"/>
  <c r="F1095" i="4"/>
  <c r="D1095" i="4"/>
  <c r="B1095" i="4"/>
  <c r="I1092" i="4"/>
  <c r="I1091" i="4"/>
  <c r="I1090" i="4"/>
  <c r="I1089" i="4"/>
  <c r="I1087" i="4"/>
  <c r="I1086" i="4"/>
  <c r="I1085" i="4"/>
  <c r="I1084" i="4"/>
  <c r="I1083" i="4"/>
  <c r="I1082" i="4"/>
  <c r="I1078" i="4"/>
  <c r="I1076" i="4"/>
  <c r="I1075" i="4"/>
  <c r="I1074" i="4"/>
  <c r="I1073" i="4"/>
  <c r="I1072" i="4"/>
  <c r="I1071" i="4"/>
  <c r="F1070" i="4"/>
  <c r="I1070" i="4" s="1"/>
  <c r="F1069" i="4"/>
  <c r="I1069" i="4" s="1"/>
  <c r="F1068" i="4"/>
  <c r="I1068" i="4" s="1"/>
  <c r="F1067" i="4"/>
  <c r="I1067" i="4" s="1"/>
  <c r="F1066" i="4"/>
  <c r="I1066" i="4" s="1"/>
  <c r="F1065" i="4"/>
  <c r="I1065" i="4" s="1"/>
  <c r="A1064" i="4"/>
  <c r="I1063" i="4"/>
  <c r="F1063" i="4"/>
  <c r="D1063" i="4"/>
  <c r="B1063" i="4"/>
  <c r="I1060" i="4"/>
  <c r="I1059" i="4"/>
  <c r="I1058" i="4"/>
  <c r="I1057" i="4"/>
  <c r="I1055" i="4"/>
  <c r="I1054" i="4"/>
  <c r="I1053" i="4"/>
  <c r="I1052" i="4"/>
  <c r="I1051" i="4"/>
  <c r="I1050" i="4"/>
  <c r="I1049" i="4"/>
  <c r="I1046" i="4"/>
  <c r="I1044" i="4"/>
  <c r="I1043" i="4"/>
  <c r="I1042" i="4"/>
  <c r="I1041" i="4"/>
  <c r="I1040" i="4"/>
  <c r="I1039" i="4"/>
  <c r="F1038" i="4"/>
  <c r="I1038" i="4" s="1"/>
  <c r="F1037" i="4"/>
  <c r="I1037" i="4" s="1"/>
  <c r="F1036" i="4"/>
  <c r="I1036" i="4" s="1"/>
  <c r="F1035" i="4"/>
  <c r="I1035" i="4" s="1"/>
  <c r="F1034" i="4"/>
  <c r="I1034" i="4" s="1"/>
  <c r="F1033" i="4"/>
  <c r="I1033" i="4" s="1"/>
  <c r="A1032" i="4"/>
  <c r="I1031" i="4"/>
  <c r="L1057" i="4" s="1"/>
  <c r="F1031" i="4"/>
  <c r="D1031" i="4"/>
  <c r="B1031" i="4"/>
  <c r="I1028" i="4"/>
  <c r="I1027" i="4"/>
  <c r="I1026" i="4"/>
  <c r="I1025" i="4"/>
  <c r="I1023" i="4"/>
  <c r="I1022" i="4"/>
  <c r="I1021" i="4"/>
  <c r="I1020" i="4"/>
  <c r="I1019" i="4"/>
  <c r="I1018" i="4"/>
  <c r="I1014" i="4"/>
  <c r="I1012" i="4"/>
  <c r="I1011" i="4"/>
  <c r="I1010" i="4"/>
  <c r="I1009" i="4"/>
  <c r="I1008" i="4"/>
  <c r="I1007" i="4"/>
  <c r="F1006" i="4"/>
  <c r="I1006" i="4" s="1"/>
  <c r="F1005" i="4"/>
  <c r="I1005" i="4" s="1"/>
  <c r="F1004" i="4"/>
  <c r="I1004" i="4" s="1"/>
  <c r="F1003" i="4"/>
  <c r="I1003" i="4" s="1"/>
  <c r="F1002" i="4"/>
  <c r="I1002" i="4" s="1"/>
  <c r="F1001" i="4"/>
  <c r="I1001" i="4" s="1"/>
  <c r="A1000" i="4"/>
  <c r="I999" i="4"/>
  <c r="L1027" i="4" s="1"/>
  <c r="F999" i="4"/>
  <c r="D999" i="4"/>
  <c r="B999" i="4"/>
  <c r="I996" i="4"/>
  <c r="I995" i="4"/>
  <c r="I994" i="4"/>
  <c r="I993" i="4"/>
  <c r="I991" i="4"/>
  <c r="I990" i="4"/>
  <c r="I989" i="4"/>
  <c r="I988" i="4"/>
  <c r="I987" i="4"/>
  <c r="I986" i="4"/>
  <c r="I982" i="4"/>
  <c r="I980" i="4"/>
  <c r="I979" i="4"/>
  <c r="I978" i="4"/>
  <c r="I977" i="4"/>
  <c r="I976" i="4"/>
  <c r="I975" i="4"/>
  <c r="F974" i="4"/>
  <c r="I974" i="4" s="1"/>
  <c r="F973" i="4"/>
  <c r="I973" i="4" s="1"/>
  <c r="F972" i="4"/>
  <c r="I972" i="4" s="1"/>
  <c r="F971" i="4"/>
  <c r="I971" i="4" s="1"/>
  <c r="F970" i="4"/>
  <c r="I970" i="4" s="1"/>
  <c r="F969" i="4"/>
  <c r="I969" i="4" s="1"/>
  <c r="A968" i="4"/>
  <c r="I967" i="4"/>
  <c r="L993" i="4" s="1"/>
  <c r="F967" i="4"/>
  <c r="D967" i="4"/>
  <c r="B967" i="4"/>
  <c r="I964" i="4"/>
  <c r="I963" i="4"/>
  <c r="I962" i="4"/>
  <c r="I961" i="4"/>
  <c r="I959" i="4"/>
  <c r="I958" i="4"/>
  <c r="I957" i="4"/>
  <c r="I956" i="4"/>
  <c r="I955" i="4"/>
  <c r="I954" i="4"/>
  <c r="I950" i="4"/>
  <c r="I948" i="4"/>
  <c r="I947" i="4"/>
  <c r="I946" i="4"/>
  <c r="I945" i="4"/>
  <c r="I944" i="4"/>
  <c r="I943" i="4"/>
  <c r="F942" i="4"/>
  <c r="I942" i="4" s="1"/>
  <c r="F941" i="4"/>
  <c r="I941" i="4" s="1"/>
  <c r="F940" i="4"/>
  <c r="I940" i="4" s="1"/>
  <c r="F939" i="4"/>
  <c r="I939" i="4" s="1"/>
  <c r="F938" i="4"/>
  <c r="I938" i="4" s="1"/>
  <c r="F937" i="4"/>
  <c r="I937" i="4" s="1"/>
  <c r="A936" i="4"/>
  <c r="I935" i="4"/>
  <c r="L961" i="4" s="1"/>
  <c r="F935" i="4"/>
  <c r="D935" i="4"/>
  <c r="B935" i="4"/>
  <c r="I932" i="4"/>
  <c r="I931" i="4"/>
  <c r="I930" i="4"/>
  <c r="I929" i="4"/>
  <c r="I927" i="4"/>
  <c r="I926" i="4"/>
  <c r="I925" i="4"/>
  <c r="I924" i="4"/>
  <c r="I923" i="4"/>
  <c r="I922" i="4"/>
  <c r="I918" i="4"/>
  <c r="I916" i="4"/>
  <c r="I915" i="4"/>
  <c r="I914" i="4"/>
  <c r="I913" i="4"/>
  <c r="I912" i="4"/>
  <c r="I911" i="4"/>
  <c r="F910" i="4"/>
  <c r="I910" i="4" s="1"/>
  <c r="F909" i="4"/>
  <c r="I909" i="4" s="1"/>
  <c r="F908" i="4"/>
  <c r="I908" i="4" s="1"/>
  <c r="F907" i="4"/>
  <c r="I907" i="4" s="1"/>
  <c r="F906" i="4"/>
  <c r="I906" i="4" s="1"/>
  <c r="F905" i="4"/>
  <c r="I905" i="4" s="1"/>
  <c r="A904" i="4"/>
  <c r="I903" i="4"/>
  <c r="L929" i="4" s="1"/>
  <c r="F903" i="4"/>
  <c r="D903" i="4"/>
  <c r="B903" i="4"/>
  <c r="I900" i="4"/>
  <c r="I899" i="4"/>
  <c r="I898" i="4"/>
  <c r="I897" i="4"/>
  <c r="I895" i="4"/>
  <c r="I894" i="4"/>
  <c r="I893" i="4"/>
  <c r="I892" i="4"/>
  <c r="I891" i="4"/>
  <c r="I890" i="4"/>
  <c r="I886" i="4"/>
  <c r="I884" i="4"/>
  <c r="I883" i="4"/>
  <c r="I882" i="4"/>
  <c r="I881" i="4"/>
  <c r="I880" i="4"/>
  <c r="I879" i="4"/>
  <c r="F878" i="4"/>
  <c r="I878" i="4" s="1"/>
  <c r="F877" i="4"/>
  <c r="I877" i="4" s="1"/>
  <c r="F876" i="4"/>
  <c r="I876" i="4" s="1"/>
  <c r="F875" i="4"/>
  <c r="I875" i="4" s="1"/>
  <c r="F874" i="4"/>
  <c r="I874" i="4" s="1"/>
  <c r="F873" i="4"/>
  <c r="I873" i="4" s="1"/>
  <c r="A872" i="4"/>
  <c r="I871" i="4"/>
  <c r="L897" i="4" s="1"/>
  <c r="F871" i="4"/>
  <c r="D871" i="4"/>
  <c r="B871" i="4"/>
  <c r="I868" i="4"/>
  <c r="I867" i="4"/>
  <c r="I866" i="4"/>
  <c r="I865" i="4"/>
  <c r="I863" i="4"/>
  <c r="I862" i="4"/>
  <c r="I861" i="4"/>
  <c r="I860" i="4"/>
  <c r="I859" i="4"/>
  <c r="I858" i="4"/>
  <c r="I854" i="4"/>
  <c r="I852" i="4"/>
  <c r="I851" i="4"/>
  <c r="I850" i="4"/>
  <c r="I849" i="4"/>
  <c r="I848" i="4"/>
  <c r="I847" i="4"/>
  <c r="F846" i="4"/>
  <c r="I846" i="4" s="1"/>
  <c r="F845" i="4"/>
  <c r="I845" i="4" s="1"/>
  <c r="F844" i="4"/>
  <c r="I844" i="4" s="1"/>
  <c r="F843" i="4"/>
  <c r="I843" i="4" s="1"/>
  <c r="F842" i="4"/>
  <c r="I842" i="4" s="1"/>
  <c r="F841" i="4"/>
  <c r="I841" i="4" s="1"/>
  <c r="A840" i="4"/>
  <c r="I839" i="4"/>
  <c r="L865" i="4" s="1"/>
  <c r="F839" i="4"/>
  <c r="D839" i="4"/>
  <c r="B839" i="4"/>
  <c r="I836" i="4"/>
  <c r="I835" i="4"/>
  <c r="I834" i="4"/>
  <c r="I833" i="4"/>
  <c r="I831" i="4"/>
  <c r="I830" i="4"/>
  <c r="I829" i="4"/>
  <c r="I828" i="4"/>
  <c r="I827" i="4"/>
  <c r="I826" i="4"/>
  <c r="I822" i="4"/>
  <c r="I820" i="4"/>
  <c r="I819" i="4"/>
  <c r="I818" i="4"/>
  <c r="I817" i="4"/>
  <c r="I816" i="4"/>
  <c r="I815" i="4"/>
  <c r="F814" i="4"/>
  <c r="I814" i="4" s="1"/>
  <c r="F813" i="4"/>
  <c r="I813" i="4" s="1"/>
  <c r="F812" i="4"/>
  <c r="I812" i="4" s="1"/>
  <c r="F811" i="4"/>
  <c r="I811" i="4" s="1"/>
  <c r="F810" i="4"/>
  <c r="I810" i="4" s="1"/>
  <c r="F809" i="4"/>
  <c r="I809" i="4" s="1"/>
  <c r="A808" i="4"/>
  <c r="I807" i="4"/>
  <c r="L833" i="4" s="1"/>
  <c r="F807" i="4"/>
  <c r="D807" i="4"/>
  <c r="B807" i="4"/>
  <c r="I804" i="4"/>
  <c r="I803" i="4"/>
  <c r="I802" i="4"/>
  <c r="I799" i="4"/>
  <c r="I798" i="4"/>
  <c r="I797" i="4"/>
  <c r="I796" i="4"/>
  <c r="I795" i="4"/>
  <c r="I794" i="4"/>
  <c r="I790" i="4"/>
  <c r="I788" i="4"/>
  <c r="I787" i="4"/>
  <c r="I786" i="4"/>
  <c r="I785" i="4"/>
  <c r="I784" i="4"/>
  <c r="I783" i="4"/>
  <c r="F782" i="4"/>
  <c r="I782" i="4" s="1"/>
  <c r="F781" i="4"/>
  <c r="I781" i="4" s="1"/>
  <c r="F780" i="4"/>
  <c r="I780" i="4" s="1"/>
  <c r="F779" i="4"/>
  <c r="I779" i="4" s="1"/>
  <c r="F778" i="4"/>
  <c r="I778" i="4" s="1"/>
  <c r="F777" i="4"/>
  <c r="I777" i="4" s="1"/>
  <c r="A776" i="4"/>
  <c r="I775" i="4"/>
  <c r="L803" i="4" s="1"/>
  <c r="F775" i="4"/>
  <c r="D775" i="4"/>
  <c r="B775" i="4"/>
  <c r="I772" i="4"/>
  <c r="I771" i="4"/>
  <c r="I770" i="4"/>
  <c r="I769" i="4"/>
  <c r="I767" i="4"/>
  <c r="I766" i="4"/>
  <c r="I765" i="4"/>
  <c r="I764" i="4"/>
  <c r="I763" i="4"/>
  <c r="I762" i="4"/>
  <c r="I758" i="4"/>
  <c r="I756" i="4"/>
  <c r="I755" i="4"/>
  <c r="I754" i="4"/>
  <c r="I753" i="4"/>
  <c r="I752" i="4"/>
  <c r="I751" i="4"/>
  <c r="F750" i="4"/>
  <c r="I750" i="4" s="1"/>
  <c r="F749" i="4"/>
  <c r="I749" i="4" s="1"/>
  <c r="F748" i="4"/>
  <c r="I748" i="4" s="1"/>
  <c r="F747" i="4"/>
  <c r="I747" i="4" s="1"/>
  <c r="F746" i="4"/>
  <c r="I746" i="4" s="1"/>
  <c r="F745" i="4"/>
  <c r="I745" i="4" s="1"/>
  <c r="A744" i="4"/>
  <c r="I743" i="4"/>
  <c r="L769" i="4" s="1"/>
  <c r="F743" i="4"/>
  <c r="D743" i="4"/>
  <c r="B743" i="4"/>
  <c r="I740" i="4"/>
  <c r="I739" i="4"/>
  <c r="I738" i="4"/>
  <c r="I737" i="4"/>
  <c r="I735" i="4"/>
  <c r="I734" i="4"/>
  <c r="I733" i="4"/>
  <c r="I732" i="4"/>
  <c r="I731" i="4"/>
  <c r="I730" i="4"/>
  <c r="I726" i="4"/>
  <c r="I724" i="4"/>
  <c r="I723" i="4"/>
  <c r="I722" i="4"/>
  <c r="I721" i="4"/>
  <c r="I720" i="4"/>
  <c r="I719" i="4"/>
  <c r="F718" i="4"/>
  <c r="I718" i="4" s="1"/>
  <c r="F717" i="4"/>
  <c r="I717" i="4" s="1"/>
  <c r="F716" i="4"/>
  <c r="I716" i="4" s="1"/>
  <c r="F715" i="4"/>
  <c r="I715" i="4" s="1"/>
  <c r="F714" i="4"/>
  <c r="I714" i="4" s="1"/>
  <c r="F713" i="4"/>
  <c r="I713" i="4" s="1"/>
  <c r="A712" i="4"/>
  <c r="I711" i="4"/>
  <c r="L739" i="4" s="1"/>
  <c r="F711" i="4"/>
  <c r="D711" i="4"/>
  <c r="B711" i="4"/>
  <c r="I708" i="4"/>
  <c r="I707" i="4"/>
  <c r="I705" i="4"/>
  <c r="I703" i="4"/>
  <c r="I702" i="4"/>
  <c r="I701" i="4"/>
  <c r="I700" i="4"/>
  <c r="I699" i="4"/>
  <c r="I698" i="4"/>
  <c r="I694" i="4"/>
  <c r="I692" i="4"/>
  <c r="I691" i="4"/>
  <c r="I690" i="4"/>
  <c r="I689" i="4"/>
  <c r="I688" i="4"/>
  <c r="I687" i="4"/>
  <c r="F686" i="4"/>
  <c r="I686" i="4" s="1"/>
  <c r="F685" i="4"/>
  <c r="I685" i="4" s="1"/>
  <c r="F684" i="4"/>
  <c r="I684" i="4" s="1"/>
  <c r="F683" i="4"/>
  <c r="I683" i="4" s="1"/>
  <c r="F682" i="4"/>
  <c r="I682" i="4" s="1"/>
  <c r="F681" i="4"/>
  <c r="I681" i="4" s="1"/>
  <c r="A680" i="4"/>
  <c r="I679" i="4"/>
  <c r="L705" i="4" s="1"/>
  <c r="F679" i="4"/>
  <c r="D679" i="4"/>
  <c r="B679" i="4"/>
  <c r="I676" i="4"/>
  <c r="I675" i="4"/>
  <c r="I674" i="4"/>
  <c r="I673" i="4"/>
  <c r="I671" i="4"/>
  <c r="I670" i="4"/>
  <c r="I669" i="4"/>
  <c r="I668" i="4"/>
  <c r="I667" i="4"/>
  <c r="I666" i="4"/>
  <c r="I662" i="4"/>
  <c r="I660" i="4"/>
  <c r="I659" i="4"/>
  <c r="I658" i="4"/>
  <c r="I657" i="4"/>
  <c r="I656" i="4"/>
  <c r="I655" i="4"/>
  <c r="F654" i="4"/>
  <c r="I654" i="4" s="1"/>
  <c r="F653" i="4"/>
  <c r="I653" i="4" s="1"/>
  <c r="F652" i="4"/>
  <c r="I652" i="4" s="1"/>
  <c r="F651" i="4"/>
  <c r="I651" i="4" s="1"/>
  <c r="F650" i="4"/>
  <c r="I650" i="4" s="1"/>
  <c r="F649" i="4"/>
  <c r="I649" i="4" s="1"/>
  <c r="A648" i="4"/>
  <c r="I647" i="4"/>
  <c r="L673" i="4" s="1"/>
  <c r="F647" i="4"/>
  <c r="D647" i="4"/>
  <c r="B647" i="4"/>
  <c r="I644" i="4"/>
  <c r="I643" i="4"/>
  <c r="I642" i="4"/>
  <c r="I641" i="4"/>
  <c r="I639" i="4"/>
  <c r="I638" i="4"/>
  <c r="I637" i="4"/>
  <c r="I636" i="4"/>
  <c r="I635" i="4"/>
  <c r="I634" i="4"/>
  <c r="I630" i="4"/>
  <c r="I628" i="4"/>
  <c r="I627" i="4"/>
  <c r="I626" i="4"/>
  <c r="I625" i="4"/>
  <c r="I624" i="4"/>
  <c r="I623" i="4"/>
  <c r="F622" i="4"/>
  <c r="I622" i="4" s="1"/>
  <c r="F621" i="4"/>
  <c r="I621" i="4" s="1"/>
  <c r="F620" i="4"/>
  <c r="I620" i="4" s="1"/>
  <c r="F619" i="4"/>
  <c r="I619" i="4" s="1"/>
  <c r="F618" i="4"/>
  <c r="I618" i="4" s="1"/>
  <c r="F617" i="4"/>
  <c r="I617" i="4" s="1"/>
  <c r="A616" i="4"/>
  <c r="I615" i="4"/>
  <c r="L641" i="4" s="1"/>
  <c r="F615" i="4"/>
  <c r="D615" i="4"/>
  <c r="B615" i="4"/>
  <c r="I612" i="4"/>
  <c r="I611" i="4"/>
  <c r="I610" i="4"/>
  <c r="I609" i="4"/>
  <c r="I607" i="4"/>
  <c r="I606" i="4"/>
  <c r="I605" i="4"/>
  <c r="I604" i="4"/>
  <c r="I603" i="4"/>
  <c r="I602" i="4"/>
  <c r="I598" i="4"/>
  <c r="I596" i="4"/>
  <c r="I595" i="4"/>
  <c r="I594" i="4"/>
  <c r="I593" i="4"/>
  <c r="I592" i="4"/>
  <c r="I591" i="4"/>
  <c r="F590" i="4"/>
  <c r="I590" i="4" s="1"/>
  <c r="F589" i="4"/>
  <c r="I589" i="4" s="1"/>
  <c r="F588" i="4"/>
  <c r="I588" i="4" s="1"/>
  <c r="F587" i="4"/>
  <c r="I587" i="4" s="1"/>
  <c r="F586" i="4"/>
  <c r="I586" i="4" s="1"/>
  <c r="F585" i="4"/>
  <c r="I585" i="4" s="1"/>
  <c r="A584" i="4"/>
  <c r="L609" i="4"/>
  <c r="F583" i="4"/>
  <c r="D583" i="4"/>
  <c r="B583" i="4"/>
  <c r="I580" i="4"/>
  <c r="I579" i="4"/>
  <c r="I578" i="4"/>
  <c r="I575" i="4"/>
  <c r="I574" i="4"/>
  <c r="I573" i="4"/>
  <c r="I572" i="4"/>
  <c r="I571" i="4"/>
  <c r="I570" i="4"/>
  <c r="I566" i="4"/>
  <c r="I562" i="4"/>
  <c r="H563" i="4" s="1"/>
  <c r="I563" i="4" s="1"/>
  <c r="I561" i="4"/>
  <c r="I560" i="4"/>
  <c r="I559" i="4"/>
  <c r="F558" i="4"/>
  <c r="I558" i="4" s="1"/>
  <c r="F557" i="4"/>
  <c r="I557" i="4" s="1"/>
  <c r="F556" i="4"/>
  <c r="I556" i="4" s="1"/>
  <c r="F555" i="4"/>
  <c r="I555" i="4" s="1"/>
  <c r="F554" i="4"/>
  <c r="I554" i="4" s="1"/>
  <c r="F553" i="4"/>
  <c r="I553" i="4" s="1"/>
  <c r="A552" i="4"/>
  <c r="I551" i="4"/>
  <c r="L579" i="4" s="1"/>
  <c r="F551" i="4"/>
  <c r="D551" i="4"/>
  <c r="B551" i="4"/>
  <c r="I548" i="4"/>
  <c r="I547" i="4"/>
  <c r="I546" i="4"/>
  <c r="I545" i="4"/>
  <c r="I543" i="4"/>
  <c r="I542" i="4"/>
  <c r="I541" i="4"/>
  <c r="I540" i="4"/>
  <c r="I539" i="4"/>
  <c r="I538" i="4"/>
  <c r="I537" i="4"/>
  <c r="I534" i="4"/>
  <c r="I530" i="4"/>
  <c r="H531" i="4" s="1"/>
  <c r="I531" i="4" s="1"/>
  <c r="I529" i="4"/>
  <c r="I528" i="4"/>
  <c r="I527" i="4"/>
  <c r="F526" i="4"/>
  <c r="I526" i="4" s="1"/>
  <c r="F525" i="4"/>
  <c r="I525" i="4" s="1"/>
  <c r="F524" i="4"/>
  <c r="I524" i="4" s="1"/>
  <c r="F523" i="4"/>
  <c r="I523" i="4" s="1"/>
  <c r="F522" i="4"/>
  <c r="I522" i="4" s="1"/>
  <c r="F521" i="4"/>
  <c r="I521" i="4" s="1"/>
  <c r="A520" i="4"/>
  <c r="L545" i="4"/>
  <c r="F519" i="4"/>
  <c r="D519" i="4"/>
  <c r="B519" i="4"/>
  <c r="I516" i="4"/>
  <c r="I515" i="4"/>
  <c r="I514" i="4"/>
  <c r="I513" i="4"/>
  <c r="I511" i="4"/>
  <c r="I510" i="4"/>
  <c r="I509" i="4"/>
  <c r="I508" i="4"/>
  <c r="I507" i="4"/>
  <c r="I506" i="4"/>
  <c r="I502" i="4"/>
  <c r="I500" i="4"/>
  <c r="I499" i="4"/>
  <c r="I498" i="4"/>
  <c r="I497" i="4"/>
  <c r="I496" i="4"/>
  <c r="I495" i="4"/>
  <c r="F494" i="4"/>
  <c r="I494" i="4" s="1"/>
  <c r="F493" i="4"/>
  <c r="I493" i="4" s="1"/>
  <c r="F492" i="4"/>
  <c r="I492" i="4" s="1"/>
  <c r="F491" i="4"/>
  <c r="I491" i="4" s="1"/>
  <c r="F490" i="4"/>
  <c r="I490" i="4" s="1"/>
  <c r="F489" i="4"/>
  <c r="I489" i="4" s="1"/>
  <c r="A488" i="4"/>
  <c r="I487" i="4"/>
  <c r="L515" i="4" s="1"/>
  <c r="F487" i="4"/>
  <c r="D487" i="4"/>
  <c r="B487" i="4"/>
  <c r="I484" i="4"/>
  <c r="I483" i="4"/>
  <c r="I482" i="4"/>
  <c r="I479" i="4"/>
  <c r="I478" i="4"/>
  <c r="I477" i="4"/>
  <c r="I476" i="4"/>
  <c r="I475" i="4"/>
  <c r="I474" i="4"/>
  <c r="I470" i="4"/>
  <c r="I468" i="4"/>
  <c r="I467" i="4"/>
  <c r="I465" i="4"/>
  <c r="I464" i="4"/>
  <c r="I463" i="4"/>
  <c r="F462" i="4"/>
  <c r="I462" i="4" s="1"/>
  <c r="F461" i="4"/>
  <c r="I461" i="4" s="1"/>
  <c r="F460" i="4"/>
  <c r="I460" i="4" s="1"/>
  <c r="F459" i="4"/>
  <c r="I459" i="4" s="1"/>
  <c r="F458" i="4"/>
  <c r="I458" i="4" s="1"/>
  <c r="F457" i="4"/>
  <c r="I457" i="4" s="1"/>
  <c r="A456" i="4"/>
  <c r="L483" i="4"/>
  <c r="F455" i="4"/>
  <c r="D455" i="4"/>
  <c r="B455" i="4"/>
  <c r="I452" i="4"/>
  <c r="I451" i="4"/>
  <c r="I450" i="4"/>
  <c r="I449" i="4"/>
  <c r="I447" i="4"/>
  <c r="I446" i="4"/>
  <c r="I445" i="4"/>
  <c r="I444" i="4"/>
  <c r="I443" i="4"/>
  <c r="I442" i="4"/>
  <c r="I438" i="4"/>
  <c r="I436" i="4"/>
  <c r="I435" i="4"/>
  <c r="I434" i="4"/>
  <c r="I433" i="4"/>
  <c r="I432" i="4"/>
  <c r="I431" i="4"/>
  <c r="F430" i="4"/>
  <c r="I430" i="4" s="1"/>
  <c r="F429" i="4"/>
  <c r="I429" i="4" s="1"/>
  <c r="F428" i="4"/>
  <c r="I428" i="4" s="1"/>
  <c r="F427" i="4"/>
  <c r="I427" i="4" s="1"/>
  <c r="F426" i="4"/>
  <c r="I426" i="4" s="1"/>
  <c r="F425" i="4"/>
  <c r="I425" i="4" s="1"/>
  <c r="A424" i="4"/>
  <c r="I423" i="4"/>
  <c r="L451" i="4" s="1"/>
  <c r="F423" i="4"/>
  <c r="D423" i="4"/>
  <c r="B423" i="4"/>
  <c r="I420" i="4"/>
  <c r="I419" i="4"/>
  <c r="I418" i="4"/>
  <c r="I417" i="4"/>
  <c r="I415" i="4"/>
  <c r="I414" i="4"/>
  <c r="I413" i="4"/>
  <c r="I412" i="4"/>
  <c r="I411" i="4"/>
  <c r="I410" i="4"/>
  <c r="I409" i="4"/>
  <c r="I406" i="4"/>
  <c r="I404" i="4"/>
  <c r="I403" i="4"/>
  <c r="I402" i="4"/>
  <c r="I401" i="4"/>
  <c r="I400" i="4"/>
  <c r="I399" i="4"/>
  <c r="F398" i="4"/>
  <c r="I398" i="4" s="1"/>
  <c r="F397" i="4"/>
  <c r="I397" i="4" s="1"/>
  <c r="F396" i="4"/>
  <c r="I396" i="4" s="1"/>
  <c r="F395" i="4"/>
  <c r="I395" i="4" s="1"/>
  <c r="F394" i="4"/>
  <c r="I394" i="4" s="1"/>
  <c r="F393" i="4"/>
  <c r="I393" i="4" s="1"/>
  <c r="A392" i="4"/>
  <c r="I391" i="4"/>
  <c r="F391" i="4"/>
  <c r="D391" i="4"/>
  <c r="B391" i="4"/>
  <c r="I388" i="4"/>
  <c r="I387" i="4"/>
  <c r="I386" i="4"/>
  <c r="I385" i="4"/>
  <c r="I383" i="4"/>
  <c r="I382" i="4"/>
  <c r="I381" i="4"/>
  <c r="I380" i="4"/>
  <c r="I379" i="4"/>
  <c r="I378" i="4"/>
  <c r="I374" i="4"/>
  <c r="I372" i="4"/>
  <c r="I371" i="4"/>
  <c r="I370" i="4"/>
  <c r="I369" i="4"/>
  <c r="I368" i="4"/>
  <c r="I367" i="4"/>
  <c r="F366" i="4"/>
  <c r="I366" i="4" s="1"/>
  <c r="F365" i="4"/>
  <c r="I365" i="4" s="1"/>
  <c r="F364" i="4"/>
  <c r="I364" i="4" s="1"/>
  <c r="F363" i="4"/>
  <c r="I363" i="4" s="1"/>
  <c r="F362" i="4"/>
  <c r="I362" i="4" s="1"/>
  <c r="F361" i="4"/>
  <c r="I361" i="4" s="1"/>
  <c r="A360" i="4"/>
  <c r="I359" i="4"/>
  <c r="L387" i="4" s="1"/>
  <c r="F359" i="4"/>
  <c r="D359" i="4"/>
  <c r="B359" i="4"/>
  <c r="G96" i="4" l="1"/>
  <c r="G102" i="4" s="1"/>
  <c r="G64" i="4"/>
  <c r="G1024" i="4"/>
  <c r="I1024" i="4" s="1"/>
  <c r="G1574" i="4"/>
  <c r="H981" i="4"/>
  <c r="I981" i="4" s="1"/>
  <c r="L1926" i="4"/>
  <c r="M62" i="6" s="1"/>
  <c r="I99" i="6"/>
  <c r="J99" i="6" s="1"/>
  <c r="I87" i="6"/>
  <c r="J87" i="6" s="1"/>
  <c r="L1734" i="4"/>
  <c r="M56" i="6" s="1"/>
  <c r="J3142" i="4"/>
  <c r="G1056" i="4"/>
  <c r="K1632" i="4"/>
  <c r="K1638" i="4" s="1"/>
  <c r="L53" i="6" s="1"/>
  <c r="I1632" i="4"/>
  <c r="G320" i="4"/>
  <c r="I320" i="4" s="1"/>
  <c r="G160" i="4"/>
  <c r="I160" i="4" s="1"/>
  <c r="G288" i="4"/>
  <c r="G294" i="4" s="1"/>
  <c r="I82" i="6"/>
  <c r="J82" i="6" s="1"/>
  <c r="G256" i="4"/>
  <c r="G262" i="4" s="1"/>
  <c r="G864" i="4"/>
  <c r="G870" i="4" s="1"/>
  <c r="H1637" i="4"/>
  <c r="I1637" i="4" s="1"/>
  <c r="I1638" i="4" s="1"/>
  <c r="L1958" i="4"/>
  <c r="M63" i="6" s="1"/>
  <c r="H565" i="4"/>
  <c r="I565" i="4" s="1"/>
  <c r="H597" i="4"/>
  <c r="I597" i="4" s="1"/>
  <c r="H629" i="4"/>
  <c r="I629" i="4" s="1"/>
  <c r="H1109" i="4"/>
  <c r="I1109" i="4" s="1"/>
  <c r="H1269" i="4"/>
  <c r="I1269" i="4" s="1"/>
  <c r="H1333" i="4"/>
  <c r="I1333" i="4" s="1"/>
  <c r="H1365" i="4"/>
  <c r="I1365" i="4" s="1"/>
  <c r="K1568" i="4"/>
  <c r="K1574" i="4" s="1"/>
  <c r="L51" i="6" s="1"/>
  <c r="L1638" i="4"/>
  <c r="M53" i="6" s="1"/>
  <c r="I2406" i="4"/>
  <c r="J2406" i="4" s="1"/>
  <c r="H789" i="4"/>
  <c r="I789" i="4" s="1"/>
  <c r="H1173" i="4"/>
  <c r="I1173" i="4" s="1"/>
  <c r="H1493" i="4"/>
  <c r="I1493" i="4" s="1"/>
  <c r="H1237" i="4"/>
  <c r="I1237" i="4" s="1"/>
  <c r="G1504" i="4"/>
  <c r="K1504" i="4" s="1"/>
  <c r="H1429" i="4"/>
  <c r="I1429" i="4" s="1"/>
  <c r="I471" i="4"/>
  <c r="G480" i="4"/>
  <c r="I480" i="4" s="1"/>
  <c r="G640" i="4"/>
  <c r="G646" i="4" s="1"/>
  <c r="I631" i="4"/>
  <c r="G960" i="4"/>
  <c r="I960" i="4" s="1"/>
  <c r="I951" i="4"/>
  <c r="G1280" i="4"/>
  <c r="K1280" i="4" s="1"/>
  <c r="I695" i="4"/>
  <c r="G704" i="4"/>
  <c r="G710" i="4" s="1"/>
  <c r="G896" i="4"/>
  <c r="K896" i="4" s="1"/>
  <c r="G1440" i="4"/>
  <c r="I1431" i="4"/>
  <c r="G1472" i="4"/>
  <c r="I1463" i="4"/>
  <c r="J2886" i="4"/>
  <c r="I92" i="6"/>
  <c r="J92" i="6" s="1"/>
  <c r="G1312" i="4"/>
  <c r="I1312" i="4" s="1"/>
  <c r="G416" i="4"/>
  <c r="K416" i="4" s="1"/>
  <c r="I407" i="4"/>
  <c r="I439" i="4"/>
  <c r="G448" i="4"/>
  <c r="K448" i="4" s="1"/>
  <c r="G928" i="4"/>
  <c r="K928" i="4" s="1"/>
  <c r="I919" i="4"/>
  <c r="J3078" i="4"/>
  <c r="I98" i="6"/>
  <c r="J98" i="6" s="1"/>
  <c r="G672" i="4"/>
  <c r="G678" i="4" s="1"/>
  <c r="I663" i="4"/>
  <c r="G800" i="4"/>
  <c r="G806" i="4" s="1"/>
  <c r="G992" i="4"/>
  <c r="G998" i="4" s="1"/>
  <c r="K1798" i="4"/>
  <c r="L58" i="6" s="1"/>
  <c r="J2790" i="4"/>
  <c r="I89" i="6"/>
  <c r="J89" i="6" s="1"/>
  <c r="G576" i="4"/>
  <c r="K576" i="4" s="1"/>
  <c r="G1152" i="4"/>
  <c r="K1152" i="4" s="1"/>
  <c r="G1248" i="4"/>
  <c r="G1344" i="4"/>
  <c r="G1376" i="4"/>
  <c r="K1376" i="4" s="1"/>
  <c r="J3046" i="4"/>
  <c r="I97" i="6"/>
  <c r="J97" i="6" s="1"/>
  <c r="G736" i="4"/>
  <c r="G742" i="4" s="1"/>
  <c r="I2022" i="4"/>
  <c r="J2374" i="4"/>
  <c r="I76" i="6"/>
  <c r="J76" i="6" s="1"/>
  <c r="K2438" i="4"/>
  <c r="L78" i="6" s="1"/>
  <c r="J2982" i="4"/>
  <c r="I95" i="6"/>
  <c r="J95" i="6" s="1"/>
  <c r="H725" i="4"/>
  <c r="I725" i="4" s="1"/>
  <c r="H853" i="4"/>
  <c r="I853" i="4" s="1"/>
  <c r="H885" i="4"/>
  <c r="I885" i="4" s="1"/>
  <c r="H949" i="4"/>
  <c r="I949" i="4" s="1"/>
  <c r="H1141" i="4"/>
  <c r="I1141" i="4" s="1"/>
  <c r="H1301" i="4"/>
  <c r="I1301" i="4" s="1"/>
  <c r="G384" i="4"/>
  <c r="I384" i="4" s="1"/>
  <c r="G832" i="4"/>
  <c r="I832" i="4" s="1"/>
  <c r="H1461" i="4"/>
  <c r="I1461" i="4" s="1"/>
  <c r="K1542" i="4"/>
  <c r="L50" i="6" s="1"/>
  <c r="L1574" i="4"/>
  <c r="M51" i="6" s="1"/>
  <c r="M1638" i="4"/>
  <c r="N53" i="6" s="1"/>
  <c r="L1670" i="4"/>
  <c r="M54" i="6" s="1"/>
  <c r="K1702" i="4"/>
  <c r="L55" i="6" s="1"/>
  <c r="L1830" i="4"/>
  <c r="L1862" i="4"/>
  <c r="M60" i="6" s="1"/>
  <c r="L1894" i="4"/>
  <c r="M61" i="6" s="1"/>
  <c r="I1920" i="4"/>
  <c r="H1925" i="4" s="1"/>
  <c r="I1925" i="4" s="1"/>
  <c r="I1926" i="4" s="1"/>
  <c r="K1990" i="4"/>
  <c r="L64" i="6" s="1"/>
  <c r="K2374" i="4"/>
  <c r="L76" i="6" s="1"/>
  <c r="K2534" i="4"/>
  <c r="L81" i="6" s="1"/>
  <c r="K2662" i="4"/>
  <c r="L85" i="6" s="1"/>
  <c r="L1798" i="4"/>
  <c r="M58" i="6" s="1"/>
  <c r="G608" i="4"/>
  <c r="K608" i="4" s="1"/>
  <c r="I1111" i="4"/>
  <c r="G1120" i="4"/>
  <c r="I1120" i="4" s="1"/>
  <c r="G1184" i="4"/>
  <c r="G1216" i="4"/>
  <c r="K1216" i="4" s="1"/>
  <c r="G1408" i="4"/>
  <c r="M1606" i="4"/>
  <c r="N52" i="6" s="1"/>
  <c r="M1702" i="4"/>
  <c r="N55" i="6" s="1"/>
  <c r="M1958" i="4"/>
  <c r="N63" i="6" s="1"/>
  <c r="K2054" i="4"/>
  <c r="L66" i="6" s="1"/>
  <c r="K2118" i="4"/>
  <c r="L68" i="6" s="1"/>
  <c r="K2310" i="4"/>
  <c r="L74" i="6" s="1"/>
  <c r="J2854" i="4"/>
  <c r="I91" i="6"/>
  <c r="J91" i="6" s="1"/>
  <c r="J2950" i="4"/>
  <c r="I94" i="6"/>
  <c r="J94" i="6" s="1"/>
  <c r="H533" i="4"/>
  <c r="I533" i="4" s="1"/>
  <c r="H693" i="4"/>
  <c r="I693" i="4" s="1"/>
  <c r="G768" i="4"/>
  <c r="I768" i="4" s="1"/>
  <c r="H1573" i="4"/>
  <c r="I1573" i="4" s="1"/>
  <c r="I1574" i="4" s="1"/>
  <c r="M1734" i="4"/>
  <c r="N56" i="6" s="1"/>
  <c r="H437" i="4"/>
  <c r="I437" i="4" s="1"/>
  <c r="H661" i="4"/>
  <c r="I661" i="4" s="1"/>
  <c r="H757" i="4"/>
  <c r="I757" i="4" s="1"/>
  <c r="H821" i="4"/>
  <c r="I821" i="4" s="1"/>
  <c r="H917" i="4"/>
  <c r="I917" i="4" s="1"/>
  <c r="H1013" i="4"/>
  <c r="I1013" i="4" s="1"/>
  <c r="I1015" i="4"/>
  <c r="H1045" i="4"/>
  <c r="I1045" i="4" s="1"/>
  <c r="I1047" i="4"/>
  <c r="H1077" i="4"/>
  <c r="I1077" i="4" s="1"/>
  <c r="H1205" i="4"/>
  <c r="I1205" i="4" s="1"/>
  <c r="H1397" i="4"/>
  <c r="I1397" i="4" s="1"/>
  <c r="G128" i="4"/>
  <c r="I128" i="4" s="1"/>
  <c r="G192" i="4"/>
  <c r="G198" i="4" s="1"/>
  <c r="G352" i="4"/>
  <c r="I352" i="4" s="1"/>
  <c r="G512" i="4"/>
  <c r="I512" i="4" s="1"/>
  <c r="G544" i="4"/>
  <c r="I544" i="4" s="1"/>
  <c r="G1088" i="4"/>
  <c r="K1088" i="4" s="1"/>
  <c r="M1542" i="4"/>
  <c r="N50" i="6" s="1"/>
  <c r="L1542" i="4"/>
  <c r="M50" i="6" s="1"/>
  <c r="M1574" i="4"/>
  <c r="N51" i="6" s="1"/>
  <c r="L1606" i="4"/>
  <c r="M52" i="6" s="1"/>
  <c r="M1670" i="4"/>
  <c r="N54" i="6" s="1"/>
  <c r="L1702" i="4"/>
  <c r="L1766" i="4"/>
  <c r="M57" i="6" s="1"/>
  <c r="M1798" i="4"/>
  <c r="N58" i="6" s="1"/>
  <c r="M1862" i="4"/>
  <c r="N60" i="6" s="1"/>
  <c r="M1894" i="4"/>
  <c r="N61" i="6" s="1"/>
  <c r="K1920" i="4"/>
  <c r="K2086" i="4"/>
  <c r="L67" i="6" s="1"/>
  <c r="K2182" i="4"/>
  <c r="L70" i="6" s="1"/>
  <c r="H2245" i="4"/>
  <c r="I2245" i="4" s="1"/>
  <c r="I2246" i="4" s="1"/>
  <c r="K2278" i="4"/>
  <c r="L73" i="6" s="1"/>
  <c r="K2342" i="4"/>
  <c r="L75" i="6" s="1"/>
  <c r="H2437" i="4"/>
  <c r="I2437" i="4" s="1"/>
  <c r="I2438" i="4" s="1"/>
  <c r="J3014" i="4"/>
  <c r="I96" i="6"/>
  <c r="J96" i="6" s="1"/>
  <c r="J3174" i="4"/>
  <c r="I101" i="6"/>
  <c r="J101" i="6" s="1"/>
  <c r="J2918" i="4"/>
  <c r="I93" i="6"/>
  <c r="J93" i="6" s="1"/>
  <c r="J2150" i="4"/>
  <c r="I69" i="6"/>
  <c r="J69" i="6" s="1"/>
  <c r="H2693" i="4"/>
  <c r="I2693" i="4" s="1"/>
  <c r="I2694" i="4" s="1"/>
  <c r="H2661" i="4"/>
  <c r="I2661" i="4" s="1"/>
  <c r="I2662" i="4" s="1"/>
  <c r="H2629" i="4"/>
  <c r="I2629" i="4" s="1"/>
  <c r="I2630" i="4" s="1"/>
  <c r="I2598" i="4"/>
  <c r="H2533" i="4"/>
  <c r="I2533" i="4" s="1"/>
  <c r="I2534" i="4" s="1"/>
  <c r="H2501" i="4"/>
  <c r="I2501" i="4" s="1"/>
  <c r="I2502" i="4" s="1"/>
  <c r="H2469" i="4"/>
  <c r="I2469" i="4" s="1"/>
  <c r="I2470" i="4" s="1"/>
  <c r="H2341" i="4"/>
  <c r="I2341" i="4" s="1"/>
  <c r="I2342" i="4" s="1"/>
  <c r="H2309" i="4"/>
  <c r="I2309" i="4" s="1"/>
  <c r="I2310" i="4" s="1"/>
  <c r="H2277" i="4"/>
  <c r="I2277" i="4" s="1"/>
  <c r="I2278" i="4" s="1"/>
  <c r="I2214" i="4"/>
  <c r="H2181" i="4"/>
  <c r="I2181" i="4" s="1"/>
  <c r="I2182" i="4" s="1"/>
  <c r="H2117" i="4"/>
  <c r="I2117" i="4" s="1"/>
  <c r="I2118" i="4" s="1"/>
  <c r="I2086" i="4"/>
  <c r="H2053" i="4"/>
  <c r="I2053" i="4" s="1"/>
  <c r="I2054" i="4" s="1"/>
  <c r="H1989" i="4"/>
  <c r="I1989" i="4" s="1"/>
  <c r="I1990" i="4" s="1"/>
  <c r="G1958" i="4"/>
  <c r="I1952" i="4"/>
  <c r="K1952" i="4"/>
  <c r="K1888" i="4"/>
  <c r="I1888" i="4"/>
  <c r="H1893" i="4" s="1"/>
  <c r="I1893" i="4" s="1"/>
  <c r="G1894" i="4"/>
  <c r="I1856" i="4"/>
  <c r="H1861" i="4" s="1"/>
  <c r="I1861" i="4" s="1"/>
  <c r="K1856" i="4"/>
  <c r="G1862" i="4"/>
  <c r="G1830" i="4"/>
  <c r="K1824" i="4"/>
  <c r="I1824" i="4"/>
  <c r="M55" i="6"/>
  <c r="G1798" i="4"/>
  <c r="I1792" i="4"/>
  <c r="G1766" i="4"/>
  <c r="K1760" i="4"/>
  <c r="I1760" i="4"/>
  <c r="G1734" i="4"/>
  <c r="I1728" i="4"/>
  <c r="H1733" i="4" s="1"/>
  <c r="I1733" i="4" s="1"/>
  <c r="K1728" i="4"/>
  <c r="G1702" i="4"/>
  <c r="I1696" i="4"/>
  <c r="I1664" i="4"/>
  <c r="H1669" i="4" s="1"/>
  <c r="I1669" i="4" s="1"/>
  <c r="I1670" i="4" s="1"/>
  <c r="G1670" i="4"/>
  <c r="K1664" i="4"/>
  <c r="G1606" i="4"/>
  <c r="I1600" i="4"/>
  <c r="H1605" i="4" s="1"/>
  <c r="I1605" i="4" s="1"/>
  <c r="I1606" i="4" s="1"/>
  <c r="K1600" i="4"/>
  <c r="G1542" i="4"/>
  <c r="I1536" i="4"/>
  <c r="H1541" i="4" s="1"/>
  <c r="I1541" i="4" s="1"/>
  <c r="L1505" i="4"/>
  <c r="L1507" i="4"/>
  <c r="I1495" i="4"/>
  <c r="M1506" i="4"/>
  <c r="M1474" i="4"/>
  <c r="L1473" i="4"/>
  <c r="I1464" i="4"/>
  <c r="M1442" i="4"/>
  <c r="L1441" i="4"/>
  <c r="I1432" i="4"/>
  <c r="I1399" i="4"/>
  <c r="I1367" i="4"/>
  <c r="I1335" i="4"/>
  <c r="I1303" i="4"/>
  <c r="I1271" i="4"/>
  <c r="I1239" i="4"/>
  <c r="I1207" i="4"/>
  <c r="I1175" i="4"/>
  <c r="I1143" i="4"/>
  <c r="I1079" i="4"/>
  <c r="I983" i="4"/>
  <c r="I887" i="4"/>
  <c r="I855" i="4"/>
  <c r="I823" i="4"/>
  <c r="I791" i="4"/>
  <c r="I759" i="4"/>
  <c r="I727" i="4"/>
  <c r="I696" i="4"/>
  <c r="I599" i="4"/>
  <c r="I535" i="4"/>
  <c r="I503" i="4"/>
  <c r="I440" i="4"/>
  <c r="I375" i="4"/>
  <c r="L1411" i="4"/>
  <c r="L1414" i="4" s="1"/>
  <c r="M1410" i="4"/>
  <c r="L1377" i="4"/>
  <c r="M1378" i="4"/>
  <c r="L1345" i="4"/>
  <c r="M1346" i="4"/>
  <c r="K1344" i="4"/>
  <c r="L1313" i="4"/>
  <c r="M1314" i="4"/>
  <c r="L1217" i="4"/>
  <c r="L1283" i="4"/>
  <c r="M1282" i="4"/>
  <c r="L1251" i="4"/>
  <c r="M1250" i="4"/>
  <c r="M1218" i="4"/>
  <c r="L1185" i="4"/>
  <c r="L1187" i="4"/>
  <c r="M1186" i="4"/>
  <c r="L1155" i="4"/>
  <c r="M1154" i="4"/>
  <c r="L1123" i="4"/>
  <c r="M1122" i="4"/>
  <c r="L1089" i="4"/>
  <c r="L1091" i="4"/>
  <c r="M1090" i="4"/>
  <c r="L1059" i="4"/>
  <c r="M1058" i="4"/>
  <c r="M1026" i="4"/>
  <c r="L1025" i="4"/>
  <c r="L995" i="4"/>
  <c r="M994" i="4"/>
  <c r="L963" i="4"/>
  <c r="L966" i="4" s="1"/>
  <c r="M962" i="4"/>
  <c r="L931" i="4"/>
  <c r="M930" i="4"/>
  <c r="L899" i="4"/>
  <c r="L902" i="4" s="1"/>
  <c r="M898" i="4"/>
  <c r="L867" i="4"/>
  <c r="M866" i="4"/>
  <c r="L835" i="4"/>
  <c r="L838" i="4" s="1"/>
  <c r="M834" i="4"/>
  <c r="L801" i="4"/>
  <c r="M802" i="4"/>
  <c r="I801" i="4"/>
  <c r="L771" i="4"/>
  <c r="L774" i="4" s="1"/>
  <c r="M770" i="4"/>
  <c r="M738" i="4"/>
  <c r="L737" i="4"/>
  <c r="K736" i="4"/>
  <c r="I706" i="4"/>
  <c r="L707" i="4"/>
  <c r="M706" i="4"/>
  <c r="L675" i="4"/>
  <c r="M674" i="4"/>
  <c r="L643" i="4"/>
  <c r="M642" i="4"/>
  <c r="L611" i="4"/>
  <c r="L614" i="4" s="1"/>
  <c r="M610" i="4"/>
  <c r="M578" i="4"/>
  <c r="L577" i="4"/>
  <c r="I577" i="4"/>
  <c r="L547" i="4"/>
  <c r="M546" i="4"/>
  <c r="M514" i="4"/>
  <c r="H373" i="4"/>
  <c r="I373" i="4" s="1"/>
  <c r="L417" i="4"/>
  <c r="H405" i="4"/>
  <c r="I405" i="4" s="1"/>
  <c r="H469" i="4"/>
  <c r="I469" i="4" s="1"/>
  <c r="H501" i="4"/>
  <c r="I501" i="4" s="1"/>
  <c r="L513" i="4"/>
  <c r="L481" i="4"/>
  <c r="M482" i="4"/>
  <c r="I481" i="4"/>
  <c r="M450" i="4"/>
  <c r="I448" i="4"/>
  <c r="L449" i="4"/>
  <c r="L419" i="4"/>
  <c r="M418" i="4"/>
  <c r="L385" i="4"/>
  <c r="M386" i="4"/>
  <c r="I356" i="4"/>
  <c r="I355" i="4"/>
  <c r="I354" i="4"/>
  <c r="I353" i="4"/>
  <c r="I351" i="4"/>
  <c r="I350" i="4"/>
  <c r="I349" i="4"/>
  <c r="I348" i="4"/>
  <c r="I347" i="4"/>
  <c r="I346" i="4"/>
  <c r="I345" i="4"/>
  <c r="I344" i="4"/>
  <c r="I343" i="4"/>
  <c r="I342" i="4"/>
  <c r="I340" i="4"/>
  <c r="I339" i="4"/>
  <c r="I338" i="4"/>
  <c r="I337" i="4"/>
  <c r="I336" i="4"/>
  <c r="I335" i="4"/>
  <c r="F334" i="4"/>
  <c r="I334" i="4" s="1"/>
  <c r="F333" i="4"/>
  <c r="I333" i="4" s="1"/>
  <c r="F332" i="4"/>
  <c r="I332" i="4" s="1"/>
  <c r="F331" i="4"/>
  <c r="I331" i="4" s="1"/>
  <c r="F330" i="4"/>
  <c r="I330" i="4" s="1"/>
  <c r="F329" i="4"/>
  <c r="I329" i="4" s="1"/>
  <c r="A328" i="4"/>
  <c r="I327" i="4"/>
  <c r="F327" i="4"/>
  <c r="D327" i="4"/>
  <c r="B327" i="4"/>
  <c r="I324" i="4"/>
  <c r="I323" i="4"/>
  <c r="I322" i="4"/>
  <c r="I321" i="4"/>
  <c r="I319" i="4"/>
  <c r="I318" i="4"/>
  <c r="I317" i="4"/>
  <c r="I316" i="4"/>
  <c r="I315" i="4"/>
  <c r="I314" i="4"/>
  <c r="I313" i="4"/>
  <c r="I312" i="4"/>
  <c r="I311" i="4"/>
  <c r="I310" i="4"/>
  <c r="I308" i="4"/>
  <c r="I307" i="4"/>
  <c r="I306" i="4"/>
  <c r="I305" i="4"/>
  <c r="I304" i="4"/>
  <c r="I303" i="4"/>
  <c r="F302" i="4"/>
  <c r="I302" i="4" s="1"/>
  <c r="F301" i="4"/>
  <c r="I301" i="4" s="1"/>
  <c r="F300" i="4"/>
  <c r="I300" i="4" s="1"/>
  <c r="F299" i="4"/>
  <c r="I299" i="4" s="1"/>
  <c r="F298" i="4"/>
  <c r="I298" i="4" s="1"/>
  <c r="F297" i="4"/>
  <c r="I297" i="4" s="1"/>
  <c r="A296" i="4"/>
  <c r="I295" i="4"/>
  <c r="L323" i="4" s="1"/>
  <c r="F295" i="4"/>
  <c r="D295" i="4"/>
  <c r="B295" i="4"/>
  <c r="I292" i="4"/>
  <c r="I291" i="4"/>
  <c r="I290" i="4"/>
  <c r="I289" i="4"/>
  <c r="I287" i="4"/>
  <c r="I286" i="4"/>
  <c r="I285" i="4"/>
  <c r="I284" i="4"/>
  <c r="I283" i="4"/>
  <c r="I282" i="4"/>
  <c r="I281" i="4"/>
  <c r="I280" i="4"/>
  <c r="I279" i="4"/>
  <c r="I278" i="4"/>
  <c r="I276" i="4"/>
  <c r="I275" i="4"/>
  <c r="I274" i="4"/>
  <c r="I273" i="4"/>
  <c r="I272" i="4"/>
  <c r="I271" i="4"/>
  <c r="F270" i="4"/>
  <c r="I270" i="4" s="1"/>
  <c r="F269" i="4"/>
  <c r="I269" i="4" s="1"/>
  <c r="F268" i="4"/>
  <c r="I268" i="4" s="1"/>
  <c r="F267" i="4"/>
  <c r="I267" i="4" s="1"/>
  <c r="F266" i="4"/>
  <c r="I266" i="4" s="1"/>
  <c r="F265" i="4"/>
  <c r="I265" i="4" s="1"/>
  <c r="A264" i="4"/>
  <c r="I263" i="4"/>
  <c r="L291" i="4" s="1"/>
  <c r="F263" i="4"/>
  <c r="D263" i="4"/>
  <c r="B263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4" i="4"/>
  <c r="I243" i="4"/>
  <c r="I242" i="4"/>
  <c r="I241" i="4"/>
  <c r="I240" i="4"/>
  <c r="I239" i="4"/>
  <c r="F238" i="4"/>
  <c r="I238" i="4" s="1"/>
  <c r="F237" i="4"/>
  <c r="I237" i="4" s="1"/>
  <c r="F236" i="4"/>
  <c r="I236" i="4" s="1"/>
  <c r="F235" i="4"/>
  <c r="I235" i="4" s="1"/>
  <c r="F234" i="4"/>
  <c r="I234" i="4" s="1"/>
  <c r="F233" i="4"/>
  <c r="I233" i="4" s="1"/>
  <c r="A232" i="4"/>
  <c r="I231" i="4"/>
  <c r="L257" i="4" s="1"/>
  <c r="F231" i="4"/>
  <c r="D231" i="4"/>
  <c r="B231" i="4"/>
  <c r="I212" i="4"/>
  <c r="I211" i="4"/>
  <c r="I210" i="4"/>
  <c r="I209" i="4"/>
  <c r="I208" i="4"/>
  <c r="I207" i="4"/>
  <c r="F206" i="4"/>
  <c r="I206" i="4" s="1"/>
  <c r="F205" i="4"/>
  <c r="I205" i="4" s="1"/>
  <c r="F204" i="4"/>
  <c r="I204" i="4" s="1"/>
  <c r="F203" i="4"/>
  <c r="I203" i="4" s="1"/>
  <c r="F202" i="4"/>
  <c r="I202" i="4" s="1"/>
  <c r="A200" i="4"/>
  <c r="F199" i="4"/>
  <c r="D199" i="4"/>
  <c r="B199" i="4"/>
  <c r="I196" i="4"/>
  <c r="I195" i="4"/>
  <c r="I194" i="4"/>
  <c r="I193" i="4"/>
  <c r="I191" i="4"/>
  <c r="I190" i="4"/>
  <c r="I189" i="4"/>
  <c r="I188" i="4"/>
  <c r="I187" i="4"/>
  <c r="I186" i="4"/>
  <c r="I185" i="4"/>
  <c r="I184" i="4"/>
  <c r="I183" i="4"/>
  <c r="I182" i="4"/>
  <c r="I180" i="4"/>
  <c r="I179" i="4"/>
  <c r="I178" i="4"/>
  <c r="I177" i="4"/>
  <c r="I176" i="4"/>
  <c r="I175" i="4"/>
  <c r="F174" i="4"/>
  <c r="I174" i="4" s="1"/>
  <c r="F173" i="4"/>
  <c r="I173" i="4" s="1"/>
  <c r="F172" i="4"/>
  <c r="I172" i="4" s="1"/>
  <c r="F171" i="4"/>
  <c r="I171" i="4" s="1"/>
  <c r="F170" i="4"/>
  <c r="I170" i="4" s="1"/>
  <c r="F169" i="4"/>
  <c r="I169" i="4" s="1"/>
  <c r="A168" i="4"/>
  <c r="I167" i="4"/>
  <c r="L195" i="4" s="1"/>
  <c r="F167" i="4"/>
  <c r="D167" i="4"/>
  <c r="B167" i="4"/>
  <c r="B135" i="4"/>
  <c r="D135" i="4"/>
  <c r="F135" i="4"/>
  <c r="I135" i="4"/>
  <c r="M162" i="4" s="1"/>
  <c r="A136" i="4"/>
  <c r="F137" i="4"/>
  <c r="I137" i="4" s="1"/>
  <c r="F138" i="4"/>
  <c r="I138" i="4" s="1"/>
  <c r="F139" i="4"/>
  <c r="I139" i="4" s="1"/>
  <c r="F140" i="4"/>
  <c r="I140" i="4" s="1"/>
  <c r="F141" i="4"/>
  <c r="I141" i="4" s="1"/>
  <c r="F142" i="4"/>
  <c r="I142" i="4" s="1"/>
  <c r="I143" i="4"/>
  <c r="I144" i="4"/>
  <c r="I145" i="4"/>
  <c r="I146" i="4"/>
  <c r="I147" i="4"/>
  <c r="I148" i="4"/>
  <c r="I150" i="4"/>
  <c r="I151" i="4"/>
  <c r="I152" i="4"/>
  <c r="I153" i="4"/>
  <c r="I154" i="4"/>
  <c r="I155" i="4"/>
  <c r="I156" i="4"/>
  <c r="I157" i="4"/>
  <c r="I158" i="4"/>
  <c r="I159" i="4"/>
  <c r="I161" i="4"/>
  <c r="I162" i="4"/>
  <c r="I163" i="4"/>
  <c r="I164" i="4"/>
  <c r="A104" i="4"/>
  <c r="B103" i="4"/>
  <c r="I132" i="4"/>
  <c r="I131" i="4"/>
  <c r="I130" i="4"/>
  <c r="I129" i="4"/>
  <c r="I127" i="4"/>
  <c r="I126" i="4"/>
  <c r="I125" i="4"/>
  <c r="I124" i="4"/>
  <c r="I123" i="4"/>
  <c r="I122" i="4"/>
  <c r="I121" i="4"/>
  <c r="I120" i="4"/>
  <c r="I119" i="4"/>
  <c r="I118" i="4"/>
  <c r="I116" i="4"/>
  <c r="I115" i="4"/>
  <c r="I114" i="4"/>
  <c r="I113" i="4"/>
  <c r="I112" i="4"/>
  <c r="I111" i="4"/>
  <c r="F110" i="4"/>
  <c r="I110" i="4" s="1"/>
  <c r="F109" i="4"/>
  <c r="I109" i="4" s="1"/>
  <c r="F108" i="4"/>
  <c r="I108" i="4" s="1"/>
  <c r="F107" i="4"/>
  <c r="I107" i="4" s="1"/>
  <c r="F106" i="4"/>
  <c r="I106" i="4" s="1"/>
  <c r="F105" i="4"/>
  <c r="I105" i="4" s="1"/>
  <c r="I103" i="4"/>
  <c r="L129" i="4" s="1"/>
  <c r="F103" i="4"/>
  <c r="D103" i="4"/>
  <c r="I100" i="4"/>
  <c r="I99" i="4"/>
  <c r="I98" i="4"/>
  <c r="I97" i="4"/>
  <c r="I95" i="4"/>
  <c r="I94" i="4"/>
  <c r="I93" i="4"/>
  <c r="I92" i="4"/>
  <c r="I91" i="4"/>
  <c r="I90" i="4"/>
  <c r="I89" i="4"/>
  <c r="I88" i="4"/>
  <c r="I87" i="4"/>
  <c r="I86" i="4"/>
  <c r="I84" i="4"/>
  <c r="I83" i="4"/>
  <c r="I82" i="4"/>
  <c r="I81" i="4"/>
  <c r="I80" i="4"/>
  <c r="I79" i="4"/>
  <c r="F78" i="4"/>
  <c r="I78" i="4" s="1"/>
  <c r="F77" i="4"/>
  <c r="I77" i="4" s="1"/>
  <c r="F76" i="4"/>
  <c r="I76" i="4" s="1"/>
  <c r="F75" i="4"/>
  <c r="I75" i="4" s="1"/>
  <c r="F74" i="4"/>
  <c r="I74" i="4" s="1"/>
  <c r="I73" i="4"/>
  <c r="A72" i="4"/>
  <c r="L97" i="4"/>
  <c r="F71" i="4"/>
  <c r="D71" i="4"/>
  <c r="B71" i="4"/>
  <c r="I68" i="4"/>
  <c r="I67" i="4"/>
  <c r="I65" i="4"/>
  <c r="I63" i="4"/>
  <c r="I62" i="4"/>
  <c r="I61" i="4"/>
  <c r="I60" i="4"/>
  <c r="I59" i="4"/>
  <c r="I58" i="4"/>
  <c r="I57" i="4"/>
  <c r="I56" i="4"/>
  <c r="I55" i="4"/>
  <c r="I54" i="4"/>
  <c r="I52" i="4"/>
  <c r="I51" i="4"/>
  <c r="I50" i="4"/>
  <c r="I49" i="4"/>
  <c r="I48" i="4"/>
  <c r="I47" i="4"/>
  <c r="F46" i="4"/>
  <c r="I46" i="4" s="1"/>
  <c r="F45" i="4"/>
  <c r="I45" i="4" s="1"/>
  <c r="F44" i="4"/>
  <c r="I44" i="4" s="1"/>
  <c r="F43" i="4"/>
  <c r="I43" i="4" s="1"/>
  <c r="F42" i="4"/>
  <c r="I42" i="4" s="1"/>
  <c r="I41" i="4"/>
  <c r="A40" i="4"/>
  <c r="L67" i="4"/>
  <c r="F39" i="4"/>
  <c r="D39" i="4"/>
  <c r="B39" i="4"/>
  <c r="D7" i="4"/>
  <c r="F7" i="4"/>
  <c r="B7" i="4"/>
  <c r="A8" i="4"/>
  <c r="I96" i="4" l="1"/>
  <c r="G486" i="4"/>
  <c r="K800" i="4"/>
  <c r="K806" i="4" s="1"/>
  <c r="L27" i="6" s="1"/>
  <c r="G1030" i="4"/>
  <c r="K960" i="4"/>
  <c r="K966" i="4" s="1"/>
  <c r="L32" i="6" s="1"/>
  <c r="G422" i="4"/>
  <c r="K640" i="4"/>
  <c r="K646" i="4" s="1"/>
  <c r="L22" i="6" s="1"/>
  <c r="K1024" i="4"/>
  <c r="K1030" i="4" s="1"/>
  <c r="L34" i="6" s="1"/>
  <c r="K704" i="4"/>
  <c r="K710" i="4" s="1"/>
  <c r="L24" i="6" s="1"/>
  <c r="I640" i="4"/>
  <c r="H645" i="4" s="1"/>
  <c r="I645" i="4" s="1"/>
  <c r="I646" i="4" s="1"/>
  <c r="H646" i="4" s="1"/>
  <c r="I22" i="6" s="1"/>
  <c r="I704" i="4"/>
  <c r="H709" i="4" s="1"/>
  <c r="I709" i="4" s="1"/>
  <c r="I710" i="4" s="1"/>
  <c r="I24" i="6" s="1"/>
  <c r="J24" i="6" s="1"/>
  <c r="K480" i="4"/>
  <c r="K486" i="4" s="1"/>
  <c r="L17" i="6" s="1"/>
  <c r="I864" i="4"/>
  <c r="H869" i="4" s="1"/>
  <c r="I869" i="4" s="1"/>
  <c r="I870" i="4" s="1"/>
  <c r="J870" i="4" s="1"/>
  <c r="H517" i="4"/>
  <c r="I517" i="4" s="1"/>
  <c r="I518" i="4" s="1"/>
  <c r="I18" i="6" s="1"/>
  <c r="J18" i="6" s="1"/>
  <c r="K864" i="4"/>
  <c r="K870" i="4" s="1"/>
  <c r="L29" i="6" s="1"/>
  <c r="G1126" i="4"/>
  <c r="I77" i="6"/>
  <c r="J77" i="6" s="1"/>
  <c r="L422" i="4"/>
  <c r="M15" i="6" s="1"/>
  <c r="K512" i="4"/>
  <c r="K518" i="4" s="1"/>
  <c r="L18" i="6" s="1"/>
  <c r="G518" i="4"/>
  <c r="I576" i="4"/>
  <c r="H581" i="4" s="1"/>
  <c r="I581" i="4" s="1"/>
  <c r="I582" i="4" s="1"/>
  <c r="H582" i="4" s="1"/>
  <c r="G774" i="4"/>
  <c r="G966" i="4"/>
  <c r="I928" i="4"/>
  <c r="H933" i="4" s="1"/>
  <c r="I933" i="4" s="1"/>
  <c r="I934" i="4" s="1"/>
  <c r="J934" i="4" s="1"/>
  <c r="H965" i="4"/>
  <c r="I965" i="4" s="1"/>
  <c r="I966" i="4" s="1"/>
  <c r="I32" i="6" s="1"/>
  <c r="J32" i="6" s="1"/>
  <c r="H1317" i="4"/>
  <c r="I1317" i="4" s="1"/>
  <c r="I1318" i="4" s="1"/>
  <c r="H1125" i="4"/>
  <c r="I1125" i="4" s="1"/>
  <c r="I1126" i="4" s="1"/>
  <c r="J1126" i="4" s="1"/>
  <c r="H837" i="4"/>
  <c r="I837" i="4" s="1"/>
  <c r="I838" i="4" s="1"/>
  <c r="G454" i="4"/>
  <c r="K992" i="4"/>
  <c r="K998" i="4" s="1"/>
  <c r="L33" i="6" s="1"/>
  <c r="K1120" i="4"/>
  <c r="K1126" i="4" s="1"/>
  <c r="L37" i="6" s="1"/>
  <c r="K1312" i="4"/>
  <c r="K1318" i="4" s="1"/>
  <c r="L43" i="6" s="1"/>
  <c r="H1029" i="4"/>
  <c r="I1029" i="4" s="1"/>
  <c r="I1030" i="4" s="1"/>
  <c r="I34" i="6" s="1"/>
  <c r="J34" i="6" s="1"/>
  <c r="G1318" i="4"/>
  <c r="I896" i="4"/>
  <c r="H901" i="4" s="1"/>
  <c r="I901" i="4" s="1"/>
  <c r="I1280" i="4"/>
  <c r="H1285" i="4" s="1"/>
  <c r="I1285" i="4" s="1"/>
  <c r="I1286" i="4" s="1"/>
  <c r="G838" i="4"/>
  <c r="G902" i="4"/>
  <c r="L1094" i="4"/>
  <c r="M36" i="6" s="1"/>
  <c r="G1286" i="4"/>
  <c r="H85" i="4"/>
  <c r="I85" i="4" s="1"/>
  <c r="H101" i="4" s="1"/>
  <c r="I101" i="4" s="1"/>
  <c r="I102" i="4" s="1"/>
  <c r="H102" i="4" s="1"/>
  <c r="I5" i="6" s="1"/>
  <c r="I992" i="4"/>
  <c r="H997" i="4" s="1"/>
  <c r="I997" i="4" s="1"/>
  <c r="I998" i="4" s="1"/>
  <c r="J1670" i="4"/>
  <c r="I54" i="6"/>
  <c r="J54" i="6" s="1"/>
  <c r="J2502" i="4"/>
  <c r="I80" i="6"/>
  <c r="J80" i="6" s="1"/>
  <c r="K1382" i="4"/>
  <c r="L45" i="6" s="1"/>
  <c r="K1222" i="4"/>
  <c r="L40" i="6" s="1"/>
  <c r="J1926" i="4"/>
  <c r="I62" i="6"/>
  <c r="J62" i="6" s="1"/>
  <c r="J2438" i="4"/>
  <c r="I78" i="6"/>
  <c r="J78" i="6" s="1"/>
  <c r="J2246" i="4"/>
  <c r="I72" i="6"/>
  <c r="J72" i="6" s="1"/>
  <c r="K582" i="4"/>
  <c r="L20" i="6" s="1"/>
  <c r="J2694" i="4"/>
  <c r="I86" i="6"/>
  <c r="J86" i="6" s="1"/>
  <c r="J1606" i="4"/>
  <c r="I52" i="6"/>
  <c r="J52" i="6" s="1"/>
  <c r="J1990" i="4"/>
  <c r="I64" i="6"/>
  <c r="J64" i="6" s="1"/>
  <c r="K934" i="4"/>
  <c r="L31" i="6" s="1"/>
  <c r="K422" i="4"/>
  <c r="L15" i="6" s="1"/>
  <c r="K454" i="4"/>
  <c r="L16" i="6" s="1"/>
  <c r="L742" i="4"/>
  <c r="M25" i="6" s="1"/>
  <c r="M806" i="4"/>
  <c r="N27" i="6" s="1"/>
  <c r="K902" i="4"/>
  <c r="L30" i="6" s="1"/>
  <c r="K1094" i="4"/>
  <c r="L36" i="6" s="1"/>
  <c r="M1222" i="4"/>
  <c r="N40" i="6" s="1"/>
  <c r="J2182" i="4"/>
  <c r="I70" i="6"/>
  <c r="J70" i="6" s="1"/>
  <c r="L454" i="4"/>
  <c r="M16" i="6" s="1"/>
  <c r="M678" i="4"/>
  <c r="N23" i="6" s="1"/>
  <c r="L806" i="4"/>
  <c r="M27" i="6" s="1"/>
  <c r="M902" i="4"/>
  <c r="N30" i="6" s="1"/>
  <c r="M934" i="4"/>
  <c r="N31" i="6" s="1"/>
  <c r="M1190" i="4"/>
  <c r="N39" i="6" s="1"/>
  <c r="M1254" i="4"/>
  <c r="N41" i="6" s="1"/>
  <c r="M1350" i="4"/>
  <c r="N44" i="6" s="1"/>
  <c r="L1478" i="4"/>
  <c r="M48" i="6" s="1"/>
  <c r="K1862" i="4"/>
  <c r="L60" i="6" s="1"/>
  <c r="J2086" i="4"/>
  <c r="I67" i="6"/>
  <c r="J67" i="6" s="1"/>
  <c r="J2342" i="4"/>
  <c r="I75" i="6"/>
  <c r="J75" i="6" s="1"/>
  <c r="G582" i="4"/>
  <c r="I672" i="4"/>
  <c r="H309" i="4"/>
  <c r="I309" i="4" s="1"/>
  <c r="M390" i="4"/>
  <c r="N14" i="6" s="1"/>
  <c r="H453" i="4"/>
  <c r="I453" i="4" s="1"/>
  <c r="I454" i="4" s="1"/>
  <c r="J454" i="4" s="1"/>
  <c r="L518" i="4"/>
  <c r="M18" i="6" s="1"/>
  <c r="G550" i="4"/>
  <c r="L582" i="4"/>
  <c r="M20" i="6" s="1"/>
  <c r="M646" i="4"/>
  <c r="N22" i="6" s="1"/>
  <c r="M774" i="4"/>
  <c r="N26" i="6" s="1"/>
  <c r="I800" i="4"/>
  <c r="H805" i="4" s="1"/>
  <c r="I805" i="4" s="1"/>
  <c r="I806" i="4" s="1"/>
  <c r="J806" i="4" s="1"/>
  <c r="M838" i="4"/>
  <c r="N28" i="6" s="1"/>
  <c r="M30" i="6"/>
  <c r="M998" i="4"/>
  <c r="N33" i="6" s="1"/>
  <c r="L1030" i="4"/>
  <c r="M34" i="6" s="1"/>
  <c r="M1094" i="4"/>
  <c r="N36" i="6" s="1"/>
  <c r="M1126" i="4"/>
  <c r="N37" i="6" s="1"/>
  <c r="K1286" i="4"/>
  <c r="L42" i="6" s="1"/>
  <c r="M1318" i="4"/>
  <c r="N43" i="6" s="1"/>
  <c r="L1350" i="4"/>
  <c r="M44" i="6" s="1"/>
  <c r="M1414" i="4"/>
  <c r="N46" i="6" s="1"/>
  <c r="G934" i="4"/>
  <c r="L1446" i="4"/>
  <c r="M47" i="6" s="1"/>
  <c r="M1478" i="4"/>
  <c r="N48" i="6" s="1"/>
  <c r="K1510" i="4"/>
  <c r="L49" i="6" s="1"/>
  <c r="K1606" i="4"/>
  <c r="L52" i="6" s="1"/>
  <c r="J1638" i="4"/>
  <c r="I53" i="6"/>
  <c r="J53" i="6" s="1"/>
  <c r="K1734" i="4"/>
  <c r="L56" i="6" s="1"/>
  <c r="K1830" i="4"/>
  <c r="N59" i="6" s="1"/>
  <c r="K1894" i="4"/>
  <c r="L61" i="6" s="1"/>
  <c r="K1958" i="4"/>
  <c r="L63" i="6" s="1"/>
  <c r="J2118" i="4"/>
  <c r="I68" i="6"/>
  <c r="J68" i="6" s="1"/>
  <c r="J2278" i="4"/>
  <c r="I73" i="6"/>
  <c r="J73" i="6" s="1"/>
  <c r="J2534" i="4"/>
  <c r="I81" i="6"/>
  <c r="J81" i="6" s="1"/>
  <c r="K1926" i="4"/>
  <c r="L62" i="6" s="1"/>
  <c r="L678" i="4"/>
  <c r="M23" i="6" s="1"/>
  <c r="L934" i="4"/>
  <c r="M31" i="6" s="1"/>
  <c r="L870" i="4"/>
  <c r="M29" i="6" s="1"/>
  <c r="J2022" i="4"/>
  <c r="I65" i="6"/>
  <c r="J65" i="6" s="1"/>
  <c r="L1254" i="4"/>
  <c r="M41" i="6" s="1"/>
  <c r="I416" i="4"/>
  <c r="H421" i="4" s="1"/>
  <c r="I421" i="4" s="1"/>
  <c r="I422" i="4" s="1"/>
  <c r="M422" i="4"/>
  <c r="N15" i="6" s="1"/>
  <c r="L486" i="4"/>
  <c r="M17" i="6" s="1"/>
  <c r="M550" i="4"/>
  <c r="N19" i="6" s="1"/>
  <c r="M614" i="4"/>
  <c r="N21" i="6" s="1"/>
  <c r="M28" i="6"/>
  <c r="M1062" i="4"/>
  <c r="N35" i="6" s="1"/>
  <c r="K1350" i="4"/>
  <c r="L44" i="6" s="1"/>
  <c r="M1382" i="4"/>
  <c r="N45" i="6" s="1"/>
  <c r="K614" i="4"/>
  <c r="L21" i="6" s="1"/>
  <c r="K1670" i="4"/>
  <c r="L54" i="6" s="1"/>
  <c r="J2054" i="4"/>
  <c r="I66" i="6"/>
  <c r="J66" i="6" s="1"/>
  <c r="J2310" i="4"/>
  <c r="I74" i="6"/>
  <c r="J74" i="6" s="1"/>
  <c r="J2630" i="4"/>
  <c r="I84" i="6"/>
  <c r="J84" i="6" s="1"/>
  <c r="L710" i="4"/>
  <c r="M24" i="6" s="1"/>
  <c r="M21" i="6"/>
  <c r="K672" i="4"/>
  <c r="M742" i="4"/>
  <c r="N25" i="6" s="1"/>
  <c r="M870" i="4"/>
  <c r="N29" i="6" s="1"/>
  <c r="M966" i="4"/>
  <c r="N32" i="6" s="1"/>
  <c r="L1382" i="4"/>
  <c r="M45" i="6" s="1"/>
  <c r="H549" i="4"/>
  <c r="I549" i="4" s="1"/>
  <c r="I550" i="4" s="1"/>
  <c r="J2214" i="4"/>
  <c r="I71" i="6"/>
  <c r="J71" i="6" s="1"/>
  <c r="J2662" i="4"/>
  <c r="I85" i="6"/>
  <c r="J85" i="6" s="1"/>
  <c r="L1286" i="4"/>
  <c r="M42" i="6" s="1"/>
  <c r="H149" i="4"/>
  <c r="I149" i="4" s="1"/>
  <c r="H165" i="4" s="1"/>
  <c r="I165" i="4" s="1"/>
  <c r="I166" i="4" s="1"/>
  <c r="M166" i="4"/>
  <c r="N7" i="6" s="1"/>
  <c r="H245" i="4"/>
  <c r="I245" i="4" s="1"/>
  <c r="H261" i="4" s="1"/>
  <c r="I261" i="4" s="1"/>
  <c r="I262" i="4" s="1"/>
  <c r="L390" i="4"/>
  <c r="M14" i="6" s="1"/>
  <c r="M454" i="4"/>
  <c r="N16" i="6" s="1"/>
  <c r="M486" i="4"/>
  <c r="N17" i="6" s="1"/>
  <c r="M518" i="4"/>
  <c r="N18" i="6" s="1"/>
  <c r="M582" i="4"/>
  <c r="N20" i="6" s="1"/>
  <c r="M710" i="4"/>
  <c r="N24" i="6" s="1"/>
  <c r="K742" i="4"/>
  <c r="L25" i="6" s="1"/>
  <c r="M26" i="6"/>
  <c r="M32" i="6"/>
  <c r="M1030" i="4"/>
  <c r="N34" i="6" s="1"/>
  <c r="M1158" i="4"/>
  <c r="N38" i="6" s="1"/>
  <c r="L1190" i="4"/>
  <c r="M39" i="6" s="1"/>
  <c r="M1286" i="4"/>
  <c r="N42" i="6" s="1"/>
  <c r="L1222" i="4"/>
  <c r="M40" i="6" s="1"/>
  <c r="L1318" i="4"/>
  <c r="M43" i="6" s="1"/>
  <c r="M46" i="6"/>
  <c r="K1158" i="4"/>
  <c r="L38" i="6" s="1"/>
  <c r="M1446" i="4"/>
  <c r="N47" i="6" s="1"/>
  <c r="M1510" i="4"/>
  <c r="N49" i="6" s="1"/>
  <c r="L1510" i="4"/>
  <c r="M49" i="6" s="1"/>
  <c r="J1574" i="4"/>
  <c r="I51" i="6"/>
  <c r="J51" i="6" s="1"/>
  <c r="K1766" i="4"/>
  <c r="L57" i="6" s="1"/>
  <c r="I1862" i="4"/>
  <c r="J2470" i="4"/>
  <c r="I79" i="6"/>
  <c r="J79" i="6" s="1"/>
  <c r="J2598" i="4"/>
  <c r="I83" i="6"/>
  <c r="J83" i="6" s="1"/>
  <c r="L998" i="4"/>
  <c r="M33" i="6" s="1"/>
  <c r="L646" i="4"/>
  <c r="M22" i="6" s="1"/>
  <c r="L550" i="4"/>
  <c r="M19" i="6" s="1"/>
  <c r="L1062" i="4"/>
  <c r="M35" i="6" s="1"/>
  <c r="L1158" i="4"/>
  <c r="M38" i="6" s="1"/>
  <c r="L1126" i="4"/>
  <c r="M37" i="6" s="1"/>
  <c r="H1957" i="4"/>
  <c r="I1957" i="4" s="1"/>
  <c r="I1958" i="4" s="1"/>
  <c r="I1894" i="4"/>
  <c r="H1829" i="4"/>
  <c r="I1829" i="4" s="1"/>
  <c r="I1830" i="4" s="1"/>
  <c r="H1797" i="4"/>
  <c r="I1797" i="4" s="1"/>
  <c r="I1798" i="4" s="1"/>
  <c r="H1765" i="4"/>
  <c r="I1765" i="4" s="1"/>
  <c r="I1766" i="4" s="1"/>
  <c r="I1734" i="4"/>
  <c r="H1701" i="4"/>
  <c r="I1701" i="4" s="1"/>
  <c r="I1702" i="4" s="1"/>
  <c r="J1702" i="4" s="1"/>
  <c r="I1542" i="4"/>
  <c r="H773" i="4"/>
  <c r="I773" i="4" s="1"/>
  <c r="I774" i="4" s="1"/>
  <c r="J774" i="4" s="1"/>
  <c r="G1510" i="4"/>
  <c r="I1504" i="4"/>
  <c r="H1509" i="4" s="1"/>
  <c r="I1509" i="4" s="1"/>
  <c r="I1472" i="4"/>
  <c r="H1477" i="4" s="1"/>
  <c r="I1477" i="4" s="1"/>
  <c r="I1478" i="4" s="1"/>
  <c r="G1478" i="4"/>
  <c r="K1472" i="4"/>
  <c r="G1446" i="4"/>
  <c r="I1440" i="4"/>
  <c r="H1445" i="4" s="1"/>
  <c r="I1445" i="4" s="1"/>
  <c r="I1446" i="4" s="1"/>
  <c r="K1440" i="4"/>
  <c r="I1408" i="4"/>
  <c r="H1413" i="4" s="1"/>
  <c r="I1413" i="4" s="1"/>
  <c r="I1414" i="4" s="1"/>
  <c r="G1414" i="4"/>
  <c r="K1408" i="4"/>
  <c r="G1382" i="4"/>
  <c r="I1376" i="4"/>
  <c r="G1350" i="4"/>
  <c r="I1344" i="4"/>
  <c r="H1349" i="4" s="1"/>
  <c r="I1349" i="4" s="1"/>
  <c r="G1254" i="4"/>
  <c r="I1248" i="4"/>
  <c r="H1253" i="4" s="1"/>
  <c r="I1253" i="4" s="1"/>
  <c r="K1248" i="4"/>
  <c r="G1222" i="4"/>
  <c r="I1216" i="4"/>
  <c r="H1221" i="4" s="1"/>
  <c r="I1221" i="4" s="1"/>
  <c r="I1222" i="4" s="1"/>
  <c r="G1190" i="4"/>
  <c r="I1184" i="4"/>
  <c r="H1189" i="4" s="1"/>
  <c r="I1189" i="4" s="1"/>
  <c r="I1190" i="4" s="1"/>
  <c r="K1184" i="4"/>
  <c r="G1158" i="4"/>
  <c r="I1152" i="4"/>
  <c r="H1157" i="4" s="1"/>
  <c r="I1157" i="4" s="1"/>
  <c r="I1158" i="4" s="1"/>
  <c r="G1094" i="4"/>
  <c r="I1088" i="4"/>
  <c r="H1093" i="4" s="1"/>
  <c r="I1093" i="4" s="1"/>
  <c r="G1062" i="4"/>
  <c r="I1056" i="4"/>
  <c r="K1056" i="4"/>
  <c r="K832" i="4"/>
  <c r="K768" i="4"/>
  <c r="I736" i="4"/>
  <c r="G614" i="4"/>
  <c r="I608" i="4"/>
  <c r="K544" i="4"/>
  <c r="K384" i="4"/>
  <c r="G390" i="4"/>
  <c r="H213" i="4"/>
  <c r="I213" i="4" s="1"/>
  <c r="H229" i="4" s="1"/>
  <c r="I229" i="4" s="1"/>
  <c r="I230" i="4" s="1"/>
  <c r="H277" i="4"/>
  <c r="I277" i="4" s="1"/>
  <c r="H389" i="4"/>
  <c r="I389" i="4" s="1"/>
  <c r="I390" i="4" s="1"/>
  <c r="G166" i="4"/>
  <c r="K160" i="4"/>
  <c r="G70" i="4"/>
  <c r="H53" i="4"/>
  <c r="I53" i="4" s="1"/>
  <c r="I64" i="4"/>
  <c r="H117" i="4"/>
  <c r="I117" i="4" s="1"/>
  <c r="H133" i="4" s="1"/>
  <c r="I133" i="4" s="1"/>
  <c r="I134" i="4" s="1"/>
  <c r="H181" i="4"/>
  <c r="I181" i="4" s="1"/>
  <c r="G326" i="4"/>
  <c r="L353" i="4"/>
  <c r="H341" i="4"/>
  <c r="I341" i="4" s="1"/>
  <c r="H357" i="4" s="1"/>
  <c r="I357" i="4" s="1"/>
  <c r="I358" i="4" s="1"/>
  <c r="H485" i="4"/>
  <c r="I485" i="4" s="1"/>
  <c r="I486" i="4" s="1"/>
  <c r="L163" i="4"/>
  <c r="K352" i="4"/>
  <c r="G358" i="4"/>
  <c r="L355" i="4"/>
  <c r="M354" i="4"/>
  <c r="M322" i="4"/>
  <c r="L321" i="4"/>
  <c r="H325" i="4"/>
  <c r="I325" i="4" s="1"/>
  <c r="I326" i="4" s="1"/>
  <c r="K320" i="4"/>
  <c r="M290" i="4"/>
  <c r="L289" i="4"/>
  <c r="I288" i="4"/>
  <c r="H293" i="4" s="1"/>
  <c r="I293" i="4" s="1"/>
  <c r="K288" i="4"/>
  <c r="K256" i="4"/>
  <c r="L259" i="4"/>
  <c r="L262" i="4" s="1"/>
  <c r="M258" i="4"/>
  <c r="L161" i="4"/>
  <c r="M194" i="4"/>
  <c r="I192" i="4"/>
  <c r="L193" i="4"/>
  <c r="K192" i="4"/>
  <c r="K128" i="4"/>
  <c r="L131" i="4"/>
  <c r="L134" i="4" s="1"/>
  <c r="G134" i="4"/>
  <c r="M130" i="4"/>
  <c r="K96" i="4"/>
  <c r="L99" i="4"/>
  <c r="M98" i="4"/>
  <c r="L65" i="4"/>
  <c r="M66" i="4"/>
  <c r="K64" i="4"/>
  <c r="I66" i="4"/>
  <c r="H230" i="4" l="1"/>
  <c r="I9" i="6" s="1"/>
  <c r="J9" i="6" s="1"/>
  <c r="J230" i="4"/>
  <c r="J550" i="4"/>
  <c r="H550" i="4"/>
  <c r="I19" i="6" s="1"/>
  <c r="J19" i="6" s="1"/>
  <c r="J1030" i="4"/>
  <c r="I37" i="6"/>
  <c r="J37" i="6" s="1"/>
  <c r="I31" i="6"/>
  <c r="J31" i="6" s="1"/>
  <c r="I16" i="6"/>
  <c r="J16" i="6" s="1"/>
  <c r="J518" i="4"/>
  <c r="J22" i="6"/>
  <c r="J646" i="4"/>
  <c r="I29" i="6"/>
  <c r="J29" i="6" s="1"/>
  <c r="J966" i="4"/>
  <c r="J710" i="4"/>
  <c r="I7" i="6"/>
  <c r="J7" i="6" s="1"/>
  <c r="J166" i="4"/>
  <c r="I42" i="6"/>
  <c r="J42" i="6" s="1"/>
  <c r="J1286" i="4"/>
  <c r="I902" i="4"/>
  <c r="J902" i="4" s="1"/>
  <c r="I1254" i="4"/>
  <c r="J1254" i="4" s="1"/>
  <c r="I15" i="6"/>
  <c r="J15" i="6" s="1"/>
  <c r="J422" i="4"/>
  <c r="M262" i="4"/>
  <c r="N10" i="6" s="1"/>
  <c r="K326" i="4"/>
  <c r="L12" i="6" s="1"/>
  <c r="M358" i="4"/>
  <c r="N13" i="6" s="1"/>
  <c r="J1734" i="4"/>
  <c r="I56" i="6"/>
  <c r="J56" i="6" s="1"/>
  <c r="J1798" i="4"/>
  <c r="I58" i="6"/>
  <c r="J58" i="6" s="1"/>
  <c r="K102" i="4"/>
  <c r="L5" i="6" s="1"/>
  <c r="K198" i="4"/>
  <c r="L8" i="6" s="1"/>
  <c r="K550" i="4"/>
  <c r="L19" i="6" s="1"/>
  <c r="K774" i="4"/>
  <c r="L26" i="6" s="1"/>
  <c r="J1766" i="4"/>
  <c r="I57" i="6"/>
  <c r="J57" i="6" s="1"/>
  <c r="H677" i="4"/>
  <c r="I677" i="4" s="1"/>
  <c r="I678" i="4" s="1"/>
  <c r="L166" i="4"/>
  <c r="M7" i="6" s="1"/>
  <c r="K166" i="4"/>
  <c r="L7" i="6" s="1"/>
  <c r="K390" i="4"/>
  <c r="L14" i="6" s="1"/>
  <c r="I26" i="6"/>
  <c r="J26" i="6" s="1"/>
  <c r="K1062" i="4"/>
  <c r="L35" i="6" s="1"/>
  <c r="K1254" i="4"/>
  <c r="L41" i="6" s="1"/>
  <c r="K1414" i="4"/>
  <c r="L46" i="6" s="1"/>
  <c r="K70" i="4"/>
  <c r="L4" i="6" s="1"/>
  <c r="K294" i="4"/>
  <c r="L11" i="6" s="1"/>
  <c r="K838" i="4"/>
  <c r="L28" i="6" s="1"/>
  <c r="K1190" i="4"/>
  <c r="L39" i="6" s="1"/>
  <c r="J1958" i="4"/>
  <c r="I63" i="6"/>
  <c r="J63" i="6" s="1"/>
  <c r="K678" i="4"/>
  <c r="L23" i="6" s="1"/>
  <c r="M70" i="4"/>
  <c r="N4" i="6" s="1"/>
  <c r="M198" i="4"/>
  <c r="N8" i="6" s="1"/>
  <c r="M10" i="6"/>
  <c r="K1446" i="4"/>
  <c r="L47" i="6" s="1"/>
  <c r="K1478" i="4"/>
  <c r="L48" i="6" s="1"/>
  <c r="J1830" i="4"/>
  <c r="M59" i="6" s="1"/>
  <c r="L59" i="6"/>
  <c r="I59" i="6"/>
  <c r="J59" i="6" s="1"/>
  <c r="L70" i="4"/>
  <c r="M4" i="6" s="1"/>
  <c r="M6" i="6"/>
  <c r="L198" i="4"/>
  <c r="M8" i="6" s="1"/>
  <c r="K262" i="4"/>
  <c r="L10" i="6" s="1"/>
  <c r="L294" i="4"/>
  <c r="M11" i="6" s="1"/>
  <c r="L326" i="4"/>
  <c r="M12" i="6" s="1"/>
  <c r="M102" i="4"/>
  <c r="N5" i="6" s="1"/>
  <c r="M134" i="4"/>
  <c r="N6" i="6" s="1"/>
  <c r="K134" i="4"/>
  <c r="L6" i="6" s="1"/>
  <c r="N9" i="6"/>
  <c r="M9" i="6"/>
  <c r="M294" i="4"/>
  <c r="N11" i="6" s="1"/>
  <c r="M326" i="4"/>
  <c r="N12" i="6" s="1"/>
  <c r="K358" i="4"/>
  <c r="L13" i="6" s="1"/>
  <c r="L358" i="4"/>
  <c r="M13" i="6" s="1"/>
  <c r="L9" i="6"/>
  <c r="J1894" i="4"/>
  <c r="I61" i="6"/>
  <c r="J61" i="6" s="1"/>
  <c r="J1862" i="4"/>
  <c r="I60" i="6"/>
  <c r="J60" i="6" s="1"/>
  <c r="L102" i="4"/>
  <c r="M5" i="6" s="1"/>
  <c r="H69" i="4"/>
  <c r="I69" i="4" s="1"/>
  <c r="I70" i="4" s="1"/>
  <c r="H70" i="4" s="1"/>
  <c r="I4" i="6" s="1"/>
  <c r="J1542" i="4"/>
  <c r="I50" i="6"/>
  <c r="J50" i="6" s="1"/>
  <c r="I1510" i="4"/>
  <c r="J1478" i="4"/>
  <c r="I48" i="6"/>
  <c r="J48" i="6" s="1"/>
  <c r="J1446" i="4"/>
  <c r="I47" i="6"/>
  <c r="J47" i="6" s="1"/>
  <c r="I27" i="6"/>
  <c r="J27" i="6" s="1"/>
  <c r="J1414" i="4"/>
  <c r="I46" i="6"/>
  <c r="J46" i="6" s="1"/>
  <c r="H1381" i="4"/>
  <c r="I1381" i="4" s="1"/>
  <c r="I1382" i="4" s="1"/>
  <c r="I1350" i="4"/>
  <c r="J1318" i="4"/>
  <c r="I43" i="6"/>
  <c r="J43" i="6" s="1"/>
  <c r="J1222" i="4"/>
  <c r="I40" i="6"/>
  <c r="J40" i="6" s="1"/>
  <c r="J1190" i="4"/>
  <c r="I39" i="6"/>
  <c r="J39" i="6" s="1"/>
  <c r="J1158" i="4"/>
  <c r="I38" i="6"/>
  <c r="J38" i="6" s="1"/>
  <c r="I1094" i="4"/>
  <c r="H1061" i="4"/>
  <c r="I1061" i="4" s="1"/>
  <c r="I1062" i="4" s="1"/>
  <c r="J998" i="4"/>
  <c r="I33" i="6"/>
  <c r="J33" i="6" s="1"/>
  <c r="J838" i="4"/>
  <c r="I28" i="6"/>
  <c r="J28" i="6" s="1"/>
  <c r="H741" i="4"/>
  <c r="I741" i="4" s="1"/>
  <c r="I742" i="4" s="1"/>
  <c r="H613" i="4"/>
  <c r="I613" i="4" s="1"/>
  <c r="I614" i="4" s="1"/>
  <c r="H614" i="4" s="1"/>
  <c r="I21" i="6" s="1"/>
  <c r="J582" i="4"/>
  <c r="J20" i="6"/>
  <c r="I294" i="4"/>
  <c r="I13" i="6"/>
  <c r="J13" i="6" s="1"/>
  <c r="J358" i="4"/>
  <c r="J262" i="4"/>
  <c r="I10" i="6"/>
  <c r="J10" i="6" s="1"/>
  <c r="J102" i="4"/>
  <c r="J5" i="6"/>
  <c r="J134" i="4"/>
  <c r="I6" i="6"/>
  <c r="J6" i="6" s="1"/>
  <c r="J326" i="4"/>
  <c r="I12" i="6"/>
  <c r="J12" i="6" s="1"/>
  <c r="J486" i="4"/>
  <c r="I17" i="6"/>
  <c r="J17" i="6" s="1"/>
  <c r="J390" i="4"/>
  <c r="I14" i="6"/>
  <c r="J14" i="6" s="1"/>
  <c r="H197" i="4"/>
  <c r="I197" i="4" s="1"/>
  <c r="I198" i="4" s="1"/>
  <c r="I30" i="6" l="1"/>
  <c r="J30" i="6" s="1"/>
  <c r="I41" i="6"/>
  <c r="J41" i="6" s="1"/>
  <c r="J23" i="6"/>
  <c r="J678" i="4"/>
  <c r="J1510" i="4"/>
  <c r="I49" i="6"/>
  <c r="J49" i="6" s="1"/>
  <c r="J1382" i="4"/>
  <c r="I45" i="6"/>
  <c r="J45" i="6" s="1"/>
  <c r="J1350" i="4"/>
  <c r="I44" i="6"/>
  <c r="J44" i="6" s="1"/>
  <c r="J1094" i="4"/>
  <c r="I36" i="6"/>
  <c r="J36" i="6" s="1"/>
  <c r="I35" i="6"/>
  <c r="J35" i="6" s="1"/>
  <c r="J1062" i="4"/>
  <c r="J742" i="4"/>
  <c r="I25" i="6"/>
  <c r="J25" i="6" s="1"/>
  <c r="J614" i="4"/>
  <c r="J21" i="6"/>
  <c r="J70" i="4"/>
  <c r="J4" i="6"/>
  <c r="J198" i="4"/>
  <c r="I8" i="6"/>
  <c r="J8" i="6" s="1"/>
  <c r="J294" i="4"/>
  <c r="I11" i="6"/>
  <c r="J11" i="6" s="1"/>
  <c r="I14" i="5"/>
  <c r="I15" i="5"/>
  <c r="I16" i="5"/>
  <c r="I17" i="5"/>
  <c r="I15" i="4"/>
  <c r="I16" i="4"/>
  <c r="I17" i="4"/>
  <c r="I28" i="4" l="1"/>
  <c r="I28" i="5"/>
  <c r="I36" i="5"/>
  <c r="L35" i="5"/>
  <c r="I35" i="5"/>
  <c r="G34" i="5"/>
  <c r="I34" i="5" s="1"/>
  <c r="G33" i="5"/>
  <c r="L33" i="5" s="1"/>
  <c r="G32" i="5"/>
  <c r="K32" i="5" s="1"/>
  <c r="I31" i="5"/>
  <c r="I30" i="5"/>
  <c r="I29" i="5"/>
  <c r="I27" i="5"/>
  <c r="I26" i="5"/>
  <c r="I25" i="5"/>
  <c r="I24" i="5"/>
  <c r="F24" i="5"/>
  <c r="I23" i="5"/>
  <c r="F23" i="5"/>
  <c r="I22" i="5"/>
  <c r="I20" i="5"/>
  <c r="I19" i="5"/>
  <c r="I18" i="5"/>
  <c r="F14" i="5"/>
  <c r="F13" i="5"/>
  <c r="I13" i="5" s="1"/>
  <c r="F12" i="5"/>
  <c r="I12" i="5" s="1"/>
  <c r="F11" i="5"/>
  <c r="I11" i="5" s="1"/>
  <c r="F10" i="5"/>
  <c r="I10" i="5" s="1"/>
  <c r="F9" i="5"/>
  <c r="I9" i="5" s="1"/>
  <c r="H21" i="5" l="1"/>
  <c r="I21" i="5" s="1"/>
  <c r="I33" i="5"/>
  <c r="M34" i="5"/>
  <c r="I32" i="5"/>
  <c r="I37" i="5" s="1"/>
  <c r="G38" i="5"/>
  <c r="F24" i="4"/>
  <c r="G24" i="4" s="1"/>
  <c r="I24" i="4" s="1"/>
  <c r="F23" i="4"/>
  <c r="G23" i="4" s="1"/>
  <c r="I25" i="4"/>
  <c r="I26" i="4"/>
  <c r="I27" i="4"/>
  <c r="F9" i="4"/>
  <c r="I9" i="4" s="1"/>
  <c r="F10" i="4"/>
  <c r="I10" i="4" s="1"/>
  <c r="F11" i="4"/>
  <c r="I11" i="4" s="1"/>
  <c r="F12" i="4"/>
  <c r="I12" i="4" s="1"/>
  <c r="F13" i="4"/>
  <c r="I13" i="4" s="1"/>
  <c r="F14" i="4"/>
  <c r="I14" i="4" s="1"/>
  <c r="I18" i="4"/>
  <c r="I19" i="4"/>
  <c r="I20" i="4"/>
  <c r="I22" i="4"/>
  <c r="I29" i="4"/>
  <c r="I30" i="4"/>
  <c r="I31" i="4"/>
  <c r="I34" i="4"/>
  <c r="I35" i="4"/>
  <c r="I36" i="4"/>
  <c r="L35" i="4"/>
  <c r="G32" i="4" l="1"/>
  <c r="K32" i="4" s="1"/>
  <c r="K38" i="4" s="1"/>
  <c r="L3" i="6" s="1"/>
  <c r="L103" i="6" s="1"/>
  <c r="I23" i="4"/>
  <c r="H21" i="4"/>
  <c r="I21" i="4" s="1"/>
  <c r="M34" i="4"/>
  <c r="G38" i="4"/>
  <c r="L33" i="4"/>
  <c r="I33" i="4"/>
  <c r="I38" i="5"/>
  <c r="J38" i="5" s="1"/>
  <c r="I32" i="4" l="1"/>
  <c r="H37" i="4" s="1"/>
  <c r="I37" i="4" s="1"/>
  <c r="I38" i="4" s="1"/>
  <c r="H38" i="4" s="1"/>
  <c r="I3" i="6" s="1"/>
  <c r="M38" i="4"/>
  <c r="N3" i="6" s="1"/>
  <c r="N103" i="6" s="1"/>
  <c r="L38" i="4"/>
  <c r="M3" i="6" s="1"/>
  <c r="M103" i="6" s="1"/>
  <c r="J38" i="4" l="1"/>
  <c r="J3" i="6"/>
  <c r="J103" i="6" s="1"/>
</calcChain>
</file>

<file path=xl/sharedStrings.xml><?xml version="1.0" encoding="utf-8"?>
<sst xmlns="http://schemas.openxmlformats.org/spreadsheetml/2006/main" count="6475" uniqueCount="351">
  <si>
    <t>JOB No</t>
  </si>
  <si>
    <t>SITE</t>
  </si>
  <si>
    <t>CONTRACTOR</t>
  </si>
  <si>
    <t>PART</t>
  </si>
  <si>
    <t>MATERIAL</t>
  </si>
  <si>
    <t>SECTION</t>
  </si>
  <si>
    <t>No / LM</t>
  </si>
  <si>
    <t>RATE</t>
  </si>
  <si>
    <t>COST</t>
  </si>
  <si>
    <t>ITEM</t>
  </si>
  <si>
    <t>TOTAL EACH</t>
  </si>
  <si>
    <t>FIXINGS</t>
  </si>
  <si>
    <t>DELIVERY</t>
  </si>
  <si>
    <t>LABOUR</t>
  </si>
  <si>
    <t>MS</t>
  </si>
  <si>
    <t>JS</t>
  </si>
  <si>
    <t>PS</t>
  </si>
  <si>
    <t>PACK</t>
  </si>
  <si>
    <t>ms hours</t>
  </si>
  <si>
    <t>js hours</t>
  </si>
  <si>
    <t>ps hours</t>
  </si>
  <si>
    <t>LABOUR TOTALS</t>
  </si>
  <si>
    <t>Nr units</t>
  </si>
  <si>
    <t>AREA</t>
  </si>
  <si>
    <t>TIMBER</t>
  </si>
  <si>
    <t>SHEETS</t>
  </si>
  <si>
    <t>% FOR JMS</t>
  </si>
  <si>
    <t>FINISH</t>
  </si>
  <si>
    <t>ITEMS FOR 10%</t>
  </si>
  <si>
    <t>PAR</t>
  </si>
  <si>
    <t>CUT PANELS</t>
  </si>
  <si>
    <t>JMS REF</t>
  </si>
  <si>
    <t>BofQ ref</t>
  </si>
  <si>
    <t>Nr</t>
  </si>
  <si>
    <t>Drawing</t>
  </si>
  <si>
    <t>Cost each</t>
  </si>
  <si>
    <t>Total cost</t>
  </si>
  <si>
    <t>Notes</t>
  </si>
  <si>
    <t>Item</t>
  </si>
  <si>
    <t>NO MARK UP ITEMS</t>
  </si>
  <si>
    <t>JMS Specialist Joinery Ltd</t>
  </si>
  <si>
    <t xml:space="preserve">Schedule of Tender RFI'S - </t>
  </si>
  <si>
    <t>No</t>
  </si>
  <si>
    <t xml:space="preserve"> Ref</t>
  </si>
  <si>
    <t>Question</t>
  </si>
  <si>
    <t>Date</t>
  </si>
  <si>
    <t>Answer</t>
  </si>
  <si>
    <t>TRFI 001</t>
  </si>
  <si>
    <t>TRFI 002</t>
  </si>
  <si>
    <t>TRFI 003</t>
  </si>
  <si>
    <t>TRFI 004</t>
  </si>
  <si>
    <t>TRFI 005</t>
  </si>
  <si>
    <t>Details</t>
  </si>
  <si>
    <t>Size</t>
  </si>
  <si>
    <t>Glass</t>
  </si>
  <si>
    <t>Metal</t>
  </si>
  <si>
    <t>Veneer</t>
  </si>
  <si>
    <t>JOINT</t>
  </si>
  <si>
    <t>HOURS</t>
  </si>
  <si>
    <t>TOTAL</t>
  </si>
  <si>
    <t>Revision</t>
  </si>
  <si>
    <t>DOOR SIZES</t>
  </si>
  <si>
    <t>D/FRAME</t>
  </si>
  <si>
    <t>LEAF</t>
  </si>
  <si>
    <t>OVER</t>
  </si>
  <si>
    <t>INT</t>
  </si>
  <si>
    <t>FRAME</t>
  </si>
  <si>
    <t>ARCHITRAVE TYPE</t>
  </si>
  <si>
    <t>JAMB</t>
  </si>
  <si>
    <t>JAMB SECT</t>
  </si>
  <si>
    <t>HEAD SECT</t>
  </si>
  <si>
    <t>THRES SEC</t>
  </si>
  <si>
    <t>INTERNAL</t>
  </si>
  <si>
    <t xml:space="preserve">FIRE </t>
  </si>
  <si>
    <t>DOOR</t>
  </si>
  <si>
    <t>REBATE</t>
  </si>
  <si>
    <t>PANEL</t>
  </si>
  <si>
    <t>SEAL</t>
  </si>
  <si>
    <t>EXTERNAL</t>
  </si>
  <si>
    <t>STRUCT</t>
  </si>
  <si>
    <t>FRONT</t>
  </si>
  <si>
    <t>REAR</t>
  </si>
  <si>
    <t xml:space="preserve">FRAME </t>
  </si>
  <si>
    <t>NOTES</t>
  </si>
  <si>
    <t>DOOR No</t>
  </si>
  <si>
    <t>TYPE</t>
  </si>
  <si>
    <t>DEPTH</t>
  </si>
  <si>
    <t>TH</t>
  </si>
  <si>
    <t>WIDTH</t>
  </si>
  <si>
    <t>HEIGHT</t>
  </si>
  <si>
    <t>RATING</t>
  </si>
  <si>
    <t>STOPS</t>
  </si>
  <si>
    <t>SIZE</t>
  </si>
  <si>
    <t>HEAD</t>
  </si>
  <si>
    <t>JAMBS</t>
  </si>
  <si>
    <t>THRES</t>
  </si>
  <si>
    <t>FACE</t>
  </si>
  <si>
    <t>LM</t>
  </si>
  <si>
    <t>LAMINATE SCHEDULE</t>
  </si>
  <si>
    <t>QTY</t>
  </si>
  <si>
    <t xml:space="preserve"> LENGTH</t>
  </si>
  <si>
    <t>CORE</t>
  </si>
  <si>
    <t>No LIPS</t>
  </si>
  <si>
    <t>LIP FIRST OR SECOND</t>
  </si>
  <si>
    <t>FACE LAMINATE</t>
  </si>
  <si>
    <t>REAR LAMINATE</t>
  </si>
  <si>
    <t>PRICE EACH</t>
  </si>
  <si>
    <t>LIP MATERIAL</t>
  </si>
  <si>
    <t>VENEER SCHEDULE</t>
  </si>
  <si>
    <t>PANEL INFORMATION</t>
  </si>
  <si>
    <t>LIPPING INFORMATION</t>
  </si>
  <si>
    <t>VENEER TYPE</t>
  </si>
  <si>
    <t>PANEL TYPE</t>
  </si>
  <si>
    <t>GRAIN LENGTH</t>
  </si>
  <si>
    <t>THK</t>
  </si>
  <si>
    <t>BOOK
MATCH</t>
  </si>
  <si>
    <t>LIPPING
MATERIAL</t>
  </si>
  <si>
    <t>CONCEALED/EXPOSED</t>
  </si>
  <si>
    <t>LIP THK
1</t>
  </si>
  <si>
    <t>LIP THK
2</t>
  </si>
  <si>
    <t>LIP THK
3</t>
  </si>
  <si>
    <t>LIP THK
4</t>
  </si>
  <si>
    <t>FACE
VENEER</t>
  </si>
  <si>
    <t>REAR
VENEER</t>
  </si>
  <si>
    <t>CORE MATERIAL</t>
  </si>
  <si>
    <t xml:space="preserve">ITEM </t>
  </si>
  <si>
    <t>COST EACH</t>
  </si>
  <si>
    <t>TOTAL COST</t>
  </si>
  <si>
    <t>6964/1</t>
  </si>
  <si>
    <t>6964/2</t>
  </si>
  <si>
    <t>6964/3</t>
  </si>
  <si>
    <t>6964/4</t>
  </si>
  <si>
    <t>6964/5</t>
  </si>
  <si>
    <t>6964/6</t>
  </si>
  <si>
    <t>6964/7</t>
  </si>
  <si>
    <t>6964/8</t>
  </si>
  <si>
    <t>6964/9</t>
  </si>
  <si>
    <t>6964/10</t>
  </si>
  <si>
    <t>6964/11</t>
  </si>
  <si>
    <t>6964/12</t>
  </si>
  <si>
    <t>6964/13</t>
  </si>
  <si>
    <t>6964/14</t>
  </si>
  <si>
    <t>6964/15</t>
  </si>
  <si>
    <t>6964/16</t>
  </si>
  <si>
    <t>6964/17</t>
  </si>
  <si>
    <t>6964/18</t>
  </si>
  <si>
    <t>6964/19</t>
  </si>
  <si>
    <t>6964/20</t>
  </si>
  <si>
    <t>6964/21</t>
  </si>
  <si>
    <t>6964/22</t>
  </si>
  <si>
    <t>6964/23</t>
  </si>
  <si>
    <t>6964/24</t>
  </si>
  <si>
    <t>6964/25</t>
  </si>
  <si>
    <t>6964/26</t>
  </si>
  <si>
    <t>6964/27</t>
  </si>
  <si>
    <t>6964/28</t>
  </si>
  <si>
    <t>6964/29</t>
  </si>
  <si>
    <t>6964/30</t>
  </si>
  <si>
    <t>6964/31</t>
  </si>
  <si>
    <t>6964/32</t>
  </si>
  <si>
    <t>6964/33</t>
  </si>
  <si>
    <t>6964/34</t>
  </si>
  <si>
    <t>6964/35</t>
  </si>
  <si>
    <t>6964/36</t>
  </si>
  <si>
    <t>6964/37</t>
  </si>
  <si>
    <t>6964/38</t>
  </si>
  <si>
    <t>6964/39</t>
  </si>
  <si>
    <t>6964/40</t>
  </si>
  <si>
    <t>6964/41</t>
  </si>
  <si>
    <t>6964/42</t>
  </si>
  <si>
    <t>6964/43</t>
  </si>
  <si>
    <t>6964/44</t>
  </si>
  <si>
    <t>6964/45</t>
  </si>
  <si>
    <t>6964/46</t>
  </si>
  <si>
    <t>6964/47</t>
  </si>
  <si>
    <t>6964/48</t>
  </si>
  <si>
    <t>6964/49</t>
  </si>
  <si>
    <t>6964/50</t>
  </si>
  <si>
    <t>6964/51</t>
  </si>
  <si>
    <t>6964/52</t>
  </si>
  <si>
    <t>6964/53</t>
  </si>
  <si>
    <t>6964/54</t>
  </si>
  <si>
    <t>6964/55</t>
  </si>
  <si>
    <t>6964/56</t>
  </si>
  <si>
    <t>6964/57</t>
  </si>
  <si>
    <t>6964/58</t>
  </si>
  <si>
    <t>6964/59</t>
  </si>
  <si>
    <t>6964/60</t>
  </si>
  <si>
    <t>6964/61</t>
  </si>
  <si>
    <t>6964/62</t>
  </si>
  <si>
    <t>6964/63</t>
  </si>
  <si>
    <t>6964/64</t>
  </si>
  <si>
    <t>6964/65</t>
  </si>
  <si>
    <t>6964/66</t>
  </si>
  <si>
    <t>6964/67</t>
  </si>
  <si>
    <t>6964/68</t>
  </si>
  <si>
    <t>6964/69</t>
  </si>
  <si>
    <t>6964/70</t>
  </si>
  <si>
    <t>6964/71</t>
  </si>
  <si>
    <t>6964/72</t>
  </si>
  <si>
    <t>6964/73</t>
  </si>
  <si>
    <t>6964/74</t>
  </si>
  <si>
    <t>6964/75</t>
  </si>
  <si>
    <t>6964/76</t>
  </si>
  <si>
    <t>6964/77</t>
  </si>
  <si>
    <t>6964/78</t>
  </si>
  <si>
    <t>6964/79</t>
  </si>
  <si>
    <t>6964/80</t>
  </si>
  <si>
    <t>6964/81</t>
  </si>
  <si>
    <t>6964/82</t>
  </si>
  <si>
    <t>6964/83</t>
  </si>
  <si>
    <t>6964/84</t>
  </si>
  <si>
    <t>6964/85</t>
  </si>
  <si>
    <t>6964/86</t>
  </si>
  <si>
    <t>6964/87</t>
  </si>
  <si>
    <t>6964/88</t>
  </si>
  <si>
    <t>6964/89</t>
  </si>
  <si>
    <t>6964/90</t>
  </si>
  <si>
    <t>6964/91</t>
  </si>
  <si>
    <t>6964/92</t>
  </si>
  <si>
    <t>6964/93</t>
  </si>
  <si>
    <t>6964/94</t>
  </si>
  <si>
    <t>6964/95</t>
  </si>
  <si>
    <t>6964/96</t>
  </si>
  <si>
    <t>6964/97</t>
  </si>
  <si>
    <t>6964/98</t>
  </si>
  <si>
    <t>6964/99</t>
  </si>
  <si>
    <t>M2</t>
  </si>
  <si>
    <t>LIN-312 timber panels</t>
  </si>
  <si>
    <t>LIN-311 wall panels</t>
  </si>
  <si>
    <t>LIN-313 slatted lining</t>
  </si>
  <si>
    <t>Handrail</t>
  </si>
  <si>
    <t>Lm</t>
  </si>
  <si>
    <t>Lift fixings</t>
  </si>
  <si>
    <t>Fittings</t>
  </si>
  <si>
    <t>FFE-402 Mirror</t>
  </si>
  <si>
    <t>1700mm x 2500mm</t>
  </si>
  <si>
    <t>Bronze kickplate</t>
  </si>
  <si>
    <t>TRM-151 MDF skirting</t>
  </si>
  <si>
    <t>TRM-152 MDF skirting</t>
  </si>
  <si>
    <t>TRM-152 MDF riser</t>
  </si>
  <si>
    <t>TRM-161 metal skirting</t>
  </si>
  <si>
    <t>BOH desk</t>
  </si>
  <si>
    <t>BAL-114 Handrail</t>
  </si>
  <si>
    <t>CLG-701 Soffit lining</t>
  </si>
  <si>
    <t>BAL-202 Handrail</t>
  </si>
  <si>
    <t>5.2, 5.5, 5.6</t>
  </si>
  <si>
    <t>BAL-111 Handrail</t>
  </si>
  <si>
    <t>5.10, 5.11, 5.11a</t>
  </si>
  <si>
    <t>5.4, 5.10, 5.10a, 5.10b</t>
  </si>
  <si>
    <t>5.4, 5.5, 5.6, 5.8, 5.10b</t>
  </si>
  <si>
    <t>Sum</t>
  </si>
  <si>
    <t>Floor</t>
  </si>
  <si>
    <t>Grd</t>
  </si>
  <si>
    <t>GA drawing</t>
  </si>
  <si>
    <t>03-100</t>
  </si>
  <si>
    <t>L1</t>
  </si>
  <si>
    <t>03-101</t>
  </si>
  <si>
    <t>L2</t>
  </si>
  <si>
    <t>03-102</t>
  </si>
  <si>
    <t>L3</t>
  </si>
  <si>
    <t>L4</t>
  </si>
  <si>
    <t>03-103</t>
  </si>
  <si>
    <t>03-104</t>
  </si>
  <si>
    <t>L5</t>
  </si>
  <si>
    <t>03-105</t>
  </si>
  <si>
    <t>L6</t>
  </si>
  <si>
    <t>03-106</t>
  </si>
  <si>
    <t>700mm x 1300mm</t>
  </si>
  <si>
    <t>700mm x 1300mm x 400mm</t>
  </si>
  <si>
    <t>PAN-301 Vanity unit</t>
  </si>
  <si>
    <t>100mm x 15mm</t>
  </si>
  <si>
    <t>100mm x 18mm</t>
  </si>
  <si>
    <t xml:space="preserve">MDF </t>
  </si>
  <si>
    <t>LIN-311 lift panel linings</t>
  </si>
  <si>
    <t>jambs</t>
  </si>
  <si>
    <t>G</t>
  </si>
  <si>
    <t>yes</t>
  </si>
  <si>
    <t>Oak</t>
  </si>
  <si>
    <t>CONCEALED</t>
  </si>
  <si>
    <t>LIN-311</t>
  </si>
  <si>
    <t>18mm</t>
  </si>
  <si>
    <t>F</t>
  </si>
  <si>
    <t>N/A</t>
  </si>
  <si>
    <t>BALANCER</t>
  </si>
  <si>
    <t>Side</t>
  </si>
  <si>
    <t>18mm MR MDF</t>
  </si>
  <si>
    <t>SHELF</t>
  </si>
  <si>
    <t>C</t>
  </si>
  <si>
    <t>FACE PANEL</t>
  </si>
  <si>
    <t>BACK</t>
  </si>
  <si>
    <t xml:space="preserve">Supplied as square edge MR MDF primed in 5.49m lengths </t>
  </si>
  <si>
    <t>skirting</t>
  </si>
  <si>
    <t>waste</t>
  </si>
  <si>
    <t>fibercill 03/12/2020 10.35 standard stock</t>
  </si>
  <si>
    <t>fibercill 03/12/2020 10.35 standard stock held march 21</t>
  </si>
  <si>
    <t>promould 03/12/2020 14.58 held june 21</t>
  </si>
  <si>
    <t xml:space="preserve">supplied as square edge MR MDF primed in 3m lengths </t>
  </si>
  <si>
    <t>stringers</t>
  </si>
  <si>
    <t>250mm x 18mm</t>
  </si>
  <si>
    <t>Lift coordination</t>
  </si>
  <si>
    <t>Lift lobby Bronze trim</t>
  </si>
  <si>
    <t>Budget cost as no drawings or spec to price to</t>
  </si>
  <si>
    <t>Supplied as 100 Lm straight,30 Nr ramps,10 Nr 90 degree bends &amp; 8 Nr return ends</t>
  </si>
  <si>
    <t>Supplied as 25 Lm straight, 4 Nr ramps &amp; 4 Nr return ends</t>
  </si>
  <si>
    <t>Supplied as 65 Lm straight, 14 Lm level circular, 2 Nr 180 degree wraths, 6 Nr 90 degree wreaths, 10 Nr ramps &amp; 4 Nr ends</t>
  </si>
  <si>
    <t>handrails</t>
  </si>
  <si>
    <t>crafted handrails 02/12/2020 18.29</t>
  </si>
  <si>
    <t>mirror</t>
  </si>
  <si>
    <t>GENT GLASS 046756</t>
  </si>
  <si>
    <t>haldane 15138a</t>
  </si>
  <si>
    <t>panels</t>
  </si>
  <si>
    <t>frame</t>
  </si>
  <si>
    <t>oak</t>
  </si>
  <si>
    <t>surround</t>
  </si>
  <si>
    <t>control 2020.12.08.am.01</t>
  </si>
  <si>
    <t>kickplate</t>
  </si>
  <si>
    <t>Supplied as brass nickle plate in 2.4m lengths</t>
  </si>
  <si>
    <t>Priced to match 6964/20 below in 1m length</t>
  </si>
  <si>
    <t>145 fr</t>
  </si>
  <si>
    <t>2nd ms</t>
  </si>
  <si>
    <t>assemble 145 frames</t>
  </si>
  <si>
    <t>finish frames</t>
  </si>
  <si>
    <t>3000 x 1000</t>
  </si>
  <si>
    <t>1800 x 1000</t>
  </si>
  <si>
    <t>67fr</t>
  </si>
  <si>
    <t>assemble 67 frames</t>
  </si>
  <si>
    <t>16fr</t>
  </si>
  <si>
    <t>assemble 16 frames</t>
  </si>
  <si>
    <t>Budget rates for oak frames with shadflam panels as all sizes not known (max height 3050mm) stained &amp; finish euro class B</t>
  </si>
  <si>
    <t>assemble 64 frames</t>
  </si>
  <si>
    <t>64 frames</t>
  </si>
  <si>
    <t>Budget rates for oak frames with shadflam panels (2500mm x 2500mm panel split into two)as all sizes not known stained &amp; finished euro class B</t>
  </si>
  <si>
    <t>Budget rates for oak shadflam panels supplied as 2 jambs &amp; 1 head 500mm deep stained &amp; finished euro class B</t>
  </si>
  <si>
    <t>By Others</t>
  </si>
  <si>
    <t>Info required to price</t>
  </si>
  <si>
    <t>backing</t>
  </si>
  <si>
    <t>fix surround</t>
  </si>
  <si>
    <t>23 Nr as attached schedule, Nickel plate finish frame as unable to do the required finish as tanks not large enough, Mirror to be supply &amp; fit by our glazer.</t>
  </si>
  <si>
    <t>hinge</t>
  </si>
  <si>
    <t>catch</t>
  </si>
  <si>
    <t>Veneered MR MDF unit, paper towel dispenser to be by others</t>
  </si>
  <si>
    <t>Mirror to be supply &amp; fit by our glazer. Lighting to be by others</t>
  </si>
  <si>
    <t>backing panel</t>
  </si>
  <si>
    <t>bot</t>
  </si>
  <si>
    <t>top</t>
  </si>
  <si>
    <t xml:space="preserve">PAN-301 Vanity mirror </t>
  </si>
  <si>
    <t>PAN-301 Vanity wall storage unit</t>
  </si>
  <si>
    <t>Budget rates for oak frames with shadflam panels as all sizes not known (1800mm x 1000mm) stained &amp; finished euro class B</t>
  </si>
  <si>
    <t>Budget rates for oak frames with shadflam panels as all sizes not known (as BofQ) stained &amp; finished euro class B</t>
  </si>
  <si>
    <t>virtical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</si>
</sst>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0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rgb="FFFF0000"/>
      <name val="Arial"/>
      <family val="2"/>
    </font>
    <font>
      <b/>
      <u/>
      <sz val="12"/>
      <color indexed="17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u/>
      <sz val="20"/>
      <name val="Stylus BT"/>
      <family val="2"/>
    </font>
    <font>
      <b/>
      <u/>
      <sz val="10"/>
      <name val="Stylus BT"/>
      <family val="2"/>
    </font>
    <font>
      <b/>
      <u/>
      <sz val="12"/>
      <name val="Stylus BT"/>
      <family val="2"/>
    </font>
    <font>
      <sz val="10"/>
      <name val="Stylus BT"/>
      <family val="2"/>
    </font>
    <font>
      <sz val="8"/>
      <name val="Arial"/>
      <family val="2"/>
    </font>
    <font>
      <b/>
      <u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 diagonalUp="1" diagonalDown="1">
      <left/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2" fontId="0" fillId="0" borderId="0" xfId="0" applyNumberFormat="1"/>
    <xf numFmtId="2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2" fontId="0" fillId="0" borderId="0" xfId="0" applyNumberFormat="1" applyFill="1"/>
    <xf numFmtId="2" fontId="3" fillId="0" borderId="0" xfId="0" applyNumberFormat="1" applyFont="1" applyFill="1"/>
    <xf numFmtId="2" fontId="4" fillId="0" borderId="0" xfId="0" applyNumberFormat="1" applyFont="1" applyFill="1"/>
    <xf numFmtId="49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2" fontId="5" fillId="0" borderId="0" xfId="0" applyNumberFormat="1" applyFont="1"/>
    <xf numFmtId="2" fontId="5" fillId="0" borderId="0" xfId="0" applyNumberFormat="1" applyFont="1" applyFill="1"/>
    <xf numFmtId="2" fontId="4" fillId="0" borderId="1" xfId="0" applyNumberFormat="1" applyFont="1" applyBorder="1"/>
    <xf numFmtId="2" fontId="4" fillId="0" borderId="1" xfId="0" applyNumberFormat="1" applyFont="1" applyFill="1" applyBorder="1"/>
    <xf numFmtId="2" fontId="0" fillId="2" borderId="0" xfId="0" applyNumberFormat="1" applyFill="1"/>
    <xf numFmtId="14" fontId="0" fillId="2" borderId="0" xfId="0" applyNumberFormat="1" applyFill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2" fontId="4" fillId="5" borderId="0" xfId="0" applyNumberFormat="1" applyFont="1" applyFill="1"/>
    <xf numFmtId="2" fontId="4" fillId="6" borderId="0" xfId="0" applyNumberFormat="1" applyFont="1" applyFill="1"/>
    <xf numFmtId="49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5" xfId="0" applyBorder="1"/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/>
    <xf numFmtId="0" fontId="4" fillId="0" borderId="8" xfId="0" applyFont="1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center"/>
    </xf>
    <xf numFmtId="14" fontId="0" fillId="0" borderId="8" xfId="0" applyNumberFormat="1" applyBorder="1" applyAlignment="1">
      <alignment wrapText="1"/>
    </xf>
    <xf numFmtId="0" fontId="0" fillId="0" borderId="8" xfId="0" applyBorder="1" applyAlignment="1">
      <alignment vertical="center"/>
    </xf>
    <xf numFmtId="0" fontId="4" fillId="0" borderId="8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9" fontId="3" fillId="0" borderId="0" xfId="0" applyNumberFormat="1" applyFont="1" applyAlignment="1">
      <alignment horizontal="right"/>
    </xf>
    <xf numFmtId="49" fontId="0" fillId="2" borderId="0" xfId="0" applyNumberFormat="1" applyFill="1" applyAlignment="1">
      <alignment horizontal="left"/>
    </xf>
    <xf numFmtId="0" fontId="0" fillId="0" borderId="0" xfId="0" applyNumberFormat="1"/>
    <xf numFmtId="49" fontId="4" fillId="0" borderId="0" xfId="0" applyNumberFormat="1" applyFont="1" applyAlignment="1">
      <alignment horizontal="center"/>
    </xf>
    <xf numFmtId="164" fontId="4" fillId="6" borderId="0" xfId="0" applyNumberFormat="1" applyFont="1" applyFill="1"/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49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14" fontId="1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2" fontId="0" fillId="0" borderId="0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49" fontId="12" fillId="7" borderId="0" xfId="0" applyNumberFormat="1" applyFont="1" applyFill="1" applyBorder="1" applyAlignment="1" applyProtection="1">
      <alignment horizontal="center"/>
      <protection locked="0"/>
    </xf>
    <xf numFmtId="49" fontId="11" fillId="7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/>
    <xf numFmtId="49" fontId="13" fillId="7" borderId="0" xfId="0" applyNumberFormat="1" applyFont="1" applyFill="1" applyBorder="1" applyAlignment="1" applyProtection="1">
      <alignment horizontal="center"/>
      <protection locked="0"/>
    </xf>
    <xf numFmtId="49" fontId="13" fillId="7" borderId="0" xfId="0" applyNumberFormat="1" applyFont="1" applyFill="1" applyBorder="1" applyAlignment="1" applyProtection="1">
      <alignment horizontal="left"/>
      <protection locked="0"/>
    </xf>
    <xf numFmtId="49" fontId="13" fillId="7" borderId="0" xfId="0" applyNumberFormat="1" applyFont="1" applyFill="1" applyBorder="1" applyAlignment="1" applyProtection="1">
      <protection locked="0"/>
    </xf>
    <xf numFmtId="49" fontId="2" fillId="0" borderId="0" xfId="0" applyNumberFormat="1" applyFont="1" applyBorder="1" applyAlignment="1"/>
    <xf numFmtId="49" fontId="0" fillId="7" borderId="0" xfId="0" applyNumberFormat="1" applyFill="1" applyBorder="1" applyAlignment="1" applyProtection="1">
      <protection locked="0"/>
    </xf>
    <xf numFmtId="49" fontId="14" fillId="7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Border="1" applyAlignment="1"/>
    <xf numFmtId="49" fontId="12" fillId="0" borderId="0" xfId="0" applyNumberFormat="1" applyFont="1" applyBorder="1" applyAlignment="1" applyProtection="1">
      <alignment horizontal="center" vertical="top"/>
      <protection locked="0"/>
    </xf>
    <xf numFmtId="49" fontId="12" fillId="0" borderId="0" xfId="0" applyNumberFormat="1" applyFont="1" applyBorder="1" applyAlignment="1">
      <alignment horizontal="center" vertical="top"/>
    </xf>
    <xf numFmtId="49" fontId="12" fillId="0" borderId="0" xfId="0" applyNumberFormat="1" applyFont="1" applyBorder="1" applyAlignment="1"/>
    <xf numFmtId="2" fontId="11" fillId="7" borderId="0" xfId="0" applyNumberFormat="1" applyFont="1" applyFill="1" applyBorder="1" applyAlignment="1" applyProtection="1">
      <alignment horizontal="center"/>
      <protection locked="0"/>
    </xf>
    <xf numFmtId="2" fontId="12" fillId="7" borderId="0" xfId="0" applyNumberFormat="1" applyFont="1" applyFill="1" applyBorder="1" applyAlignment="1" applyProtection="1">
      <alignment horizontal="center"/>
      <protection locked="0"/>
    </xf>
    <xf numFmtId="2" fontId="13" fillId="7" borderId="0" xfId="0" applyNumberFormat="1" applyFont="1" applyFill="1" applyBorder="1" applyAlignment="1" applyProtection="1">
      <alignment horizontal="center"/>
      <protection locked="0"/>
    </xf>
    <xf numFmtId="2" fontId="0" fillId="7" borderId="0" xfId="0" applyNumberFormat="1" applyFill="1" applyBorder="1" applyAlignment="1" applyProtection="1">
      <alignment horizontal="center"/>
      <protection locked="0"/>
    </xf>
    <xf numFmtId="2" fontId="12" fillId="0" borderId="0" xfId="0" applyNumberFormat="1" applyFont="1" applyBorder="1" applyAlignment="1" applyProtection="1">
      <alignment horizontal="center" vertical="top"/>
      <protection locked="0"/>
    </xf>
    <xf numFmtId="2" fontId="14" fillId="0" borderId="0" xfId="0" applyNumberFormat="1" applyFont="1" applyBorder="1" applyAlignment="1">
      <alignment horizontal="center"/>
    </xf>
    <xf numFmtId="164" fontId="12" fillId="7" borderId="0" xfId="0" applyNumberFormat="1" applyFont="1" applyFill="1" applyBorder="1" applyAlignment="1" applyProtection="1">
      <alignment horizontal="center"/>
      <protection locked="0"/>
    </xf>
    <xf numFmtId="164" fontId="13" fillId="7" borderId="0" xfId="0" applyNumberFormat="1" applyFont="1" applyFill="1" applyBorder="1" applyAlignment="1" applyProtection="1">
      <alignment horizontal="center"/>
      <protection locked="0"/>
    </xf>
    <xf numFmtId="164" fontId="13" fillId="7" borderId="0" xfId="0" applyNumberFormat="1" applyFont="1" applyFill="1" applyBorder="1" applyAlignment="1" applyProtection="1">
      <protection locked="0"/>
    </xf>
    <xf numFmtId="164" fontId="0" fillId="7" borderId="0" xfId="0" applyNumberFormat="1" applyFill="1" applyBorder="1" applyAlignment="1" applyProtection="1">
      <protection locked="0"/>
    </xf>
    <xf numFmtId="164" fontId="14" fillId="7" borderId="0" xfId="0" applyNumberFormat="1" applyFont="1" applyFill="1" applyBorder="1" applyAlignment="1" applyProtection="1">
      <alignment horizontal="center"/>
      <protection locked="0"/>
    </xf>
    <xf numFmtId="164" fontId="12" fillId="0" borderId="0" xfId="0" applyNumberFormat="1" applyFont="1" applyBorder="1" applyAlignment="1" applyProtection="1">
      <alignment horizontal="center" vertical="top"/>
      <protection locked="0"/>
    </xf>
    <xf numFmtId="164" fontId="14" fillId="0" borderId="0" xfId="0" applyNumberFormat="1" applyFont="1" applyBorder="1" applyAlignment="1"/>
    <xf numFmtId="164" fontId="0" fillId="0" borderId="0" xfId="0" applyNumberFormat="1" applyBorder="1" applyAlignment="1"/>
    <xf numFmtId="2" fontId="0" fillId="0" borderId="0" xfId="0" applyNumberFormat="1" applyBorder="1" applyAlignment="1"/>
    <xf numFmtId="2" fontId="2" fillId="0" borderId="0" xfId="0" applyNumberFormat="1" applyFont="1" applyBorder="1" applyAlignment="1"/>
    <xf numFmtId="2" fontId="14" fillId="0" borderId="0" xfId="0" applyNumberFormat="1" applyFont="1" applyBorder="1" applyAlignment="1"/>
    <xf numFmtId="2" fontId="12" fillId="0" borderId="0" xfId="0" applyNumberFormat="1" applyFont="1" applyBorder="1" applyAlignment="1">
      <alignment horizontal="center" vertical="top"/>
    </xf>
    <xf numFmtId="49" fontId="0" fillId="0" borderId="0" xfId="0" applyNumberForma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14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horizontal="center" vertical="top" wrapText="1"/>
    </xf>
    <xf numFmtId="2" fontId="14" fillId="0" borderId="11" xfId="0" applyNumberFormat="1" applyFont="1" applyBorder="1" applyAlignment="1">
      <alignment horizontal="center"/>
    </xf>
    <xf numFmtId="164" fontId="14" fillId="0" borderId="11" xfId="0" applyNumberFormat="1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2" fontId="14" fillId="0" borderId="11" xfId="0" applyNumberFormat="1" applyFont="1" applyBorder="1" applyAlignment="1"/>
    <xf numFmtId="49" fontId="14" fillId="0" borderId="11" xfId="0" applyNumberFormat="1" applyFont="1" applyBorder="1" applyAlignment="1">
      <alignment wrapText="1"/>
    </xf>
    <xf numFmtId="49" fontId="14" fillId="0" borderId="11" xfId="0" applyNumberFormat="1" applyFont="1" applyBorder="1" applyAlignment="1"/>
    <xf numFmtId="164" fontId="14" fillId="0" borderId="11" xfId="0" applyNumberFormat="1" applyFont="1" applyBorder="1" applyAlignment="1"/>
    <xf numFmtId="49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7" borderId="0" xfId="0" applyNumberFormat="1" applyFont="1" applyFill="1" applyBorder="1"/>
    <xf numFmtId="0" fontId="3" fillId="7" borderId="0" xfId="0" applyFont="1" applyFill="1" applyBorder="1"/>
    <xf numFmtId="0" fontId="3" fillId="7" borderId="17" xfId="0" applyFont="1" applyFill="1" applyBorder="1"/>
    <xf numFmtId="2" fontId="4" fillId="7" borderId="4" xfId="0" applyNumberFormat="1" applyFont="1" applyFill="1" applyBorder="1"/>
    <xf numFmtId="0" fontId="4" fillId="7" borderId="0" xfId="0" applyFont="1" applyFill="1" applyBorder="1"/>
    <xf numFmtId="164" fontId="4" fillId="7" borderId="0" xfId="0" applyNumberFormat="1" applyFont="1" applyFill="1" applyBorder="1"/>
    <xf numFmtId="0" fontId="4" fillId="7" borderId="17" xfId="0" applyFont="1" applyFill="1" applyBorder="1"/>
    <xf numFmtId="2" fontId="4" fillId="0" borderId="22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2" fontId="0" fillId="0" borderId="0" xfId="0" applyNumberFormat="1" applyAlignment="1">
      <alignment vertical="center"/>
    </xf>
    <xf numFmtId="14" fontId="0" fillId="6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1" xfId="0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/>
    <xf numFmtId="0" fontId="6" fillId="0" borderId="11" xfId="0" applyFont="1" applyBorder="1"/>
    <xf numFmtId="49" fontId="0" fillId="0" borderId="11" xfId="0" applyNumberForma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2" fontId="0" fillId="8" borderId="11" xfId="0" applyNumberForma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1" xfId="0" applyNumberForma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2" fontId="4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49" fontId="4" fillId="0" borderId="11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1" xfId="0" applyNumberFormat="1" applyBorder="1"/>
    <xf numFmtId="49" fontId="3" fillId="0" borderId="1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1" xfId="0" applyNumberFormat="1" applyFont="1" applyBorder="1"/>
    <xf numFmtId="0" fontId="3" fillId="0" borderId="11" xfId="0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left"/>
    </xf>
    <xf numFmtId="0" fontId="4" fillId="7" borderId="18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3"/>
  <sheetViews>
    <sheetView tabSelected="1" workbookViewId="0">
      <pane ySplit="2" topLeftCell="A3" activePane="bottomLeft" state="frozen"/>
      <selection pane="bottomLeft" activeCell="D17" sqref="D17"/>
    </sheetView>
  </sheetViews>
  <sheetFormatPr defaultRowHeight="12.45"/>
  <cols>
    <col min="1" max="1" width="12.875" style="39" customWidth="1"/>
    <col min="2" max="2" width="12" style="39" customWidth="1"/>
    <col min="3" max="3" width="28.875" style="39" bestFit="1" customWidth="1"/>
    <col min="4" max="4" width="25.125" style="39" bestFit="1" customWidth="1"/>
    <col min="5" max="6" width="9.125" style="40"/>
    <col min="7" max="7" width="22" style="41" customWidth="1"/>
    <col min="8" max="8" width="13.25" style="41" hidden="1" customWidth="1"/>
    <col min="9" max="9" width="11.125" style="5" customWidth="1"/>
    <col min="10" max="10" width="12" style="5" customWidth="1"/>
    <col min="11" max="11" width="56.875" customWidth="1"/>
    <col min="12" max="14" width="7.25" hidden="1" customWidth="1"/>
    <col min="15" max="19" width="10.125" hidden="1" customWidth="1"/>
  </cols>
  <sheetData>
    <row r="1" spans="1:19" ht="13.1">
      <c r="L1" s="44" t="s">
        <v>14</v>
      </c>
      <c r="M1" s="44" t="s">
        <v>15</v>
      </c>
      <c r="N1" s="44" t="s">
        <v>16</v>
      </c>
    </row>
    <row r="2" spans="1:19" s="38" customFormat="1" ht="15.05">
      <c r="A2" s="171" t="s">
        <v>31</v>
      </c>
      <c r="B2" s="171" t="s">
        <v>32</v>
      </c>
      <c r="C2" s="171" t="s">
        <v>38</v>
      </c>
      <c r="D2" s="171" t="s">
        <v>53</v>
      </c>
      <c r="E2" s="172" t="s">
        <v>33</v>
      </c>
      <c r="F2" s="172"/>
      <c r="G2" s="173" t="s">
        <v>34</v>
      </c>
      <c r="H2" s="173" t="s">
        <v>52</v>
      </c>
      <c r="I2" s="174" t="s">
        <v>35</v>
      </c>
      <c r="J2" s="174" t="s">
        <v>36</v>
      </c>
      <c r="K2" s="175" t="s">
        <v>37</v>
      </c>
      <c r="L2" s="38" t="s">
        <v>58</v>
      </c>
      <c r="M2" s="38" t="s">
        <v>58</v>
      </c>
      <c r="N2" s="38" t="s">
        <v>58</v>
      </c>
      <c r="O2" s="38" t="s">
        <v>231</v>
      </c>
      <c r="P2" s="38" t="s">
        <v>54</v>
      </c>
      <c r="Q2" s="38" t="s">
        <v>55</v>
      </c>
      <c r="R2" s="38" t="s">
        <v>56</v>
      </c>
      <c r="S2" s="38" t="s">
        <v>273</v>
      </c>
    </row>
    <row r="3" spans="1:19" s="60" customFormat="1" ht="24.9">
      <c r="A3" s="176" t="s">
        <v>128</v>
      </c>
      <c r="B3" s="176"/>
      <c r="C3" s="177" t="s">
        <v>229</v>
      </c>
      <c r="D3" s="177"/>
      <c r="E3" s="178">
        <v>435</v>
      </c>
      <c r="F3" s="179" t="s">
        <v>227</v>
      </c>
      <c r="G3" s="180" t="s">
        <v>250</v>
      </c>
      <c r="H3" s="181"/>
      <c r="I3" s="182">
        <f>SUM(BUILDUPS!H38)</f>
        <v>367.63610627586201</v>
      </c>
      <c r="J3" s="182">
        <f>SUM(E3)*I3</f>
        <v>159921.70622999998</v>
      </c>
      <c r="K3" s="183" t="s">
        <v>329</v>
      </c>
      <c r="L3" s="167">
        <f>SUM(BUILDUPS!K38)</f>
        <v>261</v>
      </c>
      <c r="M3" s="167">
        <f>SUM(BUILDUPS!L38)</f>
        <v>330</v>
      </c>
      <c r="N3" s="167">
        <f>SUM(BUILDUPS!M38)</f>
        <v>580</v>
      </c>
      <c r="R3" s="168">
        <v>44167</v>
      </c>
    </row>
    <row r="4" spans="1:19" s="60" customFormat="1" ht="24.9">
      <c r="A4" s="176" t="s">
        <v>129</v>
      </c>
      <c r="B4" s="176"/>
      <c r="C4" s="177" t="s">
        <v>228</v>
      </c>
      <c r="D4" s="177"/>
      <c r="E4" s="178">
        <v>119</v>
      </c>
      <c r="F4" s="179" t="s">
        <v>227</v>
      </c>
      <c r="G4" s="181">
        <v>5.1100000000000003</v>
      </c>
      <c r="H4" s="181"/>
      <c r="I4" s="182">
        <f>SUM(BUILDUPS!H70)</f>
        <v>428.38874499159664</v>
      </c>
      <c r="J4" s="182">
        <f t="shared" ref="J4:J54" si="0">SUM(E4)*I4</f>
        <v>50978.260653999998</v>
      </c>
      <c r="K4" s="183" t="s">
        <v>348</v>
      </c>
      <c r="L4" s="167">
        <f>SUM(BUILDUPS!K70)</f>
        <v>104.51999999999998</v>
      </c>
      <c r="M4" s="167">
        <f>SUM(BUILDUPS!L70)</f>
        <v>150.75</v>
      </c>
      <c r="N4" s="167">
        <f>SUM(BUILDUPS!M70)</f>
        <v>234.5</v>
      </c>
      <c r="R4" s="168">
        <v>44167</v>
      </c>
    </row>
    <row r="5" spans="1:19" s="60" customFormat="1" ht="24.9">
      <c r="A5" s="176" t="s">
        <v>130</v>
      </c>
      <c r="B5" s="176"/>
      <c r="C5" s="177" t="s">
        <v>230</v>
      </c>
      <c r="D5" s="177"/>
      <c r="E5" s="178">
        <v>66</v>
      </c>
      <c r="F5" s="179" t="s">
        <v>227</v>
      </c>
      <c r="G5" s="181">
        <v>5.7</v>
      </c>
      <c r="H5" s="181"/>
      <c r="I5" s="182">
        <f>SUM(BUILDUPS!H102)</f>
        <v>774.50338672727287</v>
      </c>
      <c r="J5" s="182">
        <f t="shared" si="0"/>
        <v>51117.223524000008</v>
      </c>
      <c r="K5" s="183" t="s">
        <v>349</v>
      </c>
      <c r="L5" s="167">
        <f>SUM(BUILDUPS!K102)</f>
        <v>51.92</v>
      </c>
      <c r="M5" s="167">
        <f>SUM(BUILDUPS!L102)</f>
        <v>224</v>
      </c>
      <c r="N5" s="167">
        <f>SUM(BUILDUPS!M102)</f>
        <v>128</v>
      </c>
      <c r="R5" s="168">
        <v>44167</v>
      </c>
    </row>
    <row r="6" spans="1:19" s="60" customFormat="1" ht="24.9">
      <c r="A6" s="176" t="s">
        <v>131</v>
      </c>
      <c r="B6" s="176"/>
      <c r="C6" s="177" t="s">
        <v>243</v>
      </c>
      <c r="D6" s="177"/>
      <c r="E6" s="179">
        <v>1</v>
      </c>
      <c r="F6" s="184" t="s">
        <v>33</v>
      </c>
      <c r="G6" s="180" t="s">
        <v>246</v>
      </c>
      <c r="H6" s="181"/>
      <c r="I6" s="182">
        <f>SUM(BUILDUPS!I134)</f>
        <v>23775.4</v>
      </c>
      <c r="J6" s="182">
        <f t="shared" si="0"/>
        <v>23775.4</v>
      </c>
      <c r="K6" s="185" t="s">
        <v>305</v>
      </c>
      <c r="L6" s="167">
        <f>SUM(BUILDUPS!K134)</f>
        <v>0</v>
      </c>
      <c r="M6" s="167">
        <f>SUM(BUILDUPS!L134)</f>
        <v>0</v>
      </c>
      <c r="N6" s="167">
        <f>SUM(BUILDUPS!M134)</f>
        <v>0</v>
      </c>
      <c r="O6" s="168">
        <v>44167</v>
      </c>
    </row>
    <row r="7" spans="1:19" s="60" customFormat="1">
      <c r="A7" s="176" t="s">
        <v>132</v>
      </c>
      <c r="B7" s="176"/>
      <c r="C7" s="177" t="s">
        <v>245</v>
      </c>
      <c r="D7" s="177"/>
      <c r="E7" s="179">
        <v>1</v>
      </c>
      <c r="F7" s="184" t="s">
        <v>33</v>
      </c>
      <c r="G7" s="181">
        <v>5.9</v>
      </c>
      <c r="H7" s="181"/>
      <c r="I7" s="182">
        <f>SUM(BUILDUPS!I166)</f>
        <v>3221.9</v>
      </c>
      <c r="J7" s="182">
        <f t="shared" si="0"/>
        <v>3221.9</v>
      </c>
      <c r="K7" s="186" t="s">
        <v>304</v>
      </c>
      <c r="L7" s="167">
        <f>SUM(BUILDUPS!K166)</f>
        <v>0</v>
      </c>
      <c r="M7" s="167">
        <f>SUM(BUILDUPS!L166)</f>
        <v>0</v>
      </c>
      <c r="N7" s="167">
        <f>SUM(BUILDUPS!M166)</f>
        <v>0</v>
      </c>
      <c r="O7" s="168">
        <v>44167</v>
      </c>
    </row>
    <row r="8" spans="1:19" s="60" customFormat="1" ht="24.9">
      <c r="A8" s="176" t="s">
        <v>133</v>
      </c>
      <c r="B8" s="176"/>
      <c r="C8" s="177" t="s">
        <v>247</v>
      </c>
      <c r="D8" s="177"/>
      <c r="E8" s="179">
        <v>1</v>
      </c>
      <c r="F8" s="184" t="s">
        <v>33</v>
      </c>
      <c r="G8" s="180" t="s">
        <v>248</v>
      </c>
      <c r="H8" s="181"/>
      <c r="I8" s="182">
        <f>SUM(BUILDUPS!I198)</f>
        <v>19775.8</v>
      </c>
      <c r="J8" s="182">
        <f t="shared" si="0"/>
        <v>19775.8</v>
      </c>
      <c r="K8" s="183" t="s">
        <v>303</v>
      </c>
      <c r="L8" s="167">
        <f>SUM(BUILDUPS!K198)</f>
        <v>0</v>
      </c>
      <c r="M8" s="167">
        <f>SUM(BUILDUPS!L198)</f>
        <v>0</v>
      </c>
      <c r="N8" s="167">
        <f>SUM(BUILDUPS!M198)</f>
        <v>0</v>
      </c>
      <c r="O8" s="168">
        <v>44167</v>
      </c>
    </row>
    <row r="9" spans="1:19" s="60" customFormat="1" ht="37.35">
      <c r="A9" s="176" t="s">
        <v>134</v>
      </c>
      <c r="B9" s="176"/>
      <c r="C9" s="177" t="s">
        <v>244</v>
      </c>
      <c r="D9" s="177"/>
      <c r="E9" s="178">
        <v>395</v>
      </c>
      <c r="F9" s="179" t="s">
        <v>227</v>
      </c>
      <c r="G9" s="180" t="s">
        <v>249</v>
      </c>
      <c r="H9" s="181"/>
      <c r="I9" s="182">
        <f>SUM(BUILDUPS!H230)</f>
        <v>305.82361481012657</v>
      </c>
      <c r="J9" s="182">
        <f t="shared" si="0"/>
        <v>120800.32785</v>
      </c>
      <c r="K9" s="183" t="s">
        <v>332</v>
      </c>
      <c r="L9" s="167">
        <f>SUM(BUILDUPS!K230)</f>
        <v>129</v>
      </c>
      <c r="M9" s="167">
        <f>SUM(BUILDUPS!L230)</f>
        <v>288</v>
      </c>
      <c r="N9" s="167">
        <f>SUM(BUILDUPS!M230)</f>
        <v>256</v>
      </c>
    </row>
    <row r="10" spans="1:19" s="60" customFormat="1" ht="24.9">
      <c r="A10" s="176" t="s">
        <v>135</v>
      </c>
      <c r="B10" s="176"/>
      <c r="C10" s="177" t="s">
        <v>274</v>
      </c>
      <c r="D10" s="177"/>
      <c r="E10" s="178">
        <v>11</v>
      </c>
      <c r="F10" s="179" t="s">
        <v>33</v>
      </c>
      <c r="G10" s="181">
        <v>5.19</v>
      </c>
      <c r="H10" s="181"/>
      <c r="I10" s="182">
        <f>SUM(BUILDUPS!I262)</f>
        <v>1142.6857200000002</v>
      </c>
      <c r="J10" s="182">
        <f t="shared" si="0"/>
        <v>12569.542920000002</v>
      </c>
      <c r="K10" s="183" t="s">
        <v>333</v>
      </c>
      <c r="L10" s="167">
        <f>SUM(BUILDUPS!K262)</f>
        <v>0</v>
      </c>
      <c r="M10" s="167">
        <f>SUM(BUILDUPS!L262)</f>
        <v>0</v>
      </c>
      <c r="N10" s="167">
        <f>SUM(BUILDUPS!M262)</f>
        <v>0</v>
      </c>
      <c r="R10" s="168">
        <v>44167</v>
      </c>
    </row>
    <row r="11" spans="1:19" s="60" customFormat="1">
      <c r="A11" s="176" t="s">
        <v>136</v>
      </c>
      <c r="B11" s="176"/>
      <c r="C11" s="177" t="s">
        <v>300</v>
      </c>
      <c r="D11" s="177"/>
      <c r="E11" s="179">
        <v>1</v>
      </c>
      <c r="F11" s="179" t="s">
        <v>33</v>
      </c>
      <c r="G11" s="181"/>
      <c r="H11" s="181"/>
      <c r="I11" s="182">
        <f>SUM(BUILDUPS!I294)</f>
        <v>0</v>
      </c>
      <c r="J11" s="182">
        <f t="shared" si="0"/>
        <v>0</v>
      </c>
      <c r="K11" s="186" t="s">
        <v>334</v>
      </c>
      <c r="L11" s="167">
        <f>SUM(BUILDUPS!K294)</f>
        <v>0</v>
      </c>
      <c r="M11" s="167">
        <f>SUM(BUILDUPS!L294)</f>
        <v>0</v>
      </c>
      <c r="N11" s="167">
        <f>SUM(BUILDUPS!M294)</f>
        <v>0</v>
      </c>
    </row>
    <row r="12" spans="1:19" s="60" customFormat="1">
      <c r="A12" s="176" t="s">
        <v>137</v>
      </c>
      <c r="B12" s="176"/>
      <c r="C12" s="177" t="s">
        <v>233</v>
      </c>
      <c r="D12" s="177"/>
      <c r="E12" s="179">
        <v>1</v>
      </c>
      <c r="F12" s="179" t="s">
        <v>33</v>
      </c>
      <c r="G12" s="181"/>
      <c r="H12" s="181"/>
      <c r="I12" s="182">
        <f>SUM(BUILDUPS!I326)</f>
        <v>0</v>
      </c>
      <c r="J12" s="182">
        <f t="shared" si="0"/>
        <v>0</v>
      </c>
      <c r="K12" s="186" t="s">
        <v>334</v>
      </c>
      <c r="L12" s="167">
        <f>SUM(BUILDUPS!K326)</f>
        <v>0</v>
      </c>
      <c r="M12" s="167">
        <f>SUM(BUILDUPS!L326)</f>
        <v>0</v>
      </c>
      <c r="N12" s="167">
        <f>SUM(BUILDUPS!M326)</f>
        <v>0</v>
      </c>
    </row>
    <row r="13" spans="1:19" s="60" customFormat="1">
      <c r="A13" s="176" t="s">
        <v>138</v>
      </c>
      <c r="B13" s="176"/>
      <c r="C13" s="177" t="s">
        <v>301</v>
      </c>
      <c r="D13" s="177"/>
      <c r="E13" s="179">
        <v>1</v>
      </c>
      <c r="F13" s="179" t="s">
        <v>33</v>
      </c>
      <c r="G13" s="181"/>
      <c r="H13" s="181"/>
      <c r="I13" s="182">
        <f>SUM(BUILDUPS!I358)</f>
        <v>0</v>
      </c>
      <c r="J13" s="182">
        <f t="shared" si="0"/>
        <v>0</v>
      </c>
      <c r="K13" s="186" t="s">
        <v>335</v>
      </c>
      <c r="L13" s="167">
        <f>SUM(BUILDUPS!K358)</f>
        <v>0</v>
      </c>
      <c r="M13" s="167">
        <f>SUM(BUILDUPS!L358)</f>
        <v>0</v>
      </c>
      <c r="N13" s="167">
        <f>SUM(BUILDUPS!M358)</f>
        <v>0</v>
      </c>
    </row>
    <row r="14" spans="1:19" s="60" customFormat="1">
      <c r="A14" s="176" t="s">
        <v>139</v>
      </c>
      <c r="B14" s="176"/>
      <c r="C14" s="177" t="s">
        <v>234</v>
      </c>
      <c r="D14" s="177"/>
      <c r="E14" s="179">
        <v>1</v>
      </c>
      <c r="F14" s="179" t="s">
        <v>33</v>
      </c>
      <c r="G14" s="181"/>
      <c r="H14" s="181"/>
      <c r="I14" s="182">
        <f>SUM(BUILDUPS!I390)</f>
        <v>0</v>
      </c>
      <c r="J14" s="182">
        <f t="shared" si="0"/>
        <v>0</v>
      </c>
      <c r="K14" s="186" t="s">
        <v>334</v>
      </c>
      <c r="L14" s="167">
        <f>SUM(BUILDUPS!K390)</f>
        <v>0</v>
      </c>
      <c r="M14" s="167">
        <f>SUM(BUILDUPS!L390)</f>
        <v>0</v>
      </c>
      <c r="N14" s="167">
        <f>SUM(BUILDUPS!M390)</f>
        <v>0</v>
      </c>
    </row>
    <row r="15" spans="1:19" s="60" customFormat="1" ht="37.35">
      <c r="A15" s="176" t="s">
        <v>140</v>
      </c>
      <c r="B15" s="176"/>
      <c r="C15" s="177" t="s">
        <v>235</v>
      </c>
      <c r="D15" s="177" t="s">
        <v>236</v>
      </c>
      <c r="E15" s="179">
        <v>1</v>
      </c>
      <c r="F15" s="184" t="s">
        <v>251</v>
      </c>
      <c r="G15" s="181">
        <v>5.17</v>
      </c>
      <c r="H15" s="181"/>
      <c r="I15" s="182">
        <f>SUM(BUILDUPS!I422)</f>
        <v>31464.43102</v>
      </c>
      <c r="J15" s="182">
        <f t="shared" si="0"/>
        <v>31464.43102</v>
      </c>
      <c r="K15" s="183" t="s">
        <v>338</v>
      </c>
      <c r="L15" s="167">
        <f>SUM(BUILDUPS!K422)</f>
        <v>2.2999999999999998</v>
      </c>
      <c r="M15" s="167">
        <f>SUM(BUILDUPS!L422)</f>
        <v>69</v>
      </c>
      <c r="N15" s="167">
        <f>SUM(BUILDUPS!M422)</f>
        <v>0</v>
      </c>
      <c r="P15" s="168">
        <v>44167</v>
      </c>
      <c r="Q15" s="168">
        <v>44167</v>
      </c>
    </row>
    <row r="16" spans="1:19" s="60" customFormat="1">
      <c r="A16" s="176" t="s">
        <v>141</v>
      </c>
      <c r="B16" s="176"/>
      <c r="C16" s="177" t="s">
        <v>237</v>
      </c>
      <c r="D16" s="177"/>
      <c r="E16" s="178">
        <v>143</v>
      </c>
      <c r="F16" s="179" t="s">
        <v>33</v>
      </c>
      <c r="G16" s="181"/>
      <c r="H16" s="181"/>
      <c r="I16" s="182">
        <f>SUM(BUILDUPS!I454)</f>
        <v>82.969884000000008</v>
      </c>
      <c r="J16" s="182">
        <f t="shared" si="0"/>
        <v>11864.693412000001</v>
      </c>
      <c r="K16" s="187" t="s">
        <v>318</v>
      </c>
      <c r="L16" s="167">
        <f>SUM(BUILDUPS!K454)</f>
        <v>0</v>
      </c>
      <c r="M16" s="167">
        <f>SUM(BUILDUPS!L454)</f>
        <v>2.86</v>
      </c>
      <c r="N16" s="167">
        <f>SUM(BUILDUPS!M454)</f>
        <v>0</v>
      </c>
      <c r="P16" s="169"/>
      <c r="Q16" s="168">
        <v>44167</v>
      </c>
    </row>
    <row r="17" spans="1:19" s="60" customFormat="1">
      <c r="A17" s="176" t="s">
        <v>142</v>
      </c>
      <c r="B17" s="176"/>
      <c r="C17" s="177" t="s">
        <v>346</v>
      </c>
      <c r="D17" s="177" t="s">
        <v>268</v>
      </c>
      <c r="E17" s="178">
        <v>143</v>
      </c>
      <c r="F17" s="179" t="s">
        <v>33</v>
      </c>
      <c r="G17" s="181">
        <v>5.18</v>
      </c>
      <c r="H17" s="181"/>
      <c r="I17" s="182">
        <f>SUM(BUILDUPS!I486)</f>
        <v>762.59545000000003</v>
      </c>
      <c r="J17" s="182">
        <f t="shared" si="0"/>
        <v>109051.14935000001</v>
      </c>
      <c r="K17" s="186" t="s">
        <v>342</v>
      </c>
      <c r="L17" s="167">
        <f>SUM(BUILDUPS!K486)</f>
        <v>0.1</v>
      </c>
      <c r="M17" s="167">
        <f>SUM(BUILDUPS!L486)</f>
        <v>2.5</v>
      </c>
      <c r="N17" s="167">
        <f>SUM(BUILDUPS!M486)</f>
        <v>0</v>
      </c>
      <c r="P17" s="168">
        <v>44167</v>
      </c>
      <c r="Q17" s="168">
        <v>44167</v>
      </c>
    </row>
    <row r="18" spans="1:19" s="60" customFormat="1">
      <c r="A18" s="176" t="s">
        <v>143</v>
      </c>
      <c r="B18" s="176"/>
      <c r="C18" s="177" t="s">
        <v>347</v>
      </c>
      <c r="D18" s="177" t="s">
        <v>269</v>
      </c>
      <c r="E18" s="178">
        <v>143</v>
      </c>
      <c r="F18" s="179" t="s">
        <v>33</v>
      </c>
      <c r="G18" s="181">
        <v>5.18</v>
      </c>
      <c r="H18" s="181"/>
      <c r="I18" s="182">
        <f>SUM(BUILDUPS!I518)</f>
        <v>1777.9123425</v>
      </c>
      <c r="J18" s="182">
        <f t="shared" si="0"/>
        <v>254241.4649775</v>
      </c>
      <c r="K18" s="186" t="s">
        <v>341</v>
      </c>
      <c r="L18" s="167">
        <f>SUM(BUILDUPS!K518)</f>
        <v>396.82499999999999</v>
      </c>
      <c r="M18" s="167">
        <f>SUM(BUILDUPS!L518)</f>
        <v>1859</v>
      </c>
      <c r="N18" s="167">
        <f>SUM(BUILDUPS!M518)</f>
        <v>286</v>
      </c>
      <c r="R18" s="168">
        <v>44167</v>
      </c>
    </row>
    <row r="19" spans="1:19" s="60" customFormat="1">
      <c r="A19" s="176" t="s">
        <v>144</v>
      </c>
      <c r="B19" s="176"/>
      <c r="C19" s="177" t="s">
        <v>238</v>
      </c>
      <c r="D19" s="177" t="s">
        <v>271</v>
      </c>
      <c r="E19" s="178">
        <v>793</v>
      </c>
      <c r="F19" s="179" t="s">
        <v>232</v>
      </c>
      <c r="G19" s="181"/>
      <c r="H19" s="181"/>
      <c r="I19" s="182">
        <f>SUM(BUILDUPS!H550)</f>
        <v>1.3245837957124844</v>
      </c>
      <c r="J19" s="182">
        <f t="shared" si="0"/>
        <v>1050.3949500000001</v>
      </c>
      <c r="K19" s="186" t="s">
        <v>291</v>
      </c>
      <c r="L19" s="167">
        <f>SUM(BUILDUPS!K550)</f>
        <v>0</v>
      </c>
      <c r="M19" s="167">
        <f>SUM(BUILDUPS!L550)</f>
        <v>0</v>
      </c>
      <c r="N19" s="167">
        <f>SUM(BUILDUPS!M550)</f>
        <v>0</v>
      </c>
      <c r="S19" s="168">
        <v>44167</v>
      </c>
    </row>
    <row r="20" spans="1:19" s="60" customFormat="1">
      <c r="A20" s="176" t="s">
        <v>145</v>
      </c>
      <c r="B20" s="176"/>
      <c r="C20" s="177" t="s">
        <v>239</v>
      </c>
      <c r="D20" s="177" t="s">
        <v>272</v>
      </c>
      <c r="E20" s="178">
        <v>2546</v>
      </c>
      <c r="F20" s="179" t="s">
        <v>232</v>
      </c>
      <c r="G20" s="181"/>
      <c r="H20" s="181"/>
      <c r="I20" s="182">
        <f>SUM(BUILDUPS!H582)</f>
        <v>1.5110887293794188</v>
      </c>
      <c r="J20" s="182">
        <f t="shared" si="0"/>
        <v>3847.2319050000006</v>
      </c>
      <c r="K20" s="186" t="s">
        <v>291</v>
      </c>
      <c r="L20" s="167">
        <f>SUM(BUILDUPS!K582)</f>
        <v>0</v>
      </c>
      <c r="M20" s="167">
        <f>SUM(BUILDUPS!L582)</f>
        <v>0</v>
      </c>
      <c r="N20" s="167">
        <f>SUM(BUILDUPS!M582)</f>
        <v>0</v>
      </c>
      <c r="S20" s="168">
        <v>44167</v>
      </c>
    </row>
    <row r="21" spans="1:19" s="60" customFormat="1">
      <c r="A21" s="176" t="s">
        <v>146</v>
      </c>
      <c r="B21" s="176"/>
      <c r="C21" s="177" t="s">
        <v>240</v>
      </c>
      <c r="D21" s="177" t="s">
        <v>299</v>
      </c>
      <c r="E21" s="178">
        <v>50</v>
      </c>
      <c r="F21" s="179" t="s">
        <v>232</v>
      </c>
      <c r="G21" s="181"/>
      <c r="H21" s="181"/>
      <c r="I21" s="182">
        <f>SUM(BUILDUPS!H614)</f>
        <v>4.8003077999999997</v>
      </c>
      <c r="J21" s="182">
        <f t="shared" si="0"/>
        <v>240.01539</v>
      </c>
      <c r="K21" s="187" t="s">
        <v>297</v>
      </c>
      <c r="L21" s="167">
        <f>SUM(BUILDUPS!K614)</f>
        <v>1.7</v>
      </c>
      <c r="M21" s="167">
        <f>SUM(BUILDUPS!L614)</f>
        <v>0.25</v>
      </c>
      <c r="N21" s="167">
        <f>SUM(BUILDUPS!M614)</f>
        <v>1</v>
      </c>
      <c r="S21" s="169"/>
    </row>
    <row r="22" spans="1:19" s="60" customFormat="1">
      <c r="A22" s="176" t="s">
        <v>147</v>
      </c>
      <c r="B22" s="176"/>
      <c r="C22" s="177" t="s">
        <v>241</v>
      </c>
      <c r="D22" s="177"/>
      <c r="E22" s="178">
        <v>50</v>
      </c>
      <c r="F22" s="179" t="s">
        <v>232</v>
      </c>
      <c r="G22" s="181"/>
      <c r="H22" s="181"/>
      <c r="I22" s="182">
        <f>SUM(BUILDUPS!H646)</f>
        <v>83.249653999999992</v>
      </c>
      <c r="J22" s="182">
        <f t="shared" si="0"/>
        <v>4162.4826999999996</v>
      </c>
      <c r="K22" s="187" t="s">
        <v>317</v>
      </c>
      <c r="L22" s="167">
        <f>SUM(BUILDUPS!K646)</f>
        <v>0</v>
      </c>
      <c r="M22" s="167">
        <f>SUM(BUILDUPS!L646)</f>
        <v>25</v>
      </c>
      <c r="N22" s="167">
        <f>SUM(BUILDUPS!M646)</f>
        <v>0</v>
      </c>
      <c r="Q22" s="168">
        <v>44167</v>
      </c>
    </row>
    <row r="23" spans="1:19" s="60" customFormat="1">
      <c r="A23" s="176" t="s">
        <v>148</v>
      </c>
      <c r="B23" s="176"/>
      <c r="C23" s="177" t="s">
        <v>242</v>
      </c>
      <c r="D23" s="177"/>
      <c r="E23" s="178">
        <v>3</v>
      </c>
      <c r="F23" s="184" t="s">
        <v>33</v>
      </c>
      <c r="G23" s="181"/>
      <c r="H23" s="181"/>
      <c r="I23" s="182">
        <v>3000</v>
      </c>
      <c r="J23" s="182">
        <f t="shared" si="0"/>
        <v>9000</v>
      </c>
      <c r="K23" s="186" t="s">
        <v>302</v>
      </c>
      <c r="L23" s="167">
        <f>SUM(BUILDUPS!K678)</f>
        <v>0</v>
      </c>
      <c r="M23" s="167">
        <f>SUM(BUILDUPS!L678)</f>
        <v>0</v>
      </c>
      <c r="N23" s="167">
        <f>SUM(BUILDUPS!M678)</f>
        <v>0</v>
      </c>
    </row>
    <row r="24" spans="1:19" s="60" customFormat="1">
      <c r="A24" s="176" t="s">
        <v>149</v>
      </c>
      <c r="B24" s="176"/>
      <c r="C24" s="177"/>
      <c r="D24" s="177"/>
      <c r="E24" s="179"/>
      <c r="F24" s="179"/>
      <c r="G24" s="181"/>
      <c r="H24" s="181"/>
      <c r="I24" s="182">
        <f>SUM(BUILDUPS!I710)</f>
        <v>0</v>
      </c>
      <c r="J24" s="182">
        <f t="shared" si="0"/>
        <v>0</v>
      </c>
      <c r="K24" s="187"/>
      <c r="L24" s="167">
        <f>SUM(BUILDUPS!K710)</f>
        <v>0</v>
      </c>
      <c r="M24" s="167">
        <f>SUM(BUILDUPS!L710)</f>
        <v>0</v>
      </c>
      <c r="N24" s="167">
        <f>SUM(BUILDUPS!M710)</f>
        <v>0</v>
      </c>
    </row>
    <row r="25" spans="1:19" s="60" customFormat="1" hidden="1">
      <c r="A25" s="176" t="s">
        <v>150</v>
      </c>
      <c r="B25" s="176"/>
      <c r="C25" s="177"/>
      <c r="D25" s="177"/>
      <c r="E25" s="179"/>
      <c r="F25" s="179"/>
      <c r="G25" s="181"/>
      <c r="H25" s="181"/>
      <c r="I25" s="182">
        <f>SUM(BUILDUPS!I742)</f>
        <v>0</v>
      </c>
      <c r="J25" s="182">
        <f t="shared" si="0"/>
        <v>0</v>
      </c>
      <c r="K25" s="187"/>
      <c r="L25" s="167">
        <f>SUM(BUILDUPS!K742)</f>
        <v>0</v>
      </c>
      <c r="M25" s="167">
        <f>SUM(BUILDUPS!L742)</f>
        <v>0</v>
      </c>
      <c r="N25" s="167">
        <f>SUM(BUILDUPS!M742)</f>
        <v>0</v>
      </c>
    </row>
    <row r="26" spans="1:19" s="60" customFormat="1" hidden="1">
      <c r="A26" s="176" t="s">
        <v>151</v>
      </c>
      <c r="B26" s="176"/>
      <c r="C26" s="177"/>
      <c r="D26" s="177"/>
      <c r="E26" s="179"/>
      <c r="F26" s="179"/>
      <c r="G26" s="181"/>
      <c r="H26" s="181"/>
      <c r="I26" s="182">
        <f>SUM(BUILDUPS!I774)</f>
        <v>0</v>
      </c>
      <c r="J26" s="182">
        <f t="shared" si="0"/>
        <v>0</v>
      </c>
      <c r="K26" s="187"/>
      <c r="L26" s="167">
        <f>SUM(BUILDUPS!K774)</f>
        <v>0</v>
      </c>
      <c r="M26" s="167">
        <f>SUM(BUILDUPS!L774)</f>
        <v>0</v>
      </c>
      <c r="N26" s="167">
        <f>SUM(BUILDUPS!M774)</f>
        <v>0</v>
      </c>
    </row>
    <row r="27" spans="1:19" s="60" customFormat="1" hidden="1">
      <c r="A27" s="176" t="s">
        <v>152</v>
      </c>
      <c r="B27" s="176"/>
      <c r="C27" s="177"/>
      <c r="D27" s="177"/>
      <c r="E27" s="179"/>
      <c r="F27" s="179"/>
      <c r="G27" s="181"/>
      <c r="H27" s="181"/>
      <c r="I27" s="182">
        <f>SUM(BUILDUPS!I806)</f>
        <v>0</v>
      </c>
      <c r="J27" s="182">
        <f t="shared" si="0"/>
        <v>0</v>
      </c>
      <c r="K27" s="187"/>
      <c r="L27" s="167">
        <f>SUM(BUILDUPS!K806)</f>
        <v>0</v>
      </c>
      <c r="M27" s="167">
        <f>SUM(BUILDUPS!L806)</f>
        <v>0</v>
      </c>
      <c r="N27" s="167">
        <f>SUM(BUILDUPS!M806)</f>
        <v>0</v>
      </c>
    </row>
    <row r="28" spans="1:19" s="60" customFormat="1" hidden="1">
      <c r="A28" s="176" t="s">
        <v>153</v>
      </c>
      <c r="B28" s="176"/>
      <c r="C28" s="177"/>
      <c r="D28" s="177"/>
      <c r="E28" s="179"/>
      <c r="F28" s="179"/>
      <c r="G28" s="181"/>
      <c r="H28" s="181"/>
      <c r="I28" s="182">
        <f>SUM(BUILDUPS!I838)</f>
        <v>0</v>
      </c>
      <c r="J28" s="182">
        <f t="shared" si="0"/>
        <v>0</v>
      </c>
      <c r="K28" s="187"/>
      <c r="L28" s="167">
        <f>SUM(BUILDUPS!K838)</f>
        <v>0</v>
      </c>
      <c r="M28" s="167">
        <f>SUM(BUILDUPS!L838)</f>
        <v>0</v>
      </c>
      <c r="N28" s="167">
        <f>SUM(BUILDUPS!M838)</f>
        <v>0</v>
      </c>
    </row>
    <row r="29" spans="1:19" s="60" customFormat="1" hidden="1">
      <c r="A29" s="176" t="s">
        <v>154</v>
      </c>
      <c r="B29" s="176"/>
      <c r="C29" s="177"/>
      <c r="D29" s="177"/>
      <c r="E29" s="179"/>
      <c r="F29" s="179"/>
      <c r="G29" s="181"/>
      <c r="H29" s="181"/>
      <c r="I29" s="182">
        <f>SUM(BUILDUPS!I870)</f>
        <v>0</v>
      </c>
      <c r="J29" s="182">
        <f t="shared" si="0"/>
        <v>0</v>
      </c>
      <c r="K29" s="187"/>
      <c r="L29" s="167">
        <f>SUM(BUILDUPS!K870)</f>
        <v>0</v>
      </c>
      <c r="M29" s="167">
        <f>SUM(BUILDUPS!L870)</f>
        <v>0</v>
      </c>
      <c r="N29" s="167">
        <f>SUM(BUILDUPS!M870)</f>
        <v>0</v>
      </c>
    </row>
    <row r="30" spans="1:19" s="60" customFormat="1" hidden="1">
      <c r="A30" s="176" t="s">
        <v>155</v>
      </c>
      <c r="B30" s="176"/>
      <c r="C30" s="177"/>
      <c r="D30" s="177"/>
      <c r="E30" s="179"/>
      <c r="F30" s="179"/>
      <c r="G30" s="180"/>
      <c r="H30" s="181"/>
      <c r="I30" s="182">
        <f>SUM(BUILDUPS!I902)</f>
        <v>0</v>
      </c>
      <c r="J30" s="182">
        <f t="shared" si="0"/>
        <v>0</v>
      </c>
      <c r="K30" s="187"/>
      <c r="L30" s="167">
        <f>SUM(BUILDUPS!K902)</f>
        <v>0</v>
      </c>
      <c r="M30" s="167">
        <f>SUM(BUILDUPS!L902)</f>
        <v>0</v>
      </c>
      <c r="N30" s="167">
        <f>SUM(BUILDUPS!M902)</f>
        <v>0</v>
      </c>
    </row>
    <row r="31" spans="1:19" hidden="1">
      <c r="A31" s="90" t="s">
        <v>156</v>
      </c>
      <c r="B31" s="90"/>
      <c r="C31" s="188"/>
      <c r="D31" s="188"/>
      <c r="E31" s="189"/>
      <c r="F31" s="189"/>
      <c r="G31" s="170"/>
      <c r="H31" s="170"/>
      <c r="I31" s="190">
        <f>SUM(BUILDUPS!I934)</f>
        <v>0</v>
      </c>
      <c r="J31" s="190">
        <f t="shared" si="0"/>
        <v>0</v>
      </c>
      <c r="K31" s="92"/>
      <c r="L31" s="5">
        <f>SUM(BUILDUPS!K934)</f>
        <v>0</v>
      </c>
      <c r="M31" s="5">
        <f>SUM(BUILDUPS!L934)</f>
        <v>0</v>
      </c>
      <c r="N31" s="5">
        <f>SUM(BUILDUPS!M934)</f>
        <v>0</v>
      </c>
    </row>
    <row r="32" spans="1:19" hidden="1">
      <c r="A32" s="90" t="s">
        <v>157</v>
      </c>
      <c r="B32" s="90"/>
      <c r="C32" s="188"/>
      <c r="D32" s="188"/>
      <c r="E32" s="189"/>
      <c r="F32" s="189"/>
      <c r="G32" s="170"/>
      <c r="H32" s="170"/>
      <c r="I32" s="190">
        <f>SUM(BUILDUPS!I966)</f>
        <v>0</v>
      </c>
      <c r="J32" s="190">
        <f t="shared" si="0"/>
        <v>0</v>
      </c>
      <c r="K32" s="92"/>
      <c r="L32" s="5">
        <f>SUM(BUILDUPS!K966)</f>
        <v>0</v>
      </c>
      <c r="M32" s="5">
        <f>SUM(BUILDUPS!L966)</f>
        <v>0</v>
      </c>
      <c r="N32" s="5">
        <f>SUM(BUILDUPS!M966)</f>
        <v>0</v>
      </c>
    </row>
    <row r="33" spans="1:14" hidden="1">
      <c r="A33" s="90" t="s">
        <v>158</v>
      </c>
      <c r="B33" s="90"/>
      <c r="C33" s="188"/>
      <c r="D33" s="188"/>
      <c r="E33" s="189"/>
      <c r="F33" s="189"/>
      <c r="G33" s="170"/>
      <c r="H33" s="170"/>
      <c r="I33" s="190">
        <f>SUM(BUILDUPS!I998)</f>
        <v>0</v>
      </c>
      <c r="J33" s="190">
        <f t="shared" si="0"/>
        <v>0</v>
      </c>
      <c r="K33" s="92"/>
      <c r="L33" s="5">
        <f>SUM(BUILDUPS!K998)</f>
        <v>0</v>
      </c>
      <c r="M33" s="5">
        <f>SUM(BUILDUPS!L998)</f>
        <v>0</v>
      </c>
      <c r="N33" s="5">
        <f>SUM(BUILDUPS!M998)</f>
        <v>0</v>
      </c>
    </row>
    <row r="34" spans="1:14" hidden="1">
      <c r="A34" s="90" t="s">
        <v>159</v>
      </c>
      <c r="B34" s="90"/>
      <c r="C34" s="188"/>
      <c r="D34" s="188"/>
      <c r="E34" s="189"/>
      <c r="F34" s="189"/>
      <c r="G34" s="170"/>
      <c r="H34" s="170"/>
      <c r="I34" s="190">
        <f>SUM(BUILDUPS!I1030)</f>
        <v>0</v>
      </c>
      <c r="J34" s="190">
        <f t="shared" si="0"/>
        <v>0</v>
      </c>
      <c r="K34" s="92"/>
      <c r="L34" s="5">
        <f>SUM(BUILDUPS!K1030)</f>
        <v>0</v>
      </c>
      <c r="M34" s="5">
        <f>SUM(BUILDUPS!L1030)</f>
        <v>0</v>
      </c>
      <c r="N34" s="5">
        <f>SUM(BUILDUPS!M1030)</f>
        <v>0</v>
      </c>
    </row>
    <row r="35" spans="1:14" hidden="1">
      <c r="A35" s="90" t="s">
        <v>160</v>
      </c>
      <c r="B35" s="90"/>
      <c r="C35" s="188"/>
      <c r="D35" s="188"/>
      <c r="E35" s="189"/>
      <c r="F35" s="189"/>
      <c r="G35" s="170"/>
      <c r="H35" s="170"/>
      <c r="I35" s="190">
        <f>SUM(BUILDUPS!I1062)</f>
        <v>0</v>
      </c>
      <c r="J35" s="190">
        <f t="shared" si="0"/>
        <v>0</v>
      </c>
      <c r="K35" s="92"/>
      <c r="L35" s="5">
        <f>SUM(BUILDUPS!K1062)</f>
        <v>0</v>
      </c>
      <c r="M35" s="5">
        <f>SUM(BUILDUPS!L1062)</f>
        <v>0</v>
      </c>
      <c r="N35" s="5">
        <f>SUM(BUILDUPS!M1062)</f>
        <v>0</v>
      </c>
    </row>
    <row r="36" spans="1:14" hidden="1">
      <c r="A36" s="90" t="s">
        <v>161</v>
      </c>
      <c r="B36" s="90"/>
      <c r="C36" s="188"/>
      <c r="D36" s="188"/>
      <c r="E36" s="189"/>
      <c r="F36" s="189"/>
      <c r="G36" s="170"/>
      <c r="H36" s="170"/>
      <c r="I36" s="190">
        <f>SUM(BUILDUPS!I1094)</f>
        <v>0</v>
      </c>
      <c r="J36" s="190">
        <f t="shared" si="0"/>
        <v>0</v>
      </c>
      <c r="K36" s="92"/>
      <c r="L36" s="5">
        <f>SUM(BUILDUPS!K1094)</f>
        <v>0</v>
      </c>
      <c r="M36" s="5">
        <f>SUM(BUILDUPS!L1094)</f>
        <v>0</v>
      </c>
      <c r="N36" s="5">
        <f>SUM(BUILDUPS!M1094)</f>
        <v>0</v>
      </c>
    </row>
    <row r="37" spans="1:14" hidden="1">
      <c r="A37" s="90" t="s">
        <v>162</v>
      </c>
      <c r="B37" s="90"/>
      <c r="C37" s="188"/>
      <c r="D37" s="188"/>
      <c r="E37" s="189"/>
      <c r="F37" s="189"/>
      <c r="G37" s="170"/>
      <c r="H37" s="170"/>
      <c r="I37" s="190">
        <f>SUM(BUILDUPS!I1126)</f>
        <v>0</v>
      </c>
      <c r="J37" s="190">
        <f t="shared" si="0"/>
        <v>0</v>
      </c>
      <c r="K37" s="92"/>
      <c r="L37" s="5">
        <f>SUM(BUILDUPS!K1126)</f>
        <v>0</v>
      </c>
      <c r="M37" s="5">
        <f>SUM(BUILDUPS!L1126)</f>
        <v>0</v>
      </c>
      <c r="N37" s="5">
        <f>SUM(BUILDUPS!M1126)</f>
        <v>0</v>
      </c>
    </row>
    <row r="38" spans="1:14" hidden="1">
      <c r="A38" s="90" t="s">
        <v>163</v>
      </c>
      <c r="B38" s="90"/>
      <c r="C38" s="188"/>
      <c r="D38" s="188"/>
      <c r="E38" s="189"/>
      <c r="F38" s="189"/>
      <c r="G38" s="170"/>
      <c r="H38" s="170"/>
      <c r="I38" s="190">
        <f>SUM(BUILDUPS!I1158)</f>
        <v>0</v>
      </c>
      <c r="J38" s="190">
        <f t="shared" si="0"/>
        <v>0</v>
      </c>
      <c r="K38" s="92"/>
      <c r="L38" s="5">
        <f>SUM(BUILDUPS!K1158)</f>
        <v>0</v>
      </c>
      <c r="M38" s="5">
        <f>SUM(BUILDUPS!L1158)</f>
        <v>0</v>
      </c>
      <c r="N38" s="5">
        <f>SUM(BUILDUPS!M1158)</f>
        <v>0</v>
      </c>
    </row>
    <row r="39" spans="1:14" hidden="1">
      <c r="A39" s="90" t="s">
        <v>164</v>
      </c>
      <c r="B39" s="90"/>
      <c r="C39" s="188"/>
      <c r="D39" s="188"/>
      <c r="E39" s="189"/>
      <c r="F39" s="189"/>
      <c r="G39" s="170"/>
      <c r="H39" s="170"/>
      <c r="I39" s="190">
        <f>SUM(BUILDUPS!I1190)</f>
        <v>0</v>
      </c>
      <c r="J39" s="190">
        <f t="shared" si="0"/>
        <v>0</v>
      </c>
      <c r="K39" s="92"/>
      <c r="L39" s="5">
        <f>SUM(BUILDUPS!K1190)</f>
        <v>0</v>
      </c>
      <c r="M39" s="5">
        <f>SUM(BUILDUPS!L1190)</f>
        <v>0</v>
      </c>
      <c r="N39" s="5">
        <f>SUM(BUILDUPS!M1190)</f>
        <v>0</v>
      </c>
    </row>
    <row r="40" spans="1:14" hidden="1">
      <c r="A40" s="90" t="s">
        <v>165</v>
      </c>
      <c r="B40" s="90"/>
      <c r="C40" s="188"/>
      <c r="D40" s="188"/>
      <c r="E40" s="189"/>
      <c r="F40" s="189"/>
      <c r="G40" s="170"/>
      <c r="H40" s="170"/>
      <c r="I40" s="190">
        <f>SUM(BUILDUPS!I1222)</f>
        <v>0</v>
      </c>
      <c r="J40" s="190">
        <f t="shared" si="0"/>
        <v>0</v>
      </c>
      <c r="K40" s="92"/>
      <c r="L40" s="5">
        <f>SUM(BUILDUPS!K1222)</f>
        <v>0</v>
      </c>
      <c r="M40" s="5">
        <f>SUM(BUILDUPS!L1222)</f>
        <v>0</v>
      </c>
      <c r="N40" s="5">
        <f>SUM(BUILDUPS!M1222)</f>
        <v>0</v>
      </c>
    </row>
    <row r="41" spans="1:14" hidden="1">
      <c r="A41" s="90" t="s">
        <v>166</v>
      </c>
      <c r="B41" s="90"/>
      <c r="C41" s="188"/>
      <c r="D41" s="188"/>
      <c r="E41" s="189"/>
      <c r="F41" s="189"/>
      <c r="G41" s="170"/>
      <c r="H41" s="170"/>
      <c r="I41" s="190">
        <f>SUM(BUILDUPS!I1254)</f>
        <v>0</v>
      </c>
      <c r="J41" s="190">
        <f t="shared" si="0"/>
        <v>0</v>
      </c>
      <c r="K41" s="92"/>
      <c r="L41" s="5">
        <f>SUM(BUILDUPS!K1254)</f>
        <v>0</v>
      </c>
      <c r="M41" s="5">
        <f>SUM(BUILDUPS!L1254)</f>
        <v>0</v>
      </c>
      <c r="N41" s="5">
        <f>SUM(BUILDUPS!M1254)</f>
        <v>0</v>
      </c>
    </row>
    <row r="42" spans="1:14" hidden="1">
      <c r="A42" s="90" t="s">
        <v>167</v>
      </c>
      <c r="B42" s="90"/>
      <c r="C42" s="188"/>
      <c r="D42" s="188"/>
      <c r="E42" s="189"/>
      <c r="F42" s="189"/>
      <c r="G42" s="170"/>
      <c r="H42" s="170"/>
      <c r="I42" s="190">
        <f>SUM(BUILDUPS!I1286)</f>
        <v>0</v>
      </c>
      <c r="J42" s="190">
        <f t="shared" si="0"/>
        <v>0</v>
      </c>
      <c r="K42" s="92"/>
      <c r="L42" s="5">
        <f>SUM(BUILDUPS!K1286)</f>
        <v>0</v>
      </c>
      <c r="M42" s="5">
        <f>SUM(BUILDUPS!L1286)</f>
        <v>0</v>
      </c>
      <c r="N42" s="5">
        <f>SUM(BUILDUPS!M1286)</f>
        <v>0</v>
      </c>
    </row>
    <row r="43" spans="1:14" hidden="1">
      <c r="A43" s="90" t="s">
        <v>168</v>
      </c>
      <c r="B43" s="90"/>
      <c r="C43" s="188"/>
      <c r="D43" s="188"/>
      <c r="E43" s="189"/>
      <c r="F43" s="189"/>
      <c r="G43" s="170"/>
      <c r="H43" s="170"/>
      <c r="I43" s="190">
        <f>SUM(BUILDUPS!I1318)</f>
        <v>0</v>
      </c>
      <c r="J43" s="190">
        <f t="shared" si="0"/>
        <v>0</v>
      </c>
      <c r="K43" s="92"/>
      <c r="L43" s="5">
        <f>SUM(BUILDUPS!K1318)</f>
        <v>0</v>
      </c>
      <c r="M43" s="5">
        <f>SUM(BUILDUPS!L1318)</f>
        <v>0</v>
      </c>
      <c r="N43" s="5">
        <f>SUM(BUILDUPS!M1318)</f>
        <v>0</v>
      </c>
    </row>
    <row r="44" spans="1:14" hidden="1">
      <c r="A44" s="90" t="s">
        <v>169</v>
      </c>
      <c r="B44" s="90"/>
      <c r="C44" s="188"/>
      <c r="D44" s="188"/>
      <c r="E44" s="189"/>
      <c r="F44" s="189"/>
      <c r="G44" s="170"/>
      <c r="H44" s="170"/>
      <c r="I44" s="190">
        <f>SUM(BUILDUPS!I1350)</f>
        <v>0</v>
      </c>
      <c r="J44" s="190">
        <f t="shared" si="0"/>
        <v>0</v>
      </c>
      <c r="K44" s="92"/>
      <c r="L44" s="5">
        <f>SUM(BUILDUPS!K1350)</f>
        <v>0</v>
      </c>
      <c r="M44" s="5">
        <f>SUM(BUILDUPS!L1350)</f>
        <v>0</v>
      </c>
      <c r="N44" s="5">
        <f>SUM(BUILDUPS!M1350)</f>
        <v>0</v>
      </c>
    </row>
    <row r="45" spans="1:14" hidden="1">
      <c r="A45" s="90" t="s">
        <v>170</v>
      </c>
      <c r="B45" s="90"/>
      <c r="C45" s="188"/>
      <c r="D45" s="188"/>
      <c r="E45" s="189"/>
      <c r="F45" s="189"/>
      <c r="G45" s="170"/>
      <c r="H45" s="170"/>
      <c r="I45" s="190">
        <f>SUM(BUILDUPS!I1382)</f>
        <v>0</v>
      </c>
      <c r="J45" s="190">
        <f t="shared" si="0"/>
        <v>0</v>
      </c>
      <c r="K45" s="92"/>
      <c r="L45" s="5">
        <f>SUM(BUILDUPS!K1382)</f>
        <v>0</v>
      </c>
      <c r="M45" s="5">
        <f>SUM(BUILDUPS!L1382)</f>
        <v>0</v>
      </c>
      <c r="N45" s="5">
        <f>SUM(BUILDUPS!M1382)</f>
        <v>0</v>
      </c>
    </row>
    <row r="46" spans="1:14" hidden="1">
      <c r="A46" s="90" t="s">
        <v>171</v>
      </c>
      <c r="B46" s="90"/>
      <c r="C46" s="188"/>
      <c r="D46" s="188"/>
      <c r="E46" s="189"/>
      <c r="F46" s="189"/>
      <c r="G46" s="170"/>
      <c r="H46" s="170"/>
      <c r="I46" s="190">
        <f>SUM(BUILDUPS!I1414)</f>
        <v>0</v>
      </c>
      <c r="J46" s="190">
        <f t="shared" si="0"/>
        <v>0</v>
      </c>
      <c r="K46" s="92"/>
      <c r="L46" s="5">
        <f>SUM(BUILDUPS!K1414)</f>
        <v>0</v>
      </c>
      <c r="M46" s="5">
        <f>SUM(BUILDUPS!L1414)</f>
        <v>0</v>
      </c>
      <c r="N46" s="5">
        <f>SUM(BUILDUPS!M1414)</f>
        <v>0</v>
      </c>
    </row>
    <row r="47" spans="1:14" hidden="1">
      <c r="A47" s="90" t="s">
        <v>172</v>
      </c>
      <c r="B47" s="90"/>
      <c r="C47" s="188"/>
      <c r="D47" s="188"/>
      <c r="E47" s="189"/>
      <c r="F47" s="189"/>
      <c r="G47" s="170"/>
      <c r="H47" s="170"/>
      <c r="I47" s="190">
        <f>SUM(BUILDUPS!I1446)</f>
        <v>0</v>
      </c>
      <c r="J47" s="190">
        <f t="shared" si="0"/>
        <v>0</v>
      </c>
      <c r="K47" s="92"/>
      <c r="L47" s="5">
        <f>SUM(BUILDUPS!K1446)</f>
        <v>0</v>
      </c>
      <c r="M47" s="5">
        <f>SUM(BUILDUPS!L1446)</f>
        <v>0</v>
      </c>
      <c r="N47" s="5">
        <f>SUM(BUILDUPS!M1446)</f>
        <v>0</v>
      </c>
    </row>
    <row r="48" spans="1:14" hidden="1">
      <c r="A48" s="90" t="s">
        <v>173</v>
      </c>
      <c r="B48" s="90"/>
      <c r="C48" s="188"/>
      <c r="D48" s="188"/>
      <c r="E48" s="189"/>
      <c r="F48" s="189"/>
      <c r="G48" s="170"/>
      <c r="H48" s="170"/>
      <c r="I48" s="190">
        <f>SUM(BUILDUPS!I1478)</f>
        <v>0</v>
      </c>
      <c r="J48" s="190">
        <f t="shared" si="0"/>
        <v>0</v>
      </c>
      <c r="K48" s="92"/>
      <c r="L48" s="5">
        <f>SUM(BUILDUPS!K1478)</f>
        <v>0</v>
      </c>
      <c r="M48" s="5">
        <f>SUM(BUILDUPS!L1478)</f>
        <v>0</v>
      </c>
      <c r="N48" s="5">
        <f>SUM(BUILDUPS!M1478)</f>
        <v>0</v>
      </c>
    </row>
    <row r="49" spans="1:14" hidden="1">
      <c r="A49" s="90" t="s">
        <v>174</v>
      </c>
      <c r="B49" s="90"/>
      <c r="C49" s="188"/>
      <c r="D49" s="188"/>
      <c r="E49" s="189"/>
      <c r="F49" s="189"/>
      <c r="G49" s="170"/>
      <c r="H49" s="170"/>
      <c r="I49" s="190">
        <f>SUM(BUILDUPS!I1510)</f>
        <v>0</v>
      </c>
      <c r="J49" s="190">
        <f t="shared" si="0"/>
        <v>0</v>
      </c>
      <c r="K49" s="92"/>
      <c r="L49" s="5">
        <f>SUM(BUILDUPS!K1510)</f>
        <v>0</v>
      </c>
      <c r="M49" s="5">
        <f>SUM(BUILDUPS!L1510)</f>
        <v>0</v>
      </c>
      <c r="N49" s="5">
        <f>SUM(BUILDUPS!M1510)</f>
        <v>0</v>
      </c>
    </row>
    <row r="50" spans="1:14" hidden="1">
      <c r="A50" s="90" t="s">
        <v>175</v>
      </c>
      <c r="B50" s="90"/>
      <c r="C50" s="188"/>
      <c r="D50" s="188"/>
      <c r="E50" s="189"/>
      <c r="F50" s="189"/>
      <c r="G50" s="170"/>
      <c r="H50" s="170"/>
      <c r="I50" s="190">
        <f>SUM(BUILDUPS!I1542)</f>
        <v>0</v>
      </c>
      <c r="J50" s="190">
        <f t="shared" si="0"/>
        <v>0</v>
      </c>
      <c r="K50" s="92"/>
      <c r="L50" s="5">
        <f>SUM(BUILDUPS!K1542)</f>
        <v>0</v>
      </c>
      <c r="M50" s="5">
        <f>SUM(BUILDUPS!L1542)</f>
        <v>0</v>
      </c>
      <c r="N50" s="5">
        <f>SUM(BUILDUPS!M1542)</f>
        <v>0</v>
      </c>
    </row>
    <row r="51" spans="1:14" hidden="1">
      <c r="A51" s="90" t="s">
        <v>176</v>
      </c>
      <c r="B51" s="90"/>
      <c r="C51" s="188"/>
      <c r="D51" s="188"/>
      <c r="E51" s="189"/>
      <c r="F51" s="189"/>
      <c r="G51" s="170"/>
      <c r="H51" s="170"/>
      <c r="I51" s="190">
        <f>SUM(BUILDUPS!I1574)</f>
        <v>0</v>
      </c>
      <c r="J51" s="190">
        <f t="shared" si="0"/>
        <v>0</v>
      </c>
      <c r="K51" s="92"/>
      <c r="L51" s="5">
        <f>SUM(BUILDUPS!K1574)</f>
        <v>0</v>
      </c>
      <c r="M51" s="5">
        <f>SUM(BUILDUPS!L1574)</f>
        <v>0</v>
      </c>
      <c r="N51" s="5">
        <f>SUM(BUILDUPS!M1574)</f>
        <v>0</v>
      </c>
    </row>
    <row r="52" spans="1:14" hidden="1">
      <c r="A52" s="90" t="s">
        <v>177</v>
      </c>
      <c r="B52" s="90"/>
      <c r="C52" s="188"/>
      <c r="D52" s="188"/>
      <c r="E52" s="189"/>
      <c r="F52" s="189"/>
      <c r="G52" s="170"/>
      <c r="H52" s="170"/>
      <c r="I52" s="190">
        <f>SUM(BUILDUPS!I1606)</f>
        <v>0</v>
      </c>
      <c r="J52" s="190">
        <f t="shared" si="0"/>
        <v>0</v>
      </c>
      <c r="K52" s="92"/>
      <c r="L52" s="5">
        <f>SUM(BUILDUPS!K1606)</f>
        <v>0</v>
      </c>
      <c r="M52" s="5">
        <f>SUM(BUILDUPS!L1606)</f>
        <v>0</v>
      </c>
      <c r="N52" s="5">
        <f>SUM(BUILDUPS!M1606)</f>
        <v>0</v>
      </c>
    </row>
    <row r="53" spans="1:14" hidden="1">
      <c r="A53" s="90" t="s">
        <v>178</v>
      </c>
      <c r="B53" s="90"/>
      <c r="C53" s="188"/>
      <c r="D53" s="188"/>
      <c r="E53" s="189"/>
      <c r="F53" s="189"/>
      <c r="G53" s="170"/>
      <c r="H53" s="170"/>
      <c r="I53" s="190">
        <f>SUM(BUILDUPS!I1638)</f>
        <v>0</v>
      </c>
      <c r="J53" s="190">
        <f t="shared" si="0"/>
        <v>0</v>
      </c>
      <c r="K53" s="92"/>
      <c r="L53" s="5">
        <f>SUM(BUILDUPS!K1638)</f>
        <v>0</v>
      </c>
      <c r="M53" s="5">
        <f>SUM(BUILDUPS!L1638)</f>
        <v>0</v>
      </c>
      <c r="N53" s="5">
        <f>SUM(BUILDUPS!M1638)</f>
        <v>0</v>
      </c>
    </row>
    <row r="54" spans="1:14" hidden="1">
      <c r="A54" s="90" t="s">
        <v>179</v>
      </c>
      <c r="B54" s="90"/>
      <c r="C54" s="188"/>
      <c r="D54" s="188"/>
      <c r="E54" s="189"/>
      <c r="F54" s="189"/>
      <c r="G54" s="170"/>
      <c r="H54" s="170"/>
      <c r="I54" s="190">
        <f>SUM(BUILDUPS!I1670)</f>
        <v>0</v>
      </c>
      <c r="J54" s="190">
        <f t="shared" si="0"/>
        <v>0</v>
      </c>
      <c r="K54" s="92"/>
      <c r="L54" s="5">
        <f>SUM(BUILDUPS!K1670)</f>
        <v>0</v>
      </c>
      <c r="M54" s="5">
        <f>SUM(BUILDUPS!L1670)</f>
        <v>0</v>
      </c>
      <c r="N54" s="5">
        <f>SUM(BUILDUPS!M1670)</f>
        <v>0</v>
      </c>
    </row>
    <row r="55" spans="1:14" hidden="1">
      <c r="A55" s="90" t="s">
        <v>180</v>
      </c>
      <c r="B55" s="90"/>
      <c r="C55" s="188"/>
      <c r="D55" s="188"/>
      <c r="E55" s="189"/>
      <c r="F55" s="189"/>
      <c r="G55" s="170"/>
      <c r="H55" s="170"/>
      <c r="I55" s="190">
        <f>SUM(BUILDUPS!I1640)</f>
        <v>0</v>
      </c>
      <c r="J55" s="190">
        <f t="shared" ref="J55:J60" si="1">SUM(E55)*I55</f>
        <v>0</v>
      </c>
      <c r="K55" s="92"/>
      <c r="L55" s="5">
        <f>SUM(BUILDUPS!K1702)</f>
        <v>0</v>
      </c>
      <c r="M55" s="5">
        <f>SUM(BUILDUPS!L1702)</f>
        <v>0</v>
      </c>
      <c r="N55" s="5">
        <f>SUM(BUILDUPS!M1702)</f>
        <v>0</v>
      </c>
    </row>
    <row r="56" spans="1:14" hidden="1">
      <c r="A56" s="90" t="s">
        <v>181</v>
      </c>
      <c r="B56" s="90"/>
      <c r="C56" s="188"/>
      <c r="D56" s="188"/>
      <c r="E56" s="189"/>
      <c r="F56" s="189"/>
      <c r="G56" s="170"/>
      <c r="H56" s="170"/>
      <c r="I56" s="190">
        <f>SUM(BUILDUPS!I1734)</f>
        <v>0</v>
      </c>
      <c r="J56" s="190">
        <f t="shared" si="1"/>
        <v>0</v>
      </c>
      <c r="K56" s="92"/>
      <c r="L56" s="5">
        <f>SUM(BUILDUPS!K1734)</f>
        <v>0</v>
      </c>
      <c r="M56" s="5">
        <f>SUM(BUILDUPS!L1734)</f>
        <v>0</v>
      </c>
      <c r="N56" s="5">
        <f>SUM(BUILDUPS!M1734)</f>
        <v>0</v>
      </c>
    </row>
    <row r="57" spans="1:14" hidden="1">
      <c r="A57" s="90" t="s">
        <v>182</v>
      </c>
      <c r="B57" s="90"/>
      <c r="C57" s="188"/>
      <c r="D57" s="188"/>
      <c r="E57" s="189"/>
      <c r="F57" s="189"/>
      <c r="G57" s="170"/>
      <c r="H57" s="170"/>
      <c r="I57" s="190">
        <f>SUM(BUILDUPS!I1766)</f>
        <v>0</v>
      </c>
      <c r="J57" s="190">
        <f t="shared" si="1"/>
        <v>0</v>
      </c>
      <c r="K57" s="92"/>
      <c r="L57" s="5">
        <f>SUM(BUILDUPS!K1766)</f>
        <v>0</v>
      </c>
      <c r="M57" s="5">
        <f>SUM(BUILDUPS!L1766)</f>
        <v>0</v>
      </c>
      <c r="N57" s="5">
        <f>SUM(BUILDUPS!M1766)</f>
        <v>0</v>
      </c>
    </row>
    <row r="58" spans="1:14" hidden="1">
      <c r="A58" s="90" t="s">
        <v>183</v>
      </c>
      <c r="B58" s="90"/>
      <c r="C58" s="188"/>
      <c r="D58" s="188"/>
      <c r="E58" s="189"/>
      <c r="F58" s="189"/>
      <c r="G58" s="170"/>
      <c r="H58" s="170"/>
      <c r="I58" s="190">
        <f>SUM(BUILDUPS!I1798)</f>
        <v>0</v>
      </c>
      <c r="J58" s="190">
        <f t="shared" si="1"/>
        <v>0</v>
      </c>
      <c r="K58" s="92"/>
      <c r="L58" s="5">
        <f>SUM(BUILDUPS!K1798)</f>
        <v>0</v>
      </c>
      <c r="M58" s="5">
        <f>SUM(BUILDUPS!L1798)</f>
        <v>0</v>
      </c>
      <c r="N58" s="5">
        <f>SUM(BUILDUPS!M1798)</f>
        <v>0</v>
      </c>
    </row>
    <row r="59" spans="1:14" hidden="1">
      <c r="A59" s="90" t="s">
        <v>184</v>
      </c>
      <c r="B59" s="90"/>
      <c r="C59" s="188"/>
      <c r="D59" s="188"/>
      <c r="E59" s="189"/>
      <c r="F59" s="189"/>
      <c r="G59" s="170"/>
      <c r="H59" s="170"/>
      <c r="I59" s="190">
        <f>SUM(BUILDUPS!I1830)</f>
        <v>0</v>
      </c>
      <c r="J59" s="190">
        <f t="shared" si="1"/>
        <v>0</v>
      </c>
      <c r="K59" s="92"/>
      <c r="L59" s="5">
        <f>SUM(BUILDUPS!I1830)</f>
        <v>0</v>
      </c>
      <c r="M59" s="5">
        <f>SUM(BUILDUPS!J1830)</f>
        <v>0</v>
      </c>
      <c r="N59" s="5">
        <f>SUM(BUILDUPS!K1830)</f>
        <v>0</v>
      </c>
    </row>
    <row r="60" spans="1:14" hidden="1">
      <c r="A60" s="90" t="s">
        <v>185</v>
      </c>
      <c r="B60" s="90"/>
      <c r="C60" s="188"/>
      <c r="D60" s="188"/>
      <c r="E60" s="189"/>
      <c r="F60" s="189"/>
      <c r="G60" s="170"/>
      <c r="H60" s="170"/>
      <c r="I60" s="190">
        <f>SUM(BUILDUPS!I1862)</f>
        <v>0</v>
      </c>
      <c r="J60" s="190">
        <f t="shared" si="1"/>
        <v>0</v>
      </c>
      <c r="K60" s="92"/>
      <c r="L60" s="5">
        <f>SUM(BUILDUPS!K1862)</f>
        <v>0</v>
      </c>
      <c r="M60" s="5">
        <f>SUM(BUILDUPS!L1862)</f>
        <v>0</v>
      </c>
      <c r="N60" s="5">
        <f>SUM(BUILDUPS!M1862)</f>
        <v>0</v>
      </c>
    </row>
    <row r="61" spans="1:14" hidden="1">
      <c r="A61" s="90" t="s">
        <v>186</v>
      </c>
      <c r="B61" s="90"/>
      <c r="C61" s="188"/>
      <c r="D61" s="188"/>
      <c r="E61" s="189"/>
      <c r="F61" s="189"/>
      <c r="G61" s="170"/>
      <c r="H61" s="170"/>
      <c r="I61" s="190">
        <f>SUM(BUILDUPS!I1894)</f>
        <v>0</v>
      </c>
      <c r="J61" s="190">
        <f t="shared" ref="J61:J101" si="2">SUM(E61)*I61</f>
        <v>0</v>
      </c>
      <c r="K61" s="92"/>
      <c r="L61" s="5">
        <f>SUM(BUILDUPS!K1894)</f>
        <v>0</v>
      </c>
      <c r="M61" s="5">
        <f>SUM(BUILDUPS!L1894)</f>
        <v>0</v>
      </c>
      <c r="N61" s="5">
        <f>SUM(BUILDUPS!M1894)</f>
        <v>0</v>
      </c>
    </row>
    <row r="62" spans="1:14" hidden="1">
      <c r="A62" s="90" t="s">
        <v>187</v>
      </c>
      <c r="B62" s="90"/>
      <c r="C62" s="188"/>
      <c r="D62" s="188"/>
      <c r="E62" s="189"/>
      <c r="F62" s="189"/>
      <c r="G62" s="170"/>
      <c r="H62" s="170"/>
      <c r="I62" s="190">
        <f>SUM(BUILDUPS!I1926)</f>
        <v>0</v>
      </c>
      <c r="J62" s="190">
        <f t="shared" si="2"/>
        <v>0</v>
      </c>
      <c r="K62" s="92"/>
      <c r="L62" s="5">
        <f>SUM(BUILDUPS!K1926)</f>
        <v>0</v>
      </c>
      <c r="M62" s="5">
        <f>SUM(BUILDUPS!L1926)</f>
        <v>0</v>
      </c>
      <c r="N62" s="5">
        <f>SUM(BUILDUPS!M1926)</f>
        <v>0</v>
      </c>
    </row>
    <row r="63" spans="1:14" hidden="1">
      <c r="A63" s="90" t="s">
        <v>188</v>
      </c>
      <c r="B63" s="90"/>
      <c r="C63" s="188"/>
      <c r="D63" s="188"/>
      <c r="E63" s="189"/>
      <c r="F63" s="189"/>
      <c r="G63" s="170"/>
      <c r="H63" s="170"/>
      <c r="I63" s="190">
        <f>SUM(BUILDUPS!I1958)</f>
        <v>0</v>
      </c>
      <c r="J63" s="190">
        <f t="shared" si="2"/>
        <v>0</v>
      </c>
      <c r="K63" s="92"/>
      <c r="L63" s="5">
        <f>SUM(BUILDUPS!K1958)</f>
        <v>0</v>
      </c>
      <c r="M63" s="5">
        <f>SUM(BUILDUPS!L1958)</f>
        <v>0</v>
      </c>
      <c r="N63" s="5">
        <f>SUM(BUILDUPS!M1958)</f>
        <v>0</v>
      </c>
    </row>
    <row r="64" spans="1:14" hidden="1">
      <c r="A64" s="90" t="s">
        <v>189</v>
      </c>
      <c r="B64" s="90"/>
      <c r="C64" s="188"/>
      <c r="D64" s="188"/>
      <c r="E64" s="189"/>
      <c r="F64" s="189"/>
      <c r="G64" s="170"/>
      <c r="H64" s="170"/>
      <c r="I64" s="190">
        <f>SUM(BUILDUPS!I1990)</f>
        <v>0</v>
      </c>
      <c r="J64" s="190">
        <f t="shared" si="2"/>
        <v>0</v>
      </c>
      <c r="K64" s="92"/>
      <c r="L64" s="5">
        <f>SUM(BUILDUPS!K1990)</f>
        <v>0</v>
      </c>
      <c r="M64" s="5">
        <f>SUM(BUILDUPS!L1990)</f>
        <v>0</v>
      </c>
      <c r="N64" s="5">
        <f>SUM(BUILDUPS!M1990)</f>
        <v>0</v>
      </c>
    </row>
    <row r="65" spans="1:14" hidden="1">
      <c r="A65" s="90" t="s">
        <v>190</v>
      </c>
      <c r="B65" s="90"/>
      <c r="C65" s="188"/>
      <c r="D65" s="188"/>
      <c r="E65" s="189"/>
      <c r="F65" s="189"/>
      <c r="G65" s="170"/>
      <c r="H65" s="170"/>
      <c r="I65" s="190">
        <f>SUM(BUILDUPS!I2022)</f>
        <v>0</v>
      </c>
      <c r="J65" s="190">
        <f t="shared" si="2"/>
        <v>0</v>
      </c>
      <c r="K65" s="92"/>
      <c r="L65" s="5">
        <f>SUM(BUILDUPS!K2022)</f>
        <v>0</v>
      </c>
      <c r="M65" s="5">
        <f>SUM(BUILDUPS!L2022)</f>
        <v>0</v>
      </c>
      <c r="N65" s="5">
        <f>SUM(BUILDUPS!M2022)</f>
        <v>0</v>
      </c>
    </row>
    <row r="66" spans="1:14" hidden="1">
      <c r="A66" s="90" t="s">
        <v>191</v>
      </c>
      <c r="B66" s="90"/>
      <c r="C66" s="188"/>
      <c r="D66" s="188"/>
      <c r="E66" s="189"/>
      <c r="F66" s="189"/>
      <c r="G66" s="170"/>
      <c r="H66" s="170"/>
      <c r="I66" s="190">
        <f>SUM(BUILDUPS!I2054)</f>
        <v>0</v>
      </c>
      <c r="J66" s="190">
        <f t="shared" si="2"/>
        <v>0</v>
      </c>
      <c r="K66" s="92"/>
      <c r="L66" s="5">
        <f>SUM(BUILDUPS!K2054)</f>
        <v>0</v>
      </c>
      <c r="M66" s="5">
        <f>SUM(BUILDUPS!L2054)</f>
        <v>0</v>
      </c>
      <c r="N66" s="5">
        <f>SUM(BUILDUPS!M2054)</f>
        <v>0</v>
      </c>
    </row>
    <row r="67" spans="1:14" hidden="1">
      <c r="A67" s="90" t="s">
        <v>192</v>
      </c>
      <c r="B67" s="90"/>
      <c r="C67" s="188"/>
      <c r="D67" s="188"/>
      <c r="E67" s="189"/>
      <c r="F67" s="189"/>
      <c r="G67" s="170"/>
      <c r="H67" s="170"/>
      <c r="I67" s="190">
        <f>SUM(BUILDUPS!I2086)</f>
        <v>0</v>
      </c>
      <c r="J67" s="190">
        <f t="shared" si="2"/>
        <v>0</v>
      </c>
      <c r="K67" s="92"/>
      <c r="L67" s="5">
        <f>SUM(BUILDUPS!K2086)</f>
        <v>0</v>
      </c>
      <c r="M67" s="5">
        <f>SUM(BUILDUPS!L2086)</f>
        <v>0</v>
      </c>
      <c r="N67" s="5">
        <f>SUM(BUILDUPS!M2086)</f>
        <v>0</v>
      </c>
    </row>
    <row r="68" spans="1:14" hidden="1">
      <c r="A68" s="90" t="s">
        <v>193</v>
      </c>
      <c r="B68" s="90"/>
      <c r="C68" s="188"/>
      <c r="D68" s="188"/>
      <c r="E68" s="189"/>
      <c r="F68" s="189"/>
      <c r="G68" s="170"/>
      <c r="H68" s="170"/>
      <c r="I68" s="190">
        <f>SUM(BUILDUPS!I2118)</f>
        <v>0</v>
      </c>
      <c r="J68" s="190">
        <f t="shared" si="2"/>
        <v>0</v>
      </c>
      <c r="K68" s="92"/>
      <c r="L68" s="5">
        <f>SUM(BUILDUPS!K2118)</f>
        <v>0</v>
      </c>
      <c r="M68" s="5">
        <f>SUM(BUILDUPS!L2118)</f>
        <v>0</v>
      </c>
      <c r="N68" s="5">
        <f>SUM(BUILDUPS!M2118)</f>
        <v>0</v>
      </c>
    </row>
    <row r="69" spans="1:14" hidden="1">
      <c r="A69" s="90" t="s">
        <v>194</v>
      </c>
      <c r="B69" s="90"/>
      <c r="C69" s="188"/>
      <c r="D69" s="188"/>
      <c r="E69" s="189"/>
      <c r="F69" s="189"/>
      <c r="G69" s="170"/>
      <c r="H69" s="170"/>
      <c r="I69" s="190">
        <f>SUM(BUILDUPS!I2150)</f>
        <v>0</v>
      </c>
      <c r="J69" s="190">
        <f t="shared" si="2"/>
        <v>0</v>
      </c>
      <c r="K69" s="92"/>
      <c r="L69" s="5">
        <f>SUM(BUILDUPS!K2150)</f>
        <v>0</v>
      </c>
      <c r="M69" s="5">
        <f>SUM(BUILDUPS!L2150)</f>
        <v>0</v>
      </c>
      <c r="N69" s="5">
        <f>SUM(BUILDUPS!M2150)</f>
        <v>0</v>
      </c>
    </row>
    <row r="70" spans="1:14" hidden="1">
      <c r="A70" s="90" t="s">
        <v>195</v>
      </c>
      <c r="B70" s="90"/>
      <c r="C70" s="188"/>
      <c r="D70" s="188"/>
      <c r="E70" s="189"/>
      <c r="F70" s="189"/>
      <c r="G70" s="170"/>
      <c r="H70" s="170"/>
      <c r="I70" s="190">
        <f>SUM(BUILDUPS!I2182)</f>
        <v>0</v>
      </c>
      <c r="J70" s="190">
        <f t="shared" si="2"/>
        <v>0</v>
      </c>
      <c r="K70" s="92"/>
      <c r="L70" s="5">
        <f>SUM(BUILDUPS!K2182)</f>
        <v>0</v>
      </c>
      <c r="M70" s="5">
        <f>SUM(BUILDUPS!L2182)</f>
        <v>0</v>
      </c>
      <c r="N70" s="5">
        <f>SUM(BUILDUPS!M2182)</f>
        <v>0</v>
      </c>
    </row>
    <row r="71" spans="1:14" hidden="1">
      <c r="A71" s="90" t="s">
        <v>196</v>
      </c>
      <c r="B71" s="90"/>
      <c r="C71" s="188"/>
      <c r="D71" s="188"/>
      <c r="E71" s="189"/>
      <c r="F71" s="189"/>
      <c r="G71" s="170"/>
      <c r="H71" s="170"/>
      <c r="I71" s="190">
        <f>SUM(BUILDUPS!I2214)</f>
        <v>0</v>
      </c>
      <c r="J71" s="190">
        <f t="shared" si="2"/>
        <v>0</v>
      </c>
      <c r="K71" s="92"/>
      <c r="L71" s="5">
        <f>SUM(BUILDUPS!K2214)</f>
        <v>0</v>
      </c>
      <c r="M71" s="5">
        <f>SUM(BUILDUPS!L2214)</f>
        <v>0</v>
      </c>
      <c r="N71" s="5">
        <f>SUM(BUILDUPS!M2214)</f>
        <v>0</v>
      </c>
    </row>
    <row r="72" spans="1:14" hidden="1">
      <c r="A72" s="90" t="s">
        <v>197</v>
      </c>
      <c r="B72" s="90"/>
      <c r="C72" s="188"/>
      <c r="D72" s="188"/>
      <c r="E72" s="189"/>
      <c r="F72" s="189"/>
      <c r="G72" s="170"/>
      <c r="H72" s="170"/>
      <c r="I72" s="190">
        <f>SUM(BUILDUPS!I2246)</f>
        <v>0</v>
      </c>
      <c r="J72" s="190">
        <f t="shared" si="2"/>
        <v>0</v>
      </c>
      <c r="K72" s="92"/>
      <c r="L72" s="5">
        <f>SUM(BUILDUPS!K2246)</f>
        <v>0</v>
      </c>
      <c r="M72" s="5">
        <f>SUM(BUILDUPS!L2246)</f>
        <v>0</v>
      </c>
      <c r="N72" s="5">
        <f>SUM(BUILDUPS!M2246)</f>
        <v>0</v>
      </c>
    </row>
    <row r="73" spans="1:14" hidden="1">
      <c r="A73" s="90" t="s">
        <v>198</v>
      </c>
      <c r="B73" s="90"/>
      <c r="C73" s="188"/>
      <c r="D73" s="188"/>
      <c r="E73" s="189"/>
      <c r="F73" s="189"/>
      <c r="G73" s="170"/>
      <c r="H73" s="170"/>
      <c r="I73" s="190">
        <f>SUM(BUILDUPS!I2278)</f>
        <v>0</v>
      </c>
      <c r="J73" s="190">
        <f t="shared" si="2"/>
        <v>0</v>
      </c>
      <c r="K73" s="92"/>
      <c r="L73" s="5">
        <f>SUM(BUILDUPS!K2278)</f>
        <v>0</v>
      </c>
      <c r="M73" s="5">
        <f>SUM(BUILDUPS!L2278)</f>
        <v>0</v>
      </c>
      <c r="N73" s="5">
        <f>SUM(BUILDUPS!M2278)</f>
        <v>0</v>
      </c>
    </row>
    <row r="74" spans="1:14" hidden="1">
      <c r="A74" s="90" t="s">
        <v>199</v>
      </c>
      <c r="B74" s="90"/>
      <c r="C74" s="188"/>
      <c r="D74" s="188"/>
      <c r="E74" s="189"/>
      <c r="F74" s="189"/>
      <c r="G74" s="170"/>
      <c r="H74" s="170"/>
      <c r="I74" s="190">
        <f>SUM(BUILDUPS!I2310)</f>
        <v>0</v>
      </c>
      <c r="J74" s="190">
        <f t="shared" si="2"/>
        <v>0</v>
      </c>
      <c r="K74" s="92"/>
      <c r="L74" s="5">
        <f>SUM(BUILDUPS!K2310)</f>
        <v>0</v>
      </c>
      <c r="M74" s="5">
        <f>SUM(BUILDUPS!L2310)</f>
        <v>0</v>
      </c>
      <c r="N74" s="5">
        <f>SUM(BUILDUPS!M2310)</f>
        <v>0</v>
      </c>
    </row>
    <row r="75" spans="1:14" hidden="1">
      <c r="A75" s="90" t="s">
        <v>200</v>
      </c>
      <c r="B75" s="90"/>
      <c r="C75" s="188"/>
      <c r="D75" s="188"/>
      <c r="E75" s="189"/>
      <c r="F75" s="189"/>
      <c r="G75" s="170"/>
      <c r="H75" s="170"/>
      <c r="I75" s="190">
        <f>SUM(BUILDUPS!I2342)</f>
        <v>0</v>
      </c>
      <c r="J75" s="190">
        <f t="shared" si="2"/>
        <v>0</v>
      </c>
      <c r="K75" s="92"/>
      <c r="L75" s="5">
        <f>SUM(BUILDUPS!K2342)</f>
        <v>0</v>
      </c>
      <c r="M75" s="5">
        <f>SUM(BUILDUPS!L2342)</f>
        <v>0</v>
      </c>
      <c r="N75" s="5">
        <f>SUM(BUILDUPS!M2342)</f>
        <v>0</v>
      </c>
    </row>
    <row r="76" spans="1:14" hidden="1">
      <c r="A76" s="90" t="s">
        <v>201</v>
      </c>
      <c r="B76" s="90"/>
      <c r="C76" s="188"/>
      <c r="D76" s="188"/>
      <c r="E76" s="189"/>
      <c r="F76" s="189"/>
      <c r="G76" s="170"/>
      <c r="H76" s="170"/>
      <c r="I76" s="190">
        <f>SUM(BUILDUPS!I2374)</f>
        <v>0</v>
      </c>
      <c r="J76" s="190">
        <f t="shared" si="2"/>
        <v>0</v>
      </c>
      <c r="K76" s="92"/>
      <c r="L76" s="5">
        <f>SUM(BUILDUPS!K2374)</f>
        <v>0</v>
      </c>
      <c r="M76" s="5">
        <f>SUM(BUILDUPS!L2374)</f>
        <v>0</v>
      </c>
      <c r="N76" s="5">
        <f>SUM(BUILDUPS!M2374)</f>
        <v>0</v>
      </c>
    </row>
    <row r="77" spans="1:14" hidden="1">
      <c r="A77" s="90" t="s">
        <v>202</v>
      </c>
      <c r="B77" s="90"/>
      <c r="C77" s="188"/>
      <c r="D77" s="188"/>
      <c r="E77" s="189"/>
      <c r="F77" s="189"/>
      <c r="G77" s="170"/>
      <c r="H77" s="170"/>
      <c r="I77" s="190">
        <f>SUM(BUILDUPS!I2406)</f>
        <v>0</v>
      </c>
      <c r="J77" s="190">
        <f t="shared" si="2"/>
        <v>0</v>
      </c>
      <c r="K77" s="92"/>
      <c r="L77" s="5">
        <f>SUM(BUILDUPS!K2406)</f>
        <v>0</v>
      </c>
      <c r="M77" s="5">
        <f>SUM(BUILDUPS!L2406)</f>
        <v>0</v>
      </c>
      <c r="N77" s="5">
        <f>SUM(BUILDUPS!M2406)</f>
        <v>0</v>
      </c>
    </row>
    <row r="78" spans="1:14" hidden="1">
      <c r="A78" s="90" t="s">
        <v>203</v>
      </c>
      <c r="B78" s="90"/>
      <c r="C78" s="188"/>
      <c r="D78" s="188"/>
      <c r="E78" s="189"/>
      <c r="F78" s="189"/>
      <c r="G78" s="170"/>
      <c r="H78" s="170"/>
      <c r="I78" s="190">
        <f>SUM(BUILDUPS!I2438)</f>
        <v>0</v>
      </c>
      <c r="J78" s="190">
        <f t="shared" si="2"/>
        <v>0</v>
      </c>
      <c r="K78" s="92"/>
      <c r="L78" s="5">
        <f>SUM(BUILDUPS!K2438)</f>
        <v>0</v>
      </c>
      <c r="M78" s="5">
        <f>SUM(BUILDUPS!L2438)</f>
        <v>0</v>
      </c>
      <c r="N78" s="5">
        <f>SUM(BUILDUPS!M2438)</f>
        <v>0</v>
      </c>
    </row>
    <row r="79" spans="1:14" hidden="1">
      <c r="A79" s="90" t="s">
        <v>204</v>
      </c>
      <c r="B79" s="90"/>
      <c r="C79" s="188"/>
      <c r="D79" s="188"/>
      <c r="E79" s="189"/>
      <c r="F79" s="189"/>
      <c r="G79" s="170"/>
      <c r="H79" s="170"/>
      <c r="I79" s="190">
        <f>SUM(BUILDUPS!I2470)</f>
        <v>0</v>
      </c>
      <c r="J79" s="190">
        <f t="shared" si="2"/>
        <v>0</v>
      </c>
      <c r="K79" s="92"/>
      <c r="L79" s="5">
        <f>SUM(BUILDUPS!K2470)</f>
        <v>0</v>
      </c>
      <c r="M79" s="5">
        <f>SUM(BUILDUPS!L2470)</f>
        <v>0</v>
      </c>
      <c r="N79" s="5">
        <f>SUM(BUILDUPS!M2470)</f>
        <v>0</v>
      </c>
    </row>
    <row r="80" spans="1:14" hidden="1">
      <c r="A80" s="90" t="s">
        <v>205</v>
      </c>
      <c r="B80" s="90"/>
      <c r="C80" s="188"/>
      <c r="D80" s="188"/>
      <c r="E80" s="189"/>
      <c r="F80" s="189"/>
      <c r="G80" s="170"/>
      <c r="H80" s="170"/>
      <c r="I80" s="190">
        <f>SUM(BUILDUPS!I2502)</f>
        <v>0</v>
      </c>
      <c r="J80" s="190">
        <f t="shared" si="2"/>
        <v>0</v>
      </c>
      <c r="K80" s="92"/>
      <c r="L80" s="5">
        <f>SUM(BUILDUPS!K2502)</f>
        <v>0</v>
      </c>
      <c r="M80" s="5">
        <f>SUM(BUILDUPS!L2502)</f>
        <v>0</v>
      </c>
      <c r="N80" s="5">
        <f>SUM(BUILDUPS!M2502)</f>
        <v>0</v>
      </c>
    </row>
    <row r="81" spans="1:14" hidden="1">
      <c r="A81" s="90" t="s">
        <v>206</v>
      </c>
      <c r="B81" s="90"/>
      <c r="C81" s="188"/>
      <c r="D81" s="188"/>
      <c r="E81" s="189"/>
      <c r="F81" s="189"/>
      <c r="G81" s="170"/>
      <c r="H81" s="170"/>
      <c r="I81" s="190">
        <f>SUM(BUILDUPS!I2534)</f>
        <v>0</v>
      </c>
      <c r="J81" s="190">
        <f t="shared" si="2"/>
        <v>0</v>
      </c>
      <c r="K81" s="92"/>
      <c r="L81" s="5">
        <f>SUM(BUILDUPS!K2534)</f>
        <v>0</v>
      </c>
      <c r="M81" s="5">
        <f>SUM(BUILDUPS!L2534)</f>
        <v>0</v>
      </c>
      <c r="N81" s="5">
        <f>SUM(BUILDUPS!M2534)</f>
        <v>0</v>
      </c>
    </row>
    <row r="82" spans="1:14" hidden="1">
      <c r="A82" s="90" t="s">
        <v>207</v>
      </c>
      <c r="B82" s="90"/>
      <c r="C82" s="188"/>
      <c r="D82" s="188"/>
      <c r="E82" s="189"/>
      <c r="F82" s="189"/>
      <c r="G82" s="170"/>
      <c r="H82" s="170"/>
      <c r="I82" s="190">
        <f>SUM(BUILDUPS!I2566)</f>
        <v>0</v>
      </c>
      <c r="J82" s="190">
        <f t="shared" si="2"/>
        <v>0</v>
      </c>
      <c r="K82" s="92"/>
      <c r="L82" s="5">
        <f>SUM(BUILDUPS!K2566)</f>
        <v>0</v>
      </c>
      <c r="M82" s="5">
        <f>SUM(BUILDUPS!L2566)</f>
        <v>0</v>
      </c>
      <c r="N82" s="5">
        <f>SUM(BUILDUPS!M2566)</f>
        <v>0</v>
      </c>
    </row>
    <row r="83" spans="1:14" hidden="1">
      <c r="A83" s="90" t="s">
        <v>208</v>
      </c>
      <c r="B83" s="90"/>
      <c r="C83" s="188"/>
      <c r="D83" s="188"/>
      <c r="E83" s="189"/>
      <c r="F83" s="189"/>
      <c r="G83" s="170"/>
      <c r="H83" s="170"/>
      <c r="I83" s="190">
        <f>SUM(BUILDUPS!I2598)</f>
        <v>0</v>
      </c>
      <c r="J83" s="190">
        <f t="shared" si="2"/>
        <v>0</v>
      </c>
      <c r="K83" s="92"/>
      <c r="L83" s="5">
        <f>SUM(BUILDUPS!K2598)</f>
        <v>0</v>
      </c>
      <c r="M83" s="5">
        <f>SUM(BUILDUPS!L2598)</f>
        <v>0</v>
      </c>
      <c r="N83" s="5">
        <f>SUM(BUILDUPS!M2598)</f>
        <v>0</v>
      </c>
    </row>
    <row r="84" spans="1:14" hidden="1">
      <c r="A84" s="90" t="s">
        <v>209</v>
      </c>
      <c r="B84" s="90"/>
      <c r="C84" s="188"/>
      <c r="D84" s="188"/>
      <c r="E84" s="189"/>
      <c r="F84" s="189"/>
      <c r="G84" s="170"/>
      <c r="H84" s="170"/>
      <c r="I84" s="190">
        <f>SUM(BUILDUPS!I2630)</f>
        <v>0</v>
      </c>
      <c r="J84" s="190">
        <f t="shared" si="2"/>
        <v>0</v>
      </c>
      <c r="K84" s="92"/>
      <c r="L84" s="5">
        <f>SUM(BUILDUPS!K2630)</f>
        <v>0</v>
      </c>
      <c r="M84" s="5">
        <f>SUM(BUILDUPS!L2630)</f>
        <v>0</v>
      </c>
      <c r="N84" s="5">
        <f>SUM(BUILDUPS!M2630)</f>
        <v>0</v>
      </c>
    </row>
    <row r="85" spans="1:14" hidden="1">
      <c r="A85" s="90" t="s">
        <v>210</v>
      </c>
      <c r="B85" s="90"/>
      <c r="C85" s="188"/>
      <c r="D85" s="188"/>
      <c r="E85" s="189"/>
      <c r="F85" s="189"/>
      <c r="G85" s="170"/>
      <c r="H85" s="170"/>
      <c r="I85" s="190">
        <f>SUM(BUILDUPS!I2662)</f>
        <v>0</v>
      </c>
      <c r="J85" s="190">
        <f t="shared" si="2"/>
        <v>0</v>
      </c>
      <c r="K85" s="92"/>
      <c r="L85" s="5">
        <f>SUM(BUILDUPS!K2662)</f>
        <v>0</v>
      </c>
      <c r="M85" s="5">
        <f>SUM(BUILDUPS!L2662)</f>
        <v>0</v>
      </c>
      <c r="N85" s="5">
        <f>SUM(BUILDUPS!M2662)</f>
        <v>0</v>
      </c>
    </row>
    <row r="86" spans="1:14" hidden="1">
      <c r="A86" s="90" t="s">
        <v>211</v>
      </c>
      <c r="B86" s="90"/>
      <c r="C86" s="188"/>
      <c r="D86" s="188"/>
      <c r="E86" s="189"/>
      <c r="F86" s="189"/>
      <c r="G86" s="170"/>
      <c r="H86" s="170"/>
      <c r="I86" s="190">
        <f>SUM(BUILDUPS!I2694)</f>
        <v>0</v>
      </c>
      <c r="J86" s="190">
        <f t="shared" si="2"/>
        <v>0</v>
      </c>
      <c r="K86" s="92"/>
      <c r="L86" s="5">
        <f>SUM(BUILDUPS!K2694)</f>
        <v>0</v>
      </c>
      <c r="M86" s="5">
        <f>SUM(BUILDUPS!L2694)</f>
        <v>0</v>
      </c>
      <c r="N86" s="5">
        <f>SUM(BUILDUPS!M2694)</f>
        <v>0</v>
      </c>
    </row>
    <row r="87" spans="1:14" hidden="1">
      <c r="A87" s="90" t="s">
        <v>212</v>
      </c>
      <c r="B87" s="90"/>
      <c r="C87" s="188"/>
      <c r="D87" s="188"/>
      <c r="E87" s="189"/>
      <c r="F87" s="189"/>
      <c r="G87" s="170"/>
      <c r="H87" s="170"/>
      <c r="I87" s="190">
        <f>SUM(BUILDUPS!I2726)</f>
        <v>0</v>
      </c>
      <c r="J87" s="190">
        <f t="shared" si="2"/>
        <v>0</v>
      </c>
      <c r="K87" s="92"/>
      <c r="L87" s="5">
        <f>SUM(BUILDUPS!K2726)</f>
        <v>0</v>
      </c>
      <c r="M87" s="5">
        <f>SUM(BUILDUPS!L2726)</f>
        <v>0</v>
      </c>
      <c r="N87" s="5">
        <f>SUM(BUILDUPS!M2726)</f>
        <v>0</v>
      </c>
    </row>
    <row r="88" spans="1:14" hidden="1">
      <c r="A88" s="90" t="s">
        <v>213</v>
      </c>
      <c r="B88" s="90"/>
      <c r="C88" s="188"/>
      <c r="D88" s="188"/>
      <c r="E88" s="189"/>
      <c r="F88" s="189"/>
      <c r="G88" s="170"/>
      <c r="H88" s="170"/>
      <c r="I88" s="190">
        <f>SUM(BUILDUPS!I2758)</f>
        <v>0</v>
      </c>
      <c r="J88" s="190">
        <f t="shared" si="2"/>
        <v>0</v>
      </c>
      <c r="K88" s="92"/>
      <c r="L88" s="5">
        <f>SUM(BUILDUPS!K2758)</f>
        <v>0</v>
      </c>
      <c r="M88" s="5">
        <f>SUM(BUILDUPS!L2758)</f>
        <v>0</v>
      </c>
      <c r="N88" s="5">
        <f>SUM(BUILDUPS!M2758)</f>
        <v>0</v>
      </c>
    </row>
    <row r="89" spans="1:14" hidden="1">
      <c r="A89" s="90" t="s">
        <v>214</v>
      </c>
      <c r="B89" s="90"/>
      <c r="C89" s="188"/>
      <c r="D89" s="188"/>
      <c r="E89" s="189"/>
      <c r="F89" s="189"/>
      <c r="G89" s="170"/>
      <c r="H89" s="170"/>
      <c r="I89" s="190">
        <f>SUM(BUILDUPS!I2790)</f>
        <v>0</v>
      </c>
      <c r="J89" s="190">
        <f t="shared" si="2"/>
        <v>0</v>
      </c>
      <c r="K89" s="92"/>
      <c r="L89" s="5">
        <f>SUM(BUILDUPS!K2790)</f>
        <v>0</v>
      </c>
      <c r="M89" s="5">
        <f>SUM(BUILDUPS!L2790)</f>
        <v>0</v>
      </c>
      <c r="N89" s="5">
        <f>SUM(BUILDUPS!M2790)</f>
        <v>0</v>
      </c>
    </row>
    <row r="90" spans="1:14" hidden="1">
      <c r="A90" s="90" t="s">
        <v>215</v>
      </c>
      <c r="B90" s="90"/>
      <c r="C90" s="188"/>
      <c r="D90" s="188"/>
      <c r="E90" s="189"/>
      <c r="F90" s="189"/>
      <c r="G90" s="170"/>
      <c r="H90" s="170"/>
      <c r="I90" s="190">
        <f>SUM(BUILDUPS!I2822)</f>
        <v>0</v>
      </c>
      <c r="J90" s="190">
        <f t="shared" si="2"/>
        <v>0</v>
      </c>
      <c r="K90" s="92"/>
      <c r="L90" s="5">
        <f>SUM(BUILDUPS!K2822)</f>
        <v>0</v>
      </c>
      <c r="M90" s="5">
        <f>SUM(BUILDUPS!L2822)</f>
        <v>0</v>
      </c>
      <c r="N90" s="5">
        <f>SUM(BUILDUPS!M2822)</f>
        <v>0</v>
      </c>
    </row>
    <row r="91" spans="1:14" hidden="1">
      <c r="A91" s="90" t="s">
        <v>216</v>
      </c>
      <c r="B91" s="90"/>
      <c r="C91" s="188"/>
      <c r="D91" s="188"/>
      <c r="E91" s="189"/>
      <c r="F91" s="189"/>
      <c r="G91" s="170"/>
      <c r="H91" s="170"/>
      <c r="I91" s="190">
        <f>SUM(BUILDUPS!I2854)</f>
        <v>0</v>
      </c>
      <c r="J91" s="190">
        <f t="shared" si="2"/>
        <v>0</v>
      </c>
      <c r="K91" s="92"/>
      <c r="L91" s="5">
        <f>SUM(BUILDUPS!K2854)</f>
        <v>0</v>
      </c>
      <c r="M91" s="5">
        <f>SUM(BUILDUPS!L2854)</f>
        <v>0</v>
      </c>
      <c r="N91" s="5">
        <f>SUM(BUILDUPS!M2854)</f>
        <v>0</v>
      </c>
    </row>
    <row r="92" spans="1:14" hidden="1">
      <c r="A92" s="90" t="s">
        <v>217</v>
      </c>
      <c r="B92" s="90"/>
      <c r="C92" s="188"/>
      <c r="D92" s="188"/>
      <c r="E92" s="189"/>
      <c r="F92" s="189"/>
      <c r="G92" s="170"/>
      <c r="H92" s="170"/>
      <c r="I92" s="190">
        <f>SUM(BUILDUPS!I2886)</f>
        <v>0</v>
      </c>
      <c r="J92" s="190">
        <f t="shared" si="2"/>
        <v>0</v>
      </c>
      <c r="K92" s="92"/>
      <c r="L92" s="5">
        <f>SUM(BUILDUPS!K2886)</f>
        <v>0</v>
      </c>
      <c r="M92" s="5">
        <f>SUM(BUILDUPS!L2886)</f>
        <v>0</v>
      </c>
      <c r="N92" s="5">
        <f>SUM(BUILDUPS!M2886)</f>
        <v>0</v>
      </c>
    </row>
    <row r="93" spans="1:14" hidden="1">
      <c r="A93" s="90" t="s">
        <v>218</v>
      </c>
      <c r="B93" s="90"/>
      <c r="C93" s="188"/>
      <c r="D93" s="188"/>
      <c r="E93" s="189"/>
      <c r="F93" s="189"/>
      <c r="G93" s="170"/>
      <c r="H93" s="170"/>
      <c r="I93" s="190">
        <f>SUM(BUILDUPS!I2918)</f>
        <v>0</v>
      </c>
      <c r="J93" s="190">
        <f t="shared" si="2"/>
        <v>0</v>
      </c>
      <c r="K93" s="92"/>
      <c r="L93" s="5">
        <f>SUM(BUILDUPS!K2918)</f>
        <v>0</v>
      </c>
      <c r="M93" s="5">
        <f>SUM(BUILDUPS!L2918)</f>
        <v>0</v>
      </c>
      <c r="N93" s="5">
        <f>SUM(BUILDUPS!M2918)</f>
        <v>0</v>
      </c>
    </row>
    <row r="94" spans="1:14" hidden="1">
      <c r="A94" s="90" t="s">
        <v>219</v>
      </c>
      <c r="B94" s="90"/>
      <c r="C94" s="188"/>
      <c r="D94" s="188"/>
      <c r="E94" s="189"/>
      <c r="F94" s="189"/>
      <c r="G94" s="170"/>
      <c r="H94" s="170"/>
      <c r="I94" s="190">
        <f>SUM(BUILDUPS!I2950)</f>
        <v>0</v>
      </c>
      <c r="J94" s="190">
        <f t="shared" si="2"/>
        <v>0</v>
      </c>
      <c r="K94" s="92"/>
      <c r="L94" s="5">
        <f>SUM(BUILDUPS!K2950)</f>
        <v>0</v>
      </c>
      <c r="M94" s="5">
        <f>SUM(BUILDUPS!L2950)</f>
        <v>0</v>
      </c>
      <c r="N94" s="5">
        <f>SUM(BUILDUPS!M2950)</f>
        <v>0</v>
      </c>
    </row>
    <row r="95" spans="1:14" hidden="1">
      <c r="A95" s="90" t="s">
        <v>220</v>
      </c>
      <c r="B95" s="90"/>
      <c r="C95" s="188"/>
      <c r="D95" s="188"/>
      <c r="E95" s="189"/>
      <c r="F95" s="189"/>
      <c r="G95" s="170"/>
      <c r="H95" s="170"/>
      <c r="I95" s="190">
        <f>SUM(BUILDUPS!I2982)</f>
        <v>0</v>
      </c>
      <c r="J95" s="190">
        <f t="shared" si="2"/>
        <v>0</v>
      </c>
      <c r="K95" s="92"/>
      <c r="L95" s="5">
        <f>SUM(BUILDUPS!K2982)</f>
        <v>0</v>
      </c>
      <c r="M95" s="5">
        <f>SUM(BUILDUPS!L2982)</f>
        <v>0</v>
      </c>
      <c r="N95" s="5">
        <f>SUM(BUILDUPS!M2982)</f>
        <v>0</v>
      </c>
    </row>
    <row r="96" spans="1:14" hidden="1">
      <c r="A96" s="90" t="s">
        <v>221</v>
      </c>
      <c r="B96" s="90"/>
      <c r="C96" s="188"/>
      <c r="D96" s="188"/>
      <c r="E96" s="189"/>
      <c r="F96" s="189"/>
      <c r="G96" s="170"/>
      <c r="H96" s="170"/>
      <c r="I96" s="190">
        <f>SUM(BUILDUPS!I3014)</f>
        <v>0</v>
      </c>
      <c r="J96" s="190">
        <f t="shared" si="2"/>
        <v>0</v>
      </c>
      <c r="K96" s="92"/>
      <c r="L96" s="5">
        <f>SUM(BUILDUPS!K3014)</f>
        <v>0</v>
      </c>
      <c r="M96" s="5">
        <f>SUM(BUILDUPS!L3014)</f>
        <v>0</v>
      </c>
      <c r="N96" s="5">
        <f>SUM(BUILDUPS!M3014)</f>
        <v>0</v>
      </c>
    </row>
    <row r="97" spans="1:14" hidden="1">
      <c r="A97" s="90" t="s">
        <v>222</v>
      </c>
      <c r="B97" s="90"/>
      <c r="C97" s="188"/>
      <c r="D97" s="188"/>
      <c r="E97" s="189"/>
      <c r="F97" s="189"/>
      <c r="G97" s="170"/>
      <c r="H97" s="170"/>
      <c r="I97" s="190">
        <f>SUM(BUILDUPS!I3046)</f>
        <v>0</v>
      </c>
      <c r="J97" s="190">
        <f t="shared" si="2"/>
        <v>0</v>
      </c>
      <c r="K97" s="92"/>
      <c r="L97" s="5">
        <f>SUM(BUILDUPS!K3046)</f>
        <v>0</v>
      </c>
      <c r="M97" s="5">
        <f>SUM(BUILDUPS!L3046)</f>
        <v>0</v>
      </c>
      <c r="N97" s="5">
        <f>SUM(BUILDUPS!M3046)</f>
        <v>0</v>
      </c>
    </row>
    <row r="98" spans="1:14" hidden="1">
      <c r="A98" s="90" t="s">
        <v>223</v>
      </c>
      <c r="B98" s="90"/>
      <c r="C98" s="188"/>
      <c r="D98" s="188"/>
      <c r="E98" s="189"/>
      <c r="F98" s="189"/>
      <c r="G98" s="170"/>
      <c r="H98" s="170"/>
      <c r="I98" s="190">
        <f>SUM(BUILDUPS!I3078)</f>
        <v>0</v>
      </c>
      <c r="J98" s="190">
        <f t="shared" si="2"/>
        <v>0</v>
      </c>
      <c r="K98" s="92"/>
      <c r="L98" s="5">
        <f>SUM(BUILDUPS!K3078)</f>
        <v>0</v>
      </c>
      <c r="M98" s="5">
        <f>SUM(BUILDUPS!L3078)</f>
        <v>0</v>
      </c>
      <c r="N98" s="5">
        <f>SUM(BUILDUPS!M3078)</f>
        <v>0</v>
      </c>
    </row>
    <row r="99" spans="1:14" hidden="1">
      <c r="A99" s="90" t="s">
        <v>224</v>
      </c>
      <c r="B99" s="90"/>
      <c r="C99" s="188"/>
      <c r="D99" s="188"/>
      <c r="E99" s="189"/>
      <c r="F99" s="189"/>
      <c r="G99" s="170"/>
      <c r="H99" s="170"/>
      <c r="I99" s="190">
        <f>SUM(BUILDUPS!I3110)</f>
        <v>0</v>
      </c>
      <c r="J99" s="190">
        <f t="shared" si="2"/>
        <v>0</v>
      </c>
      <c r="K99" s="92"/>
      <c r="L99" s="5">
        <f>SUM(BUILDUPS!K3110)</f>
        <v>0</v>
      </c>
      <c r="M99" s="5">
        <f>SUM(BUILDUPS!L3110)</f>
        <v>0</v>
      </c>
      <c r="N99" s="5">
        <f>SUM(BUILDUPS!M3110)</f>
        <v>0</v>
      </c>
    </row>
    <row r="100" spans="1:14" hidden="1">
      <c r="A100" s="90" t="s">
        <v>225</v>
      </c>
      <c r="B100" s="90"/>
      <c r="C100" s="188"/>
      <c r="D100" s="188"/>
      <c r="E100" s="189"/>
      <c r="F100" s="189"/>
      <c r="G100" s="170"/>
      <c r="H100" s="170"/>
      <c r="I100" s="190">
        <f>SUM(BUILDUPS!I3142)</f>
        <v>0</v>
      </c>
      <c r="J100" s="190">
        <f t="shared" si="2"/>
        <v>0</v>
      </c>
      <c r="K100" s="92"/>
      <c r="L100" s="5">
        <f>SUM(BUILDUPS!K3142)</f>
        <v>0</v>
      </c>
      <c r="M100" s="5">
        <f>SUM(BUILDUPS!L3142)</f>
        <v>0</v>
      </c>
      <c r="N100" s="5">
        <f>SUM(BUILDUPS!M3142)</f>
        <v>0</v>
      </c>
    </row>
    <row r="101" spans="1:14" hidden="1">
      <c r="A101" s="90" t="s">
        <v>226</v>
      </c>
      <c r="B101" s="90"/>
      <c r="C101" s="188"/>
      <c r="D101" s="188"/>
      <c r="E101" s="189"/>
      <c r="F101" s="189"/>
      <c r="G101" s="170"/>
      <c r="H101" s="170"/>
      <c r="I101" s="190">
        <f>SUM(BUILDUPS!I3174)</f>
        <v>0</v>
      </c>
      <c r="J101" s="190">
        <f t="shared" si="2"/>
        <v>0</v>
      </c>
      <c r="K101" s="92"/>
      <c r="L101" s="5">
        <f>SUM(BUILDUPS!K3174)</f>
        <v>0</v>
      </c>
      <c r="M101" s="5">
        <f>SUM(BUILDUPS!L3174)</f>
        <v>0</v>
      </c>
      <c r="N101" s="5">
        <f>SUM(BUILDUPS!M3174)</f>
        <v>0</v>
      </c>
    </row>
    <row r="102" spans="1:14">
      <c r="A102" s="90"/>
      <c r="B102" s="90"/>
      <c r="C102" s="90"/>
      <c r="D102" s="90"/>
      <c r="E102" s="189"/>
      <c r="F102" s="189"/>
      <c r="G102" s="170"/>
      <c r="H102" s="170"/>
      <c r="I102" s="190"/>
      <c r="J102" s="190"/>
      <c r="K102" s="92"/>
    </row>
    <row r="103" spans="1:14" s="2" customFormat="1" ht="13.1">
      <c r="A103" s="191" t="s">
        <v>59</v>
      </c>
      <c r="B103" s="191"/>
      <c r="C103" s="191"/>
      <c r="D103" s="191"/>
      <c r="E103" s="192"/>
      <c r="F103" s="192"/>
      <c r="G103" s="163"/>
      <c r="H103" s="163"/>
      <c r="I103" s="193"/>
      <c r="J103" s="193">
        <f>SUM(J3:J102)</f>
        <v>867082.02488250006</v>
      </c>
      <c r="K103" s="194"/>
      <c r="L103" s="6">
        <f>SUM(L3:L102)</f>
        <v>947.36500000000001</v>
      </c>
      <c r="M103" s="6">
        <f>SUM(M3:M102)</f>
        <v>2951.3599999999997</v>
      </c>
      <c r="N103" s="6">
        <f>SUM(N3:N102)</f>
        <v>1485.5</v>
      </c>
    </row>
  </sheetData>
  <phoneticPr fontId="15" type="noConversion"/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174"/>
  <sheetViews>
    <sheetView topLeftCell="A190" zoomScale="93" zoomScaleNormal="100" workbookViewId="0">
      <selection activeCell="H230" sqref="H230"/>
    </sheetView>
  </sheetViews>
  <sheetFormatPr defaultRowHeight="12.45"/>
  <cols>
    <col min="1" max="1" width="18" bestFit="1" customWidth="1"/>
    <col min="2" max="2" width="18.375" style="9" bestFit="1" customWidth="1"/>
    <col min="3" max="3" width="15.625" customWidth="1"/>
    <col min="4" max="5" width="9.125" style="26" bestFit="1"/>
    <col min="6" max="6" width="12.25" style="26" customWidth="1"/>
    <col min="7" max="7" width="9.375" style="5" bestFit="1" customWidth="1"/>
    <col min="8" max="8" width="9.375" style="13" bestFit="1" customWidth="1"/>
    <col min="9" max="9" width="11.125" style="5" bestFit="1" customWidth="1"/>
    <col min="10" max="10" width="49" style="5" bestFit="1" customWidth="1"/>
    <col min="11" max="11" width="9.25" style="5" bestFit="1" customWidth="1"/>
    <col min="12" max="13" width="9.125" style="5"/>
  </cols>
  <sheetData>
    <row r="2" spans="1:13" ht="15.05">
      <c r="A2" s="3" t="s">
        <v>0</v>
      </c>
      <c r="B2" s="7"/>
      <c r="C2" s="1"/>
    </row>
    <row r="3" spans="1:13" ht="15.05">
      <c r="A3" s="3" t="s">
        <v>1</v>
      </c>
      <c r="B3" s="7"/>
      <c r="C3" s="1"/>
    </row>
    <row r="4" spans="1:13" ht="15.05">
      <c r="A4" s="3" t="s">
        <v>2</v>
      </c>
      <c r="B4" s="7"/>
      <c r="C4" s="1"/>
    </row>
    <row r="5" spans="1:13" ht="15.05">
      <c r="A5" s="3"/>
      <c r="B5" s="7"/>
      <c r="C5" s="1"/>
    </row>
    <row r="6" spans="1:13" ht="17.7">
      <c r="A6" s="16"/>
    </row>
    <row r="7" spans="1:13" ht="15.05">
      <c r="A7" s="3" t="s">
        <v>9</v>
      </c>
      <c r="B7" s="77" t="str">
        <f>'JMS SHEDULE OF WORKS'!C3</f>
        <v>LIN-311 wall panels</v>
      </c>
      <c r="C7" s="12" t="s">
        <v>323</v>
      </c>
      <c r="D7" s="26">
        <f>'JMS SHEDULE OF WORKS'!D3</f>
        <v>0</v>
      </c>
      <c r="F7" s="78" t="str">
        <f>'JMS SHEDULE OF WORKS'!G3</f>
        <v>5.4, 5.5, 5.6, 5.8, 5.10b</v>
      </c>
      <c r="H7" s="13" t="s">
        <v>22</v>
      </c>
      <c r="I7" s="24">
        <v>1</v>
      </c>
    </row>
    <row r="8" spans="1:13" s="2" customFormat="1" ht="13.1">
      <c r="A8" s="76" t="str">
        <f>'JMS SHEDULE OF WORKS'!A3</f>
        <v>6964/1</v>
      </c>
      <c r="B8" s="8" t="s">
        <v>3</v>
      </c>
      <c r="C8" s="2" t="s">
        <v>4</v>
      </c>
      <c r="D8" s="27" t="s">
        <v>5</v>
      </c>
      <c r="E8" s="27" t="s">
        <v>5</v>
      </c>
      <c r="F8" s="27" t="s">
        <v>23</v>
      </c>
      <c r="G8" s="6" t="s">
        <v>6</v>
      </c>
      <c r="H8" s="14" t="s">
        <v>7</v>
      </c>
      <c r="I8" s="6" t="s">
        <v>8</v>
      </c>
      <c r="J8" s="6"/>
      <c r="K8" s="6" t="s">
        <v>18</v>
      </c>
      <c r="L8" s="6" t="s">
        <v>19</v>
      </c>
      <c r="M8" s="6" t="s">
        <v>20</v>
      </c>
    </row>
    <row r="9" spans="1:13">
      <c r="A9" s="30" t="s">
        <v>24</v>
      </c>
      <c r="B9" s="11" t="s">
        <v>312</v>
      </c>
      <c r="C9" s="12" t="s">
        <v>313</v>
      </c>
      <c r="D9" s="28">
        <v>0.125</v>
      </c>
      <c r="E9" s="28">
        <v>0.05</v>
      </c>
      <c r="F9" s="28">
        <f t="shared" ref="F9:F14" si="0">SUM(D9*E9)</f>
        <v>6.2500000000000003E-3</v>
      </c>
      <c r="G9" s="15">
        <v>1160</v>
      </c>
      <c r="H9" s="15">
        <v>3450</v>
      </c>
      <c r="I9" s="10">
        <f t="shared" ref="I9:I14" si="1">SUM(F9*G9)*H9</f>
        <v>25012.5</v>
      </c>
    </row>
    <row r="10" spans="1:13">
      <c r="A10" s="30" t="s">
        <v>24</v>
      </c>
      <c r="B10" s="11"/>
      <c r="C10" s="12"/>
      <c r="D10" s="28"/>
      <c r="E10" s="28"/>
      <c r="F10" s="28">
        <f t="shared" si="0"/>
        <v>0</v>
      </c>
      <c r="G10" s="10"/>
      <c r="H10" s="15"/>
      <c r="I10" s="10">
        <f t="shared" si="1"/>
        <v>0</v>
      </c>
    </row>
    <row r="11" spans="1:13">
      <c r="A11" s="30" t="s">
        <v>24</v>
      </c>
      <c r="B11" s="11"/>
      <c r="C11" s="12"/>
      <c r="D11" s="28"/>
      <c r="E11" s="28"/>
      <c r="F11" s="28">
        <f t="shared" si="0"/>
        <v>0</v>
      </c>
      <c r="G11" s="10"/>
      <c r="H11" s="15"/>
      <c r="I11" s="10">
        <f t="shared" si="1"/>
        <v>0</v>
      </c>
    </row>
    <row r="12" spans="1:13">
      <c r="A12" s="31" t="s">
        <v>25</v>
      </c>
      <c r="B12" s="11"/>
      <c r="C12" s="12"/>
      <c r="D12" s="28"/>
      <c r="E12" s="28"/>
      <c r="F12" s="28">
        <f t="shared" si="0"/>
        <v>0</v>
      </c>
      <c r="G12" s="10"/>
      <c r="H12" s="15"/>
      <c r="I12" s="10">
        <f t="shared" si="1"/>
        <v>0</v>
      </c>
    </row>
    <row r="13" spans="1:13">
      <c r="A13" s="31" t="s">
        <v>25</v>
      </c>
      <c r="B13" s="11"/>
      <c r="C13" s="12"/>
      <c r="D13" s="28"/>
      <c r="E13" s="28"/>
      <c r="F13" s="28">
        <f t="shared" si="0"/>
        <v>0</v>
      </c>
      <c r="G13" s="10"/>
      <c r="H13" s="15"/>
      <c r="I13" s="10">
        <f t="shared" si="1"/>
        <v>0</v>
      </c>
    </row>
    <row r="14" spans="1:13">
      <c r="A14" s="31" t="s">
        <v>25</v>
      </c>
      <c r="B14" s="11"/>
      <c r="C14" s="12"/>
      <c r="D14" s="28"/>
      <c r="E14" s="28"/>
      <c r="F14" s="28">
        <f t="shared" si="0"/>
        <v>0</v>
      </c>
      <c r="G14" s="10"/>
      <c r="H14" s="15"/>
      <c r="I14" s="10">
        <f t="shared" si="1"/>
        <v>0</v>
      </c>
    </row>
    <row r="15" spans="1:13">
      <c r="A15" s="31" t="s">
        <v>39</v>
      </c>
      <c r="B15" s="11"/>
      <c r="C15" s="12"/>
      <c r="D15" s="28"/>
      <c r="E15" s="28"/>
      <c r="F15" s="28"/>
      <c r="G15" s="10"/>
      <c r="H15" s="15"/>
      <c r="I15" s="10">
        <f t="shared" ref="I15:I17" si="2">SUM(G15*H15)</f>
        <v>0</v>
      </c>
    </row>
    <row r="16" spans="1:13">
      <c r="A16" s="31" t="s">
        <v>39</v>
      </c>
      <c r="B16" s="11"/>
      <c r="C16" s="12"/>
      <c r="D16" s="28"/>
      <c r="E16" s="28"/>
      <c r="F16" s="28"/>
      <c r="G16" s="10"/>
      <c r="H16" s="15"/>
      <c r="I16" s="10">
        <f t="shared" si="2"/>
        <v>0</v>
      </c>
    </row>
    <row r="17" spans="1:11">
      <c r="A17" s="31" t="s">
        <v>39</v>
      </c>
      <c r="B17" s="11"/>
      <c r="C17" s="12"/>
      <c r="D17" s="28"/>
      <c r="E17" s="28"/>
      <c r="F17" s="28"/>
      <c r="G17" s="10"/>
      <c r="H17" s="15"/>
      <c r="I17" s="10">
        <f t="shared" si="2"/>
        <v>0</v>
      </c>
    </row>
    <row r="18" spans="1:11">
      <c r="A18" s="32" t="s">
        <v>28</v>
      </c>
      <c r="B18" s="11" t="s">
        <v>311</v>
      </c>
      <c r="C18" s="12"/>
      <c r="D18" s="28"/>
      <c r="E18" s="28"/>
      <c r="F18" s="28"/>
      <c r="G18" s="10">
        <v>127</v>
      </c>
      <c r="H18" s="15">
        <v>535.67999999999995</v>
      </c>
      <c r="I18" s="10">
        <f t="shared" ref="I18:I36" si="3">SUM(G18*H18)</f>
        <v>68031.360000000001</v>
      </c>
    </row>
    <row r="19" spans="1:11">
      <c r="A19" s="32" t="s">
        <v>28</v>
      </c>
      <c r="B19" s="11" t="s">
        <v>311</v>
      </c>
      <c r="C19" s="12"/>
      <c r="D19" s="28"/>
      <c r="E19" s="28"/>
      <c r="F19" s="28"/>
      <c r="G19" s="10">
        <v>127</v>
      </c>
      <c r="H19" s="15">
        <v>96.31</v>
      </c>
      <c r="I19" s="10">
        <f t="shared" si="3"/>
        <v>12231.37</v>
      </c>
    </row>
    <row r="20" spans="1:11">
      <c r="A20" s="32" t="s">
        <v>28</v>
      </c>
      <c r="B20" s="11"/>
      <c r="C20" s="12"/>
      <c r="D20" s="28"/>
      <c r="E20" s="28"/>
      <c r="F20" s="28"/>
      <c r="G20" s="10"/>
      <c r="H20" s="15"/>
      <c r="I20" s="10">
        <f t="shared" si="3"/>
        <v>0</v>
      </c>
    </row>
    <row r="21" spans="1:11">
      <c r="A21" t="s">
        <v>26</v>
      </c>
      <c r="B21" s="11"/>
      <c r="C21" s="12"/>
      <c r="D21" s="28"/>
      <c r="E21" s="28"/>
      <c r="F21" s="28"/>
      <c r="G21" s="33">
        <v>0.1</v>
      </c>
      <c r="H21" s="15">
        <f>SUM(I18:I20)</f>
        <v>80262.73</v>
      </c>
      <c r="I21" s="10">
        <f t="shared" si="3"/>
        <v>8026.2730000000001</v>
      </c>
    </row>
    <row r="22" spans="1:11">
      <c r="B22" s="11" t="s">
        <v>27</v>
      </c>
      <c r="C22" s="12"/>
      <c r="D22" s="28"/>
      <c r="E22" s="28"/>
      <c r="F22" s="28"/>
      <c r="G22" s="10">
        <f>SUM(G9)</f>
        <v>1160</v>
      </c>
      <c r="H22" s="15">
        <f>SUM(D9+D9+E9+E9)*3</f>
        <v>1.0499999999999998</v>
      </c>
      <c r="I22" s="10">
        <f t="shared" si="3"/>
        <v>1217.9999999999998</v>
      </c>
    </row>
    <row r="23" spans="1:11">
      <c r="B23" s="11" t="s">
        <v>13</v>
      </c>
      <c r="C23" s="12" t="s">
        <v>14</v>
      </c>
      <c r="D23" s="28" t="s">
        <v>29</v>
      </c>
      <c r="E23" s="28"/>
      <c r="F23" s="28">
        <f>SUM(G9:G11)</f>
        <v>1160</v>
      </c>
      <c r="G23" s="34">
        <f>SUM(F23)/20</f>
        <v>58</v>
      </c>
      <c r="H23" s="23"/>
      <c r="I23" s="10">
        <f t="shared" si="3"/>
        <v>0</v>
      </c>
    </row>
    <row r="24" spans="1:11">
      <c r="B24" s="11" t="s">
        <v>13</v>
      </c>
      <c r="C24" s="12" t="s">
        <v>14</v>
      </c>
      <c r="D24" s="28" t="s">
        <v>30</v>
      </c>
      <c r="E24" s="28"/>
      <c r="F24" s="28">
        <f>SUM(G12:G14)</f>
        <v>0</v>
      </c>
      <c r="G24" s="34">
        <f>SUM(F24)/10</f>
        <v>0</v>
      </c>
      <c r="H24" s="23"/>
      <c r="I24" s="10">
        <f t="shared" si="3"/>
        <v>0</v>
      </c>
    </row>
    <row r="25" spans="1:11">
      <c r="B25" s="11" t="s">
        <v>13</v>
      </c>
      <c r="C25" s="12" t="s">
        <v>14</v>
      </c>
      <c r="D25" s="28" t="s">
        <v>57</v>
      </c>
      <c r="E25" s="28" t="s">
        <v>319</v>
      </c>
      <c r="F25" s="80">
        <v>580</v>
      </c>
      <c r="G25" s="34">
        <f>SUM(F25)*0.25</f>
        <v>145</v>
      </c>
      <c r="H25" s="23"/>
      <c r="I25" s="10">
        <f t="shared" si="3"/>
        <v>0</v>
      </c>
    </row>
    <row r="26" spans="1:11">
      <c r="B26" s="11" t="s">
        <v>13</v>
      </c>
      <c r="C26" s="12" t="s">
        <v>14</v>
      </c>
      <c r="D26" s="28" t="s">
        <v>320</v>
      </c>
      <c r="E26" s="28"/>
      <c r="F26" s="28"/>
      <c r="G26" s="34">
        <f>SUM(G23)</f>
        <v>58</v>
      </c>
      <c r="H26" s="23"/>
      <c r="I26" s="10">
        <f t="shared" si="3"/>
        <v>0</v>
      </c>
    </row>
    <row r="27" spans="1:11">
      <c r="B27" s="11" t="s">
        <v>13</v>
      </c>
      <c r="C27" s="12" t="s">
        <v>15</v>
      </c>
      <c r="D27" s="28" t="s">
        <v>321</v>
      </c>
      <c r="E27" s="28"/>
      <c r="F27" s="28">
        <v>2</v>
      </c>
      <c r="G27" s="34">
        <v>290</v>
      </c>
      <c r="H27" s="23"/>
      <c r="I27" s="10">
        <f t="shared" si="3"/>
        <v>0</v>
      </c>
    </row>
    <row r="28" spans="1:11">
      <c r="B28" s="11" t="s">
        <v>13</v>
      </c>
      <c r="C28" s="12" t="s">
        <v>15</v>
      </c>
      <c r="D28" s="28"/>
      <c r="E28" s="28"/>
      <c r="F28" s="28"/>
      <c r="G28" s="34"/>
      <c r="H28" s="23"/>
      <c r="I28" s="10">
        <f t="shared" ref="I28" si="4">SUM(G28*H28)</f>
        <v>0</v>
      </c>
    </row>
    <row r="29" spans="1:11">
      <c r="B29" s="11" t="s">
        <v>13</v>
      </c>
      <c r="C29" s="12" t="s">
        <v>15</v>
      </c>
      <c r="D29" s="28"/>
      <c r="E29" s="28"/>
      <c r="F29" s="28"/>
      <c r="G29" s="34"/>
      <c r="H29" s="23"/>
      <c r="I29" s="10">
        <f t="shared" si="3"/>
        <v>0</v>
      </c>
    </row>
    <row r="30" spans="1:11">
      <c r="B30" s="11" t="s">
        <v>13</v>
      </c>
      <c r="C30" s="12" t="s">
        <v>16</v>
      </c>
      <c r="D30" s="28" t="s">
        <v>322</v>
      </c>
      <c r="E30" s="28"/>
      <c r="F30" s="28">
        <v>4</v>
      </c>
      <c r="G30" s="34">
        <v>580</v>
      </c>
      <c r="H30" s="23"/>
      <c r="I30" s="10">
        <f t="shared" si="3"/>
        <v>0</v>
      </c>
    </row>
    <row r="31" spans="1:11">
      <c r="B31" s="11" t="s">
        <v>13</v>
      </c>
      <c r="C31" s="12" t="s">
        <v>16</v>
      </c>
      <c r="D31" s="28"/>
      <c r="E31" s="28"/>
      <c r="F31" s="28"/>
      <c r="G31" s="34"/>
      <c r="H31" s="23"/>
      <c r="I31" s="10">
        <f t="shared" si="3"/>
        <v>0</v>
      </c>
    </row>
    <row r="32" spans="1:11">
      <c r="B32" s="11" t="s">
        <v>21</v>
      </c>
      <c r="C32" s="12" t="s">
        <v>14</v>
      </c>
      <c r="D32" s="28"/>
      <c r="E32" s="28"/>
      <c r="F32" s="28"/>
      <c r="G32" s="22">
        <f>SUM(G23:G26)</f>
        <v>261</v>
      </c>
      <c r="H32" s="15">
        <v>37.42</v>
      </c>
      <c r="I32" s="10">
        <f t="shared" si="3"/>
        <v>9766.6200000000008</v>
      </c>
      <c r="K32" s="5">
        <f>SUM(G32)*I7</f>
        <v>261</v>
      </c>
    </row>
    <row r="33" spans="1:13">
      <c r="B33" s="11" t="s">
        <v>21</v>
      </c>
      <c r="C33" s="12" t="s">
        <v>15</v>
      </c>
      <c r="D33" s="28"/>
      <c r="E33" s="28"/>
      <c r="F33" s="28"/>
      <c r="G33" s="22">
        <f>SUM(G27:G29)</f>
        <v>290</v>
      </c>
      <c r="H33" s="15">
        <v>37.42</v>
      </c>
      <c r="I33" s="10">
        <f t="shared" si="3"/>
        <v>10851.800000000001</v>
      </c>
      <c r="L33" s="5">
        <f>SUM(G33)*I7</f>
        <v>290</v>
      </c>
    </row>
    <row r="34" spans="1:13">
      <c r="B34" s="11" t="s">
        <v>21</v>
      </c>
      <c r="C34" s="12" t="s">
        <v>16</v>
      </c>
      <c r="D34" s="28"/>
      <c r="E34" s="28"/>
      <c r="F34" s="28"/>
      <c r="G34" s="22">
        <f>SUM(G30:G31)</f>
        <v>580</v>
      </c>
      <c r="H34" s="15">
        <v>37.42</v>
      </c>
      <c r="I34" s="10">
        <f t="shared" si="3"/>
        <v>21703.600000000002</v>
      </c>
      <c r="M34" s="5">
        <f>SUM(G34)*I7</f>
        <v>580</v>
      </c>
    </row>
    <row r="35" spans="1:13">
      <c r="B35" s="11" t="s">
        <v>13</v>
      </c>
      <c r="C35" s="12" t="s">
        <v>17</v>
      </c>
      <c r="D35" s="28"/>
      <c r="E35" s="28"/>
      <c r="F35" s="28"/>
      <c r="G35" s="34">
        <v>40</v>
      </c>
      <c r="H35" s="15">
        <v>37.42</v>
      </c>
      <c r="I35" s="10">
        <f t="shared" si="3"/>
        <v>1496.8000000000002</v>
      </c>
      <c r="L35" s="5">
        <f>SUM(G35)*I7</f>
        <v>40</v>
      </c>
    </row>
    <row r="36" spans="1:13">
      <c r="B36" s="11" t="s">
        <v>12</v>
      </c>
      <c r="C36" s="12"/>
      <c r="D36" s="28"/>
      <c r="E36" s="28"/>
      <c r="F36" s="28"/>
      <c r="G36" s="10"/>
      <c r="H36" s="15">
        <v>37.42</v>
      </c>
      <c r="I36" s="10">
        <f t="shared" si="3"/>
        <v>0</v>
      </c>
    </row>
    <row r="37" spans="1:13">
      <c r="B37" s="11" t="s">
        <v>11</v>
      </c>
      <c r="C37" s="12"/>
      <c r="D37" s="28"/>
      <c r="E37" s="28"/>
      <c r="F37" s="28"/>
      <c r="G37" s="10">
        <v>1</v>
      </c>
      <c r="H37" s="15">
        <f>SUM(I9:I36)*0.01</f>
        <v>1583.3832299999997</v>
      </c>
      <c r="I37" s="10">
        <f>SUM(G37*H37)</f>
        <v>1583.3832299999997</v>
      </c>
    </row>
    <row r="38" spans="1:13" s="2" customFormat="1" ht="13.1">
      <c r="B38" s="8" t="s">
        <v>10</v>
      </c>
      <c r="D38" s="27"/>
      <c r="E38" s="27"/>
      <c r="F38" s="27"/>
      <c r="G38" s="6">
        <f>SUM(G32:G35)</f>
        <v>1171</v>
      </c>
      <c r="H38" s="14">
        <f>SUM(I38)/435</f>
        <v>367.63610627586201</v>
      </c>
      <c r="I38" s="6">
        <f>SUM(I9:I37)</f>
        <v>159921.70622999998</v>
      </c>
      <c r="J38" s="6">
        <f>SUM(I38)*I7</f>
        <v>159921.70622999998</v>
      </c>
      <c r="K38" s="6">
        <f>SUM(K32:K37)</f>
        <v>261</v>
      </c>
      <c r="L38" s="6">
        <f t="shared" ref="L38:M38" si="5">SUM(L32:L37)</f>
        <v>330</v>
      </c>
      <c r="M38" s="6">
        <f t="shared" si="5"/>
        <v>580</v>
      </c>
    </row>
    <row r="39" spans="1:13" ht="15.05">
      <c r="A39" s="3" t="s">
        <v>9</v>
      </c>
      <c r="B39" s="77" t="str">
        <f>'JMS SHEDULE OF WORKS'!C4</f>
        <v>LIN-312 timber panels</v>
      </c>
      <c r="C39" s="12" t="s">
        <v>324</v>
      </c>
      <c r="D39" s="26">
        <f>'JMS SHEDULE OF WORKS'!D4</f>
        <v>0</v>
      </c>
      <c r="F39" s="78">
        <f>'JMS SHEDULE OF WORKS'!G4</f>
        <v>5.1100000000000003</v>
      </c>
      <c r="H39" s="13" t="s">
        <v>22</v>
      </c>
      <c r="I39" s="24">
        <v>1</v>
      </c>
    </row>
    <row r="40" spans="1:13" s="2" customFormat="1" ht="13.1">
      <c r="A40" s="76" t="str">
        <f>'JMS SHEDULE OF WORKS'!A4</f>
        <v>6964/2</v>
      </c>
      <c r="B40" s="8" t="s">
        <v>3</v>
      </c>
      <c r="C40" s="2" t="s">
        <v>4</v>
      </c>
      <c r="D40" s="27" t="s">
        <v>5</v>
      </c>
      <c r="E40" s="27" t="s">
        <v>5</v>
      </c>
      <c r="F40" s="27" t="s">
        <v>23</v>
      </c>
      <c r="G40" s="6" t="s">
        <v>6</v>
      </c>
      <c r="H40" s="14" t="s">
        <v>7</v>
      </c>
      <c r="I40" s="6" t="s">
        <v>8</v>
      </c>
      <c r="J40" s="6"/>
      <c r="K40" s="6" t="s">
        <v>18</v>
      </c>
      <c r="L40" s="6" t="s">
        <v>19</v>
      </c>
      <c r="M40" s="6" t="s">
        <v>20</v>
      </c>
    </row>
    <row r="41" spans="1:13">
      <c r="A41" s="30" t="s">
        <v>24</v>
      </c>
      <c r="B41" s="11" t="s">
        <v>312</v>
      </c>
      <c r="C41" s="12" t="s">
        <v>313</v>
      </c>
      <c r="D41" s="28">
        <v>0.125</v>
      </c>
      <c r="E41" s="28">
        <v>0.05</v>
      </c>
      <c r="F41" s="28">
        <f t="shared" ref="F41" si="6">SUM(D41*E41)</f>
        <v>6.2500000000000003E-3</v>
      </c>
      <c r="G41" s="15">
        <v>375.2</v>
      </c>
      <c r="H41" s="15">
        <v>3450</v>
      </c>
      <c r="I41" s="10">
        <f t="shared" ref="I41:I46" si="7">SUM(F41*G41)*H41</f>
        <v>8090.2500000000009</v>
      </c>
    </row>
    <row r="42" spans="1:13">
      <c r="A42" s="30" t="s">
        <v>24</v>
      </c>
      <c r="B42" s="11"/>
      <c r="C42" s="12"/>
      <c r="D42" s="28"/>
      <c r="E42" s="28"/>
      <c r="F42" s="28">
        <f t="shared" ref="F42:F46" si="8">SUM(D42*E42)</f>
        <v>0</v>
      </c>
      <c r="G42" s="10"/>
      <c r="H42" s="15"/>
      <c r="I42" s="10">
        <f t="shared" si="7"/>
        <v>0</v>
      </c>
    </row>
    <row r="43" spans="1:13">
      <c r="A43" s="30" t="s">
        <v>24</v>
      </c>
      <c r="B43" s="11"/>
      <c r="C43" s="12"/>
      <c r="D43" s="28"/>
      <c r="E43" s="28"/>
      <c r="F43" s="28">
        <f t="shared" si="8"/>
        <v>0</v>
      </c>
      <c r="G43" s="10"/>
      <c r="H43" s="15"/>
      <c r="I43" s="10">
        <f t="shared" si="7"/>
        <v>0</v>
      </c>
    </row>
    <row r="44" spans="1:13">
      <c r="A44" s="31" t="s">
        <v>25</v>
      </c>
      <c r="B44" s="11"/>
      <c r="C44" s="12"/>
      <c r="D44" s="28"/>
      <c r="E44" s="28"/>
      <c r="F44" s="28">
        <f t="shared" si="8"/>
        <v>0</v>
      </c>
      <c r="G44" s="10"/>
      <c r="H44" s="15"/>
      <c r="I44" s="10">
        <f t="shared" si="7"/>
        <v>0</v>
      </c>
    </row>
    <row r="45" spans="1:13">
      <c r="A45" s="31" t="s">
        <v>25</v>
      </c>
      <c r="B45" s="11"/>
      <c r="C45" s="12"/>
      <c r="D45" s="28"/>
      <c r="E45" s="28"/>
      <c r="F45" s="28">
        <f t="shared" si="8"/>
        <v>0</v>
      </c>
      <c r="G45" s="10"/>
      <c r="H45" s="15"/>
      <c r="I45" s="10">
        <f t="shared" si="7"/>
        <v>0</v>
      </c>
    </row>
    <row r="46" spans="1:13">
      <c r="A46" s="31" t="s">
        <v>25</v>
      </c>
      <c r="B46" s="11"/>
      <c r="C46" s="12"/>
      <c r="D46" s="28"/>
      <c r="E46" s="28"/>
      <c r="F46" s="28">
        <f t="shared" si="8"/>
        <v>0</v>
      </c>
      <c r="G46" s="10"/>
      <c r="H46" s="15"/>
      <c r="I46" s="10">
        <f t="shared" si="7"/>
        <v>0</v>
      </c>
    </row>
    <row r="47" spans="1:13">
      <c r="A47" s="31" t="s">
        <v>39</v>
      </c>
      <c r="B47" s="11"/>
      <c r="C47" s="12"/>
      <c r="D47" s="28"/>
      <c r="E47" s="28"/>
      <c r="F47" s="28"/>
      <c r="G47" s="10"/>
      <c r="H47" s="15"/>
      <c r="I47" s="10">
        <f t="shared" ref="I47:I49" si="9">SUM(G47*H47)</f>
        <v>0</v>
      </c>
    </row>
    <row r="48" spans="1:13">
      <c r="A48" s="31" t="s">
        <v>39</v>
      </c>
      <c r="B48" s="11"/>
      <c r="C48" s="12"/>
      <c r="D48" s="28"/>
      <c r="E48" s="28"/>
      <c r="F48" s="28"/>
      <c r="G48" s="10"/>
      <c r="H48" s="15"/>
      <c r="I48" s="10">
        <f t="shared" si="9"/>
        <v>0</v>
      </c>
    </row>
    <row r="49" spans="1:11">
      <c r="A49" s="31" t="s">
        <v>39</v>
      </c>
      <c r="B49" s="11"/>
      <c r="C49" s="12"/>
      <c r="D49" s="28"/>
      <c r="E49" s="28"/>
      <c r="F49" s="28"/>
      <c r="G49" s="10"/>
      <c r="H49" s="15"/>
      <c r="I49" s="10">
        <f t="shared" si="9"/>
        <v>0</v>
      </c>
    </row>
    <row r="50" spans="1:11">
      <c r="A50" s="32" t="s">
        <v>28</v>
      </c>
      <c r="B50" s="11" t="s">
        <v>311</v>
      </c>
      <c r="C50" s="12"/>
      <c r="D50" s="28"/>
      <c r="E50" s="28"/>
      <c r="F50" s="28"/>
      <c r="G50" s="10">
        <v>67</v>
      </c>
      <c r="H50" s="15">
        <v>321.06</v>
      </c>
      <c r="I50" s="10">
        <f t="shared" ref="I50:I68" si="10">SUM(G50*H50)</f>
        <v>21511.02</v>
      </c>
    </row>
    <row r="51" spans="1:11">
      <c r="A51" s="32" t="s">
        <v>28</v>
      </c>
      <c r="B51" s="11"/>
      <c r="C51" s="12"/>
      <c r="D51" s="28"/>
      <c r="E51" s="28"/>
      <c r="F51" s="28"/>
      <c r="G51" s="10"/>
      <c r="H51" s="15"/>
      <c r="I51" s="10">
        <f t="shared" si="10"/>
        <v>0</v>
      </c>
    </row>
    <row r="52" spans="1:11">
      <c r="A52" s="32" t="s">
        <v>28</v>
      </c>
      <c r="B52" s="11"/>
      <c r="C52" s="12"/>
      <c r="D52" s="28"/>
      <c r="E52" s="28"/>
      <c r="F52" s="28"/>
      <c r="G52" s="10"/>
      <c r="H52" s="15"/>
      <c r="I52" s="10">
        <f t="shared" si="10"/>
        <v>0</v>
      </c>
    </row>
    <row r="53" spans="1:11">
      <c r="A53" t="s">
        <v>26</v>
      </c>
      <c r="B53" s="11"/>
      <c r="C53" s="12"/>
      <c r="D53" s="28"/>
      <c r="E53" s="28"/>
      <c r="F53" s="28"/>
      <c r="G53" s="33">
        <v>0.1</v>
      </c>
      <c r="H53" s="15">
        <f>SUM(I50:I52)</f>
        <v>21511.02</v>
      </c>
      <c r="I53" s="10">
        <f t="shared" si="10"/>
        <v>2151.1020000000003</v>
      </c>
    </row>
    <row r="54" spans="1:11">
      <c r="B54" s="11" t="s">
        <v>27</v>
      </c>
      <c r="C54" s="12"/>
      <c r="D54" s="28"/>
      <c r="E54" s="28"/>
      <c r="F54" s="28"/>
      <c r="G54" s="10">
        <f>SUM(G41)</f>
        <v>375.2</v>
      </c>
      <c r="H54" s="15">
        <f>SUM(D41+D41+E41+E41)*3</f>
        <v>1.0499999999999998</v>
      </c>
      <c r="I54" s="10">
        <f t="shared" si="10"/>
        <v>393.95999999999992</v>
      </c>
    </row>
    <row r="55" spans="1:11">
      <c r="B55" s="11" t="s">
        <v>13</v>
      </c>
      <c r="C55" s="12" t="s">
        <v>14</v>
      </c>
      <c r="D55" s="28" t="s">
        <v>29</v>
      </c>
      <c r="E55" s="28"/>
      <c r="F55" s="28">
        <f>SUM(G41:G43)</f>
        <v>375.2</v>
      </c>
      <c r="G55" s="34">
        <f>SUM(F55)/20</f>
        <v>18.759999999999998</v>
      </c>
      <c r="H55" s="23"/>
      <c r="I55" s="10">
        <f t="shared" si="10"/>
        <v>0</v>
      </c>
    </row>
    <row r="56" spans="1:11">
      <c r="B56" s="11" t="s">
        <v>13</v>
      </c>
      <c r="C56" s="12" t="s">
        <v>14</v>
      </c>
      <c r="D56" s="28" t="s">
        <v>30</v>
      </c>
      <c r="E56" s="28"/>
      <c r="F56" s="28">
        <f>SUM(G44:G46)</f>
        <v>0</v>
      </c>
      <c r="G56" s="34">
        <f>SUM(F56)/10</f>
        <v>0</v>
      </c>
      <c r="H56" s="23"/>
      <c r="I56" s="10">
        <f t="shared" si="10"/>
        <v>0</v>
      </c>
    </row>
    <row r="57" spans="1:11">
      <c r="B57" s="11" t="s">
        <v>13</v>
      </c>
      <c r="C57" s="12" t="s">
        <v>14</v>
      </c>
      <c r="D57" s="28" t="s">
        <v>57</v>
      </c>
      <c r="E57" s="28" t="s">
        <v>325</v>
      </c>
      <c r="F57" s="80">
        <v>268</v>
      </c>
      <c r="G57" s="34">
        <f>SUM(F57)*0.25</f>
        <v>67</v>
      </c>
      <c r="H57" s="23"/>
      <c r="I57" s="10">
        <f t="shared" si="10"/>
        <v>0</v>
      </c>
    </row>
    <row r="58" spans="1:11">
      <c r="B58" s="11" t="s">
        <v>13</v>
      </c>
      <c r="C58" s="12" t="s">
        <v>14</v>
      </c>
      <c r="D58" s="28" t="s">
        <v>320</v>
      </c>
      <c r="E58" s="28"/>
      <c r="F58" s="28"/>
      <c r="G58" s="34">
        <f>SUM(G55)</f>
        <v>18.759999999999998</v>
      </c>
      <c r="H58" s="23"/>
      <c r="I58" s="10">
        <f t="shared" si="10"/>
        <v>0</v>
      </c>
    </row>
    <row r="59" spans="1:11">
      <c r="B59" s="11" t="s">
        <v>13</v>
      </c>
      <c r="C59" s="12" t="s">
        <v>15</v>
      </c>
      <c r="D59" s="28" t="s">
        <v>326</v>
      </c>
      <c r="E59" s="28"/>
      <c r="F59" s="28">
        <v>2</v>
      </c>
      <c r="G59" s="34">
        <v>134</v>
      </c>
      <c r="H59" s="23"/>
      <c r="I59" s="10">
        <f t="shared" si="10"/>
        <v>0</v>
      </c>
    </row>
    <row r="60" spans="1:11">
      <c r="B60" s="11" t="s">
        <v>13</v>
      </c>
      <c r="C60" s="12" t="s">
        <v>15</v>
      </c>
      <c r="D60" s="28"/>
      <c r="E60" s="28"/>
      <c r="F60" s="28"/>
      <c r="G60" s="34"/>
      <c r="H60" s="23"/>
      <c r="I60" s="10">
        <f t="shared" si="10"/>
        <v>0</v>
      </c>
    </row>
    <row r="61" spans="1:11">
      <c r="B61" s="11" t="s">
        <v>13</v>
      </c>
      <c r="C61" s="12" t="s">
        <v>15</v>
      </c>
      <c r="D61" s="28"/>
      <c r="E61" s="28"/>
      <c r="F61" s="28"/>
      <c r="G61" s="34"/>
      <c r="H61" s="23"/>
      <c r="I61" s="10">
        <f t="shared" si="10"/>
        <v>0</v>
      </c>
    </row>
    <row r="62" spans="1:11">
      <c r="B62" s="11" t="s">
        <v>13</v>
      </c>
      <c r="C62" s="12" t="s">
        <v>16</v>
      </c>
      <c r="D62" s="28" t="s">
        <v>322</v>
      </c>
      <c r="E62" s="28"/>
      <c r="F62" s="28">
        <v>3.5</v>
      </c>
      <c r="G62" s="34">
        <v>234.5</v>
      </c>
      <c r="H62" s="23"/>
      <c r="I62" s="10">
        <f t="shared" si="10"/>
        <v>0</v>
      </c>
    </row>
    <row r="63" spans="1:11">
      <c r="B63" s="11" t="s">
        <v>13</v>
      </c>
      <c r="C63" s="12" t="s">
        <v>16</v>
      </c>
      <c r="D63" s="28"/>
      <c r="E63" s="28"/>
      <c r="F63" s="28"/>
      <c r="G63" s="34"/>
      <c r="H63" s="23"/>
      <c r="I63" s="10">
        <f t="shared" si="10"/>
        <v>0</v>
      </c>
    </row>
    <row r="64" spans="1:11">
      <c r="B64" s="11" t="s">
        <v>21</v>
      </c>
      <c r="C64" s="12" t="s">
        <v>14</v>
      </c>
      <c r="D64" s="28"/>
      <c r="E64" s="28"/>
      <c r="F64" s="28"/>
      <c r="G64" s="22">
        <f>SUM(G55:G58)</f>
        <v>104.51999999999998</v>
      </c>
      <c r="H64" s="15">
        <v>37.42</v>
      </c>
      <c r="I64" s="10">
        <f t="shared" si="10"/>
        <v>3911.1383999999994</v>
      </c>
      <c r="K64" s="5">
        <f>SUM(G64)*I39</f>
        <v>104.51999999999998</v>
      </c>
    </row>
    <row r="65" spans="1:13">
      <c r="B65" s="11" t="s">
        <v>21</v>
      </c>
      <c r="C65" s="12" t="s">
        <v>15</v>
      </c>
      <c r="D65" s="28"/>
      <c r="E65" s="28"/>
      <c r="F65" s="28"/>
      <c r="G65" s="22">
        <f>SUM(G59:G61)</f>
        <v>134</v>
      </c>
      <c r="H65" s="15">
        <v>37.42</v>
      </c>
      <c r="I65" s="10">
        <f t="shared" si="10"/>
        <v>5014.2800000000007</v>
      </c>
      <c r="L65" s="5">
        <f>SUM(G65)*I39</f>
        <v>134</v>
      </c>
    </row>
    <row r="66" spans="1:13">
      <c r="B66" s="11" t="s">
        <v>21</v>
      </c>
      <c r="C66" s="12" t="s">
        <v>16</v>
      </c>
      <c r="D66" s="28"/>
      <c r="E66" s="28"/>
      <c r="F66" s="28"/>
      <c r="G66" s="22">
        <f>SUM(G62:G63)</f>
        <v>234.5</v>
      </c>
      <c r="H66" s="15">
        <v>37.42</v>
      </c>
      <c r="I66" s="10">
        <f t="shared" si="10"/>
        <v>8774.99</v>
      </c>
      <c r="M66" s="5">
        <f>SUM(G66)*I39</f>
        <v>234.5</v>
      </c>
    </row>
    <row r="67" spans="1:13">
      <c r="B67" s="11" t="s">
        <v>13</v>
      </c>
      <c r="C67" s="12" t="s">
        <v>17</v>
      </c>
      <c r="D67" s="28"/>
      <c r="E67" s="28"/>
      <c r="F67" s="28"/>
      <c r="G67" s="34">
        <v>16.75</v>
      </c>
      <c r="H67" s="15">
        <v>37.42</v>
      </c>
      <c r="I67" s="10">
        <f t="shared" si="10"/>
        <v>626.78500000000008</v>
      </c>
      <c r="L67" s="5">
        <f>SUM(G67)*I39</f>
        <v>16.75</v>
      </c>
    </row>
    <row r="68" spans="1:13">
      <c r="B68" s="11" t="s">
        <v>12</v>
      </c>
      <c r="C68" s="12"/>
      <c r="D68" s="28"/>
      <c r="E68" s="28"/>
      <c r="F68" s="28"/>
      <c r="G68" s="10"/>
      <c r="H68" s="15">
        <v>37.42</v>
      </c>
      <c r="I68" s="10">
        <f t="shared" si="10"/>
        <v>0</v>
      </c>
    </row>
    <row r="69" spans="1:13">
      <c r="B69" s="11" t="s">
        <v>11</v>
      </c>
      <c r="C69" s="12"/>
      <c r="D69" s="28"/>
      <c r="E69" s="28"/>
      <c r="F69" s="28"/>
      <c r="G69" s="10">
        <v>1</v>
      </c>
      <c r="H69" s="15">
        <f>SUM(I41:I68)*0.01</f>
        <v>504.735254</v>
      </c>
      <c r="I69" s="10">
        <f>SUM(G69*H69)</f>
        <v>504.735254</v>
      </c>
    </row>
    <row r="70" spans="1:13" s="2" customFormat="1" ht="13.1">
      <c r="B70" s="8" t="s">
        <v>10</v>
      </c>
      <c r="D70" s="27"/>
      <c r="E70" s="27"/>
      <c r="F70" s="27"/>
      <c r="G70" s="6">
        <f>SUM(G64:G67)</f>
        <v>489.77</v>
      </c>
      <c r="H70" s="14">
        <f>SUM(I70)/119</f>
        <v>428.38874499159664</v>
      </c>
      <c r="I70" s="6">
        <f>SUM(I41:I69)</f>
        <v>50978.260653999998</v>
      </c>
      <c r="J70" s="6">
        <f>SUM(I70)*I39</f>
        <v>50978.260653999998</v>
      </c>
      <c r="K70" s="6">
        <f>SUM(K64:K69)</f>
        <v>104.51999999999998</v>
      </c>
      <c r="L70" s="6">
        <f t="shared" ref="L70" si="11">SUM(L64:L69)</f>
        <v>150.75</v>
      </c>
      <c r="M70" s="6">
        <f t="shared" ref="M70" si="12">SUM(M64:M69)</f>
        <v>234.5</v>
      </c>
    </row>
    <row r="71" spans="1:13" ht="15.05">
      <c r="A71" s="3" t="s">
        <v>9</v>
      </c>
      <c r="B71" s="77" t="str">
        <f>'JMS SHEDULE OF WORKS'!C5</f>
        <v>LIN-313 slatted lining</v>
      </c>
      <c r="D71" s="26">
        <f>'JMS SHEDULE OF WORKS'!D5</f>
        <v>0</v>
      </c>
      <c r="F71" s="78">
        <f>'JMS SHEDULE OF WORKS'!G5</f>
        <v>5.7</v>
      </c>
      <c r="H71" s="13" t="s">
        <v>22</v>
      </c>
      <c r="I71" s="24">
        <v>1</v>
      </c>
    </row>
    <row r="72" spans="1:13" s="2" customFormat="1" ht="13.1">
      <c r="A72" s="76" t="str">
        <f>'JMS SHEDULE OF WORKS'!A5</f>
        <v>6964/3</v>
      </c>
      <c r="B72" s="8" t="s">
        <v>3</v>
      </c>
      <c r="C72" s="2" t="s">
        <v>4</v>
      </c>
      <c r="D72" s="27" t="s">
        <v>5</v>
      </c>
      <c r="E72" s="27" t="s">
        <v>5</v>
      </c>
      <c r="F72" s="27" t="s">
        <v>23</v>
      </c>
      <c r="G72" s="6" t="s">
        <v>6</v>
      </c>
      <c r="H72" s="14" t="s">
        <v>7</v>
      </c>
      <c r="I72" s="6" t="s">
        <v>8</v>
      </c>
      <c r="J72" s="6"/>
      <c r="K72" s="6" t="s">
        <v>18</v>
      </c>
      <c r="L72" s="6" t="s">
        <v>19</v>
      </c>
      <c r="M72" s="6" t="s">
        <v>20</v>
      </c>
    </row>
    <row r="73" spans="1:13">
      <c r="A73" s="30" t="s">
        <v>24</v>
      </c>
      <c r="B73" s="11" t="s">
        <v>312</v>
      </c>
      <c r="C73" s="12" t="s">
        <v>313</v>
      </c>
      <c r="D73" s="28">
        <v>0.125</v>
      </c>
      <c r="E73" s="28">
        <v>0.05</v>
      </c>
      <c r="F73" s="28">
        <f t="shared" ref="F73" si="13">SUM(D73*E73)</f>
        <v>6.2500000000000003E-3</v>
      </c>
      <c r="G73" s="15">
        <v>135.19999999999999</v>
      </c>
      <c r="H73" s="15">
        <v>3450</v>
      </c>
      <c r="I73" s="10">
        <f t="shared" ref="I73:I78" si="14">SUM(F73*G73)*H73</f>
        <v>2915.25</v>
      </c>
    </row>
    <row r="74" spans="1:13">
      <c r="A74" s="30" t="s">
        <v>24</v>
      </c>
      <c r="B74" s="11" t="s">
        <v>350</v>
      </c>
      <c r="C74" s="12" t="s">
        <v>313</v>
      </c>
      <c r="D74" s="28">
        <v>0.125</v>
      </c>
      <c r="E74" s="28">
        <v>0.05</v>
      </c>
      <c r="F74" s="28">
        <f t="shared" ref="F74:F78" si="15">SUM(D74*E74)</f>
        <v>6.2500000000000003E-3</v>
      </c>
      <c r="G74" s="10">
        <v>64</v>
      </c>
      <c r="H74" s="15">
        <v>3450</v>
      </c>
      <c r="I74" s="10">
        <f t="shared" si="14"/>
        <v>1380</v>
      </c>
    </row>
    <row r="75" spans="1:13">
      <c r="A75" s="30" t="s">
        <v>24</v>
      </c>
      <c r="B75" s="11"/>
      <c r="C75" s="12"/>
      <c r="D75" s="28"/>
      <c r="E75" s="28"/>
      <c r="F75" s="28">
        <f t="shared" si="15"/>
        <v>0</v>
      </c>
      <c r="G75" s="10"/>
      <c r="H75" s="15"/>
      <c r="I75" s="10">
        <f t="shared" si="14"/>
        <v>0</v>
      </c>
    </row>
    <row r="76" spans="1:13">
      <c r="A76" s="31" t="s">
        <v>25</v>
      </c>
      <c r="B76" s="11"/>
      <c r="C76" s="12"/>
      <c r="D76" s="28"/>
      <c r="E76" s="28"/>
      <c r="F76" s="28">
        <f t="shared" si="15"/>
        <v>0</v>
      </c>
      <c r="G76" s="10"/>
      <c r="H76" s="15"/>
      <c r="I76" s="10">
        <f t="shared" si="14"/>
        <v>0</v>
      </c>
    </row>
    <row r="77" spans="1:13">
      <c r="A77" s="31" t="s">
        <v>25</v>
      </c>
      <c r="B77" s="11"/>
      <c r="C77" s="12"/>
      <c r="D77" s="28"/>
      <c r="E77" s="28"/>
      <c r="F77" s="28">
        <f t="shared" si="15"/>
        <v>0</v>
      </c>
      <c r="G77" s="10"/>
      <c r="H77" s="15"/>
      <c r="I77" s="10">
        <f t="shared" si="14"/>
        <v>0</v>
      </c>
    </row>
    <row r="78" spans="1:13">
      <c r="A78" s="31" t="s">
        <v>25</v>
      </c>
      <c r="B78" s="11"/>
      <c r="C78" s="12"/>
      <c r="D78" s="28"/>
      <c r="E78" s="28"/>
      <c r="F78" s="28">
        <f t="shared" si="15"/>
        <v>0</v>
      </c>
      <c r="G78" s="10"/>
      <c r="H78" s="15"/>
      <c r="I78" s="10">
        <f t="shared" si="14"/>
        <v>0</v>
      </c>
    </row>
    <row r="79" spans="1:13">
      <c r="A79" s="31" t="s">
        <v>39</v>
      </c>
      <c r="B79" s="11"/>
      <c r="C79" s="12"/>
      <c r="D79" s="28"/>
      <c r="E79" s="28"/>
      <c r="F79" s="28"/>
      <c r="G79" s="10"/>
      <c r="H79" s="15"/>
      <c r="I79" s="10">
        <f t="shared" ref="I79:I81" si="16">SUM(G79*H79)</f>
        <v>0</v>
      </c>
    </row>
    <row r="80" spans="1:13">
      <c r="A80" s="31" t="s">
        <v>39</v>
      </c>
      <c r="B80" s="11"/>
      <c r="C80" s="12"/>
      <c r="D80" s="28"/>
      <c r="E80" s="28"/>
      <c r="F80" s="28"/>
      <c r="G80" s="10"/>
      <c r="H80" s="15"/>
      <c r="I80" s="10">
        <f t="shared" si="16"/>
        <v>0</v>
      </c>
    </row>
    <row r="81" spans="1:11">
      <c r="A81" s="31" t="s">
        <v>39</v>
      </c>
      <c r="B81" s="11"/>
      <c r="C81" s="12"/>
      <c r="D81" s="28"/>
      <c r="E81" s="28"/>
      <c r="F81" s="28"/>
      <c r="G81" s="10"/>
      <c r="H81" s="15"/>
      <c r="I81" s="10">
        <f t="shared" si="16"/>
        <v>0</v>
      </c>
    </row>
    <row r="82" spans="1:11">
      <c r="A82" s="32" t="s">
        <v>28</v>
      </c>
      <c r="B82" s="11" t="s">
        <v>311</v>
      </c>
      <c r="C82" s="12"/>
      <c r="D82" s="28"/>
      <c r="E82" s="28"/>
      <c r="F82" s="28"/>
      <c r="G82" s="10">
        <v>158</v>
      </c>
      <c r="H82" s="15">
        <v>178.32</v>
      </c>
      <c r="I82" s="10">
        <f t="shared" ref="I82:I100" si="17">SUM(G82*H82)</f>
        <v>28174.559999999998</v>
      </c>
    </row>
    <row r="83" spans="1:11">
      <c r="A83" s="32" t="s">
        <v>28</v>
      </c>
      <c r="B83" s="11"/>
      <c r="C83" s="12"/>
      <c r="D83" s="28"/>
      <c r="E83" s="28"/>
      <c r="F83" s="28"/>
      <c r="G83" s="10"/>
      <c r="H83" s="15"/>
      <c r="I83" s="10">
        <f t="shared" si="17"/>
        <v>0</v>
      </c>
    </row>
    <row r="84" spans="1:11">
      <c r="A84" s="32" t="s">
        <v>28</v>
      </c>
      <c r="B84" s="11"/>
      <c r="C84" s="12"/>
      <c r="D84" s="28"/>
      <c r="E84" s="28"/>
      <c r="F84" s="28"/>
      <c r="G84" s="10"/>
      <c r="H84" s="15"/>
      <c r="I84" s="10">
        <f t="shared" si="17"/>
        <v>0</v>
      </c>
    </row>
    <row r="85" spans="1:11">
      <c r="A85" t="s">
        <v>26</v>
      </c>
      <c r="B85" s="11"/>
      <c r="C85" s="12"/>
      <c r="D85" s="28"/>
      <c r="E85" s="28"/>
      <c r="F85" s="28"/>
      <c r="G85" s="33">
        <v>0.1</v>
      </c>
      <c r="H85" s="15">
        <f>SUM(I82:I84)</f>
        <v>28174.559999999998</v>
      </c>
      <c r="I85" s="10">
        <f t="shared" si="17"/>
        <v>2817.4560000000001</v>
      </c>
    </row>
    <row r="86" spans="1:11">
      <c r="B86" s="11" t="s">
        <v>27</v>
      </c>
      <c r="C86" s="12"/>
      <c r="D86" s="28"/>
      <c r="E86" s="28"/>
      <c r="F86" s="28"/>
      <c r="G86" s="10">
        <f>SUM(G73:G74)</f>
        <v>199.2</v>
      </c>
      <c r="H86" s="15">
        <f>SUM(D73+D73+E73+E73)*3</f>
        <v>1.0499999999999998</v>
      </c>
      <c r="I86" s="10">
        <f t="shared" si="17"/>
        <v>209.15999999999994</v>
      </c>
    </row>
    <row r="87" spans="1:11">
      <c r="B87" s="11" t="s">
        <v>13</v>
      </c>
      <c r="C87" s="12" t="s">
        <v>14</v>
      </c>
      <c r="D87" s="28" t="s">
        <v>29</v>
      </c>
      <c r="E87" s="28"/>
      <c r="F87" s="28">
        <f>SUM(G73:G75)</f>
        <v>199.2</v>
      </c>
      <c r="G87" s="34">
        <f>SUM(F87)/20</f>
        <v>9.9599999999999991</v>
      </c>
      <c r="H87" s="23"/>
      <c r="I87" s="10">
        <f t="shared" si="17"/>
        <v>0</v>
      </c>
    </row>
    <row r="88" spans="1:11">
      <c r="B88" s="11" t="s">
        <v>13</v>
      </c>
      <c r="C88" s="12" t="s">
        <v>14</v>
      </c>
      <c r="D88" s="28" t="s">
        <v>30</v>
      </c>
      <c r="E88" s="28"/>
      <c r="F88" s="28">
        <f>SUM(G76:G78)</f>
        <v>0</v>
      </c>
      <c r="G88" s="34">
        <f>SUM(F88)/10</f>
        <v>0</v>
      </c>
      <c r="H88" s="23"/>
      <c r="I88" s="10">
        <f t="shared" si="17"/>
        <v>0</v>
      </c>
    </row>
    <row r="89" spans="1:11">
      <c r="B89" s="11" t="s">
        <v>13</v>
      </c>
      <c r="C89" s="12" t="s">
        <v>14</v>
      </c>
      <c r="D89" s="28" t="s">
        <v>57</v>
      </c>
      <c r="E89" s="28" t="s">
        <v>327</v>
      </c>
      <c r="F89" s="80">
        <v>128</v>
      </c>
      <c r="G89" s="34">
        <f>SUM(F89)*0.25</f>
        <v>32</v>
      </c>
      <c r="H89" s="23"/>
      <c r="I89" s="10">
        <f t="shared" si="17"/>
        <v>0</v>
      </c>
    </row>
    <row r="90" spans="1:11">
      <c r="B90" s="11" t="s">
        <v>13</v>
      </c>
      <c r="C90" s="12" t="s">
        <v>14</v>
      </c>
      <c r="D90" s="28" t="s">
        <v>320</v>
      </c>
      <c r="E90" s="28"/>
      <c r="F90" s="28"/>
      <c r="G90" s="34">
        <f>SUM(G87)</f>
        <v>9.9599999999999991</v>
      </c>
      <c r="H90" s="23"/>
      <c r="I90" s="10">
        <f t="shared" si="17"/>
        <v>0</v>
      </c>
    </row>
    <row r="91" spans="1:11">
      <c r="B91" s="11" t="s">
        <v>13</v>
      </c>
      <c r="C91" s="12" t="s">
        <v>15</v>
      </c>
      <c r="D91" s="28" t="s">
        <v>328</v>
      </c>
      <c r="E91" s="28"/>
      <c r="F91" s="28">
        <v>12</v>
      </c>
      <c r="G91" s="34">
        <f>SUM(F91)*16</f>
        <v>192</v>
      </c>
      <c r="H91" s="23"/>
      <c r="I91" s="10">
        <f t="shared" si="17"/>
        <v>0</v>
      </c>
    </row>
    <row r="92" spans="1:11">
      <c r="B92" s="11" t="s">
        <v>13</v>
      </c>
      <c r="C92" s="12" t="s">
        <v>15</v>
      </c>
      <c r="D92" s="28"/>
      <c r="E92" s="28"/>
      <c r="F92" s="28"/>
      <c r="G92" s="34"/>
      <c r="H92" s="23"/>
      <c r="I92" s="10">
        <f t="shared" si="17"/>
        <v>0</v>
      </c>
    </row>
    <row r="93" spans="1:11">
      <c r="B93" s="11" t="s">
        <v>13</v>
      </c>
      <c r="C93" s="12" t="s">
        <v>15</v>
      </c>
      <c r="D93" s="28"/>
      <c r="E93" s="28"/>
      <c r="F93" s="28"/>
      <c r="G93" s="34"/>
      <c r="H93" s="23"/>
      <c r="I93" s="10">
        <f t="shared" si="17"/>
        <v>0</v>
      </c>
    </row>
    <row r="94" spans="1:11">
      <c r="B94" s="11" t="s">
        <v>13</v>
      </c>
      <c r="C94" s="12" t="s">
        <v>16</v>
      </c>
      <c r="D94" s="28" t="s">
        <v>322</v>
      </c>
      <c r="E94" s="28"/>
      <c r="F94" s="28">
        <v>8</v>
      </c>
      <c r="G94" s="34">
        <v>128</v>
      </c>
      <c r="H94" s="23"/>
      <c r="I94" s="10">
        <f t="shared" si="17"/>
        <v>0</v>
      </c>
    </row>
    <row r="95" spans="1:11">
      <c r="B95" s="11" t="s">
        <v>13</v>
      </c>
      <c r="C95" s="12" t="s">
        <v>16</v>
      </c>
      <c r="D95" s="28"/>
      <c r="E95" s="28"/>
      <c r="F95" s="28"/>
      <c r="G95" s="34"/>
      <c r="H95" s="23"/>
      <c r="I95" s="10">
        <f t="shared" si="17"/>
        <v>0</v>
      </c>
    </row>
    <row r="96" spans="1:11">
      <c r="B96" s="11" t="s">
        <v>21</v>
      </c>
      <c r="C96" s="12" t="s">
        <v>14</v>
      </c>
      <c r="D96" s="28"/>
      <c r="E96" s="28"/>
      <c r="F96" s="28"/>
      <c r="G96" s="22">
        <f>SUM(G87:G90)</f>
        <v>51.92</v>
      </c>
      <c r="H96" s="15">
        <v>37.42</v>
      </c>
      <c r="I96" s="10">
        <f t="shared" si="17"/>
        <v>1942.8464000000001</v>
      </c>
      <c r="K96" s="5">
        <f>SUM(G96)*I71</f>
        <v>51.92</v>
      </c>
    </row>
    <row r="97" spans="1:13">
      <c r="B97" s="11" t="s">
        <v>21</v>
      </c>
      <c r="C97" s="12" t="s">
        <v>15</v>
      </c>
      <c r="D97" s="28"/>
      <c r="E97" s="28"/>
      <c r="F97" s="28"/>
      <c r="G97" s="22">
        <f>SUM(G91:G93)</f>
        <v>192</v>
      </c>
      <c r="H97" s="15">
        <v>37.42</v>
      </c>
      <c r="I97" s="10">
        <f t="shared" si="17"/>
        <v>7184.64</v>
      </c>
      <c r="L97" s="5">
        <f>SUM(G97)*I71</f>
        <v>192</v>
      </c>
    </row>
    <row r="98" spans="1:13">
      <c r="B98" s="11" t="s">
        <v>21</v>
      </c>
      <c r="C98" s="12" t="s">
        <v>16</v>
      </c>
      <c r="D98" s="28"/>
      <c r="E98" s="28"/>
      <c r="F98" s="28"/>
      <c r="G98" s="22">
        <f>SUM(G94:G95)</f>
        <v>128</v>
      </c>
      <c r="H98" s="15">
        <v>37.42</v>
      </c>
      <c r="I98" s="10">
        <f t="shared" si="17"/>
        <v>4789.76</v>
      </c>
      <c r="M98" s="5">
        <f>SUM(G98)*I71</f>
        <v>128</v>
      </c>
    </row>
    <row r="99" spans="1:13">
      <c r="B99" s="11" t="s">
        <v>13</v>
      </c>
      <c r="C99" s="12" t="s">
        <v>17</v>
      </c>
      <c r="D99" s="28"/>
      <c r="E99" s="28"/>
      <c r="F99" s="28"/>
      <c r="G99" s="34">
        <v>32</v>
      </c>
      <c r="H99" s="15">
        <v>37.42</v>
      </c>
      <c r="I99" s="10">
        <f t="shared" si="17"/>
        <v>1197.44</v>
      </c>
      <c r="L99" s="5">
        <f>SUM(G99)*I71</f>
        <v>32</v>
      </c>
    </row>
    <row r="100" spans="1:13">
      <c r="B100" s="11" t="s">
        <v>12</v>
      </c>
      <c r="C100" s="12"/>
      <c r="D100" s="28"/>
      <c r="E100" s="28"/>
      <c r="F100" s="28"/>
      <c r="G100" s="10"/>
      <c r="H100" s="15">
        <v>37.42</v>
      </c>
      <c r="I100" s="10">
        <f t="shared" si="17"/>
        <v>0</v>
      </c>
    </row>
    <row r="101" spans="1:13">
      <c r="B101" s="11" t="s">
        <v>11</v>
      </c>
      <c r="C101" s="12"/>
      <c r="D101" s="28"/>
      <c r="E101" s="28"/>
      <c r="F101" s="28"/>
      <c r="G101" s="10">
        <v>1</v>
      </c>
      <c r="H101" s="15">
        <f>SUM(I73:I100)*0.01</f>
        <v>506.11112400000007</v>
      </c>
      <c r="I101" s="10">
        <f>SUM(G101*H101)</f>
        <v>506.11112400000007</v>
      </c>
    </row>
    <row r="102" spans="1:13" s="2" customFormat="1" ht="13.1">
      <c r="B102" s="8" t="s">
        <v>10</v>
      </c>
      <c r="D102" s="27"/>
      <c r="E102" s="27"/>
      <c r="F102" s="27"/>
      <c r="G102" s="6">
        <f>SUM(G96:G99)</f>
        <v>403.92</v>
      </c>
      <c r="H102" s="14">
        <f>SUM(I102)/66</f>
        <v>774.50338672727287</v>
      </c>
      <c r="I102" s="6">
        <f>SUM(I73:I101)</f>
        <v>51117.223524000008</v>
      </c>
      <c r="J102" s="6">
        <f>SUM(I102)*I71</f>
        <v>51117.223524000008</v>
      </c>
      <c r="K102" s="6">
        <f>SUM(K96:K101)</f>
        <v>51.92</v>
      </c>
      <c r="L102" s="6">
        <f t="shared" ref="L102" si="18">SUM(L96:L101)</f>
        <v>224</v>
      </c>
      <c r="M102" s="6">
        <f t="shared" ref="M102" si="19">SUM(M96:M101)</f>
        <v>128</v>
      </c>
    </row>
    <row r="103" spans="1:13" ht="15.05">
      <c r="A103" s="3" t="s">
        <v>9</v>
      </c>
      <c r="B103" s="77" t="str">
        <f>'JMS SHEDULE OF WORKS'!C6</f>
        <v>BAL-114 Handrail</v>
      </c>
      <c r="D103" s="26">
        <f>'JMS SHEDULE OF WORKS'!D6</f>
        <v>0</v>
      </c>
      <c r="F103" s="78" t="str">
        <f>'JMS SHEDULE OF WORKS'!G6</f>
        <v>5.2, 5.5, 5.6</v>
      </c>
      <c r="H103" s="13" t="s">
        <v>22</v>
      </c>
      <c r="I103" s="24">
        <f>'JMS SHEDULE OF WORKS'!E6</f>
        <v>1</v>
      </c>
    </row>
    <row r="104" spans="1:13" s="2" customFormat="1" ht="13.1">
      <c r="A104" s="76" t="str">
        <f>'JMS SHEDULE OF WORKS'!A6</f>
        <v>6964/4</v>
      </c>
      <c r="B104" s="8" t="s">
        <v>3</v>
      </c>
      <c r="C104" s="2" t="s">
        <v>4</v>
      </c>
      <c r="D104" s="27" t="s">
        <v>5</v>
      </c>
      <c r="E104" s="27" t="s">
        <v>5</v>
      </c>
      <c r="F104" s="27" t="s">
        <v>23</v>
      </c>
      <c r="G104" s="6" t="s">
        <v>6</v>
      </c>
      <c r="H104" s="14" t="s">
        <v>7</v>
      </c>
      <c r="I104" s="6" t="s">
        <v>8</v>
      </c>
      <c r="J104" s="6"/>
      <c r="K104" s="6" t="s">
        <v>18</v>
      </c>
      <c r="L104" s="6" t="s">
        <v>19</v>
      </c>
      <c r="M104" s="6" t="s">
        <v>20</v>
      </c>
    </row>
    <row r="105" spans="1:13">
      <c r="A105" s="30" t="s">
        <v>24</v>
      </c>
      <c r="B105" s="11"/>
      <c r="C105" s="12"/>
      <c r="D105" s="28"/>
      <c r="E105" s="28"/>
      <c r="F105" s="28">
        <f t="shared" ref="F105:F110" si="20">SUM(D105*E105)</f>
        <v>0</v>
      </c>
      <c r="G105" s="10"/>
      <c r="H105" s="15"/>
      <c r="I105" s="10">
        <f t="shared" ref="I105:I110" si="21">SUM(F105*G105)*H105</f>
        <v>0</v>
      </c>
    </row>
    <row r="106" spans="1:13">
      <c r="A106" s="30" t="s">
        <v>24</v>
      </c>
      <c r="B106" s="11"/>
      <c r="C106" s="12"/>
      <c r="D106" s="28"/>
      <c r="E106" s="28"/>
      <c r="F106" s="28">
        <f t="shared" si="20"/>
        <v>0</v>
      </c>
      <c r="G106" s="10"/>
      <c r="H106" s="15"/>
      <c r="I106" s="10">
        <f t="shared" si="21"/>
        <v>0</v>
      </c>
    </row>
    <row r="107" spans="1:13">
      <c r="A107" s="30" t="s">
        <v>24</v>
      </c>
      <c r="B107" s="11"/>
      <c r="C107" s="12"/>
      <c r="D107" s="28"/>
      <c r="E107" s="28"/>
      <c r="F107" s="28">
        <f t="shared" si="20"/>
        <v>0</v>
      </c>
      <c r="G107" s="10"/>
      <c r="H107" s="15"/>
      <c r="I107" s="10">
        <f t="shared" si="21"/>
        <v>0</v>
      </c>
    </row>
    <row r="108" spans="1:13">
      <c r="A108" s="31" t="s">
        <v>25</v>
      </c>
      <c r="B108" s="11"/>
      <c r="C108" s="12"/>
      <c r="D108" s="28"/>
      <c r="E108" s="28"/>
      <c r="F108" s="28">
        <f t="shared" si="20"/>
        <v>0</v>
      </c>
      <c r="G108" s="10"/>
      <c r="H108" s="15"/>
      <c r="I108" s="10">
        <f t="shared" si="21"/>
        <v>0</v>
      </c>
    </row>
    <row r="109" spans="1:13">
      <c r="A109" s="31" t="s">
        <v>25</v>
      </c>
      <c r="B109" s="11"/>
      <c r="C109" s="12"/>
      <c r="D109" s="28"/>
      <c r="E109" s="28"/>
      <c r="F109" s="28">
        <f t="shared" si="20"/>
        <v>0</v>
      </c>
      <c r="G109" s="10"/>
      <c r="H109" s="15"/>
      <c r="I109" s="10">
        <f t="shared" si="21"/>
        <v>0</v>
      </c>
    </row>
    <row r="110" spans="1:13">
      <c r="A110" s="31" t="s">
        <v>25</v>
      </c>
      <c r="B110" s="11"/>
      <c r="C110" s="12"/>
      <c r="D110" s="28"/>
      <c r="E110" s="28"/>
      <c r="F110" s="28">
        <f t="shared" si="20"/>
        <v>0</v>
      </c>
      <c r="G110" s="10"/>
      <c r="H110" s="15"/>
      <c r="I110" s="10">
        <f t="shared" si="21"/>
        <v>0</v>
      </c>
    </row>
    <row r="111" spans="1:13">
      <c r="A111" s="31" t="s">
        <v>39</v>
      </c>
      <c r="B111" s="11"/>
      <c r="C111" s="12"/>
      <c r="D111" s="28"/>
      <c r="E111" s="28"/>
      <c r="F111" s="28"/>
      <c r="G111" s="10"/>
      <c r="H111" s="15"/>
      <c r="I111" s="10">
        <f t="shared" ref="I111:I113" si="22">SUM(G111*H111)</f>
        <v>0</v>
      </c>
    </row>
    <row r="112" spans="1:13">
      <c r="A112" s="31" t="s">
        <v>39</v>
      </c>
      <c r="B112" s="11"/>
      <c r="C112" s="12"/>
      <c r="D112" s="28"/>
      <c r="E112" s="28"/>
      <c r="F112" s="28"/>
      <c r="G112" s="10"/>
      <c r="H112" s="15"/>
      <c r="I112" s="10">
        <f t="shared" si="22"/>
        <v>0</v>
      </c>
    </row>
    <row r="113" spans="1:11">
      <c r="A113" s="31" t="s">
        <v>39</v>
      </c>
      <c r="B113" s="11"/>
      <c r="C113" s="12"/>
      <c r="D113" s="28"/>
      <c r="E113" s="28"/>
      <c r="F113" s="28"/>
      <c r="G113" s="10"/>
      <c r="H113" s="15"/>
      <c r="I113" s="10">
        <f t="shared" si="22"/>
        <v>0</v>
      </c>
    </row>
    <row r="114" spans="1:11">
      <c r="A114" s="32" t="s">
        <v>28</v>
      </c>
      <c r="B114" s="11" t="s">
        <v>306</v>
      </c>
      <c r="C114" s="12"/>
      <c r="D114" s="28"/>
      <c r="E114" s="28"/>
      <c r="F114" s="28"/>
      <c r="G114" s="10">
        <v>1</v>
      </c>
      <c r="H114" s="15">
        <v>21400</v>
      </c>
      <c r="I114" s="10">
        <f t="shared" ref="I114:I132" si="23">SUM(G114*H114)</f>
        <v>21400</v>
      </c>
      <c r="J114" s="10" t="s">
        <v>307</v>
      </c>
    </row>
    <row r="115" spans="1:11">
      <c r="A115" s="32" t="s">
        <v>28</v>
      </c>
      <c r="B115" s="11"/>
      <c r="C115" s="12"/>
      <c r="D115" s="28"/>
      <c r="E115" s="28"/>
      <c r="F115" s="28"/>
      <c r="G115" s="10"/>
      <c r="H115" s="15">
        <f>4967.8+2566.9+529.38+1451.04+930.32+1302+1302+716.32+489.94</f>
        <v>14255.7</v>
      </c>
      <c r="I115" s="10">
        <f t="shared" si="23"/>
        <v>0</v>
      </c>
      <c r="J115" s="10" t="s">
        <v>310</v>
      </c>
    </row>
    <row r="116" spans="1:11">
      <c r="A116" s="32" t="s">
        <v>28</v>
      </c>
      <c r="B116" s="11"/>
      <c r="C116" s="12"/>
      <c r="D116" s="28"/>
      <c r="E116" s="28"/>
      <c r="F116" s="28"/>
      <c r="G116" s="10"/>
      <c r="H116" s="15"/>
      <c r="I116" s="10">
        <f t="shared" si="23"/>
        <v>0</v>
      </c>
    </row>
    <row r="117" spans="1:11">
      <c r="A117" t="s">
        <v>26</v>
      </c>
      <c r="B117" s="11"/>
      <c r="C117" s="12"/>
      <c r="D117" s="28"/>
      <c r="E117" s="28"/>
      <c r="F117" s="28"/>
      <c r="G117" s="33">
        <v>0.1</v>
      </c>
      <c r="H117" s="15">
        <f>SUM(I114:I116)</f>
        <v>21400</v>
      </c>
      <c r="I117" s="10">
        <f t="shared" si="23"/>
        <v>2140</v>
      </c>
    </row>
    <row r="118" spans="1:11">
      <c r="B118" s="11" t="s">
        <v>27</v>
      </c>
      <c r="C118" s="12"/>
      <c r="D118" s="28"/>
      <c r="E118" s="28"/>
      <c r="F118" s="28"/>
      <c r="G118" s="10"/>
      <c r="H118" s="15"/>
      <c r="I118" s="10">
        <f t="shared" si="23"/>
        <v>0</v>
      </c>
    </row>
    <row r="119" spans="1:11">
      <c r="B119" s="11" t="s">
        <v>13</v>
      </c>
      <c r="C119" s="12" t="s">
        <v>14</v>
      </c>
      <c r="D119" s="28" t="s">
        <v>29</v>
      </c>
      <c r="E119" s="28"/>
      <c r="F119" s="28">
        <f>SUM(G105:G107)</f>
        <v>0</v>
      </c>
      <c r="G119" s="34">
        <f>SUM(F119)/20</f>
        <v>0</v>
      </c>
      <c r="H119" s="23"/>
      <c r="I119" s="10">
        <f t="shared" si="23"/>
        <v>0</v>
      </c>
    </row>
    <row r="120" spans="1:11">
      <c r="B120" s="11" t="s">
        <v>13</v>
      </c>
      <c r="C120" s="12" t="s">
        <v>14</v>
      </c>
      <c r="D120" s="28" t="s">
        <v>30</v>
      </c>
      <c r="E120" s="28"/>
      <c r="F120" s="28">
        <f>SUM(G108:G110)</f>
        <v>0</v>
      </c>
      <c r="G120" s="34">
        <f>SUM(F120)/10</f>
        <v>0</v>
      </c>
      <c r="H120" s="23"/>
      <c r="I120" s="10">
        <f t="shared" si="23"/>
        <v>0</v>
      </c>
    </row>
    <row r="121" spans="1:11">
      <c r="B121" s="11" t="s">
        <v>13</v>
      </c>
      <c r="C121" s="12" t="s">
        <v>14</v>
      </c>
      <c r="D121" s="28" t="s">
        <v>57</v>
      </c>
      <c r="E121" s="28"/>
      <c r="F121" s="80"/>
      <c r="G121" s="34">
        <f>SUM(F121)*0.25</f>
        <v>0</v>
      </c>
      <c r="H121" s="23"/>
      <c r="I121" s="10">
        <f t="shared" si="23"/>
        <v>0</v>
      </c>
    </row>
    <row r="122" spans="1:11">
      <c r="B122" s="11" t="s">
        <v>13</v>
      </c>
      <c r="C122" s="12" t="s">
        <v>14</v>
      </c>
      <c r="D122" s="28"/>
      <c r="E122" s="28"/>
      <c r="F122" s="28"/>
      <c r="G122" s="34"/>
      <c r="H122" s="23"/>
      <c r="I122" s="10">
        <f t="shared" si="23"/>
        <v>0</v>
      </c>
    </row>
    <row r="123" spans="1:11">
      <c r="B123" s="11" t="s">
        <v>13</v>
      </c>
      <c r="C123" s="12" t="s">
        <v>15</v>
      </c>
      <c r="D123" s="28"/>
      <c r="E123" s="28"/>
      <c r="F123" s="28"/>
      <c r="G123" s="34"/>
      <c r="H123" s="23"/>
      <c r="I123" s="10">
        <f t="shared" si="23"/>
        <v>0</v>
      </c>
    </row>
    <row r="124" spans="1:11">
      <c r="B124" s="11" t="s">
        <v>13</v>
      </c>
      <c r="C124" s="12" t="s">
        <v>15</v>
      </c>
      <c r="D124" s="28"/>
      <c r="E124" s="28"/>
      <c r="F124" s="28"/>
      <c r="G124" s="34"/>
      <c r="H124" s="23"/>
      <c r="I124" s="10">
        <f t="shared" si="23"/>
        <v>0</v>
      </c>
    </row>
    <row r="125" spans="1:11">
      <c r="B125" s="11" t="s">
        <v>13</v>
      </c>
      <c r="C125" s="12" t="s">
        <v>15</v>
      </c>
      <c r="D125" s="28"/>
      <c r="E125" s="28"/>
      <c r="F125" s="28"/>
      <c r="G125" s="34"/>
      <c r="H125" s="23"/>
      <c r="I125" s="10">
        <f t="shared" si="23"/>
        <v>0</v>
      </c>
    </row>
    <row r="126" spans="1:11">
      <c r="B126" s="11" t="s">
        <v>13</v>
      </c>
      <c r="C126" s="12" t="s">
        <v>16</v>
      </c>
      <c r="D126" s="28"/>
      <c r="E126" s="28"/>
      <c r="F126" s="28"/>
      <c r="G126" s="34"/>
      <c r="H126" s="23"/>
      <c r="I126" s="10">
        <f t="shared" si="23"/>
        <v>0</v>
      </c>
    </row>
    <row r="127" spans="1:11">
      <c r="B127" s="11" t="s">
        <v>13</v>
      </c>
      <c r="C127" s="12" t="s">
        <v>16</v>
      </c>
      <c r="D127" s="28"/>
      <c r="E127" s="28"/>
      <c r="F127" s="28"/>
      <c r="G127" s="34"/>
      <c r="H127" s="23"/>
      <c r="I127" s="10">
        <f t="shared" si="23"/>
        <v>0</v>
      </c>
    </row>
    <row r="128" spans="1:11">
      <c r="B128" s="11" t="s">
        <v>21</v>
      </c>
      <c r="C128" s="12" t="s">
        <v>14</v>
      </c>
      <c r="D128" s="28"/>
      <c r="E128" s="28"/>
      <c r="F128" s="28"/>
      <c r="G128" s="22">
        <f>SUM(G119:G122)</f>
        <v>0</v>
      </c>
      <c r="H128" s="15">
        <v>37.42</v>
      </c>
      <c r="I128" s="10">
        <f t="shared" si="23"/>
        <v>0</v>
      </c>
      <c r="K128" s="5">
        <f>SUM(G128)*I103</f>
        <v>0</v>
      </c>
    </row>
    <row r="129" spans="1:13">
      <c r="B129" s="11" t="s">
        <v>21</v>
      </c>
      <c r="C129" s="12" t="s">
        <v>15</v>
      </c>
      <c r="D129" s="28"/>
      <c r="E129" s="28"/>
      <c r="F129" s="28"/>
      <c r="G129" s="22">
        <f>SUM(G123:G125)</f>
        <v>0</v>
      </c>
      <c r="H129" s="15">
        <v>37.42</v>
      </c>
      <c r="I129" s="10">
        <f t="shared" si="23"/>
        <v>0</v>
      </c>
      <c r="L129" s="5">
        <f>SUM(G129)*I103</f>
        <v>0</v>
      </c>
    </row>
    <row r="130" spans="1:13">
      <c r="B130" s="11" t="s">
        <v>21</v>
      </c>
      <c r="C130" s="12" t="s">
        <v>16</v>
      </c>
      <c r="D130" s="28"/>
      <c r="E130" s="28"/>
      <c r="F130" s="28"/>
      <c r="G130" s="22">
        <f>SUM(G126:G127)</f>
        <v>0</v>
      </c>
      <c r="H130" s="15">
        <v>37.42</v>
      </c>
      <c r="I130" s="10">
        <f t="shared" si="23"/>
        <v>0</v>
      </c>
      <c r="M130" s="5">
        <f>SUM(G130)*I103</f>
        <v>0</v>
      </c>
    </row>
    <row r="131" spans="1:13">
      <c r="B131" s="11" t="s">
        <v>13</v>
      </c>
      <c r="C131" s="12" t="s">
        <v>17</v>
      </c>
      <c r="D131" s="28"/>
      <c r="E131" s="28"/>
      <c r="F131" s="28"/>
      <c r="G131" s="34"/>
      <c r="H131" s="15">
        <v>37.42</v>
      </c>
      <c r="I131" s="10">
        <f t="shared" si="23"/>
        <v>0</v>
      </c>
      <c r="L131" s="5">
        <f>SUM(G131)*I103</f>
        <v>0</v>
      </c>
    </row>
    <row r="132" spans="1:13">
      <c r="B132" s="11" t="s">
        <v>12</v>
      </c>
      <c r="C132" s="12"/>
      <c r="D132" s="28"/>
      <c r="E132" s="28"/>
      <c r="F132" s="28"/>
      <c r="G132" s="10"/>
      <c r="H132" s="15">
        <v>37.42</v>
      </c>
      <c r="I132" s="10">
        <f t="shared" si="23"/>
        <v>0</v>
      </c>
    </row>
    <row r="133" spans="1:13">
      <c r="B133" s="11" t="s">
        <v>11</v>
      </c>
      <c r="C133" s="12"/>
      <c r="D133" s="28"/>
      <c r="E133" s="28"/>
      <c r="F133" s="28"/>
      <c r="G133" s="10">
        <v>1</v>
      </c>
      <c r="H133" s="15">
        <f>SUM(I105:I132)*0.01</f>
        <v>235.4</v>
      </c>
      <c r="I133" s="10">
        <f>SUM(G133*H133)</f>
        <v>235.4</v>
      </c>
    </row>
    <row r="134" spans="1:13" s="2" customFormat="1" ht="13.1">
      <c r="B134" s="8" t="s">
        <v>10</v>
      </c>
      <c r="D134" s="27"/>
      <c r="E134" s="27"/>
      <c r="F134" s="27"/>
      <c r="G134" s="6">
        <f>SUM(G128:G131)</f>
        <v>0</v>
      </c>
      <c r="H134" s="14"/>
      <c r="I134" s="6">
        <f>SUM(I105:I133)</f>
        <v>23775.4</v>
      </c>
      <c r="J134" s="6">
        <f>SUM(I134)*I103</f>
        <v>23775.4</v>
      </c>
      <c r="K134" s="6">
        <f>SUM(K128:K133)</f>
        <v>0</v>
      </c>
      <c r="L134" s="6">
        <f t="shared" ref="L134" si="24">SUM(L128:L133)</f>
        <v>0</v>
      </c>
      <c r="M134" s="6">
        <f t="shared" ref="M134" si="25">SUM(M128:M133)</f>
        <v>0</v>
      </c>
    </row>
    <row r="135" spans="1:13" ht="15.05">
      <c r="A135" s="3" t="s">
        <v>9</v>
      </c>
      <c r="B135" s="77" t="str">
        <f>'JMS SHEDULE OF WORKS'!C7</f>
        <v>BAL-202 Handrail</v>
      </c>
      <c r="D135" s="26">
        <f>'JMS SHEDULE OF WORKS'!D7</f>
        <v>0</v>
      </c>
      <c r="F135" s="78">
        <f>'JMS SHEDULE OF WORKS'!G7</f>
        <v>5.9</v>
      </c>
      <c r="H135" s="13" t="s">
        <v>22</v>
      </c>
      <c r="I135" s="24">
        <f>'JMS SHEDULE OF WORKS'!E7</f>
        <v>1</v>
      </c>
    </row>
    <row r="136" spans="1:13" s="2" customFormat="1" ht="13.1">
      <c r="A136" s="76" t="str">
        <f>'JMS SHEDULE OF WORKS'!A7</f>
        <v>6964/5</v>
      </c>
      <c r="B136" s="8" t="s">
        <v>3</v>
      </c>
      <c r="C136" s="2" t="s">
        <v>4</v>
      </c>
      <c r="D136" s="27" t="s">
        <v>5</v>
      </c>
      <c r="E136" s="27" t="s">
        <v>5</v>
      </c>
      <c r="F136" s="27" t="s">
        <v>23</v>
      </c>
      <c r="G136" s="6" t="s">
        <v>6</v>
      </c>
      <c r="H136" s="14" t="s">
        <v>7</v>
      </c>
      <c r="I136" s="6" t="s">
        <v>8</v>
      </c>
      <c r="J136" s="6"/>
      <c r="K136" s="6" t="s">
        <v>18</v>
      </c>
      <c r="L136" s="6" t="s">
        <v>19</v>
      </c>
      <c r="M136" s="6" t="s">
        <v>20</v>
      </c>
    </row>
    <row r="137" spans="1:13">
      <c r="A137" s="30" t="s">
        <v>24</v>
      </c>
      <c r="B137" s="11"/>
      <c r="C137" s="12"/>
      <c r="D137" s="28"/>
      <c r="E137" s="28"/>
      <c r="F137" s="28">
        <f t="shared" ref="F137:F142" si="26">SUM(D137*E137)</f>
        <v>0</v>
      </c>
      <c r="G137" s="10"/>
      <c r="H137" s="15"/>
      <c r="I137" s="10">
        <f t="shared" ref="I137:I142" si="27">SUM(F137*G137)*H137</f>
        <v>0</v>
      </c>
    </row>
    <row r="138" spans="1:13">
      <c r="A138" s="30" t="s">
        <v>24</v>
      </c>
      <c r="B138" s="11"/>
      <c r="C138" s="12"/>
      <c r="D138" s="28"/>
      <c r="E138" s="28"/>
      <c r="F138" s="28">
        <f t="shared" si="26"/>
        <v>0</v>
      </c>
      <c r="G138" s="10"/>
      <c r="H138" s="15"/>
      <c r="I138" s="10">
        <f t="shared" si="27"/>
        <v>0</v>
      </c>
    </row>
    <row r="139" spans="1:13">
      <c r="A139" s="30" t="s">
        <v>24</v>
      </c>
      <c r="B139" s="11"/>
      <c r="C139" s="12"/>
      <c r="D139" s="28"/>
      <c r="E139" s="28"/>
      <c r="F139" s="28">
        <f t="shared" si="26"/>
        <v>0</v>
      </c>
      <c r="G139" s="10"/>
      <c r="H139" s="15"/>
      <c r="I139" s="10">
        <f t="shared" si="27"/>
        <v>0</v>
      </c>
    </row>
    <row r="140" spans="1:13">
      <c r="A140" s="31" t="s">
        <v>25</v>
      </c>
      <c r="B140" s="11"/>
      <c r="C140" s="12"/>
      <c r="D140" s="28"/>
      <c r="E140" s="28"/>
      <c r="F140" s="28">
        <f t="shared" si="26"/>
        <v>0</v>
      </c>
      <c r="G140" s="10"/>
      <c r="H140" s="15"/>
      <c r="I140" s="10">
        <f t="shared" si="27"/>
        <v>0</v>
      </c>
    </row>
    <row r="141" spans="1:13">
      <c r="A141" s="31" t="s">
        <v>25</v>
      </c>
      <c r="B141" s="11"/>
      <c r="C141" s="12"/>
      <c r="D141" s="28"/>
      <c r="E141" s="28"/>
      <c r="F141" s="28">
        <f t="shared" si="26"/>
        <v>0</v>
      </c>
      <c r="G141" s="10"/>
      <c r="H141" s="15"/>
      <c r="I141" s="10">
        <f t="shared" si="27"/>
        <v>0</v>
      </c>
    </row>
    <row r="142" spans="1:13">
      <c r="A142" s="31" t="s">
        <v>25</v>
      </c>
      <c r="B142" s="11"/>
      <c r="C142" s="12"/>
      <c r="D142" s="28"/>
      <c r="E142" s="28"/>
      <c r="F142" s="28">
        <f t="shared" si="26"/>
        <v>0</v>
      </c>
      <c r="G142" s="10"/>
      <c r="H142" s="15"/>
      <c r="I142" s="10">
        <f t="shared" si="27"/>
        <v>0</v>
      </c>
    </row>
    <row r="143" spans="1:13">
      <c r="A143" s="31" t="s">
        <v>39</v>
      </c>
      <c r="B143" s="11"/>
      <c r="C143" s="12"/>
      <c r="D143" s="28"/>
      <c r="E143" s="28"/>
      <c r="F143" s="28"/>
      <c r="G143" s="10"/>
      <c r="H143" s="15"/>
      <c r="I143" s="10">
        <f t="shared" ref="I143:I145" si="28">SUM(G143*H143)</f>
        <v>0</v>
      </c>
    </row>
    <row r="144" spans="1:13">
      <c r="A144" s="31" t="s">
        <v>39</v>
      </c>
      <c r="B144" s="11"/>
      <c r="C144" s="12"/>
      <c r="D144" s="28"/>
      <c r="E144" s="28"/>
      <c r="F144" s="28"/>
      <c r="G144" s="10"/>
      <c r="H144" s="15"/>
      <c r="I144" s="10">
        <f t="shared" si="28"/>
        <v>0</v>
      </c>
    </row>
    <row r="145" spans="1:11">
      <c r="A145" s="31" t="s">
        <v>39</v>
      </c>
      <c r="B145" s="11"/>
      <c r="C145" s="12"/>
      <c r="D145" s="28"/>
      <c r="E145" s="28"/>
      <c r="F145" s="28"/>
      <c r="G145" s="10"/>
      <c r="H145" s="15"/>
      <c r="I145" s="10">
        <f t="shared" si="28"/>
        <v>0</v>
      </c>
    </row>
    <row r="146" spans="1:11">
      <c r="A146" s="32" t="s">
        <v>28</v>
      </c>
      <c r="B146" s="11" t="s">
        <v>306</v>
      </c>
      <c r="C146" s="12"/>
      <c r="D146" s="28"/>
      <c r="E146" s="28"/>
      <c r="F146" s="28"/>
      <c r="G146" s="10">
        <v>1</v>
      </c>
      <c r="H146" s="15">
        <v>2900</v>
      </c>
      <c r="I146" s="10">
        <f t="shared" ref="I146:I164" si="29">SUM(G146*H146)</f>
        <v>2900</v>
      </c>
      <c r="J146" s="10" t="s">
        <v>307</v>
      </c>
    </row>
    <row r="147" spans="1:11">
      <c r="A147" s="32" t="s">
        <v>28</v>
      </c>
      <c r="B147" s="11"/>
      <c r="C147" s="12"/>
      <c r="D147" s="28"/>
      <c r="E147" s="28"/>
      <c r="F147" s="28"/>
      <c r="G147" s="10"/>
      <c r="H147" s="15">
        <f>1422.98+864.56+864.56+382.96</f>
        <v>3535.06</v>
      </c>
      <c r="I147" s="10">
        <f t="shared" si="29"/>
        <v>0</v>
      </c>
      <c r="J147" s="10" t="s">
        <v>310</v>
      </c>
    </row>
    <row r="148" spans="1:11">
      <c r="A148" s="32" t="s">
        <v>28</v>
      </c>
      <c r="B148" s="11"/>
      <c r="C148" s="12"/>
      <c r="D148" s="28"/>
      <c r="E148" s="28"/>
      <c r="F148" s="28"/>
      <c r="G148" s="10"/>
      <c r="H148" s="15"/>
      <c r="I148" s="10">
        <f t="shared" si="29"/>
        <v>0</v>
      </c>
    </row>
    <row r="149" spans="1:11">
      <c r="A149" t="s">
        <v>26</v>
      </c>
      <c r="B149" s="11"/>
      <c r="C149" s="12"/>
      <c r="D149" s="28"/>
      <c r="E149" s="28"/>
      <c r="F149" s="28"/>
      <c r="G149" s="33">
        <v>0.1</v>
      </c>
      <c r="H149" s="15">
        <f>SUM(I146:I148)</f>
        <v>2900</v>
      </c>
      <c r="I149" s="10">
        <f t="shared" si="29"/>
        <v>290</v>
      </c>
    </row>
    <row r="150" spans="1:11">
      <c r="B150" s="11" t="s">
        <v>27</v>
      </c>
      <c r="C150" s="12"/>
      <c r="D150" s="28"/>
      <c r="E150" s="28"/>
      <c r="F150" s="28"/>
      <c r="G150" s="10"/>
      <c r="H150" s="15"/>
      <c r="I150" s="10">
        <f t="shared" si="29"/>
        <v>0</v>
      </c>
    </row>
    <row r="151" spans="1:11">
      <c r="B151" s="11" t="s">
        <v>13</v>
      </c>
      <c r="C151" s="12" t="s">
        <v>14</v>
      </c>
      <c r="D151" s="28" t="s">
        <v>29</v>
      </c>
      <c r="E151" s="28"/>
      <c r="F151" s="28">
        <f>SUM(G137:G139)</f>
        <v>0</v>
      </c>
      <c r="G151" s="34">
        <f>SUM(F151)/20</f>
        <v>0</v>
      </c>
      <c r="H151" s="23"/>
      <c r="I151" s="10">
        <f t="shared" si="29"/>
        <v>0</v>
      </c>
    </row>
    <row r="152" spans="1:11">
      <c r="B152" s="11" t="s">
        <v>13</v>
      </c>
      <c r="C152" s="12" t="s">
        <v>14</v>
      </c>
      <c r="D152" s="28" t="s">
        <v>30</v>
      </c>
      <c r="E152" s="28"/>
      <c r="F152" s="28">
        <f>SUM(G140:G142)</f>
        <v>0</v>
      </c>
      <c r="G152" s="34">
        <f>SUM(F152)/10</f>
        <v>0</v>
      </c>
      <c r="H152" s="23"/>
      <c r="I152" s="10">
        <f t="shared" si="29"/>
        <v>0</v>
      </c>
    </row>
    <row r="153" spans="1:11">
      <c r="B153" s="11" t="s">
        <v>13</v>
      </c>
      <c r="C153" s="12" t="s">
        <v>14</v>
      </c>
      <c r="D153" s="28" t="s">
        <v>57</v>
      </c>
      <c r="E153" s="28"/>
      <c r="F153" s="80"/>
      <c r="G153" s="34">
        <f>SUM(F153)*0.25</f>
        <v>0</v>
      </c>
      <c r="H153" s="23"/>
      <c r="I153" s="10">
        <f t="shared" si="29"/>
        <v>0</v>
      </c>
    </row>
    <row r="154" spans="1:11">
      <c r="B154" s="11" t="s">
        <v>13</v>
      </c>
      <c r="C154" s="12" t="s">
        <v>14</v>
      </c>
      <c r="D154" s="28"/>
      <c r="E154" s="28"/>
      <c r="F154" s="28"/>
      <c r="G154" s="34"/>
      <c r="H154" s="23"/>
      <c r="I154" s="10">
        <f t="shared" si="29"/>
        <v>0</v>
      </c>
    </row>
    <row r="155" spans="1:11">
      <c r="B155" s="11" t="s">
        <v>13</v>
      </c>
      <c r="C155" s="12" t="s">
        <v>15</v>
      </c>
      <c r="D155" s="28"/>
      <c r="E155" s="28"/>
      <c r="F155" s="28"/>
      <c r="G155" s="34"/>
      <c r="H155" s="23"/>
      <c r="I155" s="10">
        <f t="shared" si="29"/>
        <v>0</v>
      </c>
    </row>
    <row r="156" spans="1:11">
      <c r="B156" s="11" t="s">
        <v>13</v>
      </c>
      <c r="C156" s="12" t="s">
        <v>15</v>
      </c>
      <c r="D156" s="28"/>
      <c r="E156" s="28"/>
      <c r="F156" s="28"/>
      <c r="G156" s="34"/>
      <c r="H156" s="23"/>
      <c r="I156" s="10">
        <f t="shared" si="29"/>
        <v>0</v>
      </c>
    </row>
    <row r="157" spans="1:11">
      <c r="B157" s="11" t="s">
        <v>13</v>
      </c>
      <c r="C157" s="12" t="s">
        <v>15</v>
      </c>
      <c r="D157" s="28"/>
      <c r="E157" s="28"/>
      <c r="F157" s="28"/>
      <c r="G157" s="34"/>
      <c r="H157" s="23"/>
      <c r="I157" s="10">
        <f t="shared" si="29"/>
        <v>0</v>
      </c>
    </row>
    <row r="158" spans="1:11">
      <c r="B158" s="11" t="s">
        <v>13</v>
      </c>
      <c r="C158" s="12" t="s">
        <v>16</v>
      </c>
      <c r="D158" s="28"/>
      <c r="E158" s="28"/>
      <c r="F158" s="28"/>
      <c r="G158" s="34"/>
      <c r="H158" s="23"/>
      <c r="I158" s="10">
        <f t="shared" si="29"/>
        <v>0</v>
      </c>
    </row>
    <row r="159" spans="1:11">
      <c r="B159" s="11" t="s">
        <v>13</v>
      </c>
      <c r="C159" s="12" t="s">
        <v>16</v>
      </c>
      <c r="D159" s="28"/>
      <c r="E159" s="28"/>
      <c r="F159" s="28"/>
      <c r="G159" s="34"/>
      <c r="H159" s="23"/>
      <c r="I159" s="10">
        <f t="shared" si="29"/>
        <v>0</v>
      </c>
    </row>
    <row r="160" spans="1:11">
      <c r="B160" s="11" t="s">
        <v>21</v>
      </c>
      <c r="C160" s="12" t="s">
        <v>14</v>
      </c>
      <c r="D160" s="28"/>
      <c r="E160" s="28"/>
      <c r="F160" s="28"/>
      <c r="G160" s="22">
        <f>SUM(G151:G154)</f>
        <v>0</v>
      </c>
      <c r="H160" s="15">
        <v>37.42</v>
      </c>
      <c r="I160" s="10">
        <f t="shared" si="29"/>
        <v>0</v>
      </c>
      <c r="K160" s="5">
        <f>SUM(G160)*I135</f>
        <v>0</v>
      </c>
    </row>
    <row r="161" spans="1:13">
      <c r="B161" s="11" t="s">
        <v>21</v>
      </c>
      <c r="C161" s="12" t="s">
        <v>15</v>
      </c>
      <c r="D161" s="28"/>
      <c r="E161" s="28"/>
      <c r="F161" s="28"/>
      <c r="G161" s="22">
        <f>SUM(G155:G157)</f>
        <v>0</v>
      </c>
      <c r="H161" s="15">
        <v>37.42</v>
      </c>
      <c r="I161" s="10">
        <f t="shared" si="29"/>
        <v>0</v>
      </c>
      <c r="L161" s="5">
        <f>SUM(G161)*I135</f>
        <v>0</v>
      </c>
    </row>
    <row r="162" spans="1:13">
      <c r="B162" s="11" t="s">
        <v>21</v>
      </c>
      <c r="C162" s="12" t="s">
        <v>16</v>
      </c>
      <c r="D162" s="28"/>
      <c r="E162" s="28"/>
      <c r="F162" s="28"/>
      <c r="G162" s="22">
        <f>SUM(G158:G159)</f>
        <v>0</v>
      </c>
      <c r="H162" s="15">
        <v>37.42</v>
      </c>
      <c r="I162" s="10">
        <f t="shared" si="29"/>
        <v>0</v>
      </c>
      <c r="M162" s="5">
        <f>SUM(G162)*I135</f>
        <v>0</v>
      </c>
    </row>
    <row r="163" spans="1:13">
      <c r="B163" s="11" t="s">
        <v>13</v>
      </c>
      <c r="C163" s="12" t="s">
        <v>17</v>
      </c>
      <c r="D163" s="28"/>
      <c r="E163" s="28"/>
      <c r="F163" s="28"/>
      <c r="G163" s="34"/>
      <c r="H163" s="15">
        <v>37.42</v>
      </c>
      <c r="I163" s="10">
        <f t="shared" si="29"/>
        <v>0</v>
      </c>
      <c r="L163" s="5">
        <f>SUM(G163)*I135</f>
        <v>0</v>
      </c>
    </row>
    <row r="164" spans="1:13">
      <c r="B164" s="11" t="s">
        <v>12</v>
      </c>
      <c r="C164" s="12"/>
      <c r="D164" s="28"/>
      <c r="E164" s="28"/>
      <c r="F164" s="28"/>
      <c r="G164" s="10"/>
      <c r="H164" s="15">
        <v>37.42</v>
      </c>
      <c r="I164" s="10">
        <f t="shared" si="29"/>
        <v>0</v>
      </c>
    </row>
    <row r="165" spans="1:13">
      <c r="B165" s="11" t="s">
        <v>11</v>
      </c>
      <c r="C165" s="12"/>
      <c r="D165" s="28"/>
      <c r="E165" s="28"/>
      <c r="F165" s="28"/>
      <c r="G165" s="10">
        <v>1</v>
      </c>
      <c r="H165" s="15">
        <f>SUM(I137:I164)*0.01</f>
        <v>31.900000000000002</v>
      </c>
      <c r="I165" s="10">
        <f>SUM(G165*H165)</f>
        <v>31.900000000000002</v>
      </c>
    </row>
    <row r="166" spans="1:13" s="2" customFormat="1" ht="13.1">
      <c r="B166" s="8" t="s">
        <v>10</v>
      </c>
      <c r="D166" s="27"/>
      <c r="E166" s="27"/>
      <c r="F166" s="27"/>
      <c r="G166" s="6">
        <f>SUM(G160:G163)</f>
        <v>0</v>
      </c>
      <c r="H166" s="14"/>
      <c r="I166" s="6">
        <f>SUM(I137:I165)</f>
        <v>3221.9</v>
      </c>
      <c r="J166" s="6">
        <f>SUM(I166)*I135</f>
        <v>3221.9</v>
      </c>
      <c r="K166" s="6">
        <f>SUM(K160:K165)</f>
        <v>0</v>
      </c>
      <c r="L166" s="6">
        <f t="shared" ref="L166" si="30">SUM(L160:L165)</f>
        <v>0</v>
      </c>
      <c r="M166" s="6">
        <f t="shared" ref="M166" si="31">SUM(M160:M165)</f>
        <v>0</v>
      </c>
    </row>
    <row r="167" spans="1:13" ht="15.05">
      <c r="A167" s="3" t="s">
        <v>9</v>
      </c>
      <c r="B167" s="77" t="str">
        <f>'JMS SHEDULE OF WORKS'!C8</f>
        <v>BAL-111 Handrail</v>
      </c>
      <c r="D167" s="26">
        <f>'JMS SHEDULE OF WORKS'!D8</f>
        <v>0</v>
      </c>
      <c r="F167" s="78" t="str">
        <f>'JMS SHEDULE OF WORKS'!G8</f>
        <v>5.10, 5.11, 5.11a</v>
      </c>
      <c r="H167" s="13" t="s">
        <v>22</v>
      </c>
      <c r="I167" s="24">
        <f>'JMS SHEDULE OF WORKS'!E8</f>
        <v>1</v>
      </c>
    </row>
    <row r="168" spans="1:13" s="2" customFormat="1" ht="13.1">
      <c r="A168" s="76" t="str">
        <f>'JMS SHEDULE OF WORKS'!A8</f>
        <v>6964/6</v>
      </c>
      <c r="B168" s="8" t="s">
        <v>3</v>
      </c>
      <c r="C168" s="2" t="s">
        <v>4</v>
      </c>
      <c r="D168" s="27" t="s">
        <v>5</v>
      </c>
      <c r="E168" s="27" t="s">
        <v>5</v>
      </c>
      <c r="F168" s="27" t="s">
        <v>23</v>
      </c>
      <c r="G168" s="6" t="s">
        <v>6</v>
      </c>
      <c r="H168" s="14" t="s">
        <v>7</v>
      </c>
      <c r="I168" s="6" t="s">
        <v>8</v>
      </c>
      <c r="J168" s="6"/>
      <c r="K168" s="6" t="s">
        <v>18</v>
      </c>
      <c r="L168" s="6" t="s">
        <v>19</v>
      </c>
      <c r="M168" s="6" t="s">
        <v>20</v>
      </c>
    </row>
    <row r="169" spans="1:13">
      <c r="A169" s="30" t="s">
        <v>24</v>
      </c>
      <c r="B169" s="11"/>
      <c r="C169" s="12"/>
      <c r="D169" s="28"/>
      <c r="E169" s="28"/>
      <c r="F169" s="28">
        <f t="shared" ref="F169:F174" si="32">SUM(D169*E169)</f>
        <v>0</v>
      </c>
      <c r="G169" s="10"/>
      <c r="H169" s="15"/>
      <c r="I169" s="10">
        <f t="shared" ref="I169:I174" si="33">SUM(F169*G169)*H169</f>
        <v>0</v>
      </c>
    </row>
    <row r="170" spans="1:13">
      <c r="A170" s="30" t="s">
        <v>24</v>
      </c>
      <c r="B170" s="11"/>
      <c r="C170" s="12"/>
      <c r="D170" s="28"/>
      <c r="E170" s="28"/>
      <c r="F170" s="28">
        <f t="shared" si="32"/>
        <v>0</v>
      </c>
      <c r="G170" s="10"/>
      <c r="H170" s="15"/>
      <c r="I170" s="10">
        <f t="shared" si="33"/>
        <v>0</v>
      </c>
    </row>
    <row r="171" spans="1:13">
      <c r="A171" s="30" t="s">
        <v>24</v>
      </c>
      <c r="B171" s="11"/>
      <c r="C171" s="12"/>
      <c r="D171" s="28"/>
      <c r="E171" s="28"/>
      <c r="F171" s="28">
        <f t="shared" si="32"/>
        <v>0</v>
      </c>
      <c r="G171" s="10"/>
      <c r="H171" s="15"/>
      <c r="I171" s="10">
        <f t="shared" si="33"/>
        <v>0</v>
      </c>
    </row>
    <row r="172" spans="1:13">
      <c r="A172" s="31" t="s">
        <v>25</v>
      </c>
      <c r="B172" s="11"/>
      <c r="C172" s="12"/>
      <c r="D172" s="28"/>
      <c r="E172" s="28"/>
      <c r="F172" s="28">
        <f t="shared" si="32"/>
        <v>0</v>
      </c>
      <c r="G172" s="10"/>
      <c r="H172" s="15"/>
      <c r="I172" s="10">
        <f t="shared" si="33"/>
        <v>0</v>
      </c>
    </row>
    <row r="173" spans="1:13">
      <c r="A173" s="31" t="s">
        <v>25</v>
      </c>
      <c r="B173" s="11"/>
      <c r="C173" s="12"/>
      <c r="D173" s="28"/>
      <c r="E173" s="28"/>
      <c r="F173" s="28">
        <f t="shared" si="32"/>
        <v>0</v>
      </c>
      <c r="G173" s="10"/>
      <c r="H173" s="15"/>
      <c r="I173" s="10">
        <f t="shared" si="33"/>
        <v>0</v>
      </c>
    </row>
    <row r="174" spans="1:13">
      <c r="A174" s="31" t="s">
        <v>25</v>
      </c>
      <c r="B174" s="11"/>
      <c r="C174" s="12"/>
      <c r="D174" s="28"/>
      <c r="E174" s="28"/>
      <c r="F174" s="28">
        <f t="shared" si="32"/>
        <v>0</v>
      </c>
      <c r="G174" s="10"/>
      <c r="H174" s="15"/>
      <c r="I174" s="10">
        <f t="shared" si="33"/>
        <v>0</v>
      </c>
    </row>
    <row r="175" spans="1:13">
      <c r="A175" s="31" t="s">
        <v>39</v>
      </c>
      <c r="B175" s="11"/>
      <c r="C175" s="12"/>
      <c r="D175" s="28"/>
      <c r="E175" s="28"/>
      <c r="F175" s="28"/>
      <c r="G175" s="10"/>
      <c r="H175" s="15"/>
      <c r="I175" s="10">
        <f t="shared" ref="I175:I177" si="34">SUM(G175*H175)</f>
        <v>0</v>
      </c>
    </row>
    <row r="176" spans="1:13">
      <c r="A176" s="31" t="s">
        <v>39</v>
      </c>
      <c r="B176" s="11"/>
      <c r="C176" s="12"/>
      <c r="D176" s="28"/>
      <c r="E176" s="28"/>
      <c r="F176" s="28"/>
      <c r="G176" s="10"/>
      <c r="H176" s="15"/>
      <c r="I176" s="10">
        <f t="shared" si="34"/>
        <v>0</v>
      </c>
    </row>
    <row r="177" spans="1:11">
      <c r="A177" s="31" t="s">
        <v>39</v>
      </c>
      <c r="B177" s="11"/>
      <c r="C177" s="12"/>
      <c r="D177" s="28"/>
      <c r="E177" s="28"/>
      <c r="F177" s="28"/>
      <c r="G177" s="10"/>
      <c r="H177" s="15"/>
      <c r="I177" s="10">
        <f t="shared" si="34"/>
        <v>0</v>
      </c>
    </row>
    <row r="178" spans="1:11">
      <c r="A178" s="32" t="s">
        <v>28</v>
      </c>
      <c r="B178" s="11" t="s">
        <v>306</v>
      </c>
      <c r="C178" s="12"/>
      <c r="D178" s="28"/>
      <c r="E178" s="28"/>
      <c r="F178" s="28"/>
      <c r="G178" s="10">
        <v>1</v>
      </c>
      <c r="H178" s="15">
        <v>17800</v>
      </c>
      <c r="I178" s="10">
        <f t="shared" ref="I178:I196" si="35">SUM(G178*H178)</f>
        <v>17800</v>
      </c>
      <c r="J178" s="10" t="s">
        <v>307</v>
      </c>
    </row>
    <row r="179" spans="1:11">
      <c r="A179" s="32" t="s">
        <v>28</v>
      </c>
      <c r="B179" s="11"/>
      <c r="C179" s="12"/>
      <c r="D179" s="28"/>
      <c r="E179" s="28"/>
      <c r="F179" s="28"/>
      <c r="G179" s="10"/>
      <c r="H179" s="15">
        <f>9767.2+3360.32+5843.79+2748.06</f>
        <v>21719.370000000003</v>
      </c>
      <c r="I179" s="10">
        <f t="shared" si="35"/>
        <v>0</v>
      </c>
      <c r="J179" s="10" t="s">
        <v>310</v>
      </c>
    </row>
    <row r="180" spans="1:11">
      <c r="A180" s="32" t="s">
        <v>28</v>
      </c>
      <c r="B180" s="11"/>
      <c r="C180" s="12"/>
      <c r="D180" s="28"/>
      <c r="E180" s="28"/>
      <c r="F180" s="28"/>
      <c r="G180" s="10"/>
      <c r="H180" s="15"/>
      <c r="I180" s="10">
        <f t="shared" si="35"/>
        <v>0</v>
      </c>
    </row>
    <row r="181" spans="1:11">
      <c r="A181" t="s">
        <v>26</v>
      </c>
      <c r="B181" s="11"/>
      <c r="C181" s="12"/>
      <c r="D181" s="28"/>
      <c r="E181" s="28"/>
      <c r="F181" s="28"/>
      <c r="G181" s="33">
        <v>0.1</v>
      </c>
      <c r="H181" s="15">
        <f>SUM(I178:I180)</f>
        <v>17800</v>
      </c>
      <c r="I181" s="10">
        <f t="shared" si="35"/>
        <v>1780</v>
      </c>
    </row>
    <row r="182" spans="1:11">
      <c r="B182" s="11" t="s">
        <v>27</v>
      </c>
      <c r="C182" s="12"/>
      <c r="D182" s="28"/>
      <c r="E182" s="28"/>
      <c r="F182" s="28"/>
      <c r="G182" s="10"/>
      <c r="H182" s="15"/>
      <c r="I182" s="10">
        <f t="shared" si="35"/>
        <v>0</v>
      </c>
    </row>
    <row r="183" spans="1:11">
      <c r="B183" s="11" t="s">
        <v>13</v>
      </c>
      <c r="C183" s="12" t="s">
        <v>14</v>
      </c>
      <c r="D183" s="28" t="s">
        <v>29</v>
      </c>
      <c r="E183" s="28"/>
      <c r="F183" s="28">
        <f>SUM(G169:G171)</f>
        <v>0</v>
      </c>
      <c r="G183" s="34">
        <f>SUM(F183)/20</f>
        <v>0</v>
      </c>
      <c r="H183" s="23"/>
      <c r="I183" s="10">
        <f t="shared" si="35"/>
        <v>0</v>
      </c>
    </row>
    <row r="184" spans="1:11">
      <c r="B184" s="11" t="s">
        <v>13</v>
      </c>
      <c r="C184" s="12" t="s">
        <v>14</v>
      </c>
      <c r="D184" s="28" t="s">
        <v>30</v>
      </c>
      <c r="E184" s="28"/>
      <c r="F184" s="28">
        <f>SUM(G172:G174)</f>
        <v>0</v>
      </c>
      <c r="G184" s="34">
        <f>SUM(F184)/10</f>
        <v>0</v>
      </c>
      <c r="H184" s="23"/>
      <c r="I184" s="10">
        <f t="shared" si="35"/>
        <v>0</v>
      </c>
    </row>
    <row r="185" spans="1:11">
      <c r="B185" s="11" t="s">
        <v>13</v>
      </c>
      <c r="C185" s="12" t="s">
        <v>14</v>
      </c>
      <c r="D185" s="28" t="s">
        <v>57</v>
      </c>
      <c r="E185" s="28"/>
      <c r="F185" s="80"/>
      <c r="G185" s="34">
        <f>SUM(F185)*0.25</f>
        <v>0</v>
      </c>
      <c r="H185" s="23"/>
      <c r="I185" s="10">
        <f t="shared" si="35"/>
        <v>0</v>
      </c>
    </row>
    <row r="186" spans="1:11">
      <c r="B186" s="11" t="s">
        <v>13</v>
      </c>
      <c r="C186" s="12" t="s">
        <v>14</v>
      </c>
      <c r="D186" s="28"/>
      <c r="E186" s="28"/>
      <c r="F186" s="28"/>
      <c r="G186" s="34"/>
      <c r="H186" s="23"/>
      <c r="I186" s="10">
        <f t="shared" si="35"/>
        <v>0</v>
      </c>
    </row>
    <row r="187" spans="1:11">
      <c r="B187" s="11" t="s">
        <v>13</v>
      </c>
      <c r="C187" s="12" t="s">
        <v>15</v>
      </c>
      <c r="D187" s="28"/>
      <c r="E187" s="28"/>
      <c r="F187" s="28"/>
      <c r="G187" s="34"/>
      <c r="H187" s="23"/>
      <c r="I187" s="10">
        <f t="shared" si="35"/>
        <v>0</v>
      </c>
    </row>
    <row r="188" spans="1:11">
      <c r="B188" s="11" t="s">
        <v>13</v>
      </c>
      <c r="C188" s="12" t="s">
        <v>15</v>
      </c>
      <c r="D188" s="28"/>
      <c r="E188" s="28"/>
      <c r="F188" s="28"/>
      <c r="G188" s="34"/>
      <c r="H188" s="23"/>
      <c r="I188" s="10">
        <f t="shared" si="35"/>
        <v>0</v>
      </c>
    </row>
    <row r="189" spans="1:11">
      <c r="B189" s="11" t="s">
        <v>13</v>
      </c>
      <c r="C189" s="12" t="s">
        <v>15</v>
      </c>
      <c r="D189" s="28"/>
      <c r="E189" s="28"/>
      <c r="F189" s="28"/>
      <c r="G189" s="34"/>
      <c r="H189" s="23"/>
      <c r="I189" s="10">
        <f t="shared" si="35"/>
        <v>0</v>
      </c>
    </row>
    <row r="190" spans="1:11">
      <c r="B190" s="11" t="s">
        <v>13</v>
      </c>
      <c r="C190" s="12" t="s">
        <v>16</v>
      </c>
      <c r="D190" s="28"/>
      <c r="E190" s="28"/>
      <c r="F190" s="28"/>
      <c r="G190" s="34"/>
      <c r="H190" s="23"/>
      <c r="I190" s="10">
        <f t="shared" si="35"/>
        <v>0</v>
      </c>
    </row>
    <row r="191" spans="1:11">
      <c r="B191" s="11" t="s">
        <v>13</v>
      </c>
      <c r="C191" s="12" t="s">
        <v>16</v>
      </c>
      <c r="D191" s="28"/>
      <c r="E191" s="28"/>
      <c r="F191" s="28"/>
      <c r="G191" s="34"/>
      <c r="H191" s="23"/>
      <c r="I191" s="10">
        <f t="shared" si="35"/>
        <v>0</v>
      </c>
    </row>
    <row r="192" spans="1:11">
      <c r="B192" s="11" t="s">
        <v>21</v>
      </c>
      <c r="C192" s="12" t="s">
        <v>14</v>
      </c>
      <c r="D192" s="28"/>
      <c r="E192" s="28"/>
      <c r="F192" s="28"/>
      <c r="G192" s="22">
        <f>SUM(G183:G186)</f>
        <v>0</v>
      </c>
      <c r="H192" s="15">
        <v>37.42</v>
      </c>
      <c r="I192" s="10">
        <f t="shared" si="35"/>
        <v>0</v>
      </c>
      <c r="K192" s="5">
        <f>SUM(G192)*I167</f>
        <v>0</v>
      </c>
    </row>
    <row r="193" spans="1:13">
      <c r="B193" s="11" t="s">
        <v>21</v>
      </c>
      <c r="C193" s="12" t="s">
        <v>15</v>
      </c>
      <c r="D193" s="28"/>
      <c r="E193" s="28"/>
      <c r="F193" s="28"/>
      <c r="G193" s="22">
        <f>SUM(G187:G189)</f>
        <v>0</v>
      </c>
      <c r="H193" s="15">
        <v>37.42</v>
      </c>
      <c r="I193" s="10">
        <f t="shared" si="35"/>
        <v>0</v>
      </c>
      <c r="L193" s="5">
        <f>SUM(G193)*I167</f>
        <v>0</v>
      </c>
    </row>
    <row r="194" spans="1:13">
      <c r="B194" s="11" t="s">
        <v>21</v>
      </c>
      <c r="C194" s="12" t="s">
        <v>16</v>
      </c>
      <c r="D194" s="28"/>
      <c r="E194" s="28"/>
      <c r="F194" s="28"/>
      <c r="G194" s="22">
        <f>SUM(G190:G191)</f>
        <v>0</v>
      </c>
      <c r="H194" s="15">
        <v>37.42</v>
      </c>
      <c r="I194" s="10">
        <f t="shared" si="35"/>
        <v>0</v>
      </c>
      <c r="M194" s="5">
        <f>SUM(G194)*I167</f>
        <v>0</v>
      </c>
    </row>
    <row r="195" spans="1:13">
      <c r="B195" s="11" t="s">
        <v>13</v>
      </c>
      <c r="C195" s="12" t="s">
        <v>17</v>
      </c>
      <c r="D195" s="28"/>
      <c r="E195" s="28"/>
      <c r="F195" s="28"/>
      <c r="G195" s="34"/>
      <c r="H195" s="15">
        <v>37.42</v>
      </c>
      <c r="I195" s="10">
        <f t="shared" si="35"/>
        <v>0</v>
      </c>
      <c r="L195" s="5">
        <f>SUM(G195)*I167</f>
        <v>0</v>
      </c>
    </row>
    <row r="196" spans="1:13">
      <c r="B196" s="11" t="s">
        <v>12</v>
      </c>
      <c r="C196" s="12"/>
      <c r="D196" s="28"/>
      <c r="E196" s="28"/>
      <c r="F196" s="28"/>
      <c r="G196" s="10"/>
      <c r="H196" s="15">
        <v>37.42</v>
      </c>
      <c r="I196" s="10">
        <f t="shared" si="35"/>
        <v>0</v>
      </c>
    </row>
    <row r="197" spans="1:13">
      <c r="B197" s="11" t="s">
        <v>11</v>
      </c>
      <c r="C197" s="12"/>
      <c r="D197" s="28"/>
      <c r="E197" s="28"/>
      <c r="F197" s="28"/>
      <c r="G197" s="10">
        <v>1</v>
      </c>
      <c r="H197" s="15">
        <f>SUM(I169:I196)*0.01</f>
        <v>195.8</v>
      </c>
      <c r="I197" s="10">
        <f>SUM(G197*H197)</f>
        <v>195.8</v>
      </c>
    </row>
    <row r="198" spans="1:13" s="2" customFormat="1" ht="13.1">
      <c r="B198" s="8" t="s">
        <v>10</v>
      </c>
      <c r="D198" s="27"/>
      <c r="E198" s="27"/>
      <c r="F198" s="27"/>
      <c r="G198" s="6">
        <f>SUM(G192:G195)</f>
        <v>0</v>
      </c>
      <c r="H198" s="14"/>
      <c r="I198" s="6">
        <f>SUM(I169:I197)</f>
        <v>19775.8</v>
      </c>
      <c r="J198" s="6">
        <f>SUM(I198)*I167</f>
        <v>19775.8</v>
      </c>
      <c r="K198" s="6">
        <f>SUM(K192:K197)</f>
        <v>0</v>
      </c>
      <c r="L198" s="6">
        <f t="shared" ref="L198" si="36">SUM(L192:L197)</f>
        <v>0</v>
      </c>
      <c r="M198" s="6">
        <f t="shared" ref="M198" si="37">SUM(M192:M197)</f>
        <v>0</v>
      </c>
    </row>
    <row r="199" spans="1:13" ht="15.05">
      <c r="A199" s="3" t="s">
        <v>9</v>
      </c>
      <c r="B199" s="77" t="str">
        <f>'JMS SHEDULE OF WORKS'!C9</f>
        <v>CLG-701 Soffit lining</v>
      </c>
      <c r="D199" s="26">
        <f>'JMS SHEDULE OF WORKS'!D9</f>
        <v>0</v>
      </c>
      <c r="F199" s="78" t="str">
        <f>'JMS SHEDULE OF WORKS'!G9</f>
        <v>5.4, 5.10, 5.10a, 5.10b</v>
      </c>
      <c r="H199" s="13" t="s">
        <v>22</v>
      </c>
      <c r="I199" s="24">
        <v>1</v>
      </c>
    </row>
    <row r="200" spans="1:13" s="2" customFormat="1" ht="13.1">
      <c r="A200" s="76" t="str">
        <f>'JMS SHEDULE OF WORKS'!A9</f>
        <v>6964/7</v>
      </c>
      <c r="B200" s="8" t="s">
        <v>3</v>
      </c>
      <c r="C200" s="2" t="s">
        <v>4</v>
      </c>
      <c r="D200" s="27" t="s">
        <v>5</v>
      </c>
      <c r="E200" s="27" t="s">
        <v>5</v>
      </c>
      <c r="F200" s="27" t="s">
        <v>23</v>
      </c>
      <c r="G200" s="6" t="s">
        <v>6</v>
      </c>
      <c r="H200" s="14" t="s">
        <v>7</v>
      </c>
      <c r="I200" s="6" t="s">
        <v>8</v>
      </c>
      <c r="J200" s="6"/>
      <c r="K200" s="6" t="s">
        <v>18</v>
      </c>
      <c r="L200" s="6" t="s">
        <v>19</v>
      </c>
      <c r="M200" s="6" t="s">
        <v>20</v>
      </c>
    </row>
    <row r="201" spans="1:13">
      <c r="A201" s="30" t="s">
        <v>24</v>
      </c>
      <c r="B201" s="11" t="s">
        <v>312</v>
      </c>
      <c r="C201" s="12" t="s">
        <v>313</v>
      </c>
      <c r="D201" s="28">
        <v>0.125</v>
      </c>
      <c r="E201" s="28">
        <v>0.05</v>
      </c>
      <c r="F201" s="28">
        <f t="shared" ref="F201" si="38">SUM(D201*E201)</f>
        <v>6.2500000000000003E-3</v>
      </c>
      <c r="G201" s="15">
        <v>650</v>
      </c>
      <c r="H201" s="15">
        <v>3450</v>
      </c>
      <c r="I201" s="10">
        <f t="shared" ref="I201" si="39">SUM(F201*G201)*H201</f>
        <v>14015.625</v>
      </c>
    </row>
    <row r="202" spans="1:13">
      <c r="A202" s="30" t="s">
        <v>24</v>
      </c>
      <c r="B202" s="11"/>
      <c r="C202" s="12"/>
      <c r="D202" s="28"/>
      <c r="E202" s="28"/>
      <c r="F202" s="28">
        <f t="shared" ref="F202:F206" si="40">SUM(D202*E202)</f>
        <v>0</v>
      </c>
      <c r="G202" s="10"/>
      <c r="H202" s="15"/>
      <c r="I202" s="10">
        <f t="shared" ref="I202:I206" si="41">SUM(F202*G202)*H202</f>
        <v>0</v>
      </c>
    </row>
    <row r="203" spans="1:13">
      <c r="A203" s="30" t="s">
        <v>24</v>
      </c>
      <c r="B203" s="11"/>
      <c r="C203" s="12"/>
      <c r="D203" s="28"/>
      <c r="E203" s="28"/>
      <c r="F203" s="28">
        <f t="shared" si="40"/>
        <v>0</v>
      </c>
      <c r="G203" s="10"/>
      <c r="H203" s="15"/>
      <c r="I203" s="10">
        <f t="shared" si="41"/>
        <v>0</v>
      </c>
    </row>
    <row r="204" spans="1:13">
      <c r="A204" s="31" t="s">
        <v>25</v>
      </c>
      <c r="B204" s="11"/>
      <c r="C204" s="12"/>
      <c r="D204" s="28"/>
      <c r="E204" s="28"/>
      <c r="F204" s="28">
        <f t="shared" si="40"/>
        <v>0</v>
      </c>
      <c r="G204" s="10"/>
      <c r="H204" s="15"/>
      <c r="I204" s="10">
        <f t="shared" si="41"/>
        <v>0</v>
      </c>
    </row>
    <row r="205" spans="1:13">
      <c r="A205" s="31" t="s">
        <v>25</v>
      </c>
      <c r="B205" s="11"/>
      <c r="C205" s="12"/>
      <c r="D205" s="28"/>
      <c r="E205" s="28"/>
      <c r="F205" s="28">
        <f t="shared" si="40"/>
        <v>0</v>
      </c>
      <c r="G205" s="10"/>
      <c r="H205" s="15"/>
      <c r="I205" s="10">
        <f t="shared" si="41"/>
        <v>0</v>
      </c>
    </row>
    <row r="206" spans="1:13">
      <c r="A206" s="31" t="s">
        <v>25</v>
      </c>
      <c r="B206" s="11"/>
      <c r="C206" s="12"/>
      <c r="D206" s="28"/>
      <c r="E206" s="28"/>
      <c r="F206" s="28">
        <f t="shared" si="40"/>
        <v>0</v>
      </c>
      <c r="G206" s="10"/>
      <c r="H206" s="15"/>
      <c r="I206" s="10">
        <f t="shared" si="41"/>
        <v>0</v>
      </c>
    </row>
    <row r="207" spans="1:13">
      <c r="A207" s="31" t="s">
        <v>39</v>
      </c>
      <c r="B207" s="11"/>
      <c r="C207" s="12"/>
      <c r="D207" s="28"/>
      <c r="E207" s="28"/>
      <c r="F207" s="28"/>
      <c r="G207" s="10"/>
      <c r="H207" s="15"/>
      <c r="I207" s="10">
        <f t="shared" ref="I207:I209" si="42">SUM(G207*H207)</f>
        <v>0</v>
      </c>
    </row>
    <row r="208" spans="1:13">
      <c r="A208" s="31" t="s">
        <v>39</v>
      </c>
      <c r="B208" s="11"/>
      <c r="C208" s="12"/>
      <c r="D208" s="28"/>
      <c r="E208" s="28"/>
      <c r="F208" s="28"/>
      <c r="G208" s="10"/>
      <c r="H208" s="15"/>
      <c r="I208" s="10">
        <f t="shared" si="42"/>
        <v>0</v>
      </c>
    </row>
    <row r="209" spans="1:11">
      <c r="A209" s="31" t="s">
        <v>39</v>
      </c>
      <c r="B209" s="11"/>
      <c r="C209" s="12"/>
      <c r="D209" s="28"/>
      <c r="E209" s="28"/>
      <c r="F209" s="28"/>
      <c r="G209" s="10"/>
      <c r="H209" s="15"/>
      <c r="I209" s="10">
        <f t="shared" si="42"/>
        <v>0</v>
      </c>
    </row>
    <row r="210" spans="1:11">
      <c r="A210" s="32" t="s">
        <v>28</v>
      </c>
      <c r="B210" s="11" t="s">
        <v>311</v>
      </c>
      <c r="C210" s="12"/>
      <c r="D210" s="28"/>
      <c r="E210" s="28"/>
      <c r="F210" s="28"/>
      <c r="G210" s="10">
        <v>65</v>
      </c>
      <c r="H210" s="15">
        <v>1115</v>
      </c>
      <c r="I210" s="10">
        <f t="shared" ref="I210:I228" si="43">SUM(G210*H210)</f>
        <v>72475</v>
      </c>
    </row>
    <row r="211" spans="1:11">
      <c r="A211" s="32" t="s">
        <v>28</v>
      </c>
      <c r="B211" s="11"/>
      <c r="C211" s="12"/>
      <c r="D211" s="28"/>
      <c r="E211" s="28"/>
      <c r="F211" s="28"/>
      <c r="G211" s="10"/>
      <c r="H211" s="15"/>
      <c r="I211" s="10">
        <f t="shared" si="43"/>
        <v>0</v>
      </c>
    </row>
    <row r="212" spans="1:11">
      <c r="A212" s="32" t="s">
        <v>28</v>
      </c>
      <c r="B212" s="11"/>
      <c r="C212" s="12"/>
      <c r="D212" s="28"/>
      <c r="E212" s="28"/>
      <c r="F212" s="28"/>
      <c r="G212" s="10"/>
      <c r="H212" s="15"/>
      <c r="I212" s="10">
        <f t="shared" si="43"/>
        <v>0</v>
      </c>
    </row>
    <row r="213" spans="1:11">
      <c r="A213" t="s">
        <v>26</v>
      </c>
      <c r="B213" s="11"/>
      <c r="C213" s="12"/>
      <c r="D213" s="28"/>
      <c r="E213" s="28"/>
      <c r="F213" s="28"/>
      <c r="G213" s="33">
        <v>0.1</v>
      </c>
      <c r="H213" s="15">
        <f>SUM(I210:I212)</f>
        <v>72475</v>
      </c>
      <c r="I213" s="10">
        <f t="shared" si="43"/>
        <v>7247.5</v>
      </c>
    </row>
    <row r="214" spans="1:11">
      <c r="B214" s="11" t="s">
        <v>27</v>
      </c>
      <c r="C214" s="12"/>
      <c r="D214" s="28"/>
      <c r="E214" s="28"/>
      <c r="F214" s="28"/>
      <c r="G214" s="10">
        <f>SUM(G201)</f>
        <v>650</v>
      </c>
      <c r="H214" s="15">
        <f>SUM(D201+D201+E201+E201)*3</f>
        <v>1.0499999999999998</v>
      </c>
      <c r="I214" s="10">
        <f t="shared" si="43"/>
        <v>682.49999999999989</v>
      </c>
    </row>
    <row r="215" spans="1:11">
      <c r="B215" s="11" t="s">
        <v>13</v>
      </c>
      <c r="C215" s="12" t="s">
        <v>14</v>
      </c>
      <c r="D215" s="28" t="s">
        <v>29</v>
      </c>
      <c r="E215" s="28"/>
      <c r="F215" s="28">
        <f>SUM(G201:G203)</f>
        <v>650</v>
      </c>
      <c r="G215" s="34">
        <f>SUM(F215)/20</f>
        <v>32.5</v>
      </c>
      <c r="H215" s="23"/>
      <c r="I215" s="10">
        <f t="shared" si="43"/>
        <v>0</v>
      </c>
    </row>
    <row r="216" spans="1:11">
      <c r="B216" s="11" t="s">
        <v>13</v>
      </c>
      <c r="C216" s="12" t="s">
        <v>14</v>
      </c>
      <c r="D216" s="28" t="s">
        <v>30</v>
      </c>
      <c r="E216" s="28"/>
      <c r="F216" s="28">
        <f>SUM(G204:G206)</f>
        <v>0</v>
      </c>
      <c r="G216" s="34">
        <f>SUM(F216)/10</f>
        <v>0</v>
      </c>
      <c r="H216" s="23"/>
      <c r="I216" s="10">
        <f t="shared" si="43"/>
        <v>0</v>
      </c>
    </row>
    <row r="217" spans="1:11">
      <c r="B217" s="11" t="s">
        <v>13</v>
      </c>
      <c r="C217" s="12" t="s">
        <v>14</v>
      </c>
      <c r="D217" s="28" t="s">
        <v>57</v>
      </c>
      <c r="E217" s="28" t="s">
        <v>331</v>
      </c>
      <c r="F217" s="80">
        <v>256</v>
      </c>
      <c r="G217" s="34">
        <f>SUM(F217)*0.25</f>
        <v>64</v>
      </c>
      <c r="H217" s="23"/>
      <c r="I217" s="10">
        <f t="shared" si="43"/>
        <v>0</v>
      </c>
    </row>
    <row r="218" spans="1:11">
      <c r="B218" s="11" t="s">
        <v>13</v>
      </c>
      <c r="C218" s="12" t="s">
        <v>14</v>
      </c>
      <c r="D218" s="28" t="s">
        <v>320</v>
      </c>
      <c r="E218" s="28"/>
      <c r="F218" s="28"/>
      <c r="G218" s="34">
        <f>SUM(G215)</f>
        <v>32.5</v>
      </c>
      <c r="H218" s="23"/>
      <c r="I218" s="10">
        <f t="shared" si="43"/>
        <v>0</v>
      </c>
    </row>
    <row r="219" spans="1:11">
      <c r="B219" s="11" t="s">
        <v>13</v>
      </c>
      <c r="C219" s="12" t="s">
        <v>15</v>
      </c>
      <c r="D219" s="28" t="s">
        <v>330</v>
      </c>
      <c r="E219" s="28"/>
      <c r="F219" s="28">
        <v>4</v>
      </c>
      <c r="G219" s="34">
        <v>256</v>
      </c>
      <c r="H219" s="23"/>
      <c r="I219" s="10">
        <f t="shared" si="43"/>
        <v>0</v>
      </c>
    </row>
    <row r="220" spans="1:11">
      <c r="B220" s="11" t="s">
        <v>13</v>
      </c>
      <c r="C220" s="12" t="s">
        <v>15</v>
      </c>
      <c r="D220" s="28"/>
      <c r="E220" s="28"/>
      <c r="F220" s="28"/>
      <c r="G220" s="34"/>
      <c r="H220" s="23"/>
      <c r="I220" s="10">
        <f t="shared" si="43"/>
        <v>0</v>
      </c>
    </row>
    <row r="221" spans="1:11">
      <c r="B221" s="11" t="s">
        <v>13</v>
      </c>
      <c r="C221" s="12" t="s">
        <v>15</v>
      </c>
      <c r="D221" s="28"/>
      <c r="E221" s="28"/>
      <c r="F221" s="28"/>
      <c r="G221" s="34"/>
      <c r="H221" s="23"/>
      <c r="I221" s="10">
        <f t="shared" si="43"/>
        <v>0</v>
      </c>
    </row>
    <row r="222" spans="1:11">
      <c r="B222" s="11" t="s">
        <v>13</v>
      </c>
      <c r="C222" s="12" t="s">
        <v>16</v>
      </c>
      <c r="D222" s="28" t="s">
        <v>322</v>
      </c>
      <c r="E222" s="28"/>
      <c r="F222" s="28">
        <v>4</v>
      </c>
      <c r="G222" s="34">
        <v>256</v>
      </c>
      <c r="H222" s="23"/>
      <c r="I222" s="10">
        <f t="shared" si="43"/>
        <v>0</v>
      </c>
    </row>
    <row r="223" spans="1:11">
      <c r="B223" s="11" t="s">
        <v>13</v>
      </c>
      <c r="C223" s="12" t="s">
        <v>16</v>
      </c>
      <c r="D223" s="28"/>
      <c r="E223" s="28"/>
      <c r="F223" s="28"/>
      <c r="G223" s="34"/>
      <c r="H223" s="23"/>
      <c r="I223" s="10">
        <f t="shared" si="43"/>
        <v>0</v>
      </c>
    </row>
    <row r="224" spans="1:11">
      <c r="B224" s="11" t="s">
        <v>21</v>
      </c>
      <c r="C224" s="12" t="s">
        <v>14</v>
      </c>
      <c r="D224" s="28"/>
      <c r="E224" s="28"/>
      <c r="F224" s="28"/>
      <c r="G224" s="22">
        <f>SUM(G215:G218)</f>
        <v>129</v>
      </c>
      <c r="H224" s="15">
        <v>37.42</v>
      </c>
      <c r="I224" s="10">
        <f t="shared" si="43"/>
        <v>4827.18</v>
      </c>
      <c r="K224" s="5">
        <f>SUM(G224)*I199</f>
        <v>129</v>
      </c>
    </row>
    <row r="225" spans="1:13">
      <c r="B225" s="11" t="s">
        <v>21</v>
      </c>
      <c r="C225" s="12" t="s">
        <v>15</v>
      </c>
      <c r="D225" s="28"/>
      <c r="E225" s="28"/>
      <c r="F225" s="28"/>
      <c r="G225" s="22">
        <f>SUM(G219:G221)</f>
        <v>256</v>
      </c>
      <c r="H225" s="15">
        <v>37.42</v>
      </c>
      <c r="I225" s="10">
        <f t="shared" si="43"/>
        <v>9579.52</v>
      </c>
      <c r="L225" s="5">
        <f>SUM(G225)*I199</f>
        <v>256</v>
      </c>
    </row>
    <row r="226" spans="1:13">
      <c r="B226" s="11" t="s">
        <v>21</v>
      </c>
      <c r="C226" s="12" t="s">
        <v>16</v>
      </c>
      <c r="D226" s="28"/>
      <c r="E226" s="28"/>
      <c r="F226" s="28"/>
      <c r="G226" s="22">
        <f>SUM(G222:G223)</f>
        <v>256</v>
      </c>
      <c r="H226" s="15">
        <v>37.42</v>
      </c>
      <c r="I226" s="10">
        <f t="shared" si="43"/>
        <v>9579.52</v>
      </c>
      <c r="M226" s="5">
        <f>SUM(G226)*I199</f>
        <v>256</v>
      </c>
    </row>
    <row r="227" spans="1:13">
      <c r="B227" s="11" t="s">
        <v>13</v>
      </c>
      <c r="C227" s="12" t="s">
        <v>17</v>
      </c>
      <c r="D227" s="28"/>
      <c r="E227" s="28"/>
      <c r="F227" s="28"/>
      <c r="G227" s="34">
        <v>32</v>
      </c>
      <c r="H227" s="15">
        <v>37.42</v>
      </c>
      <c r="I227" s="10">
        <f t="shared" si="43"/>
        <v>1197.44</v>
      </c>
      <c r="L227" s="5">
        <f>SUM(G227)*I199</f>
        <v>32</v>
      </c>
    </row>
    <row r="228" spans="1:13">
      <c r="B228" s="11" t="s">
        <v>12</v>
      </c>
      <c r="C228" s="12"/>
      <c r="D228" s="28"/>
      <c r="E228" s="28"/>
      <c r="F228" s="28"/>
      <c r="G228" s="10"/>
      <c r="H228" s="15">
        <v>37.42</v>
      </c>
      <c r="I228" s="10">
        <f t="shared" si="43"/>
        <v>0</v>
      </c>
    </row>
    <row r="229" spans="1:13">
      <c r="B229" s="11" t="s">
        <v>11</v>
      </c>
      <c r="C229" s="12"/>
      <c r="D229" s="28"/>
      <c r="E229" s="28"/>
      <c r="F229" s="28"/>
      <c r="G229" s="10">
        <v>1</v>
      </c>
      <c r="H229" s="15">
        <f>SUM(I201:I228)*0.01</f>
        <v>1196.04285</v>
      </c>
      <c r="I229" s="10">
        <f>SUM(G229*H229)</f>
        <v>1196.04285</v>
      </c>
    </row>
    <row r="230" spans="1:13" s="2" customFormat="1" ht="13.1">
      <c r="B230" s="8" t="s">
        <v>10</v>
      </c>
      <c r="D230" s="27"/>
      <c r="E230" s="27"/>
      <c r="F230" s="27"/>
      <c r="G230" s="6">
        <f>SUM(G224:G227)</f>
        <v>673</v>
      </c>
      <c r="H230" s="14">
        <f>SUM(I230)/395</f>
        <v>305.82361481012657</v>
      </c>
      <c r="I230" s="6">
        <f>SUM(I201:I229)</f>
        <v>120800.32785</v>
      </c>
      <c r="J230" s="6">
        <f>SUM(I230)*I199</f>
        <v>120800.32785</v>
      </c>
      <c r="K230" s="6">
        <f>SUM(K224:K229)</f>
        <v>129</v>
      </c>
      <c r="L230" s="6">
        <f t="shared" ref="L230:M230" si="44">SUM(L224:L229)</f>
        <v>288</v>
      </c>
      <c r="M230" s="6">
        <f t="shared" si="44"/>
        <v>256</v>
      </c>
    </row>
    <row r="231" spans="1:13" ht="15.05">
      <c r="A231" s="3" t="s">
        <v>9</v>
      </c>
      <c r="B231" s="77" t="str">
        <f>'JMS SHEDULE OF WORKS'!C10</f>
        <v>LIN-311 lift panel linings</v>
      </c>
      <c r="D231" s="26">
        <f>'JMS SHEDULE OF WORKS'!D10</f>
        <v>0</v>
      </c>
      <c r="F231" s="78">
        <f>'JMS SHEDULE OF WORKS'!G10</f>
        <v>5.19</v>
      </c>
      <c r="H231" s="13" t="s">
        <v>22</v>
      </c>
      <c r="I231" s="24">
        <f>'JMS SHEDULE OF WORKS'!E10</f>
        <v>11</v>
      </c>
    </row>
    <row r="232" spans="1:13" s="2" customFormat="1" ht="13.1">
      <c r="A232" s="76" t="str">
        <f>'JMS SHEDULE OF WORKS'!A10</f>
        <v>6964/8</v>
      </c>
      <c r="B232" s="8" t="s">
        <v>3</v>
      </c>
      <c r="C232" s="2" t="s">
        <v>4</v>
      </c>
      <c r="D232" s="27" t="s">
        <v>5</v>
      </c>
      <c r="E232" s="27" t="s">
        <v>5</v>
      </c>
      <c r="F232" s="27" t="s">
        <v>23</v>
      </c>
      <c r="G232" s="6" t="s">
        <v>6</v>
      </c>
      <c r="H232" s="14" t="s">
        <v>7</v>
      </c>
      <c r="I232" s="6" t="s">
        <v>8</v>
      </c>
      <c r="J232" s="6"/>
      <c r="K232" s="6" t="s">
        <v>18</v>
      </c>
      <c r="L232" s="6" t="s">
        <v>19</v>
      </c>
      <c r="M232" s="6" t="s">
        <v>20</v>
      </c>
    </row>
    <row r="233" spans="1:13">
      <c r="A233" s="30" t="s">
        <v>24</v>
      </c>
      <c r="B233" s="11"/>
      <c r="C233" s="12"/>
      <c r="D233" s="28"/>
      <c r="E233" s="28"/>
      <c r="F233" s="28">
        <f t="shared" ref="F233:F238" si="45">SUM(D233*E233)</f>
        <v>0</v>
      </c>
      <c r="G233" s="10"/>
      <c r="H233" s="15"/>
      <c r="I233" s="10">
        <f t="shared" ref="I233:I238" si="46">SUM(F233*G233)*H233</f>
        <v>0</v>
      </c>
    </row>
    <row r="234" spans="1:13">
      <c r="A234" s="30" t="s">
        <v>24</v>
      </c>
      <c r="B234" s="11"/>
      <c r="C234" s="12"/>
      <c r="D234" s="28"/>
      <c r="E234" s="28"/>
      <c r="F234" s="28">
        <f t="shared" si="45"/>
        <v>0</v>
      </c>
      <c r="G234" s="10"/>
      <c r="H234" s="15"/>
      <c r="I234" s="10">
        <f t="shared" si="46"/>
        <v>0</v>
      </c>
    </row>
    <row r="235" spans="1:13">
      <c r="A235" s="30" t="s">
        <v>24</v>
      </c>
      <c r="B235" s="11"/>
      <c r="C235" s="12"/>
      <c r="D235" s="28"/>
      <c r="E235" s="28"/>
      <c r="F235" s="28">
        <f t="shared" si="45"/>
        <v>0</v>
      </c>
      <c r="G235" s="10"/>
      <c r="H235" s="15"/>
      <c r="I235" s="10">
        <f t="shared" si="46"/>
        <v>0</v>
      </c>
    </row>
    <row r="236" spans="1:13">
      <c r="A236" s="31" t="s">
        <v>25</v>
      </c>
      <c r="B236" s="11"/>
      <c r="C236" s="12"/>
      <c r="D236" s="28"/>
      <c r="E236" s="28"/>
      <c r="F236" s="28">
        <f t="shared" si="45"/>
        <v>0</v>
      </c>
      <c r="G236" s="10"/>
      <c r="H236" s="15"/>
      <c r="I236" s="10">
        <f t="shared" si="46"/>
        <v>0</v>
      </c>
    </row>
    <row r="237" spans="1:13">
      <c r="A237" s="31" t="s">
        <v>25</v>
      </c>
      <c r="B237" s="11"/>
      <c r="C237" s="12"/>
      <c r="D237" s="28"/>
      <c r="E237" s="28"/>
      <c r="F237" s="28">
        <f t="shared" si="45"/>
        <v>0</v>
      </c>
      <c r="G237" s="10"/>
      <c r="H237" s="15"/>
      <c r="I237" s="10">
        <f t="shared" si="46"/>
        <v>0</v>
      </c>
    </row>
    <row r="238" spans="1:13">
      <c r="A238" s="31" t="s">
        <v>25</v>
      </c>
      <c r="B238" s="11"/>
      <c r="C238" s="12"/>
      <c r="D238" s="28"/>
      <c r="E238" s="28"/>
      <c r="F238" s="28">
        <f t="shared" si="45"/>
        <v>0</v>
      </c>
      <c r="G238" s="10"/>
      <c r="H238" s="15"/>
      <c r="I238" s="10">
        <f t="shared" si="46"/>
        <v>0</v>
      </c>
    </row>
    <row r="239" spans="1:13">
      <c r="A239" s="31" t="s">
        <v>39</v>
      </c>
      <c r="B239" s="11"/>
      <c r="C239" s="12"/>
      <c r="D239" s="28"/>
      <c r="E239" s="28"/>
      <c r="F239" s="28"/>
      <c r="G239" s="10"/>
      <c r="H239" s="15"/>
      <c r="I239" s="10">
        <f t="shared" ref="I239:I241" si="47">SUM(G239*H239)</f>
        <v>0</v>
      </c>
    </row>
    <row r="240" spans="1:13">
      <c r="A240" s="31" t="s">
        <v>39</v>
      </c>
      <c r="B240" s="11"/>
      <c r="C240" s="12"/>
      <c r="D240" s="28"/>
      <c r="E240" s="28"/>
      <c r="F240" s="28"/>
      <c r="G240" s="10"/>
      <c r="H240" s="15"/>
      <c r="I240" s="10">
        <f t="shared" si="47"/>
        <v>0</v>
      </c>
    </row>
    <row r="241" spans="1:11">
      <c r="A241" s="31" t="s">
        <v>39</v>
      </c>
      <c r="B241" s="11"/>
      <c r="C241" s="12"/>
      <c r="D241" s="28"/>
      <c r="E241" s="28"/>
      <c r="F241" s="28"/>
      <c r="G241" s="10"/>
      <c r="H241" s="15"/>
      <c r="I241" s="10">
        <f t="shared" si="47"/>
        <v>0</v>
      </c>
    </row>
    <row r="242" spans="1:11">
      <c r="A242" s="32" t="s">
        <v>28</v>
      </c>
      <c r="B242" s="11" t="s">
        <v>311</v>
      </c>
      <c r="C242" s="12"/>
      <c r="D242" s="28"/>
      <c r="E242" s="28"/>
      <c r="F242" s="28"/>
      <c r="G242" s="10">
        <v>1</v>
      </c>
      <c r="H242" s="15">
        <f>SUM(VENEER!U9)</f>
        <v>1028.52</v>
      </c>
      <c r="I242" s="10">
        <f t="shared" ref="I242:I260" si="48">SUM(G242*H242)</f>
        <v>1028.52</v>
      </c>
    </row>
    <row r="243" spans="1:11">
      <c r="A243" s="32" t="s">
        <v>28</v>
      </c>
      <c r="B243" s="11"/>
      <c r="C243" s="12"/>
      <c r="D243" s="28"/>
      <c r="E243" s="28"/>
      <c r="F243" s="28"/>
      <c r="G243" s="10"/>
      <c r="H243" s="15"/>
      <c r="I243" s="10">
        <f t="shared" si="48"/>
        <v>0</v>
      </c>
    </row>
    <row r="244" spans="1:11">
      <c r="A244" s="32" t="s">
        <v>28</v>
      </c>
      <c r="B244" s="11"/>
      <c r="C244" s="12"/>
      <c r="D244" s="28"/>
      <c r="E244" s="28"/>
      <c r="F244" s="28"/>
      <c r="G244" s="10"/>
      <c r="H244" s="15"/>
      <c r="I244" s="10">
        <f t="shared" si="48"/>
        <v>0</v>
      </c>
    </row>
    <row r="245" spans="1:11">
      <c r="A245" t="s">
        <v>26</v>
      </c>
      <c r="B245" s="11"/>
      <c r="C245" s="12"/>
      <c r="D245" s="28"/>
      <c r="E245" s="28"/>
      <c r="F245" s="28"/>
      <c r="G245" s="33">
        <v>0.1</v>
      </c>
      <c r="H245" s="15">
        <f>SUM(I242:I244)</f>
        <v>1028.52</v>
      </c>
      <c r="I245" s="10">
        <f t="shared" si="48"/>
        <v>102.852</v>
      </c>
    </row>
    <row r="246" spans="1:11">
      <c r="B246" s="11" t="s">
        <v>27</v>
      </c>
      <c r="C246" s="12"/>
      <c r="D246" s="28"/>
      <c r="E246" s="28"/>
      <c r="F246" s="28"/>
      <c r="G246" s="10"/>
      <c r="H246" s="15"/>
      <c r="I246" s="10">
        <f t="shared" si="48"/>
        <v>0</v>
      </c>
    </row>
    <row r="247" spans="1:11">
      <c r="B247" s="11" t="s">
        <v>13</v>
      </c>
      <c r="C247" s="12" t="s">
        <v>14</v>
      </c>
      <c r="D247" s="28" t="s">
        <v>29</v>
      </c>
      <c r="E247" s="28"/>
      <c r="F247" s="28">
        <f>SUM(G233:G235)</f>
        <v>0</v>
      </c>
      <c r="G247" s="34">
        <f>SUM(F247)/20</f>
        <v>0</v>
      </c>
      <c r="H247" s="23"/>
      <c r="I247" s="10">
        <f t="shared" si="48"/>
        <v>0</v>
      </c>
    </row>
    <row r="248" spans="1:11">
      <c r="B248" s="11" t="s">
        <v>13</v>
      </c>
      <c r="C248" s="12" t="s">
        <v>14</v>
      </c>
      <c r="D248" s="28" t="s">
        <v>30</v>
      </c>
      <c r="E248" s="28"/>
      <c r="F248" s="28">
        <f>SUM(G236:G238)</f>
        <v>0</v>
      </c>
      <c r="G248" s="34">
        <f>SUM(F248)/10</f>
        <v>0</v>
      </c>
      <c r="H248" s="23"/>
      <c r="I248" s="10">
        <f t="shared" si="48"/>
        <v>0</v>
      </c>
    </row>
    <row r="249" spans="1:11">
      <c r="B249" s="11" t="s">
        <v>13</v>
      </c>
      <c r="C249" s="12" t="s">
        <v>14</v>
      </c>
      <c r="D249" s="28" t="s">
        <v>57</v>
      </c>
      <c r="E249" s="28"/>
      <c r="F249" s="80"/>
      <c r="G249" s="34">
        <f>SUM(F249)*0.25</f>
        <v>0</v>
      </c>
      <c r="H249" s="23"/>
      <c r="I249" s="10">
        <f t="shared" si="48"/>
        <v>0</v>
      </c>
    </row>
    <row r="250" spans="1:11">
      <c r="B250" s="11" t="s">
        <v>13</v>
      </c>
      <c r="C250" s="12" t="s">
        <v>14</v>
      </c>
      <c r="D250" s="28"/>
      <c r="E250" s="28"/>
      <c r="F250" s="28"/>
      <c r="G250" s="34"/>
      <c r="H250" s="23"/>
      <c r="I250" s="10">
        <f t="shared" si="48"/>
        <v>0</v>
      </c>
    </row>
    <row r="251" spans="1:11">
      <c r="B251" s="11" t="s">
        <v>13</v>
      </c>
      <c r="C251" s="12" t="s">
        <v>15</v>
      </c>
      <c r="D251" s="28"/>
      <c r="E251" s="28"/>
      <c r="F251" s="28"/>
      <c r="G251" s="34"/>
      <c r="H251" s="23"/>
      <c r="I251" s="10">
        <f t="shared" si="48"/>
        <v>0</v>
      </c>
    </row>
    <row r="252" spans="1:11">
      <c r="B252" s="11" t="s">
        <v>13</v>
      </c>
      <c r="C252" s="12" t="s">
        <v>15</v>
      </c>
      <c r="D252" s="28"/>
      <c r="E252" s="28"/>
      <c r="F252" s="28"/>
      <c r="G252" s="34"/>
      <c r="H252" s="23"/>
      <c r="I252" s="10">
        <f t="shared" si="48"/>
        <v>0</v>
      </c>
    </row>
    <row r="253" spans="1:11">
      <c r="B253" s="11" t="s">
        <v>13</v>
      </c>
      <c r="C253" s="12" t="s">
        <v>15</v>
      </c>
      <c r="D253" s="28"/>
      <c r="E253" s="28"/>
      <c r="F253" s="28"/>
      <c r="G253" s="34"/>
      <c r="H253" s="23"/>
      <c r="I253" s="10">
        <f t="shared" si="48"/>
        <v>0</v>
      </c>
    </row>
    <row r="254" spans="1:11">
      <c r="B254" s="11" t="s">
        <v>13</v>
      </c>
      <c r="C254" s="12" t="s">
        <v>16</v>
      </c>
      <c r="D254" s="28"/>
      <c r="E254" s="28"/>
      <c r="F254" s="28"/>
      <c r="G254" s="34"/>
      <c r="H254" s="23"/>
      <c r="I254" s="10">
        <f t="shared" si="48"/>
        <v>0</v>
      </c>
    </row>
    <row r="255" spans="1:11">
      <c r="B255" s="11" t="s">
        <v>13</v>
      </c>
      <c r="C255" s="12" t="s">
        <v>16</v>
      </c>
      <c r="D255" s="28"/>
      <c r="E255" s="28"/>
      <c r="F255" s="28"/>
      <c r="G255" s="34"/>
      <c r="H255" s="23"/>
      <c r="I255" s="10">
        <f t="shared" si="48"/>
        <v>0</v>
      </c>
    </row>
    <row r="256" spans="1:11">
      <c r="B256" s="11" t="s">
        <v>21</v>
      </c>
      <c r="C256" s="12" t="s">
        <v>14</v>
      </c>
      <c r="D256" s="28"/>
      <c r="E256" s="28"/>
      <c r="F256" s="28"/>
      <c r="G256" s="22">
        <f>SUM(G247:G250)</f>
        <v>0</v>
      </c>
      <c r="H256" s="15">
        <v>37.42</v>
      </c>
      <c r="I256" s="10">
        <f t="shared" si="48"/>
        <v>0</v>
      </c>
      <c r="K256" s="5">
        <f>SUM(G256)*I231</f>
        <v>0</v>
      </c>
    </row>
    <row r="257" spans="1:13">
      <c r="B257" s="11" t="s">
        <v>21</v>
      </c>
      <c r="C257" s="12" t="s">
        <v>15</v>
      </c>
      <c r="D257" s="28"/>
      <c r="E257" s="28"/>
      <c r="F257" s="28"/>
      <c r="G257" s="22">
        <f>SUM(G251:G253)</f>
        <v>0</v>
      </c>
      <c r="H257" s="15">
        <v>37.42</v>
      </c>
      <c r="I257" s="10">
        <f t="shared" si="48"/>
        <v>0</v>
      </c>
      <c r="L257" s="5">
        <f>SUM(G257)*I231</f>
        <v>0</v>
      </c>
    </row>
    <row r="258" spans="1:13">
      <c r="B258" s="11" t="s">
        <v>21</v>
      </c>
      <c r="C258" s="12" t="s">
        <v>16</v>
      </c>
      <c r="D258" s="28"/>
      <c r="E258" s="28"/>
      <c r="F258" s="28"/>
      <c r="G258" s="22">
        <f>SUM(G254:G255)</f>
        <v>0</v>
      </c>
      <c r="H258" s="15">
        <v>37.42</v>
      </c>
      <c r="I258" s="10">
        <f t="shared" si="48"/>
        <v>0</v>
      </c>
      <c r="M258" s="5">
        <f>SUM(G258)*I231</f>
        <v>0</v>
      </c>
    </row>
    <row r="259" spans="1:13">
      <c r="B259" s="11" t="s">
        <v>13</v>
      </c>
      <c r="C259" s="12" t="s">
        <v>17</v>
      </c>
      <c r="D259" s="28"/>
      <c r="E259" s="28"/>
      <c r="F259" s="28"/>
      <c r="G259" s="34"/>
      <c r="H259" s="15">
        <v>37.42</v>
      </c>
      <c r="I259" s="10">
        <f t="shared" si="48"/>
        <v>0</v>
      </c>
      <c r="L259" s="5">
        <f>SUM(G259)*I231</f>
        <v>0</v>
      </c>
    </row>
    <row r="260" spans="1:13">
      <c r="B260" s="11" t="s">
        <v>12</v>
      </c>
      <c r="C260" s="12"/>
      <c r="D260" s="28"/>
      <c r="E260" s="28"/>
      <c r="F260" s="28"/>
      <c r="G260" s="10"/>
      <c r="H260" s="15">
        <v>37.42</v>
      </c>
      <c r="I260" s="10">
        <f t="shared" si="48"/>
        <v>0</v>
      </c>
    </row>
    <row r="261" spans="1:13">
      <c r="B261" s="11" t="s">
        <v>11</v>
      </c>
      <c r="C261" s="12"/>
      <c r="D261" s="28"/>
      <c r="E261" s="28"/>
      <c r="F261" s="28"/>
      <c r="G261" s="10">
        <v>1</v>
      </c>
      <c r="H261" s="15">
        <f>SUM(I233:I260)*0.01</f>
        <v>11.313720000000002</v>
      </c>
      <c r="I261" s="10">
        <f>SUM(G261*H261)</f>
        <v>11.313720000000002</v>
      </c>
    </row>
    <row r="262" spans="1:13" s="2" customFormat="1" ht="13.1">
      <c r="B262" s="8" t="s">
        <v>10</v>
      </c>
      <c r="D262" s="27"/>
      <c r="E262" s="27"/>
      <c r="F262" s="27"/>
      <c r="G262" s="6">
        <f>SUM(G256:G259)</f>
        <v>0</v>
      </c>
      <c r="H262" s="14"/>
      <c r="I262" s="6">
        <f>SUM(I233:I261)</f>
        <v>1142.6857200000002</v>
      </c>
      <c r="J262" s="6">
        <f>SUM(I262)*I231</f>
        <v>12569.542920000002</v>
      </c>
      <c r="K262" s="6">
        <f>SUM(K256:K261)</f>
        <v>0</v>
      </c>
      <c r="L262" s="6">
        <f t="shared" ref="L262" si="49">SUM(L256:L261)</f>
        <v>0</v>
      </c>
      <c r="M262" s="6">
        <f t="shared" ref="M262" si="50">SUM(M256:M261)</f>
        <v>0</v>
      </c>
    </row>
    <row r="263" spans="1:13" ht="15.05">
      <c r="A263" s="3" t="s">
        <v>9</v>
      </c>
      <c r="B263" s="77" t="str">
        <f>'JMS SHEDULE OF WORKS'!C11</f>
        <v>Lift coordination</v>
      </c>
      <c r="D263" s="26">
        <f>'JMS SHEDULE OF WORKS'!D11</f>
        <v>0</v>
      </c>
      <c r="F263" s="78">
        <f>'JMS SHEDULE OF WORKS'!G11</f>
        <v>0</v>
      </c>
      <c r="H263" s="13" t="s">
        <v>22</v>
      </c>
      <c r="I263" s="24">
        <f>'JMS SHEDULE OF WORKS'!E11</f>
        <v>1</v>
      </c>
    </row>
    <row r="264" spans="1:13" s="2" customFormat="1" ht="13.1">
      <c r="A264" s="76" t="str">
        <f>'JMS SHEDULE OF WORKS'!A11</f>
        <v>6964/9</v>
      </c>
      <c r="B264" s="8" t="s">
        <v>3</v>
      </c>
      <c r="C264" s="2" t="s">
        <v>4</v>
      </c>
      <c r="D264" s="27" t="s">
        <v>5</v>
      </c>
      <c r="E264" s="27" t="s">
        <v>5</v>
      </c>
      <c r="F264" s="27" t="s">
        <v>23</v>
      </c>
      <c r="G264" s="6" t="s">
        <v>6</v>
      </c>
      <c r="H264" s="14" t="s">
        <v>7</v>
      </c>
      <c r="I264" s="6" t="s">
        <v>8</v>
      </c>
      <c r="J264" s="6"/>
      <c r="K264" s="6" t="s">
        <v>18</v>
      </c>
      <c r="L264" s="6" t="s">
        <v>19</v>
      </c>
      <c r="M264" s="6" t="s">
        <v>20</v>
      </c>
    </row>
    <row r="265" spans="1:13">
      <c r="A265" s="30" t="s">
        <v>24</v>
      </c>
      <c r="B265" s="11"/>
      <c r="C265" s="12"/>
      <c r="D265" s="28"/>
      <c r="E265" s="28"/>
      <c r="F265" s="28">
        <f t="shared" ref="F265:F270" si="51">SUM(D265*E265)</f>
        <v>0</v>
      </c>
      <c r="G265" s="10"/>
      <c r="H265" s="15"/>
      <c r="I265" s="10">
        <f t="shared" ref="I265:I270" si="52">SUM(F265*G265)*H265</f>
        <v>0</v>
      </c>
    </row>
    <row r="266" spans="1:13">
      <c r="A266" s="30" t="s">
        <v>24</v>
      </c>
      <c r="B266" s="11"/>
      <c r="C266" s="12"/>
      <c r="D266" s="28"/>
      <c r="E266" s="28"/>
      <c r="F266" s="28">
        <f t="shared" si="51"/>
        <v>0</v>
      </c>
      <c r="G266" s="10"/>
      <c r="H266" s="15"/>
      <c r="I266" s="10">
        <f t="shared" si="52"/>
        <v>0</v>
      </c>
    </row>
    <row r="267" spans="1:13">
      <c r="A267" s="30" t="s">
        <v>24</v>
      </c>
      <c r="B267" s="11"/>
      <c r="C267" s="12"/>
      <c r="D267" s="28"/>
      <c r="E267" s="28"/>
      <c r="F267" s="28">
        <f t="shared" si="51"/>
        <v>0</v>
      </c>
      <c r="G267" s="10"/>
      <c r="H267" s="15"/>
      <c r="I267" s="10">
        <f t="shared" si="52"/>
        <v>0</v>
      </c>
    </row>
    <row r="268" spans="1:13">
      <c r="A268" s="31" t="s">
        <v>25</v>
      </c>
      <c r="B268" s="11"/>
      <c r="C268" s="12"/>
      <c r="D268" s="28"/>
      <c r="E268" s="28"/>
      <c r="F268" s="28">
        <f t="shared" si="51"/>
        <v>0</v>
      </c>
      <c r="G268" s="10"/>
      <c r="H268" s="15"/>
      <c r="I268" s="10">
        <f t="shared" si="52"/>
        <v>0</v>
      </c>
    </row>
    <row r="269" spans="1:13">
      <c r="A269" s="31" t="s">
        <v>25</v>
      </c>
      <c r="B269" s="11"/>
      <c r="C269" s="12"/>
      <c r="D269" s="28"/>
      <c r="E269" s="28"/>
      <c r="F269" s="28">
        <f t="shared" si="51"/>
        <v>0</v>
      </c>
      <c r="G269" s="10"/>
      <c r="H269" s="15"/>
      <c r="I269" s="10">
        <f t="shared" si="52"/>
        <v>0</v>
      </c>
    </row>
    <row r="270" spans="1:13">
      <c r="A270" s="31" t="s">
        <v>25</v>
      </c>
      <c r="B270" s="11"/>
      <c r="C270" s="12"/>
      <c r="D270" s="28"/>
      <c r="E270" s="28"/>
      <c r="F270" s="28">
        <f t="shared" si="51"/>
        <v>0</v>
      </c>
      <c r="G270" s="10"/>
      <c r="H270" s="15"/>
      <c r="I270" s="10">
        <f t="shared" si="52"/>
        <v>0</v>
      </c>
    </row>
    <row r="271" spans="1:13">
      <c r="A271" s="31" t="s">
        <v>39</v>
      </c>
      <c r="B271" s="11"/>
      <c r="C271" s="12"/>
      <c r="D271" s="28"/>
      <c r="E271" s="28"/>
      <c r="F271" s="28"/>
      <c r="G271" s="10"/>
      <c r="H271" s="15"/>
      <c r="I271" s="10">
        <f t="shared" ref="I271:I273" si="53">SUM(G271*H271)</f>
        <v>0</v>
      </c>
    </row>
    <row r="272" spans="1:13">
      <c r="A272" s="31" t="s">
        <v>39</v>
      </c>
      <c r="B272" s="11"/>
      <c r="C272" s="12"/>
      <c r="D272" s="28"/>
      <c r="E272" s="28"/>
      <c r="F272" s="28"/>
      <c r="G272" s="10"/>
      <c r="H272" s="15"/>
      <c r="I272" s="10">
        <f t="shared" si="53"/>
        <v>0</v>
      </c>
    </row>
    <row r="273" spans="1:11">
      <c r="A273" s="31" t="s">
        <v>39</v>
      </c>
      <c r="B273" s="11"/>
      <c r="C273" s="12"/>
      <c r="D273" s="28"/>
      <c r="E273" s="28"/>
      <c r="F273" s="28"/>
      <c r="G273" s="10"/>
      <c r="H273" s="15"/>
      <c r="I273" s="10">
        <f t="shared" si="53"/>
        <v>0</v>
      </c>
    </row>
    <row r="274" spans="1:11">
      <c r="A274" s="32" t="s">
        <v>28</v>
      </c>
      <c r="B274" s="11"/>
      <c r="C274" s="12"/>
      <c r="D274" s="28"/>
      <c r="E274" s="28"/>
      <c r="F274" s="28"/>
      <c r="G274" s="10"/>
      <c r="H274" s="15"/>
      <c r="I274" s="10">
        <f t="shared" ref="I274:I292" si="54">SUM(G274*H274)</f>
        <v>0</v>
      </c>
    </row>
    <row r="275" spans="1:11">
      <c r="A275" s="32" t="s">
        <v>28</v>
      </c>
      <c r="B275" s="11"/>
      <c r="C275" s="12"/>
      <c r="D275" s="28"/>
      <c r="E275" s="28"/>
      <c r="F275" s="28"/>
      <c r="G275" s="10"/>
      <c r="H275" s="15"/>
      <c r="I275" s="10">
        <f t="shared" si="54"/>
        <v>0</v>
      </c>
    </row>
    <row r="276" spans="1:11">
      <c r="A276" s="32" t="s">
        <v>28</v>
      </c>
      <c r="B276" s="11"/>
      <c r="C276" s="12"/>
      <c r="D276" s="28"/>
      <c r="E276" s="28"/>
      <c r="F276" s="28"/>
      <c r="G276" s="10"/>
      <c r="H276" s="15"/>
      <c r="I276" s="10">
        <f t="shared" si="54"/>
        <v>0</v>
      </c>
    </row>
    <row r="277" spans="1:11">
      <c r="A277" t="s">
        <v>26</v>
      </c>
      <c r="B277" s="11"/>
      <c r="C277" s="12"/>
      <c r="D277" s="28"/>
      <c r="E277" s="28"/>
      <c r="F277" s="28"/>
      <c r="G277" s="33">
        <v>0.1</v>
      </c>
      <c r="H277" s="15">
        <f>SUM(I274:I276)</f>
        <v>0</v>
      </c>
      <c r="I277" s="10">
        <f t="shared" si="54"/>
        <v>0</v>
      </c>
    </row>
    <row r="278" spans="1:11">
      <c r="B278" s="11" t="s">
        <v>27</v>
      </c>
      <c r="C278" s="12"/>
      <c r="D278" s="28"/>
      <c r="E278" s="28"/>
      <c r="F278" s="28"/>
      <c r="G278" s="10"/>
      <c r="H278" s="15"/>
      <c r="I278" s="10">
        <f t="shared" si="54"/>
        <v>0</v>
      </c>
    </row>
    <row r="279" spans="1:11">
      <c r="B279" s="11" t="s">
        <v>13</v>
      </c>
      <c r="C279" s="12" t="s">
        <v>14</v>
      </c>
      <c r="D279" s="28" t="s">
        <v>29</v>
      </c>
      <c r="E279" s="28"/>
      <c r="F279" s="28">
        <f>SUM(G265:G267)</f>
        <v>0</v>
      </c>
      <c r="G279" s="34">
        <f>SUM(F279)/20</f>
        <v>0</v>
      </c>
      <c r="H279" s="23"/>
      <c r="I279" s="10">
        <f t="shared" si="54"/>
        <v>0</v>
      </c>
    </row>
    <row r="280" spans="1:11">
      <c r="B280" s="11" t="s">
        <v>13</v>
      </c>
      <c r="C280" s="12" t="s">
        <v>14</v>
      </c>
      <c r="D280" s="28" t="s">
        <v>30</v>
      </c>
      <c r="E280" s="28"/>
      <c r="F280" s="28">
        <f>SUM(G268:G270)</f>
        <v>0</v>
      </c>
      <c r="G280" s="34">
        <f>SUM(F280)/10</f>
        <v>0</v>
      </c>
      <c r="H280" s="23"/>
      <c r="I280" s="10">
        <f t="shared" si="54"/>
        <v>0</v>
      </c>
    </row>
    <row r="281" spans="1:11">
      <c r="B281" s="11" t="s">
        <v>13</v>
      </c>
      <c r="C281" s="12" t="s">
        <v>14</v>
      </c>
      <c r="D281" s="28" t="s">
        <v>57</v>
      </c>
      <c r="E281" s="28"/>
      <c r="F281" s="80"/>
      <c r="G281" s="34">
        <f>SUM(F281)*0.25</f>
        <v>0</v>
      </c>
      <c r="H281" s="23"/>
      <c r="I281" s="10">
        <f t="shared" si="54"/>
        <v>0</v>
      </c>
    </row>
    <row r="282" spans="1:11">
      <c r="B282" s="11" t="s">
        <v>13</v>
      </c>
      <c r="C282" s="12" t="s">
        <v>14</v>
      </c>
      <c r="D282" s="28"/>
      <c r="E282" s="28"/>
      <c r="F282" s="28"/>
      <c r="G282" s="34"/>
      <c r="H282" s="23"/>
      <c r="I282" s="10">
        <f t="shared" si="54"/>
        <v>0</v>
      </c>
    </row>
    <row r="283" spans="1:11">
      <c r="B283" s="11" t="s">
        <v>13</v>
      </c>
      <c r="C283" s="12" t="s">
        <v>15</v>
      </c>
      <c r="D283" s="28"/>
      <c r="E283" s="28"/>
      <c r="F283" s="28"/>
      <c r="G283" s="34"/>
      <c r="H283" s="23"/>
      <c r="I283" s="10">
        <f t="shared" si="54"/>
        <v>0</v>
      </c>
    </row>
    <row r="284" spans="1:11">
      <c r="B284" s="11" t="s">
        <v>13</v>
      </c>
      <c r="C284" s="12" t="s">
        <v>15</v>
      </c>
      <c r="D284" s="28"/>
      <c r="E284" s="28"/>
      <c r="F284" s="28"/>
      <c r="G284" s="34"/>
      <c r="H284" s="23"/>
      <c r="I284" s="10">
        <f t="shared" si="54"/>
        <v>0</v>
      </c>
    </row>
    <row r="285" spans="1:11">
      <c r="B285" s="11" t="s">
        <v>13</v>
      </c>
      <c r="C285" s="12" t="s">
        <v>15</v>
      </c>
      <c r="D285" s="28"/>
      <c r="E285" s="28"/>
      <c r="F285" s="28"/>
      <c r="G285" s="34"/>
      <c r="H285" s="23"/>
      <c r="I285" s="10">
        <f t="shared" si="54"/>
        <v>0</v>
      </c>
    </row>
    <row r="286" spans="1:11">
      <c r="B286" s="11" t="s">
        <v>13</v>
      </c>
      <c r="C286" s="12" t="s">
        <v>16</v>
      </c>
      <c r="D286" s="28"/>
      <c r="E286" s="28"/>
      <c r="F286" s="28"/>
      <c r="G286" s="34"/>
      <c r="H286" s="23"/>
      <c r="I286" s="10">
        <f t="shared" si="54"/>
        <v>0</v>
      </c>
    </row>
    <row r="287" spans="1:11">
      <c r="B287" s="11" t="s">
        <v>13</v>
      </c>
      <c r="C287" s="12" t="s">
        <v>16</v>
      </c>
      <c r="D287" s="28"/>
      <c r="E287" s="28"/>
      <c r="F287" s="28"/>
      <c r="G287" s="34"/>
      <c r="H287" s="23"/>
      <c r="I287" s="10">
        <f t="shared" si="54"/>
        <v>0</v>
      </c>
    </row>
    <row r="288" spans="1:11">
      <c r="B288" s="11" t="s">
        <v>21</v>
      </c>
      <c r="C288" s="12" t="s">
        <v>14</v>
      </c>
      <c r="D288" s="28"/>
      <c r="E288" s="28"/>
      <c r="F288" s="28"/>
      <c r="G288" s="22">
        <f>SUM(G279:G282)</f>
        <v>0</v>
      </c>
      <c r="H288" s="15">
        <v>37.42</v>
      </c>
      <c r="I288" s="10">
        <f t="shared" si="54"/>
        <v>0</v>
      </c>
      <c r="K288" s="5">
        <f>SUM(G288)*I263</f>
        <v>0</v>
      </c>
    </row>
    <row r="289" spans="1:13">
      <c r="B289" s="11" t="s">
        <v>21</v>
      </c>
      <c r="C289" s="12" t="s">
        <v>15</v>
      </c>
      <c r="D289" s="28"/>
      <c r="E289" s="28"/>
      <c r="F289" s="28"/>
      <c r="G289" s="22">
        <f>SUM(G283:G285)</f>
        <v>0</v>
      </c>
      <c r="H289" s="15">
        <v>37.42</v>
      </c>
      <c r="I289" s="10">
        <f t="shared" si="54"/>
        <v>0</v>
      </c>
      <c r="L289" s="5">
        <f>SUM(G289)*I263</f>
        <v>0</v>
      </c>
    </row>
    <row r="290" spans="1:13">
      <c r="B290" s="11" t="s">
        <v>21</v>
      </c>
      <c r="C290" s="12" t="s">
        <v>16</v>
      </c>
      <c r="D290" s="28"/>
      <c r="E290" s="28"/>
      <c r="F290" s="28"/>
      <c r="G290" s="22">
        <f>SUM(G286:G287)</f>
        <v>0</v>
      </c>
      <c r="H290" s="15">
        <v>37.42</v>
      </c>
      <c r="I290" s="10">
        <f t="shared" si="54"/>
        <v>0</v>
      </c>
      <c r="M290" s="5">
        <f>SUM(G290)*I263</f>
        <v>0</v>
      </c>
    </row>
    <row r="291" spans="1:13">
      <c r="B291" s="11" t="s">
        <v>13</v>
      </c>
      <c r="C291" s="12" t="s">
        <v>17</v>
      </c>
      <c r="D291" s="28"/>
      <c r="E291" s="28"/>
      <c r="F291" s="28"/>
      <c r="G291" s="34"/>
      <c r="H291" s="15">
        <v>37.42</v>
      </c>
      <c r="I291" s="10">
        <f t="shared" si="54"/>
        <v>0</v>
      </c>
      <c r="L291" s="5">
        <f>SUM(G291)*I263</f>
        <v>0</v>
      </c>
    </row>
    <row r="292" spans="1:13">
      <c r="B292" s="11" t="s">
        <v>12</v>
      </c>
      <c r="C292" s="12"/>
      <c r="D292" s="28"/>
      <c r="E292" s="28"/>
      <c r="F292" s="28"/>
      <c r="G292" s="10"/>
      <c r="H292" s="15">
        <v>37.42</v>
      </c>
      <c r="I292" s="10">
        <f t="shared" si="54"/>
        <v>0</v>
      </c>
    </row>
    <row r="293" spans="1:13">
      <c r="B293" s="11" t="s">
        <v>11</v>
      </c>
      <c r="C293" s="12"/>
      <c r="D293" s="28"/>
      <c r="E293" s="28"/>
      <c r="F293" s="28"/>
      <c r="G293" s="10">
        <v>1</v>
      </c>
      <c r="H293" s="15">
        <f>SUM(I265:I292)*0.01</f>
        <v>0</v>
      </c>
      <c r="I293" s="10">
        <f>SUM(G293*H293)</f>
        <v>0</v>
      </c>
    </row>
    <row r="294" spans="1:13" s="2" customFormat="1" ht="13.1">
      <c r="B294" s="8" t="s">
        <v>10</v>
      </c>
      <c r="D294" s="27"/>
      <c r="E294" s="27"/>
      <c r="F294" s="27"/>
      <c r="G294" s="6">
        <f>SUM(G288:G291)</f>
        <v>0</v>
      </c>
      <c r="H294" s="14"/>
      <c r="I294" s="6">
        <f>SUM(I265:I293)</f>
        <v>0</v>
      </c>
      <c r="J294" s="6">
        <f>SUM(I294)*I263</f>
        <v>0</v>
      </c>
      <c r="K294" s="6">
        <f>SUM(K288:K293)</f>
        <v>0</v>
      </c>
      <c r="L294" s="6">
        <f t="shared" ref="L294" si="55">SUM(L288:L293)</f>
        <v>0</v>
      </c>
      <c r="M294" s="6">
        <f t="shared" ref="M294" si="56">SUM(M288:M293)</f>
        <v>0</v>
      </c>
    </row>
    <row r="295" spans="1:13" ht="15.05">
      <c r="A295" s="3" t="s">
        <v>9</v>
      </c>
      <c r="B295" s="77" t="str">
        <f>'JMS SHEDULE OF WORKS'!C12</f>
        <v>Lift fixings</v>
      </c>
      <c r="D295" s="26">
        <f>'JMS SHEDULE OF WORKS'!D12</f>
        <v>0</v>
      </c>
      <c r="F295" s="78">
        <f>'JMS SHEDULE OF WORKS'!G12</f>
        <v>0</v>
      </c>
      <c r="H295" s="13" t="s">
        <v>22</v>
      </c>
      <c r="I295" s="24">
        <f>'JMS SHEDULE OF WORKS'!E12</f>
        <v>1</v>
      </c>
    </row>
    <row r="296" spans="1:13" s="2" customFormat="1" ht="13.1">
      <c r="A296" s="76" t="str">
        <f>'JMS SHEDULE OF WORKS'!A12</f>
        <v>6964/10</v>
      </c>
      <c r="B296" s="8" t="s">
        <v>3</v>
      </c>
      <c r="C296" s="2" t="s">
        <v>4</v>
      </c>
      <c r="D296" s="27" t="s">
        <v>5</v>
      </c>
      <c r="E296" s="27" t="s">
        <v>5</v>
      </c>
      <c r="F296" s="27" t="s">
        <v>23</v>
      </c>
      <c r="G296" s="6" t="s">
        <v>6</v>
      </c>
      <c r="H296" s="14" t="s">
        <v>7</v>
      </c>
      <c r="I296" s="6" t="s">
        <v>8</v>
      </c>
      <c r="J296" s="6"/>
      <c r="K296" s="6" t="s">
        <v>18</v>
      </c>
      <c r="L296" s="6" t="s">
        <v>19</v>
      </c>
      <c r="M296" s="6" t="s">
        <v>20</v>
      </c>
    </row>
    <row r="297" spans="1:13">
      <c r="A297" s="30" t="s">
        <v>24</v>
      </c>
      <c r="B297" s="11"/>
      <c r="C297" s="12"/>
      <c r="D297" s="28"/>
      <c r="E297" s="28"/>
      <c r="F297" s="28">
        <f t="shared" ref="F297:F302" si="57">SUM(D297*E297)</f>
        <v>0</v>
      </c>
      <c r="G297" s="10"/>
      <c r="H297" s="15"/>
      <c r="I297" s="10">
        <f t="shared" ref="I297:I302" si="58">SUM(F297*G297)*H297</f>
        <v>0</v>
      </c>
    </row>
    <row r="298" spans="1:13">
      <c r="A298" s="30" t="s">
        <v>24</v>
      </c>
      <c r="B298" s="11"/>
      <c r="C298" s="12"/>
      <c r="D298" s="28"/>
      <c r="E298" s="28"/>
      <c r="F298" s="28">
        <f t="shared" si="57"/>
        <v>0</v>
      </c>
      <c r="G298" s="10"/>
      <c r="H298" s="15"/>
      <c r="I298" s="10">
        <f t="shared" si="58"/>
        <v>0</v>
      </c>
    </row>
    <row r="299" spans="1:13">
      <c r="A299" s="30" t="s">
        <v>24</v>
      </c>
      <c r="B299" s="11"/>
      <c r="C299" s="12"/>
      <c r="D299" s="28"/>
      <c r="E299" s="28"/>
      <c r="F299" s="28">
        <f t="shared" si="57"/>
        <v>0</v>
      </c>
      <c r="G299" s="10"/>
      <c r="H299" s="15"/>
      <c r="I299" s="10">
        <f t="shared" si="58"/>
        <v>0</v>
      </c>
    </row>
    <row r="300" spans="1:13">
      <c r="A300" s="31" t="s">
        <v>25</v>
      </c>
      <c r="B300" s="11"/>
      <c r="C300" s="12"/>
      <c r="D300" s="28"/>
      <c r="E300" s="28"/>
      <c r="F300" s="28">
        <f t="shared" si="57"/>
        <v>0</v>
      </c>
      <c r="G300" s="10"/>
      <c r="H300" s="15"/>
      <c r="I300" s="10">
        <f t="shared" si="58"/>
        <v>0</v>
      </c>
    </row>
    <row r="301" spans="1:13">
      <c r="A301" s="31" t="s">
        <v>25</v>
      </c>
      <c r="B301" s="11"/>
      <c r="C301" s="12"/>
      <c r="D301" s="28"/>
      <c r="E301" s="28"/>
      <c r="F301" s="28">
        <f t="shared" si="57"/>
        <v>0</v>
      </c>
      <c r="G301" s="10"/>
      <c r="H301" s="15"/>
      <c r="I301" s="10">
        <f t="shared" si="58"/>
        <v>0</v>
      </c>
    </row>
    <row r="302" spans="1:13">
      <c r="A302" s="31" t="s">
        <v>25</v>
      </c>
      <c r="B302" s="11"/>
      <c r="C302" s="12"/>
      <c r="D302" s="28"/>
      <c r="E302" s="28"/>
      <c r="F302" s="28">
        <f t="shared" si="57"/>
        <v>0</v>
      </c>
      <c r="G302" s="10"/>
      <c r="H302" s="15"/>
      <c r="I302" s="10">
        <f t="shared" si="58"/>
        <v>0</v>
      </c>
    </row>
    <row r="303" spans="1:13">
      <c r="A303" s="31" t="s">
        <v>39</v>
      </c>
      <c r="B303" s="11"/>
      <c r="C303" s="12"/>
      <c r="D303" s="28"/>
      <c r="E303" s="28"/>
      <c r="F303" s="28"/>
      <c r="G303" s="10"/>
      <c r="H303" s="15"/>
      <c r="I303" s="10">
        <f t="shared" ref="I303:I305" si="59">SUM(G303*H303)</f>
        <v>0</v>
      </c>
    </row>
    <row r="304" spans="1:13">
      <c r="A304" s="31" t="s">
        <v>39</v>
      </c>
      <c r="B304" s="11"/>
      <c r="C304" s="12"/>
      <c r="D304" s="28"/>
      <c r="E304" s="28"/>
      <c r="F304" s="28"/>
      <c r="G304" s="10"/>
      <c r="H304" s="15"/>
      <c r="I304" s="10">
        <f t="shared" si="59"/>
        <v>0</v>
      </c>
    </row>
    <row r="305" spans="1:11">
      <c r="A305" s="31" t="s">
        <v>39</v>
      </c>
      <c r="B305" s="11"/>
      <c r="C305" s="12"/>
      <c r="D305" s="28"/>
      <c r="E305" s="28"/>
      <c r="F305" s="28"/>
      <c r="G305" s="10"/>
      <c r="H305" s="15"/>
      <c r="I305" s="10">
        <f t="shared" si="59"/>
        <v>0</v>
      </c>
    </row>
    <row r="306" spans="1:11">
      <c r="A306" s="32" t="s">
        <v>28</v>
      </c>
      <c r="B306" s="11"/>
      <c r="C306" s="12"/>
      <c r="D306" s="28"/>
      <c r="E306" s="28"/>
      <c r="F306" s="28"/>
      <c r="G306" s="10"/>
      <c r="H306" s="15"/>
      <c r="I306" s="10">
        <f t="shared" ref="I306:I324" si="60">SUM(G306*H306)</f>
        <v>0</v>
      </c>
    </row>
    <row r="307" spans="1:11">
      <c r="A307" s="32" t="s">
        <v>28</v>
      </c>
      <c r="B307" s="11"/>
      <c r="C307" s="12"/>
      <c r="D307" s="28"/>
      <c r="E307" s="28"/>
      <c r="F307" s="28"/>
      <c r="G307" s="10"/>
      <c r="H307" s="15"/>
      <c r="I307" s="10">
        <f t="shared" si="60"/>
        <v>0</v>
      </c>
    </row>
    <row r="308" spans="1:11">
      <c r="A308" s="32" t="s">
        <v>28</v>
      </c>
      <c r="B308" s="11"/>
      <c r="C308" s="12"/>
      <c r="D308" s="28"/>
      <c r="E308" s="28"/>
      <c r="F308" s="28"/>
      <c r="G308" s="10"/>
      <c r="H308" s="15"/>
      <c r="I308" s="10">
        <f t="shared" si="60"/>
        <v>0</v>
      </c>
    </row>
    <row r="309" spans="1:11">
      <c r="A309" t="s">
        <v>26</v>
      </c>
      <c r="B309" s="11"/>
      <c r="C309" s="12"/>
      <c r="D309" s="28"/>
      <c r="E309" s="28"/>
      <c r="F309" s="28"/>
      <c r="G309" s="33">
        <v>0.1</v>
      </c>
      <c r="H309" s="15">
        <f>SUM(I306:I308)</f>
        <v>0</v>
      </c>
      <c r="I309" s="10">
        <f t="shared" si="60"/>
        <v>0</v>
      </c>
    </row>
    <row r="310" spans="1:11">
      <c r="B310" s="11" t="s">
        <v>27</v>
      </c>
      <c r="C310" s="12"/>
      <c r="D310" s="28"/>
      <c r="E310" s="28"/>
      <c r="F310" s="28"/>
      <c r="G310" s="10"/>
      <c r="H310" s="15"/>
      <c r="I310" s="10">
        <f t="shared" si="60"/>
        <v>0</v>
      </c>
    </row>
    <row r="311" spans="1:11">
      <c r="B311" s="11" t="s">
        <v>13</v>
      </c>
      <c r="C311" s="12" t="s">
        <v>14</v>
      </c>
      <c r="D311" s="28" t="s">
        <v>29</v>
      </c>
      <c r="E311" s="28"/>
      <c r="F311" s="28">
        <f>SUM(G297:G299)</f>
        <v>0</v>
      </c>
      <c r="G311" s="34">
        <f>SUM(F311)/20</f>
        <v>0</v>
      </c>
      <c r="H311" s="23"/>
      <c r="I311" s="10">
        <f t="shared" si="60"/>
        <v>0</v>
      </c>
    </row>
    <row r="312" spans="1:11">
      <c r="B312" s="11" t="s">
        <v>13</v>
      </c>
      <c r="C312" s="12" t="s">
        <v>14</v>
      </c>
      <c r="D312" s="28" t="s">
        <v>30</v>
      </c>
      <c r="E312" s="28"/>
      <c r="F312" s="28">
        <f>SUM(G300:G302)</f>
        <v>0</v>
      </c>
      <c r="G312" s="34">
        <f>SUM(F312)/10</f>
        <v>0</v>
      </c>
      <c r="H312" s="23"/>
      <c r="I312" s="10">
        <f t="shared" si="60"/>
        <v>0</v>
      </c>
    </row>
    <row r="313" spans="1:11">
      <c r="B313" s="11" t="s">
        <v>13</v>
      </c>
      <c r="C313" s="12" t="s">
        <v>14</v>
      </c>
      <c r="D313" s="28" t="s">
        <v>57</v>
      </c>
      <c r="E313" s="28"/>
      <c r="F313" s="80"/>
      <c r="G313" s="34">
        <f>SUM(F313)*0.25</f>
        <v>0</v>
      </c>
      <c r="H313" s="23"/>
      <c r="I313" s="10">
        <f t="shared" si="60"/>
        <v>0</v>
      </c>
    </row>
    <row r="314" spans="1:11">
      <c r="B314" s="11" t="s">
        <v>13</v>
      </c>
      <c r="C314" s="12" t="s">
        <v>14</v>
      </c>
      <c r="D314" s="28"/>
      <c r="E314" s="28"/>
      <c r="F314" s="28"/>
      <c r="G314" s="34"/>
      <c r="H314" s="23"/>
      <c r="I314" s="10">
        <f t="shared" si="60"/>
        <v>0</v>
      </c>
    </row>
    <row r="315" spans="1:11">
      <c r="B315" s="11" t="s">
        <v>13</v>
      </c>
      <c r="C315" s="12" t="s">
        <v>15</v>
      </c>
      <c r="D315" s="28"/>
      <c r="E315" s="28"/>
      <c r="F315" s="28"/>
      <c r="G315" s="34"/>
      <c r="H315" s="23"/>
      <c r="I315" s="10">
        <f t="shared" si="60"/>
        <v>0</v>
      </c>
    </row>
    <row r="316" spans="1:11">
      <c r="B316" s="11" t="s">
        <v>13</v>
      </c>
      <c r="C316" s="12" t="s">
        <v>15</v>
      </c>
      <c r="D316" s="28"/>
      <c r="E316" s="28"/>
      <c r="F316" s="28"/>
      <c r="G316" s="34"/>
      <c r="H316" s="23"/>
      <c r="I316" s="10">
        <f t="shared" si="60"/>
        <v>0</v>
      </c>
    </row>
    <row r="317" spans="1:11">
      <c r="B317" s="11" t="s">
        <v>13</v>
      </c>
      <c r="C317" s="12" t="s">
        <v>15</v>
      </c>
      <c r="D317" s="28"/>
      <c r="E317" s="28"/>
      <c r="F317" s="28"/>
      <c r="G317" s="34"/>
      <c r="H317" s="23"/>
      <c r="I317" s="10">
        <f t="shared" si="60"/>
        <v>0</v>
      </c>
    </row>
    <row r="318" spans="1:11">
      <c r="B318" s="11" t="s">
        <v>13</v>
      </c>
      <c r="C318" s="12" t="s">
        <v>16</v>
      </c>
      <c r="D318" s="28"/>
      <c r="E318" s="28"/>
      <c r="F318" s="28"/>
      <c r="G318" s="34"/>
      <c r="H318" s="23"/>
      <c r="I318" s="10">
        <f t="shared" si="60"/>
        <v>0</v>
      </c>
    </row>
    <row r="319" spans="1:11">
      <c r="B319" s="11" t="s">
        <v>13</v>
      </c>
      <c r="C319" s="12" t="s">
        <v>16</v>
      </c>
      <c r="D319" s="28"/>
      <c r="E319" s="28"/>
      <c r="F319" s="28"/>
      <c r="G319" s="34"/>
      <c r="H319" s="23"/>
      <c r="I319" s="10">
        <f t="shared" si="60"/>
        <v>0</v>
      </c>
    </row>
    <row r="320" spans="1:11">
      <c r="B320" s="11" t="s">
        <v>21</v>
      </c>
      <c r="C320" s="12" t="s">
        <v>14</v>
      </c>
      <c r="D320" s="28"/>
      <c r="E320" s="28"/>
      <c r="F320" s="28"/>
      <c r="G320" s="22">
        <f>SUM(G311:G314)</f>
        <v>0</v>
      </c>
      <c r="H320" s="15">
        <v>37.42</v>
      </c>
      <c r="I320" s="10">
        <f t="shared" si="60"/>
        <v>0</v>
      </c>
      <c r="K320" s="5">
        <f>SUM(G320)*I295</f>
        <v>0</v>
      </c>
    </row>
    <row r="321" spans="1:13">
      <c r="B321" s="11" t="s">
        <v>21</v>
      </c>
      <c r="C321" s="12" t="s">
        <v>15</v>
      </c>
      <c r="D321" s="28"/>
      <c r="E321" s="28"/>
      <c r="F321" s="28"/>
      <c r="G321" s="22">
        <f>SUM(G315:G317)</f>
        <v>0</v>
      </c>
      <c r="H321" s="15">
        <v>37.42</v>
      </c>
      <c r="I321" s="10">
        <f t="shared" si="60"/>
        <v>0</v>
      </c>
      <c r="L321" s="5">
        <f>SUM(G321)*I295</f>
        <v>0</v>
      </c>
    </row>
    <row r="322" spans="1:13">
      <c r="B322" s="11" t="s">
        <v>21</v>
      </c>
      <c r="C322" s="12" t="s">
        <v>16</v>
      </c>
      <c r="D322" s="28"/>
      <c r="E322" s="28"/>
      <c r="F322" s="28"/>
      <c r="G322" s="22">
        <f>SUM(G318:G319)</f>
        <v>0</v>
      </c>
      <c r="H322" s="15">
        <v>37.42</v>
      </c>
      <c r="I322" s="10">
        <f t="shared" si="60"/>
        <v>0</v>
      </c>
      <c r="M322" s="5">
        <f>SUM(G322)*I295</f>
        <v>0</v>
      </c>
    </row>
    <row r="323" spans="1:13">
      <c r="B323" s="11" t="s">
        <v>13</v>
      </c>
      <c r="C323" s="12" t="s">
        <v>17</v>
      </c>
      <c r="D323" s="28"/>
      <c r="E323" s="28"/>
      <c r="F323" s="28"/>
      <c r="G323" s="34"/>
      <c r="H323" s="15">
        <v>37.42</v>
      </c>
      <c r="I323" s="10">
        <f t="shared" si="60"/>
        <v>0</v>
      </c>
      <c r="L323" s="5">
        <f>SUM(G323)*I295</f>
        <v>0</v>
      </c>
    </row>
    <row r="324" spans="1:13">
      <c r="B324" s="11" t="s">
        <v>12</v>
      </c>
      <c r="C324" s="12"/>
      <c r="D324" s="28"/>
      <c r="E324" s="28"/>
      <c r="F324" s="28"/>
      <c r="G324" s="10"/>
      <c r="H324" s="15">
        <v>37.42</v>
      </c>
      <c r="I324" s="10">
        <f t="shared" si="60"/>
        <v>0</v>
      </c>
    </row>
    <row r="325" spans="1:13">
      <c r="B325" s="11" t="s">
        <v>11</v>
      </c>
      <c r="C325" s="12"/>
      <c r="D325" s="28"/>
      <c r="E325" s="28"/>
      <c r="F325" s="28"/>
      <c r="G325" s="10">
        <v>1</v>
      </c>
      <c r="H325" s="15">
        <f>SUM(I297:I324)*0.01</f>
        <v>0</v>
      </c>
      <c r="I325" s="10">
        <f>SUM(G325*H325)</f>
        <v>0</v>
      </c>
    </row>
    <row r="326" spans="1:13" s="2" customFormat="1" ht="16.55" customHeight="1">
      <c r="B326" s="8" t="s">
        <v>10</v>
      </c>
      <c r="D326" s="27"/>
      <c r="E326" s="27"/>
      <c r="F326" s="27"/>
      <c r="G326" s="6">
        <f>SUM(G320:G323)</f>
        <v>0</v>
      </c>
      <c r="H326" s="14"/>
      <c r="I326" s="6">
        <f>SUM(I297:I325)</f>
        <v>0</v>
      </c>
      <c r="J326" s="6">
        <f>SUM(I326)*I295</f>
        <v>0</v>
      </c>
      <c r="K326" s="6">
        <f>SUM(K320:K325)</f>
        <v>0</v>
      </c>
      <c r="L326" s="6">
        <f t="shared" ref="L326" si="61">SUM(L320:L325)</f>
        <v>0</v>
      </c>
      <c r="M326" s="6">
        <f t="shared" ref="M326" si="62">SUM(M320:M325)</f>
        <v>0</v>
      </c>
    </row>
    <row r="327" spans="1:13" ht="15.05">
      <c r="A327" s="3" t="s">
        <v>9</v>
      </c>
      <c r="B327" s="77" t="str">
        <f>'JMS SHEDULE OF WORKS'!C13</f>
        <v>Lift lobby Bronze trim</v>
      </c>
      <c r="D327" s="26">
        <f>'JMS SHEDULE OF WORKS'!D13</f>
        <v>0</v>
      </c>
      <c r="F327" s="78">
        <f>'JMS SHEDULE OF WORKS'!G13</f>
        <v>0</v>
      </c>
      <c r="H327" s="13" t="s">
        <v>22</v>
      </c>
      <c r="I327" s="24">
        <f>'JMS SHEDULE OF WORKS'!E13</f>
        <v>1</v>
      </c>
    </row>
    <row r="328" spans="1:13" s="2" customFormat="1" ht="13.1">
      <c r="A328" s="76" t="str">
        <f>'JMS SHEDULE OF WORKS'!A13</f>
        <v>6964/11</v>
      </c>
      <c r="B328" s="8" t="s">
        <v>3</v>
      </c>
      <c r="C328" s="2" t="s">
        <v>4</v>
      </c>
      <c r="D328" s="27" t="s">
        <v>5</v>
      </c>
      <c r="E328" s="27" t="s">
        <v>5</v>
      </c>
      <c r="F328" s="27" t="s">
        <v>23</v>
      </c>
      <c r="G328" s="6" t="s">
        <v>6</v>
      </c>
      <c r="H328" s="14" t="s">
        <v>7</v>
      </c>
      <c r="I328" s="6" t="s">
        <v>8</v>
      </c>
      <c r="J328" s="6"/>
      <c r="K328" s="6" t="s">
        <v>18</v>
      </c>
      <c r="L328" s="6" t="s">
        <v>19</v>
      </c>
      <c r="M328" s="6" t="s">
        <v>20</v>
      </c>
    </row>
    <row r="329" spans="1:13">
      <c r="A329" s="30" t="s">
        <v>24</v>
      </c>
      <c r="B329" s="11"/>
      <c r="C329" s="12"/>
      <c r="D329" s="28"/>
      <c r="E329" s="28"/>
      <c r="F329" s="28">
        <f t="shared" ref="F329:F334" si="63">SUM(D329*E329)</f>
        <v>0</v>
      </c>
      <c r="G329" s="10"/>
      <c r="H329" s="15"/>
      <c r="I329" s="10">
        <f t="shared" ref="I329:I334" si="64">SUM(F329*G329)*H329</f>
        <v>0</v>
      </c>
    </row>
    <row r="330" spans="1:13">
      <c r="A330" s="30" t="s">
        <v>24</v>
      </c>
      <c r="B330" s="11"/>
      <c r="C330" s="12"/>
      <c r="D330" s="28"/>
      <c r="E330" s="28"/>
      <c r="F330" s="28">
        <f t="shared" si="63"/>
        <v>0</v>
      </c>
      <c r="G330" s="10"/>
      <c r="H330" s="15"/>
      <c r="I330" s="10">
        <f t="shared" si="64"/>
        <v>0</v>
      </c>
    </row>
    <row r="331" spans="1:13">
      <c r="A331" s="30" t="s">
        <v>24</v>
      </c>
      <c r="B331" s="11"/>
      <c r="C331" s="12"/>
      <c r="D331" s="28"/>
      <c r="E331" s="28"/>
      <c r="F331" s="28">
        <f t="shared" si="63"/>
        <v>0</v>
      </c>
      <c r="G331" s="10"/>
      <c r="H331" s="15"/>
      <c r="I331" s="10">
        <f t="shared" si="64"/>
        <v>0</v>
      </c>
    </row>
    <row r="332" spans="1:13">
      <c r="A332" s="31" t="s">
        <v>25</v>
      </c>
      <c r="B332" s="11"/>
      <c r="C332" s="12"/>
      <c r="D332" s="28"/>
      <c r="E332" s="28"/>
      <c r="F332" s="28">
        <f t="shared" si="63"/>
        <v>0</v>
      </c>
      <c r="G332" s="10"/>
      <c r="H332" s="15"/>
      <c r="I332" s="10">
        <f t="shared" si="64"/>
        <v>0</v>
      </c>
    </row>
    <row r="333" spans="1:13">
      <c r="A333" s="31" t="s">
        <v>25</v>
      </c>
      <c r="B333" s="11"/>
      <c r="C333" s="12"/>
      <c r="D333" s="28"/>
      <c r="E333" s="28"/>
      <c r="F333" s="28">
        <f t="shared" si="63"/>
        <v>0</v>
      </c>
      <c r="G333" s="10"/>
      <c r="H333" s="15"/>
      <c r="I333" s="10">
        <f t="shared" si="64"/>
        <v>0</v>
      </c>
    </row>
    <row r="334" spans="1:13">
      <c r="A334" s="31" t="s">
        <v>25</v>
      </c>
      <c r="B334" s="11"/>
      <c r="C334" s="12"/>
      <c r="D334" s="28"/>
      <c r="E334" s="28"/>
      <c r="F334" s="28">
        <f t="shared" si="63"/>
        <v>0</v>
      </c>
      <c r="G334" s="10"/>
      <c r="H334" s="15"/>
      <c r="I334" s="10">
        <f t="shared" si="64"/>
        <v>0</v>
      </c>
    </row>
    <row r="335" spans="1:13">
      <c r="A335" s="31" t="s">
        <v>39</v>
      </c>
      <c r="B335" s="11"/>
      <c r="C335" s="12"/>
      <c r="D335" s="28"/>
      <c r="E335" s="28"/>
      <c r="F335" s="28"/>
      <c r="G335" s="10"/>
      <c r="H335" s="15"/>
      <c r="I335" s="10">
        <f t="shared" ref="I335:I337" si="65">SUM(G335*H335)</f>
        <v>0</v>
      </c>
    </row>
    <row r="336" spans="1:13">
      <c r="A336" s="31" t="s">
        <v>39</v>
      </c>
      <c r="B336" s="11"/>
      <c r="C336" s="12"/>
      <c r="D336" s="28"/>
      <c r="E336" s="28"/>
      <c r="F336" s="28"/>
      <c r="G336" s="10"/>
      <c r="H336" s="15"/>
      <c r="I336" s="10">
        <f t="shared" si="65"/>
        <v>0</v>
      </c>
    </row>
    <row r="337" spans="1:11">
      <c r="A337" s="31" t="s">
        <v>39</v>
      </c>
      <c r="B337" s="11"/>
      <c r="C337" s="12"/>
      <c r="D337" s="28"/>
      <c r="E337" s="28"/>
      <c r="F337" s="28"/>
      <c r="G337" s="10"/>
      <c r="H337" s="15"/>
      <c r="I337" s="10">
        <f t="shared" si="65"/>
        <v>0</v>
      </c>
    </row>
    <row r="338" spans="1:11">
      <c r="A338" s="32" t="s">
        <v>28</v>
      </c>
      <c r="B338" s="11"/>
      <c r="C338" s="12"/>
      <c r="D338" s="28"/>
      <c r="E338" s="28"/>
      <c r="F338" s="28"/>
      <c r="G338" s="10"/>
      <c r="H338" s="15"/>
      <c r="I338" s="10">
        <f t="shared" ref="I338:I356" si="66">SUM(G338*H338)</f>
        <v>0</v>
      </c>
    </row>
    <row r="339" spans="1:11">
      <c r="A339" s="32" t="s">
        <v>28</v>
      </c>
      <c r="B339" s="11"/>
      <c r="C339" s="12"/>
      <c r="D339" s="28"/>
      <c r="E339" s="28"/>
      <c r="F339" s="28"/>
      <c r="G339" s="10"/>
      <c r="H339" s="15"/>
      <c r="I339" s="10">
        <f t="shared" si="66"/>
        <v>0</v>
      </c>
    </row>
    <row r="340" spans="1:11">
      <c r="A340" s="32" t="s">
        <v>28</v>
      </c>
      <c r="B340" s="11"/>
      <c r="C340" s="12"/>
      <c r="D340" s="28"/>
      <c r="E340" s="28"/>
      <c r="F340" s="28"/>
      <c r="G340" s="10"/>
      <c r="H340" s="15"/>
      <c r="I340" s="10">
        <f t="shared" si="66"/>
        <v>0</v>
      </c>
    </row>
    <row r="341" spans="1:11">
      <c r="A341" t="s">
        <v>26</v>
      </c>
      <c r="B341" s="11"/>
      <c r="C341" s="12"/>
      <c r="D341" s="28"/>
      <c r="E341" s="28"/>
      <c r="F341" s="28"/>
      <c r="G341" s="33">
        <v>0.1</v>
      </c>
      <c r="H341" s="15">
        <f>SUM(I338:I340)</f>
        <v>0</v>
      </c>
      <c r="I341" s="10">
        <f t="shared" si="66"/>
        <v>0</v>
      </c>
    </row>
    <row r="342" spans="1:11">
      <c r="B342" s="11" t="s">
        <v>27</v>
      </c>
      <c r="C342" s="12"/>
      <c r="D342" s="28"/>
      <c r="E342" s="28"/>
      <c r="F342" s="28"/>
      <c r="G342" s="10"/>
      <c r="H342" s="15"/>
      <c r="I342" s="10">
        <f t="shared" si="66"/>
        <v>0</v>
      </c>
    </row>
    <row r="343" spans="1:11">
      <c r="B343" s="11" t="s">
        <v>13</v>
      </c>
      <c r="C343" s="12" t="s">
        <v>14</v>
      </c>
      <c r="D343" s="28" t="s">
        <v>29</v>
      </c>
      <c r="E343" s="28"/>
      <c r="F343" s="28">
        <f>SUM(G329:G331)</f>
        <v>0</v>
      </c>
      <c r="G343" s="34">
        <f>SUM(F343)/20</f>
        <v>0</v>
      </c>
      <c r="H343" s="23"/>
      <c r="I343" s="10">
        <f t="shared" si="66"/>
        <v>0</v>
      </c>
    </row>
    <row r="344" spans="1:11">
      <c r="B344" s="11" t="s">
        <v>13</v>
      </c>
      <c r="C344" s="12" t="s">
        <v>14</v>
      </c>
      <c r="D344" s="28" t="s">
        <v>30</v>
      </c>
      <c r="E344" s="28"/>
      <c r="F344" s="28">
        <f>SUM(G332:G334)</f>
        <v>0</v>
      </c>
      <c r="G344" s="34">
        <f>SUM(F344)/10</f>
        <v>0</v>
      </c>
      <c r="H344" s="23"/>
      <c r="I344" s="10">
        <f t="shared" si="66"/>
        <v>0</v>
      </c>
    </row>
    <row r="345" spans="1:11">
      <c r="B345" s="11" t="s">
        <v>13</v>
      </c>
      <c r="C345" s="12" t="s">
        <v>14</v>
      </c>
      <c r="D345" s="28" t="s">
        <v>57</v>
      </c>
      <c r="E345" s="28"/>
      <c r="F345" s="80"/>
      <c r="G345" s="34">
        <f>SUM(F345)*0.25</f>
        <v>0</v>
      </c>
      <c r="H345" s="23"/>
      <c r="I345" s="10">
        <f t="shared" si="66"/>
        <v>0</v>
      </c>
    </row>
    <row r="346" spans="1:11">
      <c r="B346" s="11" t="s">
        <v>13</v>
      </c>
      <c r="C346" s="12" t="s">
        <v>14</v>
      </c>
      <c r="D346" s="28"/>
      <c r="E346" s="28"/>
      <c r="F346" s="28"/>
      <c r="G346" s="34"/>
      <c r="H346" s="23"/>
      <c r="I346" s="10">
        <f t="shared" si="66"/>
        <v>0</v>
      </c>
    </row>
    <row r="347" spans="1:11">
      <c r="B347" s="11" t="s">
        <v>13</v>
      </c>
      <c r="C347" s="12" t="s">
        <v>15</v>
      </c>
      <c r="D347" s="28"/>
      <c r="E347" s="28"/>
      <c r="F347" s="28"/>
      <c r="G347" s="34"/>
      <c r="H347" s="23"/>
      <c r="I347" s="10">
        <f t="shared" si="66"/>
        <v>0</v>
      </c>
    </row>
    <row r="348" spans="1:11">
      <c r="B348" s="11" t="s">
        <v>13</v>
      </c>
      <c r="C348" s="12" t="s">
        <v>15</v>
      </c>
      <c r="D348" s="28"/>
      <c r="E348" s="28"/>
      <c r="F348" s="28"/>
      <c r="G348" s="34"/>
      <c r="H348" s="23"/>
      <c r="I348" s="10">
        <f t="shared" si="66"/>
        <v>0</v>
      </c>
    </row>
    <row r="349" spans="1:11">
      <c r="B349" s="11" t="s">
        <v>13</v>
      </c>
      <c r="C349" s="12" t="s">
        <v>15</v>
      </c>
      <c r="D349" s="28"/>
      <c r="E349" s="28"/>
      <c r="F349" s="28"/>
      <c r="G349" s="34"/>
      <c r="H349" s="23"/>
      <c r="I349" s="10">
        <f t="shared" si="66"/>
        <v>0</v>
      </c>
    </row>
    <row r="350" spans="1:11">
      <c r="B350" s="11" t="s">
        <v>13</v>
      </c>
      <c r="C350" s="12" t="s">
        <v>16</v>
      </c>
      <c r="D350" s="28"/>
      <c r="E350" s="28"/>
      <c r="F350" s="28"/>
      <c r="G350" s="34"/>
      <c r="H350" s="23"/>
      <c r="I350" s="10">
        <f t="shared" si="66"/>
        <v>0</v>
      </c>
    </row>
    <row r="351" spans="1:11">
      <c r="B351" s="11" t="s">
        <v>13</v>
      </c>
      <c r="C351" s="12" t="s">
        <v>16</v>
      </c>
      <c r="D351" s="28"/>
      <c r="E351" s="28"/>
      <c r="F351" s="28"/>
      <c r="G351" s="34"/>
      <c r="H351" s="23"/>
      <c r="I351" s="10">
        <f t="shared" si="66"/>
        <v>0</v>
      </c>
    </row>
    <row r="352" spans="1:11">
      <c r="B352" s="11" t="s">
        <v>21</v>
      </c>
      <c r="C352" s="12" t="s">
        <v>14</v>
      </c>
      <c r="D352" s="28"/>
      <c r="E352" s="28"/>
      <c r="F352" s="28"/>
      <c r="G352" s="22">
        <f>SUM(G343:G346)</f>
        <v>0</v>
      </c>
      <c r="H352" s="15">
        <v>37.42</v>
      </c>
      <c r="I352" s="10">
        <f t="shared" si="66"/>
        <v>0</v>
      </c>
      <c r="K352" s="5">
        <f>SUM(G352)*I327</f>
        <v>0</v>
      </c>
    </row>
    <row r="353" spans="1:13">
      <c r="B353" s="11" t="s">
        <v>21</v>
      </c>
      <c r="C353" s="12" t="s">
        <v>15</v>
      </c>
      <c r="D353" s="28"/>
      <c r="E353" s="28"/>
      <c r="F353" s="28"/>
      <c r="G353" s="22">
        <f>SUM(G347:G349)</f>
        <v>0</v>
      </c>
      <c r="H353" s="15">
        <v>37.42</v>
      </c>
      <c r="I353" s="10">
        <f t="shared" si="66"/>
        <v>0</v>
      </c>
      <c r="L353" s="5">
        <f>SUM(G353)*I327</f>
        <v>0</v>
      </c>
    </row>
    <row r="354" spans="1:13">
      <c r="B354" s="11" t="s">
        <v>21</v>
      </c>
      <c r="C354" s="12" t="s">
        <v>16</v>
      </c>
      <c r="D354" s="28"/>
      <c r="E354" s="28"/>
      <c r="F354" s="28"/>
      <c r="G354" s="22">
        <f>SUM(G350:G351)</f>
        <v>0</v>
      </c>
      <c r="H354" s="15">
        <v>37.42</v>
      </c>
      <c r="I354" s="10">
        <f t="shared" si="66"/>
        <v>0</v>
      </c>
      <c r="M354" s="5">
        <f>SUM(G354)*I327</f>
        <v>0</v>
      </c>
    </row>
    <row r="355" spans="1:13">
      <c r="B355" s="11" t="s">
        <v>13</v>
      </c>
      <c r="C355" s="12" t="s">
        <v>17</v>
      </c>
      <c r="D355" s="28"/>
      <c r="E355" s="28"/>
      <c r="F355" s="28"/>
      <c r="G355" s="34"/>
      <c r="H355" s="15">
        <v>37.42</v>
      </c>
      <c r="I355" s="10">
        <f t="shared" si="66"/>
        <v>0</v>
      </c>
      <c r="L355" s="5">
        <f>SUM(G355)*I327</f>
        <v>0</v>
      </c>
    </row>
    <row r="356" spans="1:13">
      <c r="B356" s="11" t="s">
        <v>12</v>
      </c>
      <c r="C356" s="12"/>
      <c r="D356" s="28"/>
      <c r="E356" s="28"/>
      <c r="F356" s="28"/>
      <c r="G356" s="10"/>
      <c r="H356" s="15">
        <v>37.42</v>
      </c>
      <c r="I356" s="10">
        <f t="shared" si="66"/>
        <v>0</v>
      </c>
    </row>
    <row r="357" spans="1:13">
      <c r="B357" s="11" t="s">
        <v>11</v>
      </c>
      <c r="C357" s="12"/>
      <c r="D357" s="28"/>
      <c r="E357" s="28"/>
      <c r="F357" s="28"/>
      <c r="G357" s="10">
        <v>1</v>
      </c>
      <c r="H357" s="15">
        <f>SUM(I329:I356)*0.01</f>
        <v>0</v>
      </c>
      <c r="I357" s="10">
        <f>SUM(G357*H357)</f>
        <v>0</v>
      </c>
    </row>
    <row r="358" spans="1:13" s="2" customFormat="1" ht="13.1">
      <c r="B358" s="8" t="s">
        <v>10</v>
      </c>
      <c r="D358" s="27"/>
      <c r="E358" s="27"/>
      <c r="F358" s="27"/>
      <c r="G358" s="6">
        <f>SUM(G352:G355)</f>
        <v>0</v>
      </c>
      <c r="H358" s="14"/>
      <c r="I358" s="6">
        <f>SUM(I329:I357)</f>
        <v>0</v>
      </c>
      <c r="J358" s="6">
        <f>SUM(I358)*I327</f>
        <v>0</v>
      </c>
      <c r="K358" s="6">
        <f>SUM(K352:K357)</f>
        <v>0</v>
      </c>
      <c r="L358" s="6">
        <f t="shared" ref="L358" si="67">SUM(L352:L357)</f>
        <v>0</v>
      </c>
      <c r="M358" s="6">
        <f t="shared" ref="M358" si="68">SUM(M352:M357)</f>
        <v>0</v>
      </c>
    </row>
    <row r="359" spans="1:13" ht="15.05">
      <c r="A359" s="3" t="s">
        <v>9</v>
      </c>
      <c r="B359" s="77" t="str">
        <f>'JMS SHEDULE OF WORKS'!C14</f>
        <v>Fittings</v>
      </c>
      <c r="D359" s="26">
        <f>'JMS SHEDULE OF WORKS'!D14</f>
        <v>0</v>
      </c>
      <c r="F359" s="78">
        <f>'JMS SHEDULE OF WORKS'!G14</f>
        <v>0</v>
      </c>
      <c r="H359" s="13" t="s">
        <v>22</v>
      </c>
      <c r="I359" s="24">
        <f>'JMS SHEDULE OF WORKS'!E14</f>
        <v>1</v>
      </c>
    </row>
    <row r="360" spans="1:13" s="2" customFormat="1" ht="13.1">
      <c r="A360" s="76" t="str">
        <f>'JMS SHEDULE OF WORKS'!A14</f>
        <v>6964/12</v>
      </c>
      <c r="B360" s="8" t="s">
        <v>3</v>
      </c>
      <c r="C360" s="2" t="s">
        <v>4</v>
      </c>
      <c r="D360" s="27" t="s">
        <v>5</v>
      </c>
      <c r="E360" s="27" t="s">
        <v>5</v>
      </c>
      <c r="F360" s="27" t="s">
        <v>23</v>
      </c>
      <c r="G360" s="6" t="s">
        <v>6</v>
      </c>
      <c r="H360" s="14" t="s">
        <v>7</v>
      </c>
      <c r="I360" s="6" t="s">
        <v>8</v>
      </c>
      <c r="J360" s="6"/>
      <c r="K360" s="6" t="s">
        <v>18</v>
      </c>
      <c r="L360" s="6" t="s">
        <v>19</v>
      </c>
      <c r="M360" s="6" t="s">
        <v>20</v>
      </c>
    </row>
    <row r="361" spans="1:13">
      <c r="A361" s="30" t="s">
        <v>24</v>
      </c>
      <c r="B361" s="11"/>
      <c r="C361" s="12"/>
      <c r="D361" s="28"/>
      <c r="E361" s="28"/>
      <c r="F361" s="28">
        <f t="shared" ref="F361:F366" si="69">SUM(D361*E361)</f>
        <v>0</v>
      </c>
      <c r="G361" s="10"/>
      <c r="H361" s="15"/>
      <c r="I361" s="10">
        <f t="shared" ref="I361:I366" si="70">SUM(F361*G361)*H361</f>
        <v>0</v>
      </c>
    </row>
    <row r="362" spans="1:13">
      <c r="A362" s="30" t="s">
        <v>24</v>
      </c>
      <c r="B362" s="11"/>
      <c r="C362" s="12"/>
      <c r="D362" s="28"/>
      <c r="E362" s="28"/>
      <c r="F362" s="28">
        <f t="shared" si="69"/>
        <v>0</v>
      </c>
      <c r="G362" s="10"/>
      <c r="H362" s="15"/>
      <c r="I362" s="10">
        <f t="shared" si="70"/>
        <v>0</v>
      </c>
    </row>
    <row r="363" spans="1:13">
      <c r="A363" s="30" t="s">
        <v>24</v>
      </c>
      <c r="B363" s="11"/>
      <c r="C363" s="12"/>
      <c r="D363" s="28"/>
      <c r="E363" s="28"/>
      <c r="F363" s="28">
        <f t="shared" si="69"/>
        <v>0</v>
      </c>
      <c r="G363" s="10"/>
      <c r="H363" s="15"/>
      <c r="I363" s="10">
        <f t="shared" si="70"/>
        <v>0</v>
      </c>
    </row>
    <row r="364" spans="1:13">
      <c r="A364" s="31" t="s">
        <v>25</v>
      </c>
      <c r="B364" s="11"/>
      <c r="C364" s="12"/>
      <c r="D364" s="28"/>
      <c r="E364" s="28"/>
      <c r="F364" s="28">
        <f t="shared" si="69"/>
        <v>0</v>
      </c>
      <c r="G364" s="10"/>
      <c r="H364" s="15"/>
      <c r="I364" s="10">
        <f t="shared" si="70"/>
        <v>0</v>
      </c>
    </row>
    <row r="365" spans="1:13">
      <c r="A365" s="31" t="s">
        <v>25</v>
      </c>
      <c r="B365" s="11"/>
      <c r="C365" s="12"/>
      <c r="D365" s="28"/>
      <c r="E365" s="28"/>
      <c r="F365" s="28">
        <f t="shared" si="69"/>
        <v>0</v>
      </c>
      <c r="G365" s="10"/>
      <c r="H365" s="15"/>
      <c r="I365" s="10">
        <f t="shared" si="70"/>
        <v>0</v>
      </c>
    </row>
    <row r="366" spans="1:13">
      <c r="A366" s="31" t="s">
        <v>25</v>
      </c>
      <c r="B366" s="11"/>
      <c r="C366" s="12"/>
      <c r="D366" s="28"/>
      <c r="E366" s="28"/>
      <c r="F366" s="28">
        <f t="shared" si="69"/>
        <v>0</v>
      </c>
      <c r="G366" s="10"/>
      <c r="H366" s="15"/>
      <c r="I366" s="10">
        <f t="shared" si="70"/>
        <v>0</v>
      </c>
    </row>
    <row r="367" spans="1:13">
      <c r="A367" s="31" t="s">
        <v>39</v>
      </c>
      <c r="B367" s="11"/>
      <c r="C367" s="12"/>
      <c r="D367" s="28"/>
      <c r="E367" s="28"/>
      <c r="F367" s="28"/>
      <c r="G367" s="10"/>
      <c r="H367" s="15"/>
      <c r="I367" s="10">
        <f t="shared" ref="I367:I369" si="71">SUM(G367*H367)</f>
        <v>0</v>
      </c>
    </row>
    <row r="368" spans="1:13">
      <c r="A368" s="31" t="s">
        <v>39</v>
      </c>
      <c r="B368" s="11"/>
      <c r="C368" s="12"/>
      <c r="D368" s="28"/>
      <c r="E368" s="28"/>
      <c r="F368" s="28"/>
      <c r="G368" s="10"/>
      <c r="H368" s="15"/>
      <c r="I368" s="10">
        <f t="shared" si="71"/>
        <v>0</v>
      </c>
    </row>
    <row r="369" spans="1:11">
      <c r="A369" s="31" t="s">
        <v>39</v>
      </c>
      <c r="B369" s="11"/>
      <c r="C369" s="12"/>
      <c r="D369" s="28"/>
      <c r="E369" s="28"/>
      <c r="F369" s="28"/>
      <c r="G369" s="10"/>
      <c r="H369" s="15"/>
      <c r="I369" s="10">
        <f t="shared" si="71"/>
        <v>0</v>
      </c>
    </row>
    <row r="370" spans="1:11">
      <c r="A370" s="32" t="s">
        <v>28</v>
      </c>
      <c r="B370" s="11"/>
      <c r="C370" s="12"/>
      <c r="D370" s="28"/>
      <c r="E370" s="28"/>
      <c r="F370" s="28"/>
      <c r="G370" s="10"/>
      <c r="H370" s="15"/>
      <c r="I370" s="10">
        <f t="shared" ref="I370:I388" si="72">SUM(G370*H370)</f>
        <v>0</v>
      </c>
    </row>
    <row r="371" spans="1:11">
      <c r="A371" s="32" t="s">
        <v>28</v>
      </c>
      <c r="B371" s="11"/>
      <c r="C371" s="12"/>
      <c r="D371" s="28"/>
      <c r="E371" s="28"/>
      <c r="F371" s="28"/>
      <c r="G371" s="10"/>
      <c r="H371" s="15"/>
      <c r="I371" s="10">
        <f t="shared" si="72"/>
        <v>0</v>
      </c>
    </row>
    <row r="372" spans="1:11">
      <c r="A372" s="32" t="s">
        <v>28</v>
      </c>
      <c r="B372" s="11"/>
      <c r="C372" s="12"/>
      <c r="D372" s="28"/>
      <c r="E372" s="28"/>
      <c r="F372" s="28"/>
      <c r="G372" s="10"/>
      <c r="H372" s="15"/>
      <c r="I372" s="10">
        <f t="shared" si="72"/>
        <v>0</v>
      </c>
    </row>
    <row r="373" spans="1:11">
      <c r="A373" t="s">
        <v>26</v>
      </c>
      <c r="B373" s="11"/>
      <c r="C373" s="12"/>
      <c r="D373" s="28"/>
      <c r="E373" s="28"/>
      <c r="F373" s="28"/>
      <c r="G373" s="33">
        <v>0.1</v>
      </c>
      <c r="H373" s="15">
        <f>SUM(I370:I372)</f>
        <v>0</v>
      </c>
      <c r="I373" s="10">
        <f t="shared" si="72"/>
        <v>0</v>
      </c>
    </row>
    <row r="374" spans="1:11">
      <c r="B374" s="11" t="s">
        <v>27</v>
      </c>
      <c r="C374" s="12"/>
      <c r="D374" s="28"/>
      <c r="E374" s="28"/>
      <c r="F374" s="28"/>
      <c r="G374" s="10"/>
      <c r="H374" s="15"/>
      <c r="I374" s="10">
        <f t="shared" si="72"/>
        <v>0</v>
      </c>
    </row>
    <row r="375" spans="1:11">
      <c r="B375" s="11" t="s">
        <v>13</v>
      </c>
      <c r="C375" s="12" t="s">
        <v>14</v>
      </c>
      <c r="D375" s="28" t="s">
        <v>29</v>
      </c>
      <c r="E375" s="28"/>
      <c r="F375" s="28">
        <f>SUM(G361:G363)</f>
        <v>0</v>
      </c>
      <c r="G375" s="34">
        <f>SUM(F375)/20</f>
        <v>0</v>
      </c>
      <c r="H375" s="23"/>
      <c r="I375" s="10">
        <f t="shared" si="72"/>
        <v>0</v>
      </c>
    </row>
    <row r="376" spans="1:11">
      <c r="B376" s="11" t="s">
        <v>13</v>
      </c>
      <c r="C376" s="12" t="s">
        <v>14</v>
      </c>
      <c r="D376" s="28" t="s">
        <v>30</v>
      </c>
      <c r="E376" s="28"/>
      <c r="F376" s="28">
        <f>SUM(G364:G366)</f>
        <v>0</v>
      </c>
      <c r="G376" s="34">
        <f>SUM(F376)/10</f>
        <v>0</v>
      </c>
      <c r="H376" s="23"/>
      <c r="I376" s="10">
        <f t="shared" si="72"/>
        <v>0</v>
      </c>
    </row>
    <row r="377" spans="1:11">
      <c r="B377" s="11" t="s">
        <v>13</v>
      </c>
      <c r="C377" s="12" t="s">
        <v>14</v>
      </c>
      <c r="D377" s="28" t="s">
        <v>57</v>
      </c>
      <c r="E377" s="28"/>
      <c r="F377" s="80"/>
      <c r="G377" s="34">
        <f>SUM(F377)*0.25</f>
        <v>0</v>
      </c>
      <c r="H377" s="23"/>
      <c r="I377" s="10">
        <f t="shared" si="72"/>
        <v>0</v>
      </c>
    </row>
    <row r="378" spans="1:11">
      <c r="B378" s="11" t="s">
        <v>13</v>
      </c>
      <c r="C378" s="12" t="s">
        <v>14</v>
      </c>
      <c r="D378" s="28"/>
      <c r="E378" s="28"/>
      <c r="F378" s="28"/>
      <c r="G378" s="34"/>
      <c r="H378" s="23"/>
      <c r="I378" s="10">
        <f t="shared" si="72"/>
        <v>0</v>
      </c>
    </row>
    <row r="379" spans="1:11">
      <c r="B379" s="11" t="s">
        <v>13</v>
      </c>
      <c r="C379" s="12" t="s">
        <v>15</v>
      </c>
      <c r="D379" s="28"/>
      <c r="E379" s="28"/>
      <c r="F379" s="28"/>
      <c r="G379" s="34"/>
      <c r="H379" s="23"/>
      <c r="I379" s="10">
        <f t="shared" si="72"/>
        <v>0</v>
      </c>
    </row>
    <row r="380" spans="1:11">
      <c r="B380" s="11" t="s">
        <v>13</v>
      </c>
      <c r="C380" s="12" t="s">
        <v>15</v>
      </c>
      <c r="D380" s="28"/>
      <c r="E380" s="28"/>
      <c r="F380" s="28"/>
      <c r="G380" s="34"/>
      <c r="H380" s="23"/>
      <c r="I380" s="10">
        <f t="shared" si="72"/>
        <v>0</v>
      </c>
    </row>
    <row r="381" spans="1:11">
      <c r="B381" s="11" t="s">
        <v>13</v>
      </c>
      <c r="C381" s="12" t="s">
        <v>15</v>
      </c>
      <c r="D381" s="28"/>
      <c r="E381" s="28"/>
      <c r="F381" s="28"/>
      <c r="G381" s="34"/>
      <c r="H381" s="23"/>
      <c r="I381" s="10">
        <f t="shared" si="72"/>
        <v>0</v>
      </c>
    </row>
    <row r="382" spans="1:11">
      <c r="B382" s="11" t="s">
        <v>13</v>
      </c>
      <c r="C382" s="12" t="s">
        <v>16</v>
      </c>
      <c r="D382" s="28"/>
      <c r="E382" s="28"/>
      <c r="F382" s="28"/>
      <c r="G382" s="34"/>
      <c r="H382" s="23"/>
      <c r="I382" s="10">
        <f t="shared" si="72"/>
        <v>0</v>
      </c>
    </row>
    <row r="383" spans="1:11">
      <c r="B383" s="11" t="s">
        <v>13</v>
      </c>
      <c r="C383" s="12" t="s">
        <v>16</v>
      </c>
      <c r="D383" s="28"/>
      <c r="E383" s="28"/>
      <c r="F383" s="28"/>
      <c r="G383" s="34"/>
      <c r="H383" s="23"/>
      <c r="I383" s="10">
        <f t="shared" si="72"/>
        <v>0</v>
      </c>
    </row>
    <row r="384" spans="1:11">
      <c r="B384" s="11" t="s">
        <v>21</v>
      </c>
      <c r="C384" s="12" t="s">
        <v>14</v>
      </c>
      <c r="D384" s="28"/>
      <c r="E384" s="28"/>
      <c r="F384" s="28"/>
      <c r="G384" s="22">
        <f>SUM(G375:G378)</f>
        <v>0</v>
      </c>
      <c r="H384" s="15">
        <v>37.42</v>
      </c>
      <c r="I384" s="10">
        <f t="shared" si="72"/>
        <v>0</v>
      </c>
      <c r="K384" s="5">
        <f>SUM(G384)*I359</f>
        <v>0</v>
      </c>
    </row>
    <row r="385" spans="1:13">
      <c r="B385" s="11" t="s">
        <v>21</v>
      </c>
      <c r="C385" s="12" t="s">
        <v>15</v>
      </c>
      <c r="D385" s="28"/>
      <c r="E385" s="28"/>
      <c r="F385" s="28"/>
      <c r="G385" s="22">
        <f>SUM(G379:G381)</f>
        <v>0</v>
      </c>
      <c r="H385" s="15">
        <v>37.42</v>
      </c>
      <c r="I385" s="10">
        <f t="shared" si="72"/>
        <v>0</v>
      </c>
      <c r="L385" s="5">
        <f>SUM(G385)*I359</f>
        <v>0</v>
      </c>
    </row>
    <row r="386" spans="1:13">
      <c r="B386" s="11" t="s">
        <v>21</v>
      </c>
      <c r="C386" s="12" t="s">
        <v>16</v>
      </c>
      <c r="D386" s="28"/>
      <c r="E386" s="28"/>
      <c r="F386" s="28"/>
      <c r="G386" s="22">
        <f>SUM(G382:G383)</f>
        <v>0</v>
      </c>
      <c r="H386" s="15">
        <v>37.42</v>
      </c>
      <c r="I386" s="10">
        <f t="shared" si="72"/>
        <v>0</v>
      </c>
      <c r="M386" s="5">
        <f>SUM(G386)*I359</f>
        <v>0</v>
      </c>
    </row>
    <row r="387" spans="1:13">
      <c r="B387" s="11" t="s">
        <v>13</v>
      </c>
      <c r="C387" s="12" t="s">
        <v>17</v>
      </c>
      <c r="D387" s="28"/>
      <c r="E387" s="28"/>
      <c r="F387" s="28"/>
      <c r="G387" s="34"/>
      <c r="H387" s="15">
        <v>37.42</v>
      </c>
      <c r="I387" s="10">
        <f t="shared" si="72"/>
        <v>0</v>
      </c>
      <c r="L387" s="5">
        <f>SUM(G387)*I359</f>
        <v>0</v>
      </c>
    </row>
    <row r="388" spans="1:13">
      <c r="B388" s="11" t="s">
        <v>12</v>
      </c>
      <c r="C388" s="12"/>
      <c r="D388" s="28"/>
      <c r="E388" s="28"/>
      <c r="F388" s="28"/>
      <c r="G388" s="10"/>
      <c r="H388" s="15">
        <v>37.42</v>
      </c>
      <c r="I388" s="10">
        <f t="shared" si="72"/>
        <v>0</v>
      </c>
    </row>
    <row r="389" spans="1:13">
      <c r="B389" s="11" t="s">
        <v>11</v>
      </c>
      <c r="C389" s="12"/>
      <c r="D389" s="28"/>
      <c r="E389" s="28"/>
      <c r="F389" s="28"/>
      <c r="G389" s="10">
        <v>1</v>
      </c>
      <c r="H389" s="15">
        <f>SUM(I361:I388)*0.01</f>
        <v>0</v>
      </c>
      <c r="I389" s="10">
        <f>SUM(G389*H389)</f>
        <v>0</v>
      </c>
    </row>
    <row r="390" spans="1:13" s="2" customFormat="1" ht="13.1">
      <c r="B390" s="8" t="s">
        <v>10</v>
      </c>
      <c r="D390" s="27"/>
      <c r="E390" s="27"/>
      <c r="F390" s="27"/>
      <c r="G390" s="6">
        <f>SUM(G384:G387)</f>
        <v>0</v>
      </c>
      <c r="H390" s="14"/>
      <c r="I390" s="6">
        <f>SUM(I361:I389)</f>
        <v>0</v>
      </c>
      <c r="J390" s="6">
        <f>SUM(I390)*I359</f>
        <v>0</v>
      </c>
      <c r="K390" s="6">
        <f>SUM(K384:K389)</f>
        <v>0</v>
      </c>
      <c r="L390" s="6">
        <f t="shared" ref="L390" si="73">SUM(L384:L389)</f>
        <v>0</v>
      </c>
      <c r="M390" s="6">
        <f t="shared" ref="M390" si="74">SUM(M384:M389)</f>
        <v>0</v>
      </c>
    </row>
    <row r="391" spans="1:13" ht="15.05">
      <c r="A391" s="3" t="s">
        <v>9</v>
      </c>
      <c r="B391" s="77" t="str">
        <f>'JMS SHEDULE OF WORKS'!C15</f>
        <v>FFE-402 Mirror</v>
      </c>
      <c r="D391" s="26" t="str">
        <f>'JMS SHEDULE OF WORKS'!D15</f>
        <v>1700mm x 2500mm</v>
      </c>
      <c r="F391" s="78">
        <f>'JMS SHEDULE OF WORKS'!G15</f>
        <v>5.17</v>
      </c>
      <c r="H391" s="13" t="s">
        <v>22</v>
      </c>
      <c r="I391" s="24">
        <f>'JMS SHEDULE OF WORKS'!E15</f>
        <v>1</v>
      </c>
    </row>
    <row r="392" spans="1:13" s="2" customFormat="1" ht="13.1">
      <c r="A392" s="76" t="str">
        <f>'JMS SHEDULE OF WORKS'!A15</f>
        <v>6964/13</v>
      </c>
      <c r="B392" s="8" t="s">
        <v>3</v>
      </c>
      <c r="C392" s="2" t="s">
        <v>4</v>
      </c>
      <c r="D392" s="27" t="s">
        <v>5</v>
      </c>
      <c r="E392" s="27" t="s">
        <v>5</v>
      </c>
      <c r="F392" s="27" t="s">
        <v>23</v>
      </c>
      <c r="G392" s="6" t="s">
        <v>6</v>
      </c>
      <c r="H392" s="14" t="s">
        <v>7</v>
      </c>
      <c r="I392" s="6" t="s">
        <v>8</v>
      </c>
      <c r="J392" s="6"/>
      <c r="K392" s="6" t="s">
        <v>18</v>
      </c>
      <c r="L392" s="6" t="s">
        <v>19</v>
      </c>
      <c r="M392" s="6" t="s">
        <v>20</v>
      </c>
    </row>
    <row r="393" spans="1:13">
      <c r="A393" s="30" t="s">
        <v>24</v>
      </c>
      <c r="B393" s="11"/>
      <c r="C393" s="12"/>
      <c r="D393" s="28"/>
      <c r="E393" s="28"/>
      <c r="F393" s="28">
        <f t="shared" ref="F393:F398" si="75">SUM(D393*E393)</f>
        <v>0</v>
      </c>
      <c r="G393" s="10"/>
      <c r="H393" s="15"/>
      <c r="I393" s="10">
        <f t="shared" ref="I393:I398" si="76">SUM(F393*G393)*H393</f>
        <v>0</v>
      </c>
    </row>
    <row r="394" spans="1:13">
      <c r="A394" s="30" t="s">
        <v>24</v>
      </c>
      <c r="B394" s="11"/>
      <c r="C394" s="12"/>
      <c r="D394" s="28"/>
      <c r="E394" s="28"/>
      <c r="F394" s="28">
        <f t="shared" si="75"/>
        <v>0</v>
      </c>
      <c r="G394" s="10"/>
      <c r="H394" s="15"/>
      <c r="I394" s="10">
        <f t="shared" si="76"/>
        <v>0</v>
      </c>
    </row>
    <row r="395" spans="1:13">
      <c r="A395" s="30" t="s">
        <v>24</v>
      </c>
      <c r="B395" s="11"/>
      <c r="C395" s="12"/>
      <c r="D395" s="28"/>
      <c r="E395" s="28"/>
      <c r="F395" s="28">
        <f t="shared" si="75"/>
        <v>0</v>
      </c>
      <c r="G395" s="10"/>
      <c r="H395" s="15"/>
      <c r="I395" s="10">
        <f t="shared" si="76"/>
        <v>0</v>
      </c>
    </row>
    <row r="396" spans="1:13">
      <c r="A396" s="31" t="s">
        <v>25</v>
      </c>
      <c r="B396" s="11" t="s">
        <v>336</v>
      </c>
      <c r="C396" s="12" t="s">
        <v>286</v>
      </c>
      <c r="D396" s="28">
        <v>1.7</v>
      </c>
      <c r="E396" s="28">
        <v>2.5</v>
      </c>
      <c r="F396" s="28">
        <f t="shared" si="75"/>
        <v>4.25</v>
      </c>
      <c r="G396" s="10">
        <v>23</v>
      </c>
      <c r="H396" s="15">
        <v>12</v>
      </c>
      <c r="I396" s="10">
        <f t="shared" si="76"/>
        <v>1173</v>
      </c>
    </row>
    <row r="397" spans="1:13">
      <c r="A397" s="31" t="s">
        <v>25</v>
      </c>
      <c r="B397" s="11"/>
      <c r="C397" s="12"/>
      <c r="D397" s="28"/>
      <c r="E397" s="28"/>
      <c r="F397" s="28">
        <f t="shared" si="75"/>
        <v>0</v>
      </c>
      <c r="G397" s="10"/>
      <c r="H397" s="15"/>
      <c r="I397" s="10">
        <f t="shared" si="76"/>
        <v>0</v>
      </c>
    </row>
    <row r="398" spans="1:13">
      <c r="A398" s="31" t="s">
        <v>25</v>
      </c>
      <c r="B398" s="11"/>
      <c r="C398" s="12"/>
      <c r="D398" s="28"/>
      <c r="E398" s="28"/>
      <c r="F398" s="28">
        <f t="shared" si="75"/>
        <v>0</v>
      </c>
      <c r="G398" s="10"/>
      <c r="H398" s="15"/>
      <c r="I398" s="10">
        <f t="shared" si="76"/>
        <v>0</v>
      </c>
    </row>
    <row r="399" spans="1:13">
      <c r="A399" s="31" t="s">
        <v>39</v>
      </c>
      <c r="B399" s="11"/>
      <c r="C399" s="12"/>
      <c r="D399" s="28"/>
      <c r="E399" s="28"/>
      <c r="F399" s="28"/>
      <c r="G399" s="10"/>
      <c r="H399" s="15"/>
      <c r="I399" s="10">
        <f t="shared" ref="I399:I401" si="77">SUM(G399*H399)</f>
        <v>0</v>
      </c>
    </row>
    <row r="400" spans="1:13">
      <c r="A400" s="31" t="s">
        <v>39</v>
      </c>
      <c r="B400" s="11"/>
      <c r="C400" s="12"/>
      <c r="D400" s="28"/>
      <c r="E400" s="28"/>
      <c r="F400" s="28"/>
      <c r="G400" s="10"/>
      <c r="H400" s="15"/>
      <c r="I400" s="10">
        <f t="shared" si="77"/>
        <v>0</v>
      </c>
    </row>
    <row r="401" spans="1:11">
      <c r="A401" s="31" t="s">
        <v>39</v>
      </c>
      <c r="B401" s="11"/>
      <c r="C401" s="12"/>
      <c r="D401" s="28"/>
      <c r="E401" s="28"/>
      <c r="F401" s="28"/>
      <c r="G401" s="10"/>
      <c r="H401" s="15"/>
      <c r="I401" s="10">
        <f t="shared" si="77"/>
        <v>0</v>
      </c>
    </row>
    <row r="402" spans="1:11">
      <c r="A402" s="32" t="s">
        <v>28</v>
      </c>
      <c r="B402" s="11" t="s">
        <v>308</v>
      </c>
      <c r="C402" s="12"/>
      <c r="D402" s="28"/>
      <c r="E402" s="28"/>
      <c r="F402" s="28"/>
      <c r="G402" s="10">
        <v>23</v>
      </c>
      <c r="H402" s="15">
        <f>475.85+14.67</f>
        <v>490.52000000000004</v>
      </c>
      <c r="I402" s="10">
        <f t="shared" ref="I402:I420" si="78">SUM(G402*H402)</f>
        <v>11281.960000000001</v>
      </c>
      <c r="J402" s="10" t="s">
        <v>309</v>
      </c>
    </row>
    <row r="403" spans="1:11">
      <c r="A403" s="32" t="s">
        <v>28</v>
      </c>
      <c r="B403" s="11" t="s">
        <v>314</v>
      </c>
      <c r="C403" s="12"/>
      <c r="D403" s="28"/>
      <c r="E403" s="28"/>
      <c r="F403" s="28"/>
      <c r="G403" s="10">
        <v>23</v>
      </c>
      <c r="H403" s="15">
        <v>589</v>
      </c>
      <c r="I403" s="10">
        <f t="shared" si="78"/>
        <v>13547</v>
      </c>
      <c r="J403" s="5" t="s">
        <v>315</v>
      </c>
    </row>
    <row r="404" spans="1:11">
      <c r="A404" s="32" t="s">
        <v>28</v>
      </c>
      <c r="B404" s="11"/>
      <c r="C404" s="12"/>
      <c r="D404" s="28"/>
      <c r="E404" s="28"/>
      <c r="F404" s="28"/>
      <c r="G404" s="10"/>
      <c r="H404" s="15"/>
      <c r="I404" s="10">
        <f t="shared" si="78"/>
        <v>0</v>
      </c>
    </row>
    <row r="405" spans="1:11">
      <c r="A405" t="s">
        <v>26</v>
      </c>
      <c r="B405" s="11"/>
      <c r="C405" s="12"/>
      <c r="D405" s="28"/>
      <c r="E405" s="28"/>
      <c r="F405" s="28"/>
      <c r="G405" s="33">
        <v>0.1</v>
      </c>
      <c r="H405" s="15">
        <f>SUM(I402:I404)</f>
        <v>24828.959999999999</v>
      </c>
      <c r="I405" s="10">
        <f t="shared" si="78"/>
        <v>2482.8960000000002</v>
      </c>
    </row>
    <row r="406" spans="1:11">
      <c r="B406" s="11" t="s">
        <v>27</v>
      </c>
      <c r="C406" s="12"/>
      <c r="D406" s="28"/>
      <c r="E406" s="28"/>
      <c r="F406" s="28"/>
      <c r="G406" s="10"/>
      <c r="H406" s="15"/>
      <c r="I406" s="10">
        <f t="shared" si="78"/>
        <v>0</v>
      </c>
    </row>
    <row r="407" spans="1:11">
      <c r="B407" s="11" t="s">
        <v>13</v>
      </c>
      <c r="C407" s="12" t="s">
        <v>14</v>
      </c>
      <c r="D407" s="28" t="s">
        <v>29</v>
      </c>
      <c r="E407" s="28"/>
      <c r="F407" s="28">
        <f>SUM(G393:G395)</f>
        <v>0</v>
      </c>
      <c r="G407" s="34">
        <f>SUM(F407)/20</f>
        <v>0</v>
      </c>
      <c r="H407" s="23"/>
      <c r="I407" s="10">
        <f t="shared" si="78"/>
        <v>0</v>
      </c>
    </row>
    <row r="408" spans="1:11">
      <c r="B408" s="11" t="s">
        <v>13</v>
      </c>
      <c r="C408" s="12" t="s">
        <v>14</v>
      </c>
      <c r="D408" s="28" t="s">
        <v>30</v>
      </c>
      <c r="E408" s="28"/>
      <c r="F408" s="28">
        <f>SUM(G396:G398)</f>
        <v>23</v>
      </c>
      <c r="G408" s="34">
        <f>SUM(F408)/10</f>
        <v>2.2999999999999998</v>
      </c>
      <c r="H408" s="23"/>
      <c r="I408" s="10">
        <f t="shared" si="78"/>
        <v>0</v>
      </c>
    </row>
    <row r="409" spans="1:11">
      <c r="B409" s="11" t="s">
        <v>13</v>
      </c>
      <c r="C409" s="12" t="s">
        <v>14</v>
      </c>
      <c r="D409" s="28" t="s">
        <v>57</v>
      </c>
      <c r="E409" s="28"/>
      <c r="F409" s="80"/>
      <c r="G409" s="34">
        <f>SUM(F409)*0.25</f>
        <v>0</v>
      </c>
      <c r="H409" s="23"/>
      <c r="I409" s="10">
        <f t="shared" si="78"/>
        <v>0</v>
      </c>
    </row>
    <row r="410" spans="1:11">
      <c r="B410" s="11" t="s">
        <v>13</v>
      </c>
      <c r="C410" s="12" t="s">
        <v>14</v>
      </c>
      <c r="D410" s="28"/>
      <c r="E410" s="28"/>
      <c r="F410" s="28"/>
      <c r="G410" s="34"/>
      <c r="H410" s="23"/>
      <c r="I410" s="10">
        <f t="shared" si="78"/>
        <v>0</v>
      </c>
    </row>
    <row r="411" spans="1:11">
      <c r="B411" s="11" t="s">
        <v>13</v>
      </c>
      <c r="C411" s="12" t="s">
        <v>15</v>
      </c>
      <c r="D411" s="28" t="s">
        <v>337</v>
      </c>
      <c r="E411" s="28"/>
      <c r="F411" s="28">
        <v>2</v>
      </c>
      <c r="G411" s="34">
        <v>46</v>
      </c>
      <c r="H411" s="23"/>
      <c r="I411" s="10">
        <f t="shared" si="78"/>
        <v>0</v>
      </c>
    </row>
    <row r="412" spans="1:11">
      <c r="B412" s="11" t="s">
        <v>13</v>
      </c>
      <c r="C412" s="12" t="s">
        <v>15</v>
      </c>
      <c r="D412" s="28"/>
      <c r="E412" s="28"/>
      <c r="F412" s="28"/>
      <c r="G412" s="34"/>
      <c r="H412" s="23"/>
      <c r="I412" s="10">
        <f t="shared" si="78"/>
        <v>0</v>
      </c>
    </row>
    <row r="413" spans="1:11">
      <c r="B413" s="11" t="s">
        <v>13</v>
      </c>
      <c r="C413" s="12" t="s">
        <v>15</v>
      </c>
      <c r="D413" s="28"/>
      <c r="E413" s="28"/>
      <c r="F413" s="28"/>
      <c r="G413" s="34"/>
      <c r="H413" s="23"/>
      <c r="I413" s="10">
        <f t="shared" si="78"/>
        <v>0</v>
      </c>
    </row>
    <row r="414" spans="1:11">
      <c r="B414" s="11" t="s">
        <v>13</v>
      </c>
      <c r="C414" s="12" t="s">
        <v>16</v>
      </c>
      <c r="D414" s="28"/>
      <c r="E414" s="28"/>
      <c r="F414" s="28"/>
      <c r="G414" s="34"/>
      <c r="H414" s="23"/>
      <c r="I414" s="10">
        <f t="shared" si="78"/>
        <v>0</v>
      </c>
    </row>
    <row r="415" spans="1:11">
      <c r="B415" s="11" t="s">
        <v>13</v>
      </c>
      <c r="C415" s="12" t="s">
        <v>16</v>
      </c>
      <c r="D415" s="28"/>
      <c r="E415" s="28"/>
      <c r="F415" s="28"/>
      <c r="G415" s="34"/>
      <c r="H415" s="23"/>
      <c r="I415" s="10">
        <f t="shared" si="78"/>
        <v>0</v>
      </c>
    </row>
    <row r="416" spans="1:11">
      <c r="B416" s="11" t="s">
        <v>21</v>
      </c>
      <c r="C416" s="12" t="s">
        <v>14</v>
      </c>
      <c r="D416" s="28"/>
      <c r="E416" s="28"/>
      <c r="F416" s="28"/>
      <c r="G416" s="22">
        <f>SUM(G407:G410)</f>
        <v>2.2999999999999998</v>
      </c>
      <c r="H416" s="15">
        <v>37.42</v>
      </c>
      <c r="I416" s="10">
        <f t="shared" si="78"/>
        <v>86.066000000000003</v>
      </c>
      <c r="K416" s="5">
        <f>SUM(G416)*I391</f>
        <v>2.2999999999999998</v>
      </c>
    </row>
    <row r="417" spans="1:13">
      <c r="B417" s="11" t="s">
        <v>21</v>
      </c>
      <c r="C417" s="12" t="s">
        <v>15</v>
      </c>
      <c r="D417" s="28"/>
      <c r="E417" s="28"/>
      <c r="F417" s="28"/>
      <c r="G417" s="22">
        <f>SUM(G411:G413)</f>
        <v>46</v>
      </c>
      <c r="H417" s="15">
        <v>37.42</v>
      </c>
      <c r="I417" s="10">
        <f t="shared" si="78"/>
        <v>1721.3200000000002</v>
      </c>
      <c r="L417" s="5">
        <f>SUM(G417)*I391</f>
        <v>46</v>
      </c>
    </row>
    <row r="418" spans="1:13">
      <c r="B418" s="11" t="s">
        <v>21</v>
      </c>
      <c r="C418" s="12" t="s">
        <v>16</v>
      </c>
      <c r="D418" s="28"/>
      <c r="E418" s="28"/>
      <c r="F418" s="28"/>
      <c r="G418" s="22">
        <f>SUM(G414:G415)</f>
        <v>0</v>
      </c>
      <c r="H418" s="15">
        <v>37.42</v>
      </c>
      <c r="I418" s="10">
        <f t="shared" si="78"/>
        <v>0</v>
      </c>
      <c r="M418" s="5">
        <f>SUM(G418)*I391</f>
        <v>0</v>
      </c>
    </row>
    <row r="419" spans="1:13">
      <c r="B419" s="11" t="s">
        <v>13</v>
      </c>
      <c r="C419" s="12" t="s">
        <v>17</v>
      </c>
      <c r="D419" s="28"/>
      <c r="E419" s="28"/>
      <c r="F419" s="28"/>
      <c r="G419" s="34">
        <v>23</v>
      </c>
      <c r="H419" s="15">
        <v>37.42</v>
      </c>
      <c r="I419" s="10">
        <f t="shared" si="78"/>
        <v>860.66000000000008</v>
      </c>
      <c r="L419" s="5">
        <f>SUM(G419)*I391</f>
        <v>23</v>
      </c>
    </row>
    <row r="420" spans="1:13">
      <c r="B420" s="11" t="s">
        <v>12</v>
      </c>
      <c r="C420" s="12"/>
      <c r="D420" s="28"/>
      <c r="E420" s="28"/>
      <c r="F420" s="28"/>
      <c r="G420" s="10"/>
      <c r="H420" s="15">
        <v>37.42</v>
      </c>
      <c r="I420" s="10">
        <f t="shared" si="78"/>
        <v>0</v>
      </c>
    </row>
    <row r="421" spans="1:13">
      <c r="B421" s="11" t="s">
        <v>11</v>
      </c>
      <c r="C421" s="12"/>
      <c r="D421" s="28"/>
      <c r="E421" s="28"/>
      <c r="F421" s="28"/>
      <c r="G421" s="10">
        <v>1</v>
      </c>
      <c r="H421" s="15">
        <f>SUM(I393:I420)*0.01</f>
        <v>311.52902</v>
      </c>
      <c r="I421" s="10">
        <f>SUM(G421*H421)</f>
        <v>311.52902</v>
      </c>
    </row>
    <row r="422" spans="1:13" s="2" customFormat="1" ht="13.1">
      <c r="B422" s="8" t="s">
        <v>10</v>
      </c>
      <c r="D422" s="27"/>
      <c r="E422" s="27"/>
      <c r="F422" s="27"/>
      <c r="G422" s="6">
        <f>SUM(G416:G419)</f>
        <v>71.3</v>
      </c>
      <c r="H422" s="14"/>
      <c r="I422" s="6">
        <f>SUM(I393:I421)</f>
        <v>31464.43102</v>
      </c>
      <c r="J422" s="6">
        <f>SUM(I422)*I391</f>
        <v>31464.43102</v>
      </c>
      <c r="K422" s="6">
        <f>SUM(K416:K421)</f>
        <v>2.2999999999999998</v>
      </c>
      <c r="L422" s="6">
        <f t="shared" ref="L422" si="79">SUM(L416:L421)</f>
        <v>69</v>
      </c>
      <c r="M422" s="6">
        <f t="shared" ref="M422" si="80">SUM(M416:M421)</f>
        <v>0</v>
      </c>
    </row>
    <row r="423" spans="1:13" ht="15.05">
      <c r="A423" s="3" t="s">
        <v>9</v>
      </c>
      <c r="B423" s="77" t="str">
        <f>'JMS SHEDULE OF WORKS'!C16</f>
        <v>Bronze kickplate</v>
      </c>
      <c r="D423" s="26">
        <f>'JMS SHEDULE OF WORKS'!D16</f>
        <v>0</v>
      </c>
      <c r="F423" s="78">
        <f>'JMS SHEDULE OF WORKS'!G16</f>
        <v>0</v>
      </c>
      <c r="H423" s="13" t="s">
        <v>22</v>
      </c>
      <c r="I423" s="24">
        <f>'JMS SHEDULE OF WORKS'!E16</f>
        <v>143</v>
      </c>
    </row>
    <row r="424" spans="1:13" s="2" customFormat="1" ht="13.1">
      <c r="A424" s="76" t="str">
        <f>'JMS SHEDULE OF WORKS'!A16</f>
        <v>6964/14</v>
      </c>
      <c r="B424" s="8" t="s">
        <v>3</v>
      </c>
      <c r="C424" s="2" t="s">
        <v>4</v>
      </c>
      <c r="D424" s="27" t="s">
        <v>5</v>
      </c>
      <c r="E424" s="27" t="s">
        <v>5</v>
      </c>
      <c r="F424" s="27" t="s">
        <v>23</v>
      </c>
      <c r="G424" s="6" t="s">
        <v>6</v>
      </c>
      <c r="H424" s="14" t="s">
        <v>7</v>
      </c>
      <c r="I424" s="6" t="s">
        <v>8</v>
      </c>
      <c r="J424" s="6"/>
      <c r="K424" s="6" t="s">
        <v>18</v>
      </c>
      <c r="L424" s="6" t="s">
        <v>19</v>
      </c>
      <c r="M424" s="6" t="s">
        <v>20</v>
      </c>
    </row>
    <row r="425" spans="1:13">
      <c r="A425" s="30" t="s">
        <v>24</v>
      </c>
      <c r="B425" s="11"/>
      <c r="C425" s="12"/>
      <c r="D425" s="28"/>
      <c r="E425" s="28"/>
      <c r="F425" s="28">
        <f t="shared" ref="F425:F430" si="81">SUM(D425*E425)</f>
        <v>0</v>
      </c>
      <c r="G425" s="10"/>
      <c r="H425" s="15"/>
      <c r="I425" s="10">
        <f t="shared" ref="I425:I430" si="82">SUM(F425*G425)*H425</f>
        <v>0</v>
      </c>
    </row>
    <row r="426" spans="1:13">
      <c r="A426" s="30" t="s">
        <v>24</v>
      </c>
      <c r="B426" s="11"/>
      <c r="C426" s="12"/>
      <c r="D426" s="28"/>
      <c r="E426" s="28"/>
      <c r="F426" s="28">
        <f t="shared" si="81"/>
        <v>0</v>
      </c>
      <c r="G426" s="10"/>
      <c r="H426" s="15"/>
      <c r="I426" s="10">
        <f t="shared" si="82"/>
        <v>0</v>
      </c>
    </row>
    <row r="427" spans="1:13">
      <c r="A427" s="30" t="s">
        <v>24</v>
      </c>
      <c r="B427" s="11"/>
      <c r="C427" s="12"/>
      <c r="D427" s="28"/>
      <c r="E427" s="28"/>
      <c r="F427" s="28">
        <f t="shared" si="81"/>
        <v>0</v>
      </c>
      <c r="G427" s="10"/>
      <c r="H427" s="15"/>
      <c r="I427" s="10">
        <f t="shared" si="82"/>
        <v>0</v>
      </c>
    </row>
    <row r="428" spans="1:13">
      <c r="A428" s="31" t="s">
        <v>25</v>
      </c>
      <c r="B428" s="11"/>
      <c r="C428" s="12"/>
      <c r="D428" s="28"/>
      <c r="E428" s="28"/>
      <c r="F428" s="28">
        <f t="shared" si="81"/>
        <v>0</v>
      </c>
      <c r="G428" s="10"/>
      <c r="H428" s="15"/>
      <c r="I428" s="10">
        <f t="shared" si="82"/>
        <v>0</v>
      </c>
    </row>
    <row r="429" spans="1:13">
      <c r="A429" s="31" t="s">
        <v>25</v>
      </c>
      <c r="B429" s="11"/>
      <c r="C429" s="12"/>
      <c r="D429" s="28"/>
      <c r="E429" s="28"/>
      <c r="F429" s="28">
        <f t="shared" si="81"/>
        <v>0</v>
      </c>
      <c r="G429" s="10"/>
      <c r="H429" s="15"/>
      <c r="I429" s="10">
        <f t="shared" si="82"/>
        <v>0</v>
      </c>
    </row>
    <row r="430" spans="1:13">
      <c r="A430" s="31" t="s">
        <v>25</v>
      </c>
      <c r="B430" s="11"/>
      <c r="C430" s="12"/>
      <c r="D430" s="28"/>
      <c r="E430" s="28"/>
      <c r="F430" s="28">
        <f t="shared" si="81"/>
        <v>0</v>
      </c>
      <c r="G430" s="10"/>
      <c r="H430" s="15"/>
      <c r="I430" s="10">
        <f t="shared" si="82"/>
        <v>0</v>
      </c>
    </row>
    <row r="431" spans="1:13">
      <c r="A431" s="31" t="s">
        <v>39</v>
      </c>
      <c r="B431" s="11"/>
      <c r="C431" s="12"/>
      <c r="D431" s="28"/>
      <c r="E431" s="28"/>
      <c r="F431" s="28"/>
      <c r="G431" s="10"/>
      <c r="H431" s="15"/>
      <c r="I431" s="10">
        <f t="shared" ref="I431:I433" si="83">SUM(G431*H431)</f>
        <v>0</v>
      </c>
    </row>
    <row r="432" spans="1:13">
      <c r="A432" s="31" t="s">
        <v>39</v>
      </c>
      <c r="B432" s="11"/>
      <c r="C432" s="12"/>
      <c r="D432" s="28"/>
      <c r="E432" s="28"/>
      <c r="F432" s="28"/>
      <c r="G432" s="10"/>
      <c r="H432" s="15"/>
      <c r="I432" s="10">
        <f t="shared" si="83"/>
        <v>0</v>
      </c>
    </row>
    <row r="433" spans="1:11">
      <c r="A433" s="31" t="s">
        <v>39</v>
      </c>
      <c r="B433" s="11"/>
      <c r="C433" s="12"/>
      <c r="D433" s="28"/>
      <c r="E433" s="28"/>
      <c r="F433" s="28"/>
      <c r="G433" s="10"/>
      <c r="H433" s="15"/>
      <c r="I433" s="10">
        <f t="shared" si="83"/>
        <v>0</v>
      </c>
    </row>
    <row r="434" spans="1:11">
      <c r="A434" s="32" t="s">
        <v>28</v>
      </c>
      <c r="B434" s="11" t="s">
        <v>316</v>
      </c>
      <c r="C434" s="12"/>
      <c r="D434" s="28"/>
      <c r="E434" s="28"/>
      <c r="F434" s="28"/>
      <c r="G434" s="10">
        <v>1</v>
      </c>
      <c r="H434" s="15">
        <v>74</v>
      </c>
      <c r="I434" s="10">
        <f t="shared" ref="I434:I452" si="84">SUM(G434*H434)</f>
        <v>74</v>
      </c>
    </row>
    <row r="435" spans="1:11">
      <c r="A435" s="32" t="s">
        <v>28</v>
      </c>
      <c r="B435" s="11"/>
      <c r="C435" s="12"/>
      <c r="D435" s="28"/>
      <c r="E435" s="28"/>
      <c r="F435" s="28"/>
      <c r="G435" s="10"/>
      <c r="H435" s="15"/>
      <c r="I435" s="10">
        <f t="shared" si="84"/>
        <v>0</v>
      </c>
    </row>
    <row r="436" spans="1:11">
      <c r="A436" s="32" t="s">
        <v>28</v>
      </c>
      <c r="B436" s="11"/>
      <c r="C436" s="12"/>
      <c r="D436" s="28"/>
      <c r="E436" s="28"/>
      <c r="F436" s="28"/>
      <c r="G436" s="10"/>
      <c r="H436" s="15"/>
      <c r="I436" s="10">
        <f t="shared" si="84"/>
        <v>0</v>
      </c>
    </row>
    <row r="437" spans="1:11">
      <c r="A437" t="s">
        <v>26</v>
      </c>
      <c r="B437" s="11"/>
      <c r="C437" s="12"/>
      <c r="D437" s="28"/>
      <c r="E437" s="28"/>
      <c r="F437" s="28"/>
      <c r="G437" s="33">
        <v>0.1</v>
      </c>
      <c r="H437" s="15">
        <f>SUM(I434:I436)</f>
        <v>74</v>
      </c>
      <c r="I437" s="10">
        <f t="shared" si="84"/>
        <v>7.4</v>
      </c>
    </row>
    <row r="438" spans="1:11">
      <c r="B438" s="11" t="s">
        <v>27</v>
      </c>
      <c r="C438" s="12"/>
      <c r="D438" s="28"/>
      <c r="E438" s="28"/>
      <c r="F438" s="28"/>
      <c r="G438" s="10"/>
      <c r="H438" s="15"/>
      <c r="I438" s="10">
        <f t="shared" si="84"/>
        <v>0</v>
      </c>
    </row>
    <row r="439" spans="1:11">
      <c r="B439" s="11" t="s">
        <v>13</v>
      </c>
      <c r="C439" s="12" t="s">
        <v>14</v>
      </c>
      <c r="D439" s="28" t="s">
        <v>29</v>
      </c>
      <c r="E439" s="28"/>
      <c r="F439" s="28">
        <f>SUM(G425:G427)</f>
        <v>0</v>
      </c>
      <c r="G439" s="34">
        <f>SUM(F439)/20</f>
        <v>0</v>
      </c>
      <c r="H439" s="23"/>
      <c r="I439" s="10">
        <f t="shared" si="84"/>
        <v>0</v>
      </c>
    </row>
    <row r="440" spans="1:11">
      <c r="B440" s="11" t="s">
        <v>13</v>
      </c>
      <c r="C440" s="12" t="s">
        <v>14</v>
      </c>
      <c r="D440" s="28" t="s">
        <v>30</v>
      </c>
      <c r="E440" s="28"/>
      <c r="F440" s="28">
        <f>SUM(G428:G430)</f>
        <v>0</v>
      </c>
      <c r="G440" s="34">
        <f>SUM(F440)/10</f>
        <v>0</v>
      </c>
      <c r="H440" s="23"/>
      <c r="I440" s="10">
        <f t="shared" si="84"/>
        <v>0</v>
      </c>
    </row>
    <row r="441" spans="1:11">
      <c r="B441" s="11" t="s">
        <v>13</v>
      </c>
      <c r="C441" s="12" t="s">
        <v>14</v>
      </c>
      <c r="D441" s="28" t="s">
        <v>57</v>
      </c>
      <c r="E441" s="28"/>
      <c r="F441" s="80"/>
      <c r="G441" s="34">
        <f>SUM(F441)*0.25</f>
        <v>0</v>
      </c>
      <c r="H441" s="23"/>
      <c r="I441" s="10">
        <f t="shared" si="84"/>
        <v>0</v>
      </c>
    </row>
    <row r="442" spans="1:11">
      <c r="B442" s="11" t="s">
        <v>13</v>
      </c>
      <c r="C442" s="12" t="s">
        <v>14</v>
      </c>
      <c r="D442" s="28"/>
      <c r="E442" s="28"/>
      <c r="F442" s="28"/>
      <c r="G442" s="34"/>
      <c r="H442" s="23"/>
      <c r="I442" s="10">
        <f t="shared" si="84"/>
        <v>0</v>
      </c>
    </row>
    <row r="443" spans="1:11">
      <c r="B443" s="11" t="s">
        <v>13</v>
      </c>
      <c r="C443" s="12" t="s">
        <v>15</v>
      </c>
      <c r="D443" s="28"/>
      <c r="E443" s="28"/>
      <c r="F443" s="28"/>
      <c r="G443" s="34"/>
      <c r="H443" s="23"/>
      <c r="I443" s="10">
        <f t="shared" si="84"/>
        <v>0</v>
      </c>
    </row>
    <row r="444" spans="1:11">
      <c r="B444" s="11" t="s">
        <v>13</v>
      </c>
      <c r="C444" s="12" t="s">
        <v>15</v>
      </c>
      <c r="D444" s="28"/>
      <c r="E444" s="28"/>
      <c r="F444" s="28"/>
      <c r="G444" s="34"/>
      <c r="H444" s="23"/>
      <c r="I444" s="10">
        <f t="shared" si="84"/>
        <v>0</v>
      </c>
    </row>
    <row r="445" spans="1:11">
      <c r="B445" s="11" t="s">
        <v>13</v>
      </c>
      <c r="C445" s="12" t="s">
        <v>15</v>
      </c>
      <c r="D445" s="28"/>
      <c r="E445" s="28"/>
      <c r="F445" s="28"/>
      <c r="G445" s="34"/>
      <c r="H445" s="23"/>
      <c r="I445" s="10">
        <f t="shared" si="84"/>
        <v>0</v>
      </c>
    </row>
    <row r="446" spans="1:11">
      <c r="B446" s="11" t="s">
        <v>13</v>
      </c>
      <c r="C446" s="12" t="s">
        <v>16</v>
      </c>
      <c r="D446" s="28"/>
      <c r="E446" s="28"/>
      <c r="F446" s="28"/>
      <c r="G446" s="34"/>
      <c r="H446" s="23"/>
      <c r="I446" s="10">
        <f t="shared" si="84"/>
        <v>0</v>
      </c>
    </row>
    <row r="447" spans="1:11">
      <c r="B447" s="11" t="s">
        <v>13</v>
      </c>
      <c r="C447" s="12" t="s">
        <v>16</v>
      </c>
      <c r="D447" s="28"/>
      <c r="E447" s="28"/>
      <c r="F447" s="28"/>
      <c r="G447" s="34"/>
      <c r="H447" s="23"/>
      <c r="I447" s="10">
        <f t="shared" si="84"/>
        <v>0</v>
      </c>
    </row>
    <row r="448" spans="1:11">
      <c r="B448" s="11" t="s">
        <v>21</v>
      </c>
      <c r="C448" s="12" t="s">
        <v>14</v>
      </c>
      <c r="D448" s="28"/>
      <c r="E448" s="28"/>
      <c r="F448" s="28"/>
      <c r="G448" s="22">
        <f>SUM(G439:G442)</f>
        <v>0</v>
      </c>
      <c r="H448" s="15">
        <v>37.42</v>
      </c>
      <c r="I448" s="10">
        <f t="shared" si="84"/>
        <v>0</v>
      </c>
      <c r="K448" s="5">
        <f>SUM(G448)*I423</f>
        <v>0</v>
      </c>
    </row>
    <row r="449" spans="1:13">
      <c r="B449" s="11" t="s">
        <v>21</v>
      </c>
      <c r="C449" s="12" t="s">
        <v>15</v>
      </c>
      <c r="D449" s="28"/>
      <c r="E449" s="28"/>
      <c r="F449" s="28"/>
      <c r="G449" s="22">
        <f>SUM(G443:G445)</f>
        <v>0</v>
      </c>
      <c r="H449" s="15">
        <v>37.42</v>
      </c>
      <c r="I449" s="10">
        <f t="shared" si="84"/>
        <v>0</v>
      </c>
      <c r="L449" s="5">
        <f>SUM(G449)*I423</f>
        <v>0</v>
      </c>
    </row>
    <row r="450" spans="1:13">
      <c r="B450" s="11" t="s">
        <v>21</v>
      </c>
      <c r="C450" s="12" t="s">
        <v>16</v>
      </c>
      <c r="D450" s="28"/>
      <c r="E450" s="28"/>
      <c r="F450" s="28"/>
      <c r="G450" s="22">
        <f>SUM(G446:G447)</f>
        <v>0</v>
      </c>
      <c r="H450" s="15">
        <v>37.42</v>
      </c>
      <c r="I450" s="10">
        <f t="shared" si="84"/>
        <v>0</v>
      </c>
      <c r="M450" s="5">
        <f>SUM(G450)*I423</f>
        <v>0</v>
      </c>
    </row>
    <row r="451" spans="1:13">
      <c r="B451" s="11" t="s">
        <v>13</v>
      </c>
      <c r="C451" s="12" t="s">
        <v>17</v>
      </c>
      <c r="D451" s="28"/>
      <c r="E451" s="28"/>
      <c r="F451" s="28"/>
      <c r="G451" s="34">
        <v>0.02</v>
      </c>
      <c r="H451" s="15">
        <v>37.42</v>
      </c>
      <c r="I451" s="10">
        <f t="shared" si="84"/>
        <v>0.74840000000000007</v>
      </c>
      <c r="L451" s="5">
        <f>SUM(G451)*I423</f>
        <v>2.86</v>
      </c>
    </row>
    <row r="452" spans="1:13">
      <c r="B452" s="11" t="s">
        <v>12</v>
      </c>
      <c r="C452" s="12"/>
      <c r="D452" s="28"/>
      <c r="E452" s="28"/>
      <c r="F452" s="28"/>
      <c r="G452" s="10"/>
      <c r="H452" s="15">
        <v>37.42</v>
      </c>
      <c r="I452" s="10">
        <f t="shared" si="84"/>
        <v>0</v>
      </c>
    </row>
    <row r="453" spans="1:13">
      <c r="B453" s="11" t="s">
        <v>11</v>
      </c>
      <c r="C453" s="12"/>
      <c r="D453" s="28"/>
      <c r="E453" s="28"/>
      <c r="F453" s="28"/>
      <c r="G453" s="10">
        <v>1</v>
      </c>
      <c r="H453" s="15">
        <f>SUM(I425:I452)*0.01</f>
        <v>0.8214840000000001</v>
      </c>
      <c r="I453" s="10">
        <f>SUM(G453*H453)</f>
        <v>0.8214840000000001</v>
      </c>
    </row>
    <row r="454" spans="1:13" s="2" customFormat="1" ht="13.1">
      <c r="B454" s="8" t="s">
        <v>10</v>
      </c>
      <c r="D454" s="27"/>
      <c r="E454" s="27"/>
      <c r="F454" s="27"/>
      <c r="G454" s="6">
        <f>SUM(G448:G451)</f>
        <v>0.02</v>
      </c>
      <c r="H454" s="14"/>
      <c r="I454" s="6">
        <f>SUM(I425:I453)</f>
        <v>82.969884000000008</v>
      </c>
      <c r="J454" s="6">
        <f>SUM(I454)*I423</f>
        <v>11864.693412000001</v>
      </c>
      <c r="K454" s="6">
        <f>SUM(K448:K453)</f>
        <v>0</v>
      </c>
      <c r="L454" s="6">
        <f t="shared" ref="L454" si="85">SUM(L448:L453)</f>
        <v>2.86</v>
      </c>
      <c r="M454" s="6">
        <f t="shared" ref="M454" si="86">SUM(M448:M453)</f>
        <v>0</v>
      </c>
    </row>
    <row r="455" spans="1:13" ht="15.05">
      <c r="A455" s="3" t="s">
        <v>9</v>
      </c>
      <c r="B455" s="77" t="str">
        <f>'JMS SHEDULE OF WORKS'!C17</f>
        <v xml:space="preserve">PAN-301 Vanity mirror </v>
      </c>
      <c r="D455" s="26" t="str">
        <f>'JMS SHEDULE OF WORKS'!D17</f>
        <v>700mm x 1300mm</v>
      </c>
      <c r="F455" s="78">
        <f>'JMS SHEDULE OF WORKS'!G17</f>
        <v>5.18</v>
      </c>
      <c r="H455" s="13" t="s">
        <v>22</v>
      </c>
      <c r="I455" s="24">
        <v>1</v>
      </c>
    </row>
    <row r="456" spans="1:13" s="2" customFormat="1" ht="13.1">
      <c r="A456" s="76" t="str">
        <f>'JMS SHEDULE OF WORKS'!A17</f>
        <v>6964/15</v>
      </c>
      <c r="B456" s="8" t="s">
        <v>3</v>
      </c>
      <c r="C456" s="2" t="s">
        <v>4</v>
      </c>
      <c r="D456" s="27" t="s">
        <v>5</v>
      </c>
      <c r="E456" s="27" t="s">
        <v>5</v>
      </c>
      <c r="F456" s="27" t="s">
        <v>23</v>
      </c>
      <c r="G456" s="6" t="s">
        <v>6</v>
      </c>
      <c r="H456" s="14" t="s">
        <v>7</v>
      </c>
      <c r="I456" s="6" t="s">
        <v>8</v>
      </c>
      <c r="J456" s="6"/>
      <c r="K456" s="6" t="s">
        <v>18</v>
      </c>
      <c r="L456" s="6" t="s">
        <v>19</v>
      </c>
      <c r="M456" s="6" t="s">
        <v>20</v>
      </c>
    </row>
    <row r="457" spans="1:13">
      <c r="A457" s="30" t="s">
        <v>24</v>
      </c>
      <c r="B457" s="11"/>
      <c r="C457" s="12"/>
      <c r="D457" s="28"/>
      <c r="E457" s="28"/>
      <c r="F457" s="28">
        <f t="shared" ref="F457:F462" si="87">SUM(D457*E457)</f>
        <v>0</v>
      </c>
      <c r="G457" s="10"/>
      <c r="H457" s="15"/>
      <c r="I457" s="10">
        <f t="shared" ref="I457:I462" si="88">SUM(F457*G457)*H457</f>
        <v>0</v>
      </c>
    </row>
    <row r="458" spans="1:13">
      <c r="A458" s="30" t="s">
        <v>24</v>
      </c>
      <c r="B458" s="11"/>
      <c r="C458" s="12"/>
      <c r="D458" s="28"/>
      <c r="E458" s="28"/>
      <c r="F458" s="28">
        <f t="shared" si="87"/>
        <v>0</v>
      </c>
      <c r="G458" s="10"/>
      <c r="H458" s="15"/>
      <c r="I458" s="10">
        <f t="shared" si="88"/>
        <v>0</v>
      </c>
    </row>
    <row r="459" spans="1:13">
      <c r="A459" s="30" t="s">
        <v>24</v>
      </c>
      <c r="B459" s="11"/>
      <c r="C459" s="12"/>
      <c r="D459" s="28"/>
      <c r="E459" s="28"/>
      <c r="F459" s="28">
        <f t="shared" si="87"/>
        <v>0</v>
      </c>
      <c r="G459" s="10"/>
      <c r="H459" s="15"/>
      <c r="I459" s="10">
        <f t="shared" si="88"/>
        <v>0</v>
      </c>
    </row>
    <row r="460" spans="1:13">
      <c r="A460" s="31" t="s">
        <v>25</v>
      </c>
      <c r="B460" s="11" t="s">
        <v>336</v>
      </c>
      <c r="C460" s="12" t="s">
        <v>286</v>
      </c>
      <c r="D460" s="28">
        <v>1.3</v>
      </c>
      <c r="E460" s="28">
        <v>0.7</v>
      </c>
      <c r="F460" s="28">
        <f t="shared" si="87"/>
        <v>0.90999999999999992</v>
      </c>
      <c r="G460" s="10">
        <v>1</v>
      </c>
      <c r="H460" s="15">
        <v>12</v>
      </c>
      <c r="I460" s="10">
        <f t="shared" si="88"/>
        <v>10.919999999999998</v>
      </c>
    </row>
    <row r="461" spans="1:13">
      <c r="A461" s="31" t="s">
        <v>25</v>
      </c>
      <c r="B461" s="11"/>
      <c r="C461" s="12"/>
      <c r="D461" s="28"/>
      <c r="E461" s="28"/>
      <c r="F461" s="28">
        <f t="shared" si="87"/>
        <v>0</v>
      </c>
      <c r="G461" s="10"/>
      <c r="H461" s="15"/>
      <c r="I461" s="10">
        <f t="shared" si="88"/>
        <v>0</v>
      </c>
    </row>
    <row r="462" spans="1:13">
      <c r="A462" s="31" t="s">
        <v>25</v>
      </c>
      <c r="B462" s="11"/>
      <c r="C462" s="12"/>
      <c r="D462" s="28"/>
      <c r="E462" s="28"/>
      <c r="F462" s="28">
        <f t="shared" si="87"/>
        <v>0</v>
      </c>
      <c r="G462" s="10"/>
      <c r="H462" s="15"/>
      <c r="I462" s="10">
        <f t="shared" si="88"/>
        <v>0</v>
      </c>
    </row>
    <row r="463" spans="1:13">
      <c r="A463" s="31" t="s">
        <v>39</v>
      </c>
      <c r="B463" s="11"/>
      <c r="C463" s="12"/>
      <c r="D463" s="28"/>
      <c r="E463" s="28"/>
      <c r="F463" s="28"/>
      <c r="G463" s="10"/>
      <c r="H463" s="15"/>
      <c r="I463" s="10">
        <f t="shared" ref="I463:I465" si="89">SUM(G463*H463)</f>
        <v>0</v>
      </c>
    </row>
    <row r="464" spans="1:13">
      <c r="A464" s="31" t="s">
        <v>39</v>
      </c>
      <c r="B464" s="11"/>
      <c r="C464" s="12"/>
      <c r="D464" s="28"/>
      <c r="E464" s="28"/>
      <c r="F464" s="28"/>
      <c r="G464" s="10"/>
      <c r="H464" s="15"/>
      <c r="I464" s="10">
        <f t="shared" si="89"/>
        <v>0</v>
      </c>
    </row>
    <row r="465" spans="1:11">
      <c r="A465" s="31" t="s">
        <v>39</v>
      </c>
      <c r="B465" s="11"/>
      <c r="C465" s="12"/>
      <c r="D465" s="28"/>
      <c r="E465" s="28"/>
      <c r="F465" s="28"/>
      <c r="G465" s="10"/>
      <c r="H465" s="15"/>
      <c r="I465" s="10">
        <f t="shared" si="89"/>
        <v>0</v>
      </c>
    </row>
    <row r="466" spans="1:11">
      <c r="A466" s="32" t="s">
        <v>28</v>
      </c>
      <c r="B466" s="11" t="s">
        <v>308</v>
      </c>
      <c r="C466" s="12"/>
      <c r="D466" s="28"/>
      <c r="E466" s="28"/>
      <c r="F466" s="28"/>
      <c r="G466" s="10">
        <v>1</v>
      </c>
      <c r="H466" s="15">
        <f>138.83+3.2</f>
        <v>142.03</v>
      </c>
      <c r="I466" s="10">
        <f t="shared" ref="I466" si="90">SUM(G466*H466)</f>
        <v>142.03</v>
      </c>
      <c r="J466" s="10" t="s">
        <v>309</v>
      </c>
    </row>
    <row r="467" spans="1:11">
      <c r="A467" s="32" t="s">
        <v>28</v>
      </c>
      <c r="B467" s="11" t="s">
        <v>314</v>
      </c>
      <c r="C467" s="12"/>
      <c r="D467" s="28"/>
      <c r="E467" s="28"/>
      <c r="F467" s="28"/>
      <c r="G467" s="10">
        <v>1</v>
      </c>
      <c r="H467" s="15">
        <v>261</v>
      </c>
      <c r="I467" s="10">
        <f t="shared" ref="I467:I484" si="91">SUM(G467*H467)</f>
        <v>261</v>
      </c>
      <c r="J467" s="5" t="s">
        <v>315</v>
      </c>
    </row>
    <row r="468" spans="1:11">
      <c r="A468" s="32" t="s">
        <v>28</v>
      </c>
      <c r="B468" s="11" t="s">
        <v>343</v>
      </c>
      <c r="C468" s="12"/>
      <c r="D468" s="28"/>
      <c r="E468" s="28"/>
      <c r="F468" s="28"/>
      <c r="G468" s="10">
        <v>1</v>
      </c>
      <c r="H468" s="15">
        <v>185</v>
      </c>
      <c r="I468" s="10">
        <f t="shared" si="91"/>
        <v>185</v>
      </c>
    </row>
    <row r="469" spans="1:11">
      <c r="A469" t="s">
        <v>26</v>
      </c>
      <c r="B469" s="11"/>
      <c r="C469" s="12"/>
      <c r="D469" s="28"/>
      <c r="E469" s="28"/>
      <c r="F469" s="28"/>
      <c r="G469" s="33">
        <v>0.1</v>
      </c>
      <c r="H469" s="15">
        <f>SUM(I466:I468)</f>
        <v>588.03</v>
      </c>
      <c r="I469" s="10">
        <f t="shared" si="91"/>
        <v>58.802999999999997</v>
      </c>
    </row>
    <row r="470" spans="1:11">
      <c r="B470" s="11" t="s">
        <v>27</v>
      </c>
      <c r="C470" s="12"/>
      <c r="D470" s="28"/>
      <c r="E470" s="28"/>
      <c r="F470" s="28"/>
      <c r="G470" s="10"/>
      <c r="H470" s="15"/>
      <c r="I470" s="10">
        <f t="shared" si="91"/>
        <v>0</v>
      </c>
    </row>
    <row r="471" spans="1:11">
      <c r="B471" s="11" t="s">
        <v>13</v>
      </c>
      <c r="C471" s="12" t="s">
        <v>14</v>
      </c>
      <c r="D471" s="28" t="s">
        <v>29</v>
      </c>
      <c r="E471" s="28"/>
      <c r="F471" s="28">
        <f>SUM(G457:G459)</f>
        <v>0</v>
      </c>
      <c r="G471" s="34">
        <f>SUM(F471)/20</f>
        <v>0</v>
      </c>
      <c r="H471" s="23"/>
      <c r="I471" s="10">
        <f t="shared" si="91"/>
        <v>0</v>
      </c>
    </row>
    <row r="472" spans="1:11">
      <c r="B472" s="11" t="s">
        <v>13</v>
      </c>
      <c r="C472" s="12" t="s">
        <v>14</v>
      </c>
      <c r="D472" s="28" t="s">
        <v>30</v>
      </c>
      <c r="E472" s="28"/>
      <c r="F472" s="28">
        <f>SUM(G460:G462)</f>
        <v>1</v>
      </c>
      <c r="G472" s="34">
        <f>SUM(F472)/10</f>
        <v>0.1</v>
      </c>
      <c r="H472" s="23"/>
      <c r="I472" s="10">
        <f t="shared" si="91"/>
        <v>0</v>
      </c>
    </row>
    <row r="473" spans="1:11">
      <c r="B473" s="11" t="s">
        <v>13</v>
      </c>
      <c r="C473" s="12" t="s">
        <v>14</v>
      </c>
      <c r="D473" s="28" t="s">
        <v>57</v>
      </c>
      <c r="E473" s="28"/>
      <c r="F473" s="80"/>
      <c r="G473" s="34">
        <f>SUM(F473)*0.25</f>
        <v>0</v>
      </c>
      <c r="H473" s="23"/>
      <c r="I473" s="10">
        <f t="shared" si="91"/>
        <v>0</v>
      </c>
    </row>
    <row r="474" spans="1:11">
      <c r="B474" s="11" t="s">
        <v>13</v>
      </c>
      <c r="C474" s="12" t="s">
        <v>14</v>
      </c>
      <c r="D474" s="28"/>
      <c r="E474" s="28"/>
      <c r="F474" s="28"/>
      <c r="G474" s="34"/>
      <c r="H474" s="23"/>
      <c r="I474" s="10">
        <f t="shared" si="91"/>
        <v>0</v>
      </c>
    </row>
    <row r="475" spans="1:11">
      <c r="B475" s="11" t="s">
        <v>13</v>
      </c>
      <c r="C475" s="12" t="s">
        <v>15</v>
      </c>
      <c r="D475" s="28" t="s">
        <v>337</v>
      </c>
      <c r="E475" s="28"/>
      <c r="F475" s="28"/>
      <c r="G475" s="34">
        <v>2</v>
      </c>
      <c r="H475" s="23"/>
      <c r="I475" s="10">
        <f t="shared" si="91"/>
        <v>0</v>
      </c>
    </row>
    <row r="476" spans="1:11">
      <c r="B476" s="11" t="s">
        <v>13</v>
      </c>
      <c r="C476" s="12" t="s">
        <v>15</v>
      </c>
      <c r="D476" s="28"/>
      <c r="E476" s="28"/>
      <c r="F476" s="28"/>
      <c r="G476" s="34"/>
      <c r="H476" s="23"/>
      <c r="I476" s="10">
        <f t="shared" si="91"/>
        <v>0</v>
      </c>
    </row>
    <row r="477" spans="1:11">
      <c r="B477" s="11" t="s">
        <v>13</v>
      </c>
      <c r="C477" s="12" t="s">
        <v>15</v>
      </c>
      <c r="D477" s="28"/>
      <c r="E477" s="28"/>
      <c r="F477" s="28"/>
      <c r="G477" s="34"/>
      <c r="H477" s="23"/>
      <c r="I477" s="10">
        <f t="shared" si="91"/>
        <v>0</v>
      </c>
    </row>
    <row r="478" spans="1:11">
      <c r="B478" s="11" t="s">
        <v>13</v>
      </c>
      <c r="C478" s="12" t="s">
        <v>16</v>
      </c>
      <c r="D478" s="28"/>
      <c r="E478" s="28"/>
      <c r="F478" s="28"/>
      <c r="G478" s="34"/>
      <c r="H478" s="23"/>
      <c r="I478" s="10">
        <f t="shared" si="91"/>
        <v>0</v>
      </c>
    </row>
    <row r="479" spans="1:11">
      <c r="B479" s="11" t="s">
        <v>13</v>
      </c>
      <c r="C479" s="12" t="s">
        <v>16</v>
      </c>
      <c r="D479" s="28"/>
      <c r="E479" s="28"/>
      <c r="F479" s="28"/>
      <c r="G479" s="34"/>
      <c r="H479" s="23"/>
      <c r="I479" s="10">
        <f t="shared" si="91"/>
        <v>0</v>
      </c>
    </row>
    <row r="480" spans="1:11">
      <c r="B480" s="11" t="s">
        <v>21</v>
      </c>
      <c r="C480" s="12" t="s">
        <v>14</v>
      </c>
      <c r="D480" s="28"/>
      <c r="E480" s="28"/>
      <c r="F480" s="28"/>
      <c r="G480" s="22">
        <f>SUM(G471:G474)</f>
        <v>0.1</v>
      </c>
      <c r="H480" s="15">
        <v>37.42</v>
      </c>
      <c r="I480" s="10">
        <f t="shared" si="91"/>
        <v>3.7420000000000004</v>
      </c>
      <c r="K480" s="5">
        <f>SUM(G480)*I455</f>
        <v>0.1</v>
      </c>
    </row>
    <row r="481" spans="1:13">
      <c r="B481" s="11" t="s">
        <v>21</v>
      </c>
      <c r="C481" s="12" t="s">
        <v>15</v>
      </c>
      <c r="D481" s="28"/>
      <c r="E481" s="28"/>
      <c r="F481" s="28"/>
      <c r="G481" s="22">
        <f>SUM(G475:G477)</f>
        <v>2</v>
      </c>
      <c r="H481" s="15">
        <v>37.42</v>
      </c>
      <c r="I481" s="10">
        <f t="shared" si="91"/>
        <v>74.84</v>
      </c>
      <c r="L481" s="5">
        <f>SUM(G481)*I455</f>
        <v>2</v>
      </c>
    </row>
    <row r="482" spans="1:13">
      <c r="B482" s="11" t="s">
        <v>21</v>
      </c>
      <c r="C482" s="12" t="s">
        <v>16</v>
      </c>
      <c r="D482" s="28"/>
      <c r="E482" s="28"/>
      <c r="F482" s="28"/>
      <c r="G482" s="22">
        <f>SUM(G478:G479)</f>
        <v>0</v>
      </c>
      <c r="H482" s="15">
        <v>37.42</v>
      </c>
      <c r="I482" s="10">
        <f t="shared" si="91"/>
        <v>0</v>
      </c>
      <c r="M482" s="5">
        <f>SUM(G482)*I455</f>
        <v>0</v>
      </c>
    </row>
    <row r="483" spans="1:13">
      <c r="B483" s="11" t="s">
        <v>13</v>
      </c>
      <c r="C483" s="12" t="s">
        <v>17</v>
      </c>
      <c r="D483" s="28"/>
      <c r="E483" s="28"/>
      <c r="F483" s="28"/>
      <c r="G483" s="34">
        <v>0.5</v>
      </c>
      <c r="H483" s="15">
        <v>37.42</v>
      </c>
      <c r="I483" s="10">
        <f t="shared" si="91"/>
        <v>18.71</v>
      </c>
      <c r="L483" s="5">
        <f>SUM(G483)*I455</f>
        <v>0.5</v>
      </c>
    </row>
    <row r="484" spans="1:13">
      <c r="B484" s="11" t="s">
        <v>12</v>
      </c>
      <c r="C484" s="12"/>
      <c r="D484" s="28"/>
      <c r="E484" s="28"/>
      <c r="F484" s="28"/>
      <c r="G484" s="10"/>
      <c r="H484" s="15">
        <v>37.42</v>
      </c>
      <c r="I484" s="10">
        <f t="shared" si="91"/>
        <v>0</v>
      </c>
    </row>
    <row r="485" spans="1:13">
      <c r="B485" s="11" t="s">
        <v>11</v>
      </c>
      <c r="C485" s="12"/>
      <c r="D485" s="28"/>
      <c r="E485" s="28"/>
      <c r="F485" s="28"/>
      <c r="G485" s="10">
        <v>1</v>
      </c>
      <c r="H485" s="15">
        <f>SUM(I457:I484)*0.01</f>
        <v>7.5504500000000005</v>
      </c>
      <c r="I485" s="10">
        <f>SUM(G485*H485)</f>
        <v>7.5504500000000005</v>
      </c>
    </row>
    <row r="486" spans="1:13" s="2" customFormat="1" ht="13.1">
      <c r="B486" s="8" t="s">
        <v>10</v>
      </c>
      <c r="D486" s="27"/>
      <c r="E486" s="27"/>
      <c r="F486" s="27"/>
      <c r="G486" s="6">
        <f>SUM(G480:G483)</f>
        <v>2.6</v>
      </c>
      <c r="H486" s="14"/>
      <c r="I486" s="6">
        <f>SUM(I457:I485)</f>
        <v>762.59545000000003</v>
      </c>
      <c r="J486" s="6">
        <f>SUM(I486)*I455</f>
        <v>762.59545000000003</v>
      </c>
      <c r="K486" s="6">
        <f>SUM(K480:K485)</f>
        <v>0.1</v>
      </c>
      <c r="L486" s="6">
        <f t="shared" ref="L486" si="92">SUM(L480:L485)</f>
        <v>2.5</v>
      </c>
      <c r="M486" s="6">
        <f t="shared" ref="M486" si="93">SUM(M480:M485)</f>
        <v>0</v>
      </c>
    </row>
    <row r="487" spans="1:13" ht="15.05">
      <c r="A487" s="3" t="s">
        <v>9</v>
      </c>
      <c r="B487" s="77" t="str">
        <f>'JMS SHEDULE OF WORKS'!C18</f>
        <v>PAN-301 Vanity wall storage unit</v>
      </c>
      <c r="D487" s="26" t="str">
        <f>'JMS SHEDULE OF WORKS'!D18</f>
        <v>700mm x 1300mm x 400mm</v>
      </c>
      <c r="F487" s="78">
        <f>'JMS SHEDULE OF WORKS'!G18</f>
        <v>5.18</v>
      </c>
      <c r="H487" s="13" t="s">
        <v>22</v>
      </c>
      <c r="I487" s="24">
        <f>'JMS SHEDULE OF WORKS'!E18</f>
        <v>143</v>
      </c>
    </row>
    <row r="488" spans="1:13" s="2" customFormat="1" ht="13.1">
      <c r="A488" s="76" t="str">
        <f>'JMS SHEDULE OF WORKS'!A18</f>
        <v>6964/16</v>
      </c>
      <c r="B488" s="8" t="s">
        <v>3</v>
      </c>
      <c r="C488" s="2" t="s">
        <v>4</v>
      </c>
      <c r="D488" s="27" t="s">
        <v>5</v>
      </c>
      <c r="E488" s="27" t="s">
        <v>5</v>
      </c>
      <c r="F488" s="27" t="s">
        <v>23</v>
      </c>
      <c r="G488" s="6" t="s">
        <v>6</v>
      </c>
      <c r="H488" s="14" t="s">
        <v>7</v>
      </c>
      <c r="I488" s="6" t="s">
        <v>8</v>
      </c>
      <c r="J488" s="6"/>
      <c r="K488" s="6" t="s">
        <v>18</v>
      </c>
      <c r="L488" s="6" t="s">
        <v>19</v>
      </c>
      <c r="M488" s="6" t="s">
        <v>20</v>
      </c>
    </row>
    <row r="489" spans="1:13">
      <c r="A489" s="30" t="s">
        <v>24</v>
      </c>
      <c r="B489" s="11" t="s">
        <v>312</v>
      </c>
      <c r="C489" s="12" t="s">
        <v>313</v>
      </c>
      <c r="D489" s="28">
        <v>7.4999999999999997E-2</v>
      </c>
      <c r="E489" s="28">
        <v>0.05</v>
      </c>
      <c r="F489" s="28">
        <f t="shared" ref="F489:F494" si="94">SUM(D489*E489)</f>
        <v>3.7499999999999999E-3</v>
      </c>
      <c r="G489" s="10">
        <v>5.5</v>
      </c>
      <c r="H489" s="15">
        <v>3350</v>
      </c>
      <c r="I489" s="10">
        <f t="shared" ref="I489:I494" si="95">SUM(F489*G489)*H489</f>
        <v>69.093749999999986</v>
      </c>
    </row>
    <row r="490" spans="1:13">
      <c r="A490" s="30" t="s">
        <v>24</v>
      </c>
      <c r="B490" s="11"/>
      <c r="C490" s="12"/>
      <c r="D490" s="28"/>
      <c r="E490" s="28"/>
      <c r="F490" s="28">
        <f t="shared" si="94"/>
        <v>0</v>
      </c>
      <c r="G490" s="10"/>
      <c r="H490" s="15"/>
      <c r="I490" s="10">
        <f t="shared" si="95"/>
        <v>0</v>
      </c>
    </row>
    <row r="491" spans="1:13">
      <c r="A491" s="30" t="s">
        <v>24</v>
      </c>
      <c r="B491" s="11"/>
      <c r="C491" s="12"/>
      <c r="D491" s="28"/>
      <c r="E491" s="28"/>
      <c r="F491" s="28">
        <f t="shared" si="94"/>
        <v>0</v>
      </c>
      <c r="G491" s="10"/>
      <c r="H491" s="15"/>
      <c r="I491" s="10">
        <f t="shared" si="95"/>
        <v>0</v>
      </c>
    </row>
    <row r="492" spans="1:13">
      <c r="A492" s="31" t="s">
        <v>25</v>
      </c>
      <c r="B492" s="11"/>
      <c r="C492" s="12"/>
      <c r="D492" s="28"/>
      <c r="E492" s="28"/>
      <c r="F492" s="28">
        <f t="shared" si="94"/>
        <v>0</v>
      </c>
      <c r="G492" s="10"/>
      <c r="H492" s="15"/>
      <c r="I492" s="10">
        <f t="shared" si="95"/>
        <v>0</v>
      </c>
    </row>
    <row r="493" spans="1:13">
      <c r="A493" s="31" t="s">
        <v>25</v>
      </c>
      <c r="B493" s="11"/>
      <c r="C493" s="12"/>
      <c r="D493" s="28"/>
      <c r="E493" s="28"/>
      <c r="F493" s="28">
        <f t="shared" si="94"/>
        <v>0</v>
      </c>
      <c r="G493" s="10"/>
      <c r="H493" s="15"/>
      <c r="I493" s="10">
        <f t="shared" si="95"/>
        <v>0</v>
      </c>
    </row>
    <row r="494" spans="1:13">
      <c r="A494" s="31" t="s">
        <v>25</v>
      </c>
      <c r="B494" s="11"/>
      <c r="C494" s="12"/>
      <c r="D494" s="28"/>
      <c r="E494" s="28"/>
      <c r="F494" s="28">
        <f t="shared" si="94"/>
        <v>0</v>
      </c>
      <c r="G494" s="10"/>
      <c r="H494" s="15"/>
      <c r="I494" s="10">
        <f t="shared" si="95"/>
        <v>0</v>
      </c>
    </row>
    <row r="495" spans="1:13">
      <c r="A495" s="31" t="s">
        <v>39</v>
      </c>
      <c r="B495" s="11" t="s">
        <v>339</v>
      </c>
      <c r="C495" s="12"/>
      <c r="D495" s="28"/>
      <c r="E495" s="28"/>
      <c r="F495" s="28"/>
      <c r="G495" s="10">
        <v>2</v>
      </c>
      <c r="H495" s="15">
        <v>7.5</v>
      </c>
      <c r="I495" s="10">
        <f t="shared" ref="I495:I497" si="96">SUM(G495*H495)</f>
        <v>15</v>
      </c>
    </row>
    <row r="496" spans="1:13">
      <c r="A496" s="31" t="s">
        <v>39</v>
      </c>
      <c r="B496" s="11" t="s">
        <v>340</v>
      </c>
      <c r="C496" s="12"/>
      <c r="D496" s="28"/>
      <c r="E496" s="28"/>
      <c r="F496" s="28"/>
      <c r="G496" s="10">
        <v>1</v>
      </c>
      <c r="H496" s="15">
        <v>2.5</v>
      </c>
      <c r="I496" s="10">
        <f t="shared" si="96"/>
        <v>2.5</v>
      </c>
    </row>
    <row r="497" spans="1:11">
      <c r="A497" s="31" t="s">
        <v>39</v>
      </c>
      <c r="B497" s="11"/>
      <c r="C497" s="12"/>
      <c r="D497" s="28"/>
      <c r="E497" s="28"/>
      <c r="F497" s="28"/>
      <c r="G497" s="10"/>
      <c r="H497" s="15"/>
      <c r="I497" s="10">
        <f t="shared" si="96"/>
        <v>0</v>
      </c>
    </row>
    <row r="498" spans="1:11">
      <c r="A498" s="32" t="s">
        <v>28</v>
      </c>
      <c r="B498" s="11" t="s">
        <v>311</v>
      </c>
      <c r="C498" s="12"/>
      <c r="D498" s="28"/>
      <c r="E498" s="28"/>
      <c r="F498" s="28"/>
      <c r="G498" s="10">
        <v>1</v>
      </c>
      <c r="H498" s="15">
        <f>SUM(VENEER!U18)</f>
        <v>903.25</v>
      </c>
      <c r="I498" s="10">
        <f t="shared" ref="I498:I516" si="97">SUM(G498*H498)</f>
        <v>903.25</v>
      </c>
    </row>
    <row r="499" spans="1:11">
      <c r="A499" s="32" t="s">
        <v>28</v>
      </c>
      <c r="B499" s="11"/>
      <c r="C499" s="12"/>
      <c r="D499" s="28"/>
      <c r="E499" s="28"/>
      <c r="F499" s="28"/>
      <c r="G499" s="10"/>
      <c r="H499" s="15"/>
      <c r="I499" s="10">
        <f t="shared" si="97"/>
        <v>0</v>
      </c>
    </row>
    <row r="500" spans="1:11">
      <c r="A500" s="32" t="s">
        <v>28</v>
      </c>
      <c r="B500" s="11"/>
      <c r="C500" s="12"/>
      <c r="D500" s="28"/>
      <c r="E500" s="28"/>
      <c r="F500" s="28"/>
      <c r="G500" s="10"/>
      <c r="H500" s="15"/>
      <c r="I500" s="10">
        <f t="shared" si="97"/>
        <v>0</v>
      </c>
    </row>
    <row r="501" spans="1:11">
      <c r="A501" t="s">
        <v>26</v>
      </c>
      <c r="B501" s="11"/>
      <c r="C501" s="12"/>
      <c r="D501" s="28"/>
      <c r="E501" s="28"/>
      <c r="F501" s="28"/>
      <c r="G501" s="33">
        <v>0.1</v>
      </c>
      <c r="H501" s="15">
        <f>SUM(I498:I500)</f>
        <v>903.25</v>
      </c>
      <c r="I501" s="10">
        <f t="shared" si="97"/>
        <v>90.325000000000003</v>
      </c>
    </row>
    <row r="502" spans="1:11">
      <c r="B502" s="11" t="s">
        <v>27</v>
      </c>
      <c r="C502" s="12"/>
      <c r="D502" s="28"/>
      <c r="E502" s="28"/>
      <c r="F502" s="28"/>
      <c r="G502" s="10">
        <v>1</v>
      </c>
      <c r="H502" s="15">
        <v>15</v>
      </c>
      <c r="I502" s="10">
        <f t="shared" si="97"/>
        <v>15</v>
      </c>
    </row>
    <row r="503" spans="1:11">
      <c r="B503" s="11" t="s">
        <v>13</v>
      </c>
      <c r="C503" s="12" t="s">
        <v>14</v>
      </c>
      <c r="D503" s="28" t="s">
        <v>29</v>
      </c>
      <c r="E503" s="28"/>
      <c r="F503" s="28">
        <f>SUM(G489:G491)</f>
        <v>5.5</v>
      </c>
      <c r="G503" s="34">
        <f>SUM(F503)/20</f>
        <v>0.27500000000000002</v>
      </c>
      <c r="H503" s="23"/>
      <c r="I503" s="10">
        <f t="shared" si="97"/>
        <v>0</v>
      </c>
    </row>
    <row r="504" spans="1:11">
      <c r="B504" s="11" t="s">
        <v>13</v>
      </c>
      <c r="C504" s="12" t="s">
        <v>14</v>
      </c>
      <c r="D504" s="28" t="s">
        <v>30</v>
      </c>
      <c r="E504" s="28"/>
      <c r="F504" s="28">
        <f>SUM(G492:G494)</f>
        <v>0</v>
      </c>
      <c r="G504" s="34">
        <f>SUM(F504)/10</f>
        <v>0</v>
      </c>
      <c r="H504" s="23"/>
      <c r="I504" s="10">
        <f t="shared" si="97"/>
        <v>0</v>
      </c>
    </row>
    <row r="505" spans="1:11">
      <c r="B505" s="11" t="s">
        <v>13</v>
      </c>
      <c r="C505" s="12" t="s">
        <v>14</v>
      </c>
      <c r="D505" s="28" t="s">
        <v>57</v>
      </c>
      <c r="E505" s="28"/>
      <c r="F505" s="80">
        <v>6</v>
      </c>
      <c r="G505" s="34">
        <f>SUM(F505)*0.25</f>
        <v>1.5</v>
      </c>
      <c r="H505" s="23"/>
      <c r="I505" s="10">
        <f t="shared" si="97"/>
        <v>0</v>
      </c>
    </row>
    <row r="506" spans="1:11">
      <c r="B506" s="11" t="s">
        <v>13</v>
      </c>
      <c r="C506" s="12" t="s">
        <v>14</v>
      </c>
      <c r="D506" s="28" t="s">
        <v>320</v>
      </c>
      <c r="E506" s="28"/>
      <c r="F506" s="28"/>
      <c r="G506" s="34">
        <v>1</v>
      </c>
      <c r="H506" s="23"/>
      <c r="I506" s="10">
        <f t="shared" si="97"/>
        <v>0</v>
      </c>
    </row>
    <row r="507" spans="1:11">
      <c r="B507" s="11" t="s">
        <v>13</v>
      </c>
      <c r="C507" s="12" t="s">
        <v>15</v>
      </c>
      <c r="D507" s="28"/>
      <c r="E507" s="28"/>
      <c r="F507" s="28"/>
      <c r="G507" s="34">
        <v>12</v>
      </c>
      <c r="H507" s="23"/>
      <c r="I507" s="10">
        <f t="shared" si="97"/>
        <v>0</v>
      </c>
    </row>
    <row r="508" spans="1:11">
      <c r="B508" s="11" t="s">
        <v>13</v>
      </c>
      <c r="C508" s="12" t="s">
        <v>15</v>
      </c>
      <c r="D508" s="28"/>
      <c r="E508" s="28"/>
      <c r="F508" s="28"/>
      <c r="G508" s="34"/>
      <c r="H508" s="23"/>
      <c r="I508" s="10">
        <f t="shared" si="97"/>
        <v>0</v>
      </c>
    </row>
    <row r="509" spans="1:11">
      <c r="B509" s="11" t="s">
        <v>13</v>
      </c>
      <c r="C509" s="12" t="s">
        <v>15</v>
      </c>
      <c r="D509" s="28"/>
      <c r="E509" s="28"/>
      <c r="F509" s="28"/>
      <c r="G509" s="34"/>
      <c r="H509" s="23"/>
      <c r="I509" s="10">
        <f t="shared" si="97"/>
        <v>0</v>
      </c>
    </row>
    <row r="510" spans="1:11">
      <c r="B510" s="11" t="s">
        <v>13</v>
      </c>
      <c r="C510" s="12" t="s">
        <v>16</v>
      </c>
      <c r="D510" s="28"/>
      <c r="E510" s="28"/>
      <c r="F510" s="28"/>
      <c r="G510" s="34">
        <v>2</v>
      </c>
      <c r="H510" s="23"/>
      <c r="I510" s="10">
        <f t="shared" si="97"/>
        <v>0</v>
      </c>
    </row>
    <row r="511" spans="1:11">
      <c r="B511" s="11" t="s">
        <v>13</v>
      </c>
      <c r="C511" s="12" t="s">
        <v>16</v>
      </c>
      <c r="D511" s="28"/>
      <c r="E511" s="28"/>
      <c r="F511" s="28"/>
      <c r="G511" s="34"/>
      <c r="H511" s="23"/>
      <c r="I511" s="10">
        <f t="shared" si="97"/>
        <v>0</v>
      </c>
    </row>
    <row r="512" spans="1:11">
      <c r="B512" s="11" t="s">
        <v>21</v>
      </c>
      <c r="C512" s="12" t="s">
        <v>14</v>
      </c>
      <c r="D512" s="28"/>
      <c r="E512" s="28"/>
      <c r="F512" s="28"/>
      <c r="G512" s="22">
        <f>SUM(G503:G506)</f>
        <v>2.7749999999999999</v>
      </c>
      <c r="H512" s="15">
        <v>37.42</v>
      </c>
      <c r="I512" s="10">
        <f t="shared" si="97"/>
        <v>103.84050000000001</v>
      </c>
      <c r="K512" s="5">
        <f>SUM(G512)*I487</f>
        <v>396.82499999999999</v>
      </c>
    </row>
    <row r="513" spans="1:13">
      <c r="B513" s="11" t="s">
        <v>21</v>
      </c>
      <c r="C513" s="12" t="s">
        <v>15</v>
      </c>
      <c r="D513" s="28"/>
      <c r="E513" s="28"/>
      <c r="F513" s="28"/>
      <c r="G513" s="22">
        <f>SUM(G507:G509)</f>
        <v>12</v>
      </c>
      <c r="H513" s="15">
        <v>37.42</v>
      </c>
      <c r="I513" s="10">
        <f t="shared" si="97"/>
        <v>449.04</v>
      </c>
      <c r="L513" s="5">
        <f>SUM(G513)*I487</f>
        <v>1716</v>
      </c>
    </row>
    <row r="514" spans="1:13">
      <c r="B514" s="11" t="s">
        <v>21</v>
      </c>
      <c r="C514" s="12" t="s">
        <v>16</v>
      </c>
      <c r="D514" s="28"/>
      <c r="E514" s="28"/>
      <c r="F514" s="28"/>
      <c r="G514" s="22">
        <f>SUM(G510:G511)</f>
        <v>2</v>
      </c>
      <c r="H514" s="15">
        <v>37.42</v>
      </c>
      <c r="I514" s="10">
        <f t="shared" si="97"/>
        <v>74.84</v>
      </c>
      <c r="M514" s="5">
        <f>SUM(G514)*I487</f>
        <v>286</v>
      </c>
    </row>
    <row r="515" spans="1:13">
      <c r="B515" s="11" t="s">
        <v>13</v>
      </c>
      <c r="C515" s="12" t="s">
        <v>17</v>
      </c>
      <c r="D515" s="28"/>
      <c r="E515" s="28"/>
      <c r="F515" s="28"/>
      <c r="G515" s="34">
        <v>1</v>
      </c>
      <c r="H515" s="15">
        <v>37.42</v>
      </c>
      <c r="I515" s="10">
        <f t="shared" si="97"/>
        <v>37.42</v>
      </c>
      <c r="L515" s="5">
        <f>SUM(G515)*I487</f>
        <v>143</v>
      </c>
    </row>
    <row r="516" spans="1:13">
      <c r="B516" s="11" t="s">
        <v>12</v>
      </c>
      <c r="C516" s="12"/>
      <c r="D516" s="28"/>
      <c r="E516" s="28"/>
      <c r="F516" s="28"/>
      <c r="G516" s="10"/>
      <c r="H516" s="15">
        <v>37.42</v>
      </c>
      <c r="I516" s="10">
        <f t="shared" si="97"/>
        <v>0</v>
      </c>
    </row>
    <row r="517" spans="1:13">
      <c r="B517" s="11" t="s">
        <v>11</v>
      </c>
      <c r="C517" s="12"/>
      <c r="D517" s="28"/>
      <c r="E517" s="28"/>
      <c r="F517" s="28"/>
      <c r="G517" s="10">
        <v>1</v>
      </c>
      <c r="H517" s="15">
        <f>SUM(I489:I516)*0.01</f>
        <v>17.603092499999999</v>
      </c>
      <c r="I517" s="10">
        <f>SUM(G517*H517)</f>
        <v>17.603092499999999</v>
      </c>
    </row>
    <row r="518" spans="1:13" s="2" customFormat="1" ht="13.1">
      <c r="B518" s="8" t="s">
        <v>10</v>
      </c>
      <c r="D518" s="27"/>
      <c r="E518" s="27"/>
      <c r="F518" s="27"/>
      <c r="G518" s="6">
        <f>SUM(G512:G515)</f>
        <v>17.774999999999999</v>
      </c>
      <c r="H518" s="14"/>
      <c r="I518" s="6">
        <f>SUM(I489:I517)</f>
        <v>1777.9123425</v>
      </c>
      <c r="J518" s="6">
        <f>SUM(I518)*I487</f>
        <v>254241.4649775</v>
      </c>
      <c r="K518" s="6">
        <f>SUM(K512:K517)</f>
        <v>396.82499999999999</v>
      </c>
      <c r="L518" s="6">
        <f t="shared" ref="L518" si="98">SUM(L512:L517)</f>
        <v>1859</v>
      </c>
      <c r="M518" s="6">
        <f t="shared" ref="M518" si="99">SUM(M512:M517)</f>
        <v>286</v>
      </c>
    </row>
    <row r="519" spans="1:13" ht="15.05">
      <c r="A519" s="3" t="s">
        <v>9</v>
      </c>
      <c r="B519" s="77" t="str">
        <f>'JMS SHEDULE OF WORKS'!C19</f>
        <v>TRM-151 MDF skirting</v>
      </c>
      <c r="D519" s="26" t="str">
        <f>'JMS SHEDULE OF WORKS'!D19</f>
        <v>100mm x 15mm</v>
      </c>
      <c r="F519" s="78">
        <f>'JMS SHEDULE OF WORKS'!G19</f>
        <v>0</v>
      </c>
      <c r="H519" s="13" t="s">
        <v>22</v>
      </c>
      <c r="I519" s="24">
        <v>1</v>
      </c>
    </row>
    <row r="520" spans="1:13" s="2" customFormat="1" ht="13.1">
      <c r="A520" s="76" t="str">
        <f>'JMS SHEDULE OF WORKS'!A19</f>
        <v>6964/17</v>
      </c>
      <c r="B520" s="8" t="s">
        <v>3</v>
      </c>
      <c r="C520" s="2" t="s">
        <v>4</v>
      </c>
      <c r="D520" s="27" t="s">
        <v>5</v>
      </c>
      <c r="E520" s="27" t="s">
        <v>5</v>
      </c>
      <c r="F520" s="27" t="s">
        <v>23</v>
      </c>
      <c r="G520" s="6" t="s">
        <v>6</v>
      </c>
      <c r="H520" s="14" t="s">
        <v>7</v>
      </c>
      <c r="I520" s="6" t="s">
        <v>8</v>
      </c>
      <c r="J520" s="6"/>
      <c r="K520" s="6" t="s">
        <v>18</v>
      </c>
      <c r="L520" s="6" t="s">
        <v>19</v>
      </c>
      <c r="M520" s="6" t="s">
        <v>20</v>
      </c>
    </row>
    <row r="521" spans="1:13">
      <c r="A521" s="30" t="s">
        <v>24</v>
      </c>
      <c r="B521" s="11"/>
      <c r="C521" s="12"/>
      <c r="D521" s="28"/>
      <c r="E521" s="28"/>
      <c r="F521" s="28">
        <f t="shared" ref="F521:F526" si="100">SUM(D521*E521)</f>
        <v>0</v>
      </c>
      <c r="G521" s="10"/>
      <c r="H521" s="15"/>
      <c r="I521" s="10">
        <f t="shared" ref="I521:I526" si="101">SUM(F521*G521)*H521</f>
        <v>0</v>
      </c>
    </row>
    <row r="522" spans="1:13">
      <c r="A522" s="30" t="s">
        <v>24</v>
      </c>
      <c r="B522" s="11"/>
      <c r="C522" s="12"/>
      <c r="D522" s="28"/>
      <c r="E522" s="28"/>
      <c r="F522" s="28">
        <f t="shared" si="100"/>
        <v>0</v>
      </c>
      <c r="G522" s="10"/>
      <c r="H522" s="15"/>
      <c r="I522" s="10">
        <f t="shared" si="101"/>
        <v>0</v>
      </c>
    </row>
    <row r="523" spans="1:13">
      <c r="A523" s="30" t="s">
        <v>24</v>
      </c>
      <c r="B523" s="11"/>
      <c r="C523" s="12"/>
      <c r="D523" s="28"/>
      <c r="E523" s="28"/>
      <c r="F523" s="28">
        <f t="shared" si="100"/>
        <v>0</v>
      </c>
      <c r="G523" s="10"/>
      <c r="H523" s="15"/>
      <c r="I523" s="10">
        <f t="shared" si="101"/>
        <v>0</v>
      </c>
    </row>
    <row r="524" spans="1:13">
      <c r="A524" s="31" t="s">
        <v>25</v>
      </c>
      <c r="B524" s="11"/>
      <c r="C524" s="12"/>
      <c r="D524" s="28"/>
      <c r="E524" s="28"/>
      <c r="F524" s="28">
        <f t="shared" si="100"/>
        <v>0</v>
      </c>
      <c r="G524" s="10"/>
      <c r="H524" s="15"/>
      <c r="I524" s="10">
        <f t="shared" si="101"/>
        <v>0</v>
      </c>
    </row>
    <row r="525" spans="1:13">
      <c r="A525" s="31" t="s">
        <v>25</v>
      </c>
      <c r="B525" s="11"/>
      <c r="C525" s="12"/>
      <c r="D525" s="28"/>
      <c r="E525" s="28"/>
      <c r="F525" s="28">
        <f t="shared" si="100"/>
        <v>0</v>
      </c>
      <c r="G525" s="10"/>
      <c r="H525" s="15"/>
      <c r="I525" s="10">
        <f t="shared" si="101"/>
        <v>0</v>
      </c>
    </row>
    <row r="526" spans="1:13">
      <c r="A526" s="31" t="s">
        <v>25</v>
      </c>
      <c r="B526" s="11"/>
      <c r="C526" s="12"/>
      <c r="D526" s="28"/>
      <c r="E526" s="28"/>
      <c r="F526" s="28">
        <f t="shared" si="100"/>
        <v>0</v>
      </c>
      <c r="G526" s="10"/>
      <c r="H526" s="15"/>
      <c r="I526" s="10">
        <f t="shared" si="101"/>
        <v>0</v>
      </c>
    </row>
    <row r="527" spans="1:13">
      <c r="A527" s="31" t="s">
        <v>39</v>
      </c>
      <c r="B527" s="11"/>
      <c r="C527" s="12"/>
      <c r="D527" s="28"/>
      <c r="E527" s="28"/>
      <c r="F527" s="28"/>
      <c r="G527" s="10"/>
      <c r="H527" s="15"/>
      <c r="I527" s="10">
        <f t="shared" ref="I527:I529" si="102">SUM(G527*H527)</f>
        <v>0</v>
      </c>
    </row>
    <row r="528" spans="1:13">
      <c r="A528" s="31" t="s">
        <v>39</v>
      </c>
      <c r="B528" s="11"/>
      <c r="C528" s="12"/>
      <c r="D528" s="28"/>
      <c r="E528" s="28"/>
      <c r="F528" s="28"/>
      <c r="G528" s="10"/>
      <c r="H528" s="15"/>
      <c r="I528" s="10">
        <f t="shared" si="102"/>
        <v>0</v>
      </c>
    </row>
    <row r="529" spans="1:11">
      <c r="A529" s="31" t="s">
        <v>39</v>
      </c>
      <c r="B529" s="11"/>
      <c r="C529" s="12"/>
      <c r="D529" s="28"/>
      <c r="E529" s="28"/>
      <c r="F529" s="28"/>
      <c r="G529" s="10"/>
      <c r="H529" s="15"/>
      <c r="I529" s="10">
        <f t="shared" si="102"/>
        <v>0</v>
      </c>
    </row>
    <row r="530" spans="1:11">
      <c r="A530" s="32" t="s">
        <v>28</v>
      </c>
      <c r="B530" s="11" t="s">
        <v>292</v>
      </c>
      <c r="C530" s="12"/>
      <c r="D530" s="28"/>
      <c r="E530" s="28"/>
      <c r="F530" s="28"/>
      <c r="G530" s="10">
        <v>150</v>
      </c>
      <c r="H530" s="15">
        <f>5.16+0.57</f>
        <v>5.73</v>
      </c>
      <c r="I530" s="10">
        <f t="shared" ref="I530:I548" si="103">SUM(G530*H530)</f>
        <v>859.50000000000011</v>
      </c>
      <c r="J530" s="10" t="s">
        <v>296</v>
      </c>
    </row>
    <row r="531" spans="1:11">
      <c r="A531" s="32" t="s">
        <v>28</v>
      </c>
      <c r="B531" s="11" t="s">
        <v>293</v>
      </c>
      <c r="C531" s="12"/>
      <c r="D531" s="28"/>
      <c r="E531" s="28"/>
      <c r="F531" s="28"/>
      <c r="G531" s="10">
        <v>0.1</v>
      </c>
      <c r="H531" s="15">
        <f>SUM(I530)</f>
        <v>859.50000000000011</v>
      </c>
      <c r="I531" s="10">
        <f t="shared" si="103"/>
        <v>85.950000000000017</v>
      </c>
    </row>
    <row r="532" spans="1:11">
      <c r="A532" s="32" t="s">
        <v>28</v>
      </c>
      <c r="B532" s="11"/>
      <c r="C532" s="12"/>
      <c r="D532" s="28"/>
      <c r="E532" s="28"/>
      <c r="F532" s="28"/>
      <c r="G532" s="10"/>
      <c r="H532" s="15">
        <v>4.8499999999999996</v>
      </c>
      <c r="I532" s="10">
        <f t="shared" ref="I532" si="104">SUM(G532*H532)</f>
        <v>0</v>
      </c>
      <c r="J532" s="10" t="s">
        <v>295</v>
      </c>
    </row>
    <row r="533" spans="1:11">
      <c r="A533" t="s">
        <v>26</v>
      </c>
      <c r="B533" s="11"/>
      <c r="C533" s="12"/>
      <c r="D533" s="28"/>
      <c r="E533" s="28"/>
      <c r="F533" s="28"/>
      <c r="G533" s="33">
        <v>0.1</v>
      </c>
      <c r="H533" s="15">
        <f>SUM(I530:I532)</f>
        <v>945.45000000000016</v>
      </c>
      <c r="I533" s="10">
        <f t="shared" si="103"/>
        <v>94.545000000000016</v>
      </c>
    </row>
    <row r="534" spans="1:11">
      <c r="B534" s="11" t="s">
        <v>27</v>
      </c>
      <c r="C534" s="12"/>
      <c r="D534" s="28"/>
      <c r="E534" s="28"/>
      <c r="F534" s="28"/>
      <c r="G534" s="10"/>
      <c r="H534" s="15"/>
      <c r="I534" s="10">
        <f t="shared" si="103"/>
        <v>0</v>
      </c>
    </row>
    <row r="535" spans="1:11">
      <c r="B535" s="11" t="s">
        <v>13</v>
      </c>
      <c r="C535" s="12" t="s">
        <v>14</v>
      </c>
      <c r="D535" s="28" t="s">
        <v>29</v>
      </c>
      <c r="E535" s="28"/>
      <c r="F535" s="28">
        <f>SUM(G521:G523)</f>
        <v>0</v>
      </c>
      <c r="G535" s="34">
        <f>SUM(F535)/20</f>
        <v>0</v>
      </c>
      <c r="H535" s="23"/>
      <c r="I535" s="10">
        <f t="shared" si="103"/>
        <v>0</v>
      </c>
    </row>
    <row r="536" spans="1:11">
      <c r="B536" s="11" t="s">
        <v>13</v>
      </c>
      <c r="C536" s="12" t="s">
        <v>14</v>
      </c>
      <c r="D536" s="28" t="s">
        <v>30</v>
      </c>
      <c r="E536" s="28"/>
      <c r="F536" s="28">
        <f>SUM(G524:G526)</f>
        <v>0</v>
      </c>
      <c r="G536" s="34">
        <f>SUM(F536)/10</f>
        <v>0</v>
      </c>
      <c r="H536" s="23"/>
      <c r="I536" s="10">
        <f t="shared" si="103"/>
        <v>0</v>
      </c>
    </row>
    <row r="537" spans="1:11">
      <c r="B537" s="11" t="s">
        <v>13</v>
      </c>
      <c r="C537" s="12" t="s">
        <v>14</v>
      </c>
      <c r="D537" s="28" t="s">
        <v>57</v>
      </c>
      <c r="E537" s="28"/>
      <c r="F537" s="80"/>
      <c r="G537" s="34">
        <f>SUM(F537)*0.25</f>
        <v>0</v>
      </c>
      <c r="H537" s="23"/>
      <c r="I537" s="10">
        <f t="shared" si="103"/>
        <v>0</v>
      </c>
    </row>
    <row r="538" spans="1:11">
      <c r="B538" s="11" t="s">
        <v>13</v>
      </c>
      <c r="C538" s="12" t="s">
        <v>14</v>
      </c>
      <c r="D538" s="28"/>
      <c r="E538" s="28"/>
      <c r="F538" s="28"/>
      <c r="G538" s="34"/>
      <c r="H538" s="23"/>
      <c r="I538" s="10">
        <f t="shared" si="103"/>
        <v>0</v>
      </c>
    </row>
    <row r="539" spans="1:11">
      <c r="B539" s="11" t="s">
        <v>13</v>
      </c>
      <c r="C539" s="12" t="s">
        <v>15</v>
      </c>
      <c r="D539" s="28"/>
      <c r="E539" s="28"/>
      <c r="F539" s="28"/>
      <c r="G539" s="34"/>
      <c r="H539" s="23"/>
      <c r="I539" s="10">
        <f t="shared" si="103"/>
        <v>0</v>
      </c>
    </row>
    <row r="540" spans="1:11">
      <c r="B540" s="11" t="s">
        <v>13</v>
      </c>
      <c r="C540" s="12" t="s">
        <v>15</v>
      </c>
      <c r="D540" s="28"/>
      <c r="E540" s="28"/>
      <c r="F540" s="28"/>
      <c r="G540" s="34"/>
      <c r="H540" s="23"/>
      <c r="I540" s="10">
        <f t="shared" si="103"/>
        <v>0</v>
      </c>
    </row>
    <row r="541" spans="1:11">
      <c r="B541" s="11" t="s">
        <v>13</v>
      </c>
      <c r="C541" s="12" t="s">
        <v>15</v>
      </c>
      <c r="D541" s="28"/>
      <c r="E541" s="28"/>
      <c r="F541" s="28"/>
      <c r="G541" s="34"/>
      <c r="H541" s="23"/>
      <c r="I541" s="10">
        <f t="shared" si="103"/>
        <v>0</v>
      </c>
    </row>
    <row r="542" spans="1:11">
      <c r="B542" s="11" t="s">
        <v>13</v>
      </c>
      <c r="C542" s="12" t="s">
        <v>16</v>
      </c>
      <c r="D542" s="28"/>
      <c r="E542" s="28"/>
      <c r="F542" s="28"/>
      <c r="G542" s="34"/>
      <c r="H542" s="23"/>
      <c r="I542" s="10">
        <f t="shared" si="103"/>
        <v>0</v>
      </c>
    </row>
    <row r="543" spans="1:11">
      <c r="B543" s="11" t="s">
        <v>13</v>
      </c>
      <c r="C543" s="12" t="s">
        <v>16</v>
      </c>
      <c r="D543" s="28"/>
      <c r="E543" s="28"/>
      <c r="F543" s="28"/>
      <c r="G543" s="34"/>
      <c r="H543" s="23"/>
      <c r="I543" s="10">
        <f t="shared" si="103"/>
        <v>0</v>
      </c>
    </row>
    <row r="544" spans="1:11">
      <c r="B544" s="11" t="s">
        <v>21</v>
      </c>
      <c r="C544" s="12" t="s">
        <v>14</v>
      </c>
      <c r="D544" s="28"/>
      <c r="E544" s="28"/>
      <c r="F544" s="28"/>
      <c r="G544" s="22">
        <f>SUM(G535:G538)</f>
        <v>0</v>
      </c>
      <c r="H544" s="15">
        <v>37.42</v>
      </c>
      <c r="I544" s="10">
        <f t="shared" si="103"/>
        <v>0</v>
      </c>
      <c r="K544" s="5">
        <f>SUM(G544)*I519</f>
        <v>0</v>
      </c>
    </row>
    <row r="545" spans="1:13">
      <c r="B545" s="11" t="s">
        <v>21</v>
      </c>
      <c r="C545" s="12" t="s">
        <v>15</v>
      </c>
      <c r="D545" s="28"/>
      <c r="E545" s="28"/>
      <c r="F545" s="28"/>
      <c r="G545" s="22">
        <f>SUM(G539:G541)</f>
        <v>0</v>
      </c>
      <c r="H545" s="15">
        <v>37.42</v>
      </c>
      <c r="I545" s="10">
        <f t="shared" si="103"/>
        <v>0</v>
      </c>
      <c r="L545" s="5">
        <f>SUM(G545)*I519</f>
        <v>0</v>
      </c>
    </row>
    <row r="546" spans="1:13">
      <c r="B546" s="11" t="s">
        <v>21</v>
      </c>
      <c r="C546" s="12" t="s">
        <v>16</v>
      </c>
      <c r="D546" s="28"/>
      <c r="E546" s="28"/>
      <c r="F546" s="28"/>
      <c r="G546" s="22">
        <f>SUM(G542:G543)</f>
        <v>0</v>
      </c>
      <c r="H546" s="15">
        <v>37.42</v>
      </c>
      <c r="I546" s="10">
        <f t="shared" si="103"/>
        <v>0</v>
      </c>
      <c r="M546" s="5">
        <f>SUM(G546)*I519</f>
        <v>0</v>
      </c>
    </row>
    <row r="547" spans="1:13">
      <c r="B547" s="11" t="s">
        <v>13</v>
      </c>
      <c r="C547" s="12" t="s">
        <v>17</v>
      </c>
      <c r="D547" s="28"/>
      <c r="E547" s="28"/>
      <c r="F547" s="28"/>
      <c r="G547" s="34"/>
      <c r="H547" s="15">
        <v>37.42</v>
      </c>
      <c r="I547" s="10">
        <f t="shared" si="103"/>
        <v>0</v>
      </c>
      <c r="L547" s="5">
        <f>SUM(G547)*I519</f>
        <v>0</v>
      </c>
    </row>
    <row r="548" spans="1:13">
      <c r="B548" s="11" t="s">
        <v>12</v>
      </c>
      <c r="C548" s="12"/>
      <c r="D548" s="28"/>
      <c r="E548" s="28"/>
      <c r="F548" s="28"/>
      <c r="G548" s="10"/>
      <c r="H548" s="15">
        <v>37.42</v>
      </c>
      <c r="I548" s="10">
        <f t="shared" si="103"/>
        <v>0</v>
      </c>
    </row>
    <row r="549" spans="1:13">
      <c r="B549" s="11" t="s">
        <v>11</v>
      </c>
      <c r="C549" s="12"/>
      <c r="D549" s="28"/>
      <c r="E549" s="28"/>
      <c r="F549" s="28"/>
      <c r="G549" s="10">
        <v>1</v>
      </c>
      <c r="H549" s="15">
        <f>SUM(I521:I548)*0.01</f>
        <v>10.399950000000002</v>
      </c>
      <c r="I549" s="10">
        <f>SUM(G549*H549)</f>
        <v>10.399950000000002</v>
      </c>
    </row>
    <row r="550" spans="1:13" s="2" customFormat="1" ht="13.1">
      <c r="B550" s="8" t="s">
        <v>10</v>
      </c>
      <c r="D550" s="27"/>
      <c r="E550" s="27"/>
      <c r="F550" s="27"/>
      <c r="G550" s="6">
        <f>SUM(G544:G547)</f>
        <v>0</v>
      </c>
      <c r="H550" s="14">
        <f>SUM(I550)/793</f>
        <v>1.3245837957124844</v>
      </c>
      <c r="I550" s="6">
        <f>SUM(I521:I549)</f>
        <v>1050.3949500000001</v>
      </c>
      <c r="J550" s="6">
        <f>SUM(I550)*I519</f>
        <v>1050.3949500000001</v>
      </c>
      <c r="K550" s="6">
        <f>SUM(K544:K549)</f>
        <v>0</v>
      </c>
      <c r="L550" s="6">
        <f t="shared" ref="L550" si="105">SUM(L544:L549)</f>
        <v>0</v>
      </c>
      <c r="M550" s="6">
        <f t="shared" ref="M550" si="106">SUM(M544:M549)</f>
        <v>0</v>
      </c>
    </row>
    <row r="551" spans="1:13" ht="15.05">
      <c r="A551" s="3" t="s">
        <v>9</v>
      </c>
      <c r="B551" s="77" t="str">
        <f>'JMS SHEDULE OF WORKS'!C20</f>
        <v>TRM-152 MDF skirting</v>
      </c>
      <c r="D551" s="26" t="str">
        <f>'JMS SHEDULE OF WORKS'!D20</f>
        <v>100mm x 18mm</v>
      </c>
      <c r="F551" s="78">
        <f>'JMS SHEDULE OF WORKS'!G20</f>
        <v>0</v>
      </c>
      <c r="H551" s="13" t="s">
        <v>22</v>
      </c>
      <c r="I551" s="24">
        <f>'JMS SHEDULE OF WORKS'!E20</f>
        <v>2546</v>
      </c>
    </row>
    <row r="552" spans="1:13" s="2" customFormat="1" ht="13.1">
      <c r="A552" s="76" t="str">
        <f>'JMS SHEDULE OF WORKS'!A20</f>
        <v>6964/18</v>
      </c>
      <c r="B552" s="8" t="s">
        <v>3</v>
      </c>
      <c r="C552" s="2" t="s">
        <v>4</v>
      </c>
      <c r="D552" s="27" t="s">
        <v>5</v>
      </c>
      <c r="E552" s="27" t="s">
        <v>5</v>
      </c>
      <c r="F552" s="27" t="s">
        <v>23</v>
      </c>
      <c r="G552" s="6" t="s">
        <v>6</v>
      </c>
      <c r="H552" s="14" t="s">
        <v>7</v>
      </c>
      <c r="I552" s="6" t="s">
        <v>8</v>
      </c>
      <c r="J552" s="6"/>
      <c r="K552" s="6" t="s">
        <v>18</v>
      </c>
      <c r="L552" s="6" t="s">
        <v>19</v>
      </c>
      <c r="M552" s="6" t="s">
        <v>20</v>
      </c>
    </row>
    <row r="553" spans="1:13">
      <c r="A553" s="30" t="s">
        <v>24</v>
      </c>
      <c r="B553" s="11"/>
      <c r="C553" s="12"/>
      <c r="D553" s="28"/>
      <c r="E553" s="28"/>
      <c r="F553" s="28">
        <f t="shared" ref="F553:F558" si="107">SUM(D553*E553)</f>
        <v>0</v>
      </c>
      <c r="G553" s="10"/>
      <c r="H553" s="15"/>
      <c r="I553" s="10">
        <f t="shared" ref="I553:I558" si="108">SUM(F553*G553)*H553</f>
        <v>0</v>
      </c>
    </row>
    <row r="554" spans="1:13">
      <c r="A554" s="30" t="s">
        <v>24</v>
      </c>
      <c r="B554" s="11"/>
      <c r="C554" s="12"/>
      <c r="D554" s="28"/>
      <c r="E554" s="28"/>
      <c r="F554" s="28">
        <f t="shared" si="107"/>
        <v>0</v>
      </c>
      <c r="G554" s="10"/>
      <c r="H554" s="15"/>
      <c r="I554" s="10">
        <f t="shared" si="108"/>
        <v>0</v>
      </c>
    </row>
    <row r="555" spans="1:13">
      <c r="A555" s="30" t="s">
        <v>24</v>
      </c>
      <c r="B555" s="11"/>
      <c r="C555" s="12"/>
      <c r="D555" s="28"/>
      <c r="E555" s="28"/>
      <c r="F555" s="28">
        <f t="shared" si="107"/>
        <v>0</v>
      </c>
      <c r="G555" s="10"/>
      <c r="H555" s="15"/>
      <c r="I555" s="10">
        <f t="shared" si="108"/>
        <v>0</v>
      </c>
    </row>
    <row r="556" spans="1:13">
      <c r="A556" s="31" t="s">
        <v>25</v>
      </c>
      <c r="B556" s="11"/>
      <c r="C556" s="12"/>
      <c r="D556" s="28"/>
      <c r="E556" s="28"/>
      <c r="F556" s="28">
        <f t="shared" si="107"/>
        <v>0</v>
      </c>
      <c r="G556" s="10"/>
      <c r="H556" s="15"/>
      <c r="I556" s="10">
        <f t="shared" si="108"/>
        <v>0</v>
      </c>
    </row>
    <row r="557" spans="1:13">
      <c r="A557" s="31" t="s">
        <v>25</v>
      </c>
      <c r="B557" s="11"/>
      <c r="C557" s="12"/>
      <c r="D557" s="28"/>
      <c r="E557" s="28"/>
      <c r="F557" s="28">
        <f t="shared" si="107"/>
        <v>0</v>
      </c>
      <c r="G557" s="10"/>
      <c r="H557" s="15"/>
      <c r="I557" s="10">
        <f t="shared" si="108"/>
        <v>0</v>
      </c>
    </row>
    <row r="558" spans="1:13">
      <c r="A558" s="31" t="s">
        <v>25</v>
      </c>
      <c r="B558" s="11"/>
      <c r="C558" s="12"/>
      <c r="D558" s="28"/>
      <c r="E558" s="28"/>
      <c r="F558" s="28">
        <f t="shared" si="107"/>
        <v>0</v>
      </c>
      <c r="G558" s="10"/>
      <c r="H558" s="15"/>
      <c r="I558" s="10">
        <f t="shared" si="108"/>
        <v>0</v>
      </c>
    </row>
    <row r="559" spans="1:13">
      <c r="A559" s="31" t="s">
        <v>39</v>
      </c>
      <c r="B559" s="11"/>
      <c r="C559" s="12"/>
      <c r="D559" s="28"/>
      <c r="E559" s="28"/>
      <c r="F559" s="28"/>
      <c r="G559" s="10"/>
      <c r="H559" s="15"/>
      <c r="I559" s="10">
        <f t="shared" ref="I559:I561" si="109">SUM(G559*H559)</f>
        <v>0</v>
      </c>
    </row>
    <row r="560" spans="1:13">
      <c r="A560" s="31" t="s">
        <v>39</v>
      </c>
      <c r="B560" s="11"/>
      <c r="C560" s="12"/>
      <c r="D560" s="28"/>
      <c r="E560" s="28"/>
      <c r="F560" s="28"/>
      <c r="G560" s="10"/>
      <c r="H560" s="15"/>
      <c r="I560" s="10">
        <f t="shared" si="109"/>
        <v>0</v>
      </c>
    </row>
    <row r="561" spans="1:11">
      <c r="A561" s="31" t="s">
        <v>39</v>
      </c>
      <c r="B561" s="11"/>
      <c r="C561" s="12"/>
      <c r="D561" s="28"/>
      <c r="E561" s="28"/>
      <c r="F561" s="28"/>
      <c r="G561" s="10"/>
      <c r="H561" s="15"/>
      <c r="I561" s="10">
        <f t="shared" si="109"/>
        <v>0</v>
      </c>
    </row>
    <row r="562" spans="1:11">
      <c r="A562" s="32" t="s">
        <v>28</v>
      </c>
      <c r="B562" s="11" t="s">
        <v>292</v>
      </c>
      <c r="C562" s="12"/>
      <c r="D562" s="28"/>
      <c r="E562" s="28"/>
      <c r="F562" s="28"/>
      <c r="G562" s="10">
        <v>465</v>
      </c>
      <c r="H562" s="15">
        <f>6.2+0.57</f>
        <v>6.7700000000000005</v>
      </c>
      <c r="I562" s="10">
        <f t="shared" ref="I562:I580" si="110">SUM(G562*H562)</f>
        <v>3148.05</v>
      </c>
      <c r="J562" s="10" t="s">
        <v>296</v>
      </c>
    </row>
    <row r="563" spans="1:11">
      <c r="A563" s="32" t="s">
        <v>28</v>
      </c>
      <c r="B563" s="11" t="s">
        <v>293</v>
      </c>
      <c r="C563" s="12"/>
      <c r="D563" s="28"/>
      <c r="E563" s="28"/>
      <c r="F563" s="28"/>
      <c r="G563" s="10">
        <v>0.1</v>
      </c>
      <c r="H563" s="15">
        <f>SUM(I562)</f>
        <v>3148.05</v>
      </c>
      <c r="I563" s="10">
        <f t="shared" si="110"/>
        <v>314.80500000000006</v>
      </c>
    </row>
    <row r="564" spans="1:11">
      <c r="A564" s="32" t="s">
        <v>28</v>
      </c>
      <c r="B564" s="11"/>
      <c r="C564" s="12"/>
      <c r="D564" s="28"/>
      <c r="E564" s="28"/>
      <c r="F564" s="28"/>
      <c r="G564" s="10"/>
      <c r="H564" s="15">
        <v>5.5</v>
      </c>
      <c r="I564" s="10">
        <f t="shared" ref="I564" si="111">SUM(G564*H564)</f>
        <v>0</v>
      </c>
      <c r="J564" s="10" t="s">
        <v>294</v>
      </c>
    </row>
    <row r="565" spans="1:11">
      <c r="A565" t="s">
        <v>26</v>
      </c>
      <c r="B565" s="11"/>
      <c r="C565" s="12"/>
      <c r="D565" s="28"/>
      <c r="E565" s="28"/>
      <c r="F565" s="28"/>
      <c r="G565" s="33">
        <v>0.1</v>
      </c>
      <c r="H565" s="15">
        <f>SUM(I562:I564)</f>
        <v>3462.8550000000005</v>
      </c>
      <c r="I565" s="10">
        <f t="shared" si="110"/>
        <v>346.28550000000007</v>
      </c>
    </row>
    <row r="566" spans="1:11">
      <c r="B566" s="11" t="s">
        <v>27</v>
      </c>
      <c r="C566" s="12"/>
      <c r="D566" s="28"/>
      <c r="E566" s="28"/>
      <c r="F566" s="28"/>
      <c r="G566" s="10"/>
      <c r="H566" s="15"/>
      <c r="I566" s="10">
        <f t="shared" si="110"/>
        <v>0</v>
      </c>
    </row>
    <row r="567" spans="1:11">
      <c r="B567" s="11" t="s">
        <v>13</v>
      </c>
      <c r="C567" s="12" t="s">
        <v>14</v>
      </c>
      <c r="D567" s="28" t="s">
        <v>29</v>
      </c>
      <c r="E567" s="28"/>
      <c r="F567" s="28">
        <f>SUM(G553:G555)</f>
        <v>0</v>
      </c>
      <c r="G567" s="34">
        <f>SUM(F567)/20</f>
        <v>0</v>
      </c>
      <c r="H567" s="23"/>
      <c r="I567" s="10">
        <f t="shared" si="110"/>
        <v>0</v>
      </c>
    </row>
    <row r="568" spans="1:11">
      <c r="B568" s="11" t="s">
        <v>13</v>
      </c>
      <c r="C568" s="12" t="s">
        <v>14</v>
      </c>
      <c r="D568" s="28" t="s">
        <v>30</v>
      </c>
      <c r="E568" s="28"/>
      <c r="F568" s="28">
        <f>SUM(G556:G558)</f>
        <v>0</v>
      </c>
      <c r="G568" s="34">
        <f>SUM(F568)/10</f>
        <v>0</v>
      </c>
      <c r="H568" s="23"/>
      <c r="I568" s="10">
        <f t="shared" si="110"/>
        <v>0</v>
      </c>
    </row>
    <row r="569" spans="1:11">
      <c r="B569" s="11" t="s">
        <v>13</v>
      </c>
      <c r="C569" s="12" t="s">
        <v>14</v>
      </c>
      <c r="D569" s="28" t="s">
        <v>57</v>
      </c>
      <c r="E569" s="28"/>
      <c r="F569" s="80"/>
      <c r="G569" s="34">
        <f>SUM(F569)*0.25</f>
        <v>0</v>
      </c>
      <c r="H569" s="23"/>
      <c r="I569" s="10">
        <f t="shared" si="110"/>
        <v>0</v>
      </c>
    </row>
    <row r="570" spans="1:11">
      <c r="B570" s="11" t="s">
        <v>13</v>
      </c>
      <c r="C570" s="12" t="s">
        <v>14</v>
      </c>
      <c r="D570" s="28"/>
      <c r="E570" s="28"/>
      <c r="F570" s="28"/>
      <c r="G570" s="34"/>
      <c r="H570" s="23"/>
      <c r="I570" s="10">
        <f t="shared" si="110"/>
        <v>0</v>
      </c>
    </row>
    <row r="571" spans="1:11">
      <c r="B571" s="11" t="s">
        <v>13</v>
      </c>
      <c r="C571" s="12" t="s">
        <v>15</v>
      </c>
      <c r="D571" s="28"/>
      <c r="E571" s="28"/>
      <c r="F571" s="28"/>
      <c r="G571" s="34"/>
      <c r="H571" s="23"/>
      <c r="I571" s="10">
        <f t="shared" si="110"/>
        <v>0</v>
      </c>
    </row>
    <row r="572" spans="1:11">
      <c r="B572" s="11" t="s">
        <v>13</v>
      </c>
      <c r="C572" s="12" t="s">
        <v>15</v>
      </c>
      <c r="D572" s="28"/>
      <c r="E572" s="28"/>
      <c r="F572" s="28"/>
      <c r="G572" s="34"/>
      <c r="H572" s="23"/>
      <c r="I572" s="10">
        <f t="shared" si="110"/>
        <v>0</v>
      </c>
    </row>
    <row r="573" spans="1:11">
      <c r="B573" s="11" t="s">
        <v>13</v>
      </c>
      <c r="C573" s="12" t="s">
        <v>15</v>
      </c>
      <c r="D573" s="28"/>
      <c r="E573" s="28"/>
      <c r="F573" s="28"/>
      <c r="G573" s="34"/>
      <c r="H573" s="23"/>
      <c r="I573" s="10">
        <f t="shared" si="110"/>
        <v>0</v>
      </c>
    </row>
    <row r="574" spans="1:11">
      <c r="B574" s="11" t="s">
        <v>13</v>
      </c>
      <c r="C574" s="12" t="s">
        <v>16</v>
      </c>
      <c r="D574" s="28"/>
      <c r="E574" s="28"/>
      <c r="F574" s="28"/>
      <c r="G574" s="34"/>
      <c r="H574" s="23"/>
      <c r="I574" s="10">
        <f t="shared" si="110"/>
        <v>0</v>
      </c>
    </row>
    <row r="575" spans="1:11">
      <c r="B575" s="11" t="s">
        <v>13</v>
      </c>
      <c r="C575" s="12" t="s">
        <v>16</v>
      </c>
      <c r="D575" s="28"/>
      <c r="E575" s="28"/>
      <c r="F575" s="28"/>
      <c r="G575" s="34"/>
      <c r="H575" s="23"/>
      <c r="I575" s="10">
        <f t="shared" si="110"/>
        <v>0</v>
      </c>
    </row>
    <row r="576" spans="1:11">
      <c r="B576" s="11" t="s">
        <v>21</v>
      </c>
      <c r="C576" s="12" t="s">
        <v>14</v>
      </c>
      <c r="D576" s="28"/>
      <c r="E576" s="28"/>
      <c r="F576" s="28"/>
      <c r="G576" s="22">
        <f>SUM(G567:G570)</f>
        <v>0</v>
      </c>
      <c r="H576" s="15">
        <v>37.42</v>
      </c>
      <c r="I576" s="10">
        <f t="shared" si="110"/>
        <v>0</v>
      </c>
      <c r="K576" s="5">
        <f>SUM(G576)*I551</f>
        <v>0</v>
      </c>
    </row>
    <row r="577" spans="1:13">
      <c r="B577" s="11" t="s">
        <v>21</v>
      </c>
      <c r="C577" s="12" t="s">
        <v>15</v>
      </c>
      <c r="D577" s="28"/>
      <c r="E577" s="28"/>
      <c r="F577" s="28"/>
      <c r="G577" s="22">
        <f>SUM(G571:G573)</f>
        <v>0</v>
      </c>
      <c r="H577" s="15">
        <v>37.42</v>
      </c>
      <c r="I577" s="10">
        <f t="shared" si="110"/>
        <v>0</v>
      </c>
      <c r="L577" s="5">
        <f>SUM(G577)*I551</f>
        <v>0</v>
      </c>
    </row>
    <row r="578" spans="1:13">
      <c r="B578" s="11" t="s">
        <v>21</v>
      </c>
      <c r="C578" s="12" t="s">
        <v>16</v>
      </c>
      <c r="D578" s="28"/>
      <c r="E578" s="28"/>
      <c r="F578" s="28"/>
      <c r="G578" s="22">
        <f>SUM(G574:G575)</f>
        <v>0</v>
      </c>
      <c r="H578" s="15">
        <v>37.42</v>
      </c>
      <c r="I578" s="10">
        <f t="shared" si="110"/>
        <v>0</v>
      </c>
      <c r="M578" s="5">
        <f>SUM(G578)*I551</f>
        <v>0</v>
      </c>
    </row>
    <row r="579" spans="1:13">
      <c r="B579" s="11" t="s">
        <v>13</v>
      </c>
      <c r="C579" s="12" t="s">
        <v>17</v>
      </c>
      <c r="D579" s="28"/>
      <c r="E579" s="28"/>
      <c r="F579" s="28"/>
      <c r="G579" s="34"/>
      <c r="H579" s="15">
        <v>37.42</v>
      </c>
      <c r="I579" s="10">
        <f t="shared" si="110"/>
        <v>0</v>
      </c>
      <c r="L579" s="5">
        <f>SUM(G579)*I551</f>
        <v>0</v>
      </c>
    </row>
    <row r="580" spans="1:13">
      <c r="B580" s="11" t="s">
        <v>12</v>
      </c>
      <c r="C580" s="12"/>
      <c r="D580" s="28"/>
      <c r="E580" s="28"/>
      <c r="F580" s="28"/>
      <c r="G580" s="10"/>
      <c r="H580" s="15">
        <v>37.42</v>
      </c>
      <c r="I580" s="10">
        <f t="shared" si="110"/>
        <v>0</v>
      </c>
    </row>
    <row r="581" spans="1:13">
      <c r="B581" s="11" t="s">
        <v>11</v>
      </c>
      <c r="C581" s="12"/>
      <c r="D581" s="28"/>
      <c r="E581" s="28"/>
      <c r="F581" s="28"/>
      <c r="G581" s="10">
        <v>1</v>
      </c>
      <c r="H581" s="15">
        <f>SUM(I553:I580)*0.01</f>
        <v>38.091405000000002</v>
      </c>
      <c r="I581" s="10">
        <f>SUM(G581*H581)</f>
        <v>38.091405000000002</v>
      </c>
    </row>
    <row r="582" spans="1:13" s="2" customFormat="1" ht="13.1">
      <c r="B582" s="8" t="s">
        <v>10</v>
      </c>
      <c r="D582" s="27"/>
      <c r="E582" s="27"/>
      <c r="F582" s="27"/>
      <c r="G582" s="6">
        <f>SUM(G576:G579)</f>
        <v>0</v>
      </c>
      <c r="H582" s="14">
        <f>SUM(I582)/2546</f>
        <v>1.5110887293794188</v>
      </c>
      <c r="I582" s="6">
        <f>SUM(I553:I581)</f>
        <v>3847.2319050000006</v>
      </c>
      <c r="J582" s="6">
        <f>SUM(I582)*I551</f>
        <v>9795052.4301300012</v>
      </c>
      <c r="K582" s="6">
        <f>SUM(K576:K581)</f>
        <v>0</v>
      </c>
      <c r="L582" s="6">
        <f t="shared" ref="L582" si="112">SUM(L576:L581)</f>
        <v>0</v>
      </c>
      <c r="M582" s="6">
        <f t="shared" ref="M582" si="113">SUM(M576:M581)</f>
        <v>0</v>
      </c>
    </row>
    <row r="583" spans="1:13" ht="15.05">
      <c r="A583" s="3" t="s">
        <v>9</v>
      </c>
      <c r="B583" s="77" t="str">
        <f>'JMS SHEDULE OF WORKS'!C21</f>
        <v>TRM-152 MDF riser</v>
      </c>
      <c r="D583" s="26" t="str">
        <f>'JMS SHEDULE OF WORKS'!D21</f>
        <v>250mm x 18mm</v>
      </c>
      <c r="F583" s="78">
        <f>'JMS SHEDULE OF WORKS'!G21</f>
        <v>0</v>
      </c>
      <c r="H583" s="13" t="s">
        <v>22</v>
      </c>
      <c r="I583" s="24">
        <v>1</v>
      </c>
    </row>
    <row r="584" spans="1:13" s="2" customFormat="1" ht="13.1">
      <c r="A584" s="76" t="str">
        <f>'JMS SHEDULE OF WORKS'!A21</f>
        <v>6964/19</v>
      </c>
      <c r="B584" s="8" t="s">
        <v>3</v>
      </c>
      <c r="C584" s="2" t="s">
        <v>4</v>
      </c>
      <c r="D584" s="27" t="s">
        <v>5</v>
      </c>
      <c r="E584" s="27" t="s">
        <v>5</v>
      </c>
      <c r="F584" s="27" t="s">
        <v>23</v>
      </c>
      <c r="G584" s="6" t="s">
        <v>6</v>
      </c>
      <c r="H584" s="14" t="s">
        <v>7</v>
      </c>
      <c r="I584" s="6" t="s">
        <v>8</v>
      </c>
      <c r="J584" s="6"/>
      <c r="K584" s="6" t="s">
        <v>18</v>
      </c>
      <c r="L584" s="6" t="s">
        <v>19</v>
      </c>
      <c r="M584" s="6" t="s">
        <v>20</v>
      </c>
    </row>
    <row r="585" spans="1:13">
      <c r="A585" s="30" t="s">
        <v>24</v>
      </c>
      <c r="B585" s="11"/>
      <c r="C585" s="12"/>
      <c r="D585" s="28"/>
      <c r="E585" s="28"/>
      <c r="F585" s="28">
        <f t="shared" ref="F585:F590" si="114">SUM(D585*E585)</f>
        <v>0</v>
      </c>
      <c r="G585" s="10"/>
      <c r="H585" s="15"/>
      <c r="I585" s="10">
        <f t="shared" ref="I585:I590" si="115">SUM(F585*G585)*H585</f>
        <v>0</v>
      </c>
    </row>
    <row r="586" spans="1:13">
      <c r="A586" s="30" t="s">
        <v>24</v>
      </c>
      <c r="B586" s="11"/>
      <c r="C586" s="12"/>
      <c r="D586" s="28"/>
      <c r="E586" s="28"/>
      <c r="F586" s="28">
        <f t="shared" si="114"/>
        <v>0</v>
      </c>
      <c r="G586" s="10"/>
      <c r="H586" s="15"/>
      <c r="I586" s="10">
        <f t="shared" si="115"/>
        <v>0</v>
      </c>
    </row>
    <row r="587" spans="1:13">
      <c r="A587" s="30" t="s">
        <v>24</v>
      </c>
      <c r="B587" s="11"/>
      <c r="C587" s="12"/>
      <c r="D587" s="28"/>
      <c r="E587" s="28"/>
      <c r="F587" s="28">
        <f t="shared" si="114"/>
        <v>0</v>
      </c>
      <c r="G587" s="10"/>
      <c r="H587" s="15"/>
      <c r="I587" s="10">
        <f t="shared" si="115"/>
        <v>0</v>
      </c>
    </row>
    <row r="588" spans="1:13">
      <c r="A588" s="31" t="s">
        <v>25</v>
      </c>
      <c r="B588" s="11" t="s">
        <v>298</v>
      </c>
      <c r="C588" s="12" t="s">
        <v>286</v>
      </c>
      <c r="D588" s="28">
        <v>3</v>
      </c>
      <c r="E588" s="28">
        <v>0.25</v>
      </c>
      <c r="F588" s="28">
        <f t="shared" si="114"/>
        <v>0.75</v>
      </c>
      <c r="G588" s="10">
        <v>17</v>
      </c>
      <c r="H588" s="15">
        <v>9</v>
      </c>
      <c r="I588" s="10">
        <f t="shared" si="115"/>
        <v>114.75</v>
      </c>
    </row>
    <row r="589" spans="1:13">
      <c r="A589" s="31" t="s">
        <v>25</v>
      </c>
      <c r="B589" s="11"/>
      <c r="C589" s="12"/>
      <c r="D589" s="28"/>
      <c r="E589" s="28"/>
      <c r="F589" s="28">
        <f t="shared" si="114"/>
        <v>0</v>
      </c>
      <c r="G589" s="10"/>
      <c r="H589" s="15"/>
      <c r="I589" s="10">
        <f t="shared" si="115"/>
        <v>0</v>
      </c>
    </row>
    <row r="590" spans="1:13">
      <c r="A590" s="31" t="s">
        <v>25</v>
      </c>
      <c r="B590" s="11"/>
      <c r="C590" s="12"/>
      <c r="D590" s="28"/>
      <c r="E590" s="28"/>
      <c r="F590" s="28">
        <f t="shared" si="114"/>
        <v>0</v>
      </c>
      <c r="G590" s="10"/>
      <c r="H590" s="15"/>
      <c r="I590" s="10">
        <f t="shared" si="115"/>
        <v>0</v>
      </c>
    </row>
    <row r="591" spans="1:13">
      <c r="A591" s="31" t="s">
        <v>39</v>
      </c>
      <c r="B591" s="11"/>
      <c r="C591" s="12"/>
      <c r="D591" s="28"/>
      <c r="E591" s="28"/>
      <c r="F591" s="28"/>
      <c r="G591" s="10"/>
      <c r="H591" s="15"/>
      <c r="I591" s="10">
        <f t="shared" ref="I591:I593" si="116">SUM(G591*H591)</f>
        <v>0</v>
      </c>
    </row>
    <row r="592" spans="1:13">
      <c r="A592" s="31" t="s">
        <v>39</v>
      </c>
      <c r="B592" s="11"/>
      <c r="C592" s="12"/>
      <c r="D592" s="28"/>
      <c r="E592" s="28"/>
      <c r="F592" s="28"/>
      <c r="G592" s="10"/>
      <c r="H592" s="15"/>
      <c r="I592" s="10">
        <f t="shared" si="116"/>
        <v>0</v>
      </c>
    </row>
    <row r="593" spans="1:11">
      <c r="A593" s="31" t="s">
        <v>39</v>
      </c>
      <c r="B593" s="11"/>
      <c r="C593" s="12"/>
      <c r="D593" s="28"/>
      <c r="E593" s="28"/>
      <c r="F593" s="28"/>
      <c r="G593" s="10"/>
      <c r="H593" s="15"/>
      <c r="I593" s="10">
        <f t="shared" si="116"/>
        <v>0</v>
      </c>
    </row>
    <row r="594" spans="1:11">
      <c r="A594" s="32" t="s">
        <v>28</v>
      </c>
      <c r="B594" s="11"/>
      <c r="C594" s="12"/>
      <c r="D594" s="28"/>
      <c r="E594" s="28"/>
      <c r="F594" s="28"/>
      <c r="G594" s="10"/>
      <c r="H594" s="15"/>
      <c r="I594" s="10">
        <f t="shared" ref="I594:I612" si="117">SUM(G594*H594)</f>
        <v>0</v>
      </c>
    </row>
    <row r="595" spans="1:11">
      <c r="A595" s="32" t="s">
        <v>28</v>
      </c>
      <c r="B595" s="11"/>
      <c r="C595" s="12"/>
      <c r="D595" s="28"/>
      <c r="E595" s="28"/>
      <c r="F595" s="28"/>
      <c r="G595" s="10"/>
      <c r="H595" s="15"/>
      <c r="I595" s="10">
        <f t="shared" si="117"/>
        <v>0</v>
      </c>
    </row>
    <row r="596" spans="1:11">
      <c r="A596" s="32" t="s">
        <v>28</v>
      </c>
      <c r="B596" s="11"/>
      <c r="C596" s="12"/>
      <c r="D596" s="28"/>
      <c r="E596" s="28"/>
      <c r="F596" s="28"/>
      <c r="G596" s="10"/>
      <c r="H596" s="15"/>
      <c r="I596" s="10">
        <f t="shared" si="117"/>
        <v>0</v>
      </c>
    </row>
    <row r="597" spans="1:11">
      <c r="A597" t="s">
        <v>26</v>
      </c>
      <c r="B597" s="11"/>
      <c r="C597" s="12"/>
      <c r="D597" s="28"/>
      <c r="E597" s="28"/>
      <c r="F597" s="28"/>
      <c r="G597" s="33">
        <v>0.1</v>
      </c>
      <c r="H597" s="15">
        <f>SUM(I594:I596)</f>
        <v>0</v>
      </c>
      <c r="I597" s="10">
        <f t="shared" si="117"/>
        <v>0</v>
      </c>
    </row>
    <row r="598" spans="1:11">
      <c r="B598" s="11" t="s">
        <v>27</v>
      </c>
      <c r="C598" s="12"/>
      <c r="D598" s="28"/>
      <c r="E598" s="28"/>
      <c r="F598" s="28"/>
      <c r="G598" s="10">
        <v>50</v>
      </c>
      <c r="H598" s="15">
        <v>0.25</v>
      </c>
      <c r="I598" s="10">
        <f t="shared" si="117"/>
        <v>12.5</v>
      </c>
    </row>
    <row r="599" spans="1:11">
      <c r="B599" s="11" t="s">
        <v>13</v>
      </c>
      <c r="C599" s="12" t="s">
        <v>14</v>
      </c>
      <c r="D599" s="28" t="s">
        <v>29</v>
      </c>
      <c r="E599" s="28"/>
      <c r="F599" s="28">
        <f>SUM(G585:G587)</f>
        <v>0</v>
      </c>
      <c r="G599" s="34">
        <f>SUM(F599)/20</f>
        <v>0</v>
      </c>
      <c r="H599" s="23"/>
      <c r="I599" s="10">
        <f t="shared" si="117"/>
        <v>0</v>
      </c>
    </row>
    <row r="600" spans="1:11">
      <c r="B600" s="11" t="s">
        <v>13</v>
      </c>
      <c r="C600" s="12" t="s">
        <v>14</v>
      </c>
      <c r="D600" s="28" t="s">
        <v>30</v>
      </c>
      <c r="E600" s="28"/>
      <c r="F600" s="28">
        <f>SUM(G588:G590)</f>
        <v>17</v>
      </c>
      <c r="G600" s="34">
        <f>SUM(F600)/10</f>
        <v>1.7</v>
      </c>
      <c r="H600" s="23"/>
      <c r="I600" s="10">
        <f t="shared" si="117"/>
        <v>0</v>
      </c>
    </row>
    <row r="601" spans="1:11">
      <c r="B601" s="11" t="s">
        <v>13</v>
      </c>
      <c r="C601" s="12" t="s">
        <v>14</v>
      </c>
      <c r="D601" s="28" t="s">
        <v>57</v>
      </c>
      <c r="E601" s="28"/>
      <c r="F601" s="80"/>
      <c r="G601" s="34">
        <f>SUM(F601)*0.25</f>
        <v>0</v>
      </c>
      <c r="H601" s="23"/>
      <c r="I601" s="10">
        <f t="shared" si="117"/>
        <v>0</v>
      </c>
    </row>
    <row r="602" spans="1:11">
      <c r="B602" s="11" t="s">
        <v>13</v>
      </c>
      <c r="C602" s="12" t="s">
        <v>14</v>
      </c>
      <c r="D602" s="28"/>
      <c r="E602" s="28"/>
      <c r="F602" s="28"/>
      <c r="G602" s="34"/>
      <c r="H602" s="23"/>
      <c r="I602" s="10">
        <f t="shared" si="117"/>
        <v>0</v>
      </c>
    </row>
    <row r="603" spans="1:11">
      <c r="B603" s="11" t="s">
        <v>13</v>
      </c>
      <c r="C603" s="12" t="s">
        <v>15</v>
      </c>
      <c r="D603" s="28"/>
      <c r="E603" s="28"/>
      <c r="F603" s="28"/>
      <c r="G603" s="34"/>
      <c r="H603" s="23"/>
      <c r="I603" s="10">
        <f t="shared" si="117"/>
        <v>0</v>
      </c>
    </row>
    <row r="604" spans="1:11">
      <c r="B604" s="11" t="s">
        <v>13</v>
      </c>
      <c r="C604" s="12" t="s">
        <v>15</v>
      </c>
      <c r="D604" s="28"/>
      <c r="E604" s="28"/>
      <c r="F604" s="28"/>
      <c r="G604" s="34"/>
      <c r="H604" s="23"/>
      <c r="I604" s="10">
        <f t="shared" si="117"/>
        <v>0</v>
      </c>
    </row>
    <row r="605" spans="1:11">
      <c r="B605" s="11" t="s">
        <v>13</v>
      </c>
      <c r="C605" s="12" t="s">
        <v>15</v>
      </c>
      <c r="D605" s="28"/>
      <c r="E605" s="28"/>
      <c r="F605" s="28"/>
      <c r="G605" s="34"/>
      <c r="H605" s="23"/>
      <c r="I605" s="10">
        <f t="shared" si="117"/>
        <v>0</v>
      </c>
    </row>
    <row r="606" spans="1:11">
      <c r="B606" s="11" t="s">
        <v>13</v>
      </c>
      <c r="C606" s="12" t="s">
        <v>16</v>
      </c>
      <c r="D606" s="28"/>
      <c r="E606" s="28"/>
      <c r="F606" s="28"/>
      <c r="G606" s="34">
        <f>SUM(G598)/50</f>
        <v>1</v>
      </c>
      <c r="H606" s="23"/>
      <c r="I606" s="10">
        <f t="shared" si="117"/>
        <v>0</v>
      </c>
    </row>
    <row r="607" spans="1:11">
      <c r="B607" s="11" t="s">
        <v>13</v>
      </c>
      <c r="C607" s="12" t="s">
        <v>16</v>
      </c>
      <c r="D607" s="28"/>
      <c r="E607" s="28"/>
      <c r="F607" s="28"/>
      <c r="G607" s="34"/>
      <c r="H607" s="23"/>
      <c r="I607" s="10">
        <f t="shared" si="117"/>
        <v>0</v>
      </c>
    </row>
    <row r="608" spans="1:11">
      <c r="B608" s="11" t="s">
        <v>21</v>
      </c>
      <c r="C608" s="12" t="s">
        <v>14</v>
      </c>
      <c r="D608" s="28"/>
      <c r="E608" s="28"/>
      <c r="F608" s="28"/>
      <c r="G608" s="22">
        <f>SUM(G599:G602)</f>
        <v>1.7</v>
      </c>
      <c r="H608" s="15">
        <v>37.42</v>
      </c>
      <c r="I608" s="10">
        <f t="shared" si="117"/>
        <v>63.614000000000004</v>
      </c>
      <c r="K608" s="5">
        <f>SUM(G608)*I583</f>
        <v>1.7</v>
      </c>
    </row>
    <row r="609" spans="1:13">
      <c r="B609" s="11" t="s">
        <v>21</v>
      </c>
      <c r="C609" s="12" t="s">
        <v>15</v>
      </c>
      <c r="D609" s="28"/>
      <c r="E609" s="28"/>
      <c r="F609" s="28"/>
      <c r="G609" s="22">
        <f>SUM(G603:G605)</f>
        <v>0</v>
      </c>
      <c r="H609" s="15">
        <v>37.42</v>
      </c>
      <c r="I609" s="10">
        <f t="shared" si="117"/>
        <v>0</v>
      </c>
      <c r="L609" s="5">
        <f>SUM(G609)*I583</f>
        <v>0</v>
      </c>
    </row>
    <row r="610" spans="1:13">
      <c r="B610" s="11" t="s">
        <v>21</v>
      </c>
      <c r="C610" s="12" t="s">
        <v>16</v>
      </c>
      <c r="D610" s="28"/>
      <c r="E610" s="28"/>
      <c r="F610" s="28"/>
      <c r="G610" s="22">
        <f>SUM(G606:G607)</f>
        <v>1</v>
      </c>
      <c r="H610" s="15">
        <v>37.42</v>
      </c>
      <c r="I610" s="10">
        <f t="shared" si="117"/>
        <v>37.42</v>
      </c>
      <c r="M610" s="5">
        <f>SUM(G610)*I583</f>
        <v>1</v>
      </c>
    </row>
    <row r="611" spans="1:13">
      <c r="B611" s="11" t="s">
        <v>13</v>
      </c>
      <c r="C611" s="12" t="s">
        <v>17</v>
      </c>
      <c r="D611" s="28"/>
      <c r="E611" s="28"/>
      <c r="F611" s="28"/>
      <c r="G611" s="34">
        <v>0.25</v>
      </c>
      <c r="H611" s="15">
        <v>37.42</v>
      </c>
      <c r="I611" s="10">
        <f t="shared" si="117"/>
        <v>9.3550000000000004</v>
      </c>
      <c r="L611" s="5">
        <f>SUM(G611)*I583</f>
        <v>0.25</v>
      </c>
    </row>
    <row r="612" spans="1:13">
      <c r="B612" s="11" t="s">
        <v>12</v>
      </c>
      <c r="C612" s="12"/>
      <c r="D612" s="28"/>
      <c r="E612" s="28"/>
      <c r="F612" s="28"/>
      <c r="G612" s="10"/>
      <c r="H612" s="15">
        <v>37.42</v>
      </c>
      <c r="I612" s="10">
        <f t="shared" si="117"/>
        <v>0</v>
      </c>
    </row>
    <row r="613" spans="1:13">
      <c r="B613" s="11" t="s">
        <v>11</v>
      </c>
      <c r="C613" s="12"/>
      <c r="D613" s="28"/>
      <c r="E613" s="28"/>
      <c r="F613" s="28"/>
      <c r="G613" s="10">
        <v>1</v>
      </c>
      <c r="H613" s="15">
        <f>SUM(I585:I612)*0.01</f>
        <v>2.3763899999999998</v>
      </c>
      <c r="I613" s="10">
        <f>SUM(G613*H613)</f>
        <v>2.3763899999999998</v>
      </c>
    </row>
    <row r="614" spans="1:13" s="2" customFormat="1" ht="13.1">
      <c r="B614" s="8" t="s">
        <v>10</v>
      </c>
      <c r="D614" s="27"/>
      <c r="E614" s="27"/>
      <c r="F614" s="27"/>
      <c r="G614" s="6">
        <f>SUM(G608:G611)</f>
        <v>2.95</v>
      </c>
      <c r="H614" s="14">
        <f>SUM(I614)/50</f>
        <v>4.8003077999999997</v>
      </c>
      <c r="I614" s="6">
        <f>SUM(I585:I613)</f>
        <v>240.01538999999997</v>
      </c>
      <c r="J614" s="6">
        <f>SUM(I614)*I583</f>
        <v>240.01538999999997</v>
      </c>
      <c r="K614" s="6">
        <f>SUM(K608:K613)</f>
        <v>1.7</v>
      </c>
      <c r="L614" s="6">
        <f t="shared" ref="L614" si="118">SUM(L608:L613)</f>
        <v>0.25</v>
      </c>
      <c r="M614" s="6">
        <f t="shared" ref="M614" si="119">SUM(M608:M613)</f>
        <v>1</v>
      </c>
    </row>
    <row r="615" spans="1:13" ht="15.05">
      <c r="A615" s="3" t="s">
        <v>9</v>
      </c>
      <c r="B615" s="77" t="str">
        <f>'JMS SHEDULE OF WORKS'!C22</f>
        <v>TRM-161 metal skirting</v>
      </c>
      <c r="D615" s="26">
        <f>'JMS SHEDULE OF WORKS'!D22</f>
        <v>0</v>
      </c>
      <c r="F615" s="78">
        <f>'JMS SHEDULE OF WORKS'!G22</f>
        <v>0</v>
      </c>
      <c r="H615" s="13" t="s">
        <v>22</v>
      </c>
      <c r="I615" s="24">
        <f>'JMS SHEDULE OF WORKS'!E22</f>
        <v>50</v>
      </c>
    </row>
    <row r="616" spans="1:13" s="2" customFormat="1" ht="13.1">
      <c r="A616" s="76" t="str">
        <f>'JMS SHEDULE OF WORKS'!A22</f>
        <v>6964/20</v>
      </c>
      <c r="B616" s="8" t="s">
        <v>3</v>
      </c>
      <c r="C616" s="2" t="s">
        <v>4</v>
      </c>
      <c r="D616" s="27" t="s">
        <v>5</v>
      </c>
      <c r="E616" s="27" t="s">
        <v>5</v>
      </c>
      <c r="F616" s="27" t="s">
        <v>23</v>
      </c>
      <c r="G616" s="6" t="s">
        <v>6</v>
      </c>
      <c r="H616" s="14" t="s">
        <v>7</v>
      </c>
      <c r="I616" s="6" t="s">
        <v>8</v>
      </c>
      <c r="J616" s="6"/>
      <c r="K616" s="6" t="s">
        <v>18</v>
      </c>
      <c r="L616" s="6" t="s">
        <v>19</v>
      </c>
      <c r="M616" s="6" t="s">
        <v>20</v>
      </c>
    </row>
    <row r="617" spans="1:13">
      <c r="A617" s="30" t="s">
        <v>24</v>
      </c>
      <c r="B617" s="11"/>
      <c r="C617" s="12"/>
      <c r="D617" s="28"/>
      <c r="E617" s="28"/>
      <c r="F617" s="28">
        <f t="shared" ref="F617:F622" si="120">SUM(D617*E617)</f>
        <v>0</v>
      </c>
      <c r="G617" s="10"/>
      <c r="H617" s="15"/>
      <c r="I617" s="10">
        <f t="shared" ref="I617:I622" si="121">SUM(F617*G617)*H617</f>
        <v>0</v>
      </c>
    </row>
    <row r="618" spans="1:13">
      <c r="A618" s="30" t="s">
        <v>24</v>
      </c>
      <c r="B618" s="11"/>
      <c r="C618" s="12"/>
      <c r="D618" s="28"/>
      <c r="E618" s="28"/>
      <c r="F618" s="28">
        <f t="shared" si="120"/>
        <v>0</v>
      </c>
      <c r="G618" s="10"/>
      <c r="H618" s="15"/>
      <c r="I618" s="10">
        <f t="shared" si="121"/>
        <v>0</v>
      </c>
    </row>
    <row r="619" spans="1:13">
      <c r="A619" s="30" t="s">
        <v>24</v>
      </c>
      <c r="B619" s="11"/>
      <c r="C619" s="12"/>
      <c r="D619" s="28"/>
      <c r="E619" s="28"/>
      <c r="F619" s="28">
        <f t="shared" si="120"/>
        <v>0</v>
      </c>
      <c r="G619" s="10"/>
      <c r="H619" s="15"/>
      <c r="I619" s="10">
        <f t="shared" si="121"/>
        <v>0</v>
      </c>
    </row>
    <row r="620" spans="1:13">
      <c r="A620" s="31" t="s">
        <v>25</v>
      </c>
      <c r="B620" s="11"/>
      <c r="C620" s="12"/>
      <c r="D620" s="28"/>
      <c r="E620" s="28"/>
      <c r="F620" s="28">
        <f t="shared" si="120"/>
        <v>0</v>
      </c>
      <c r="G620" s="10"/>
      <c r="H620" s="15"/>
      <c r="I620" s="10">
        <f t="shared" si="121"/>
        <v>0</v>
      </c>
    </row>
    <row r="621" spans="1:13">
      <c r="A621" s="31" t="s">
        <v>25</v>
      </c>
      <c r="B621" s="11"/>
      <c r="C621" s="12"/>
      <c r="D621" s="28"/>
      <c r="E621" s="28"/>
      <c r="F621" s="28">
        <f t="shared" si="120"/>
        <v>0</v>
      </c>
      <c r="G621" s="10"/>
      <c r="H621" s="15"/>
      <c r="I621" s="10">
        <f t="shared" si="121"/>
        <v>0</v>
      </c>
    </row>
    <row r="622" spans="1:13">
      <c r="A622" s="31" t="s">
        <v>25</v>
      </c>
      <c r="B622" s="11"/>
      <c r="C622" s="12"/>
      <c r="D622" s="28"/>
      <c r="E622" s="28"/>
      <c r="F622" s="28">
        <f t="shared" si="120"/>
        <v>0</v>
      </c>
      <c r="G622" s="10"/>
      <c r="H622" s="15"/>
      <c r="I622" s="10">
        <f t="shared" si="121"/>
        <v>0</v>
      </c>
    </row>
    <row r="623" spans="1:13">
      <c r="A623" s="31" t="s">
        <v>39</v>
      </c>
      <c r="B623" s="11"/>
      <c r="C623" s="12"/>
      <c r="D623" s="28"/>
      <c r="E623" s="28"/>
      <c r="F623" s="28"/>
      <c r="G623" s="10"/>
      <c r="H623" s="15"/>
      <c r="I623" s="10">
        <f t="shared" ref="I623:I625" si="122">SUM(G623*H623)</f>
        <v>0</v>
      </c>
    </row>
    <row r="624" spans="1:13">
      <c r="A624" s="31" t="s">
        <v>39</v>
      </c>
      <c r="B624" s="11"/>
      <c r="C624" s="12"/>
      <c r="D624" s="28"/>
      <c r="E624" s="28"/>
      <c r="F624" s="28"/>
      <c r="G624" s="10"/>
      <c r="H624" s="15"/>
      <c r="I624" s="10">
        <f t="shared" si="122"/>
        <v>0</v>
      </c>
    </row>
    <row r="625" spans="1:11">
      <c r="A625" s="31" t="s">
        <v>39</v>
      </c>
      <c r="B625" s="11"/>
      <c r="C625" s="12"/>
      <c r="D625" s="28"/>
      <c r="E625" s="28"/>
      <c r="F625" s="28"/>
      <c r="G625" s="10"/>
      <c r="H625" s="15"/>
      <c r="I625" s="10">
        <f t="shared" si="122"/>
        <v>0</v>
      </c>
    </row>
    <row r="626" spans="1:11">
      <c r="A626" s="32" t="s">
        <v>28</v>
      </c>
      <c r="B626" s="11" t="s">
        <v>292</v>
      </c>
      <c r="C626" s="12"/>
      <c r="D626" s="28"/>
      <c r="E626" s="28"/>
      <c r="F626" s="28"/>
      <c r="G626" s="10">
        <v>21</v>
      </c>
      <c r="H626" s="15">
        <v>177.6</v>
      </c>
      <c r="I626" s="10">
        <f t="shared" ref="I626:I644" si="123">SUM(G626*H626)</f>
        <v>3729.6</v>
      </c>
      <c r="J626" s="5" t="s">
        <v>315</v>
      </c>
    </row>
    <row r="627" spans="1:11">
      <c r="A627" s="32" t="s">
        <v>28</v>
      </c>
      <c r="B627" s="11"/>
      <c r="C627" s="12"/>
      <c r="D627" s="28"/>
      <c r="E627" s="28"/>
      <c r="F627" s="28"/>
      <c r="G627" s="10"/>
      <c r="H627" s="15"/>
      <c r="I627" s="10">
        <f t="shared" si="123"/>
        <v>0</v>
      </c>
    </row>
    <row r="628" spans="1:11">
      <c r="A628" s="32" t="s">
        <v>28</v>
      </c>
      <c r="B628" s="11"/>
      <c r="C628" s="12"/>
      <c r="D628" s="28"/>
      <c r="E628" s="28"/>
      <c r="F628" s="28"/>
      <c r="G628" s="10"/>
      <c r="H628" s="15"/>
      <c r="I628" s="10">
        <f t="shared" si="123"/>
        <v>0</v>
      </c>
    </row>
    <row r="629" spans="1:11">
      <c r="A629" t="s">
        <v>26</v>
      </c>
      <c r="B629" s="11"/>
      <c r="C629" s="12"/>
      <c r="D629" s="28"/>
      <c r="E629" s="28"/>
      <c r="F629" s="28"/>
      <c r="G629" s="33">
        <v>0.1</v>
      </c>
      <c r="H629" s="15">
        <f>SUM(I626:I628)</f>
        <v>3729.6</v>
      </c>
      <c r="I629" s="10">
        <f t="shared" si="123"/>
        <v>372.96000000000004</v>
      </c>
    </row>
    <row r="630" spans="1:11">
      <c r="B630" s="11" t="s">
        <v>27</v>
      </c>
      <c r="C630" s="12"/>
      <c r="D630" s="28"/>
      <c r="E630" s="28"/>
      <c r="F630" s="28"/>
      <c r="G630" s="10"/>
      <c r="H630" s="15"/>
      <c r="I630" s="10">
        <f t="shared" si="123"/>
        <v>0</v>
      </c>
    </row>
    <row r="631" spans="1:11">
      <c r="B631" s="11" t="s">
        <v>13</v>
      </c>
      <c r="C631" s="12" t="s">
        <v>14</v>
      </c>
      <c r="D631" s="28" t="s">
        <v>29</v>
      </c>
      <c r="E631" s="28"/>
      <c r="F631" s="28">
        <f>SUM(G617:G619)</f>
        <v>0</v>
      </c>
      <c r="G631" s="34">
        <f>SUM(F631)/20</f>
        <v>0</v>
      </c>
      <c r="H631" s="23"/>
      <c r="I631" s="10">
        <f t="shared" si="123"/>
        <v>0</v>
      </c>
    </row>
    <row r="632" spans="1:11">
      <c r="B632" s="11" t="s">
        <v>13</v>
      </c>
      <c r="C632" s="12" t="s">
        <v>14</v>
      </c>
      <c r="D632" s="28" t="s">
        <v>30</v>
      </c>
      <c r="E632" s="28"/>
      <c r="F632" s="28">
        <f>SUM(G620:G622)</f>
        <v>0</v>
      </c>
      <c r="G632" s="34">
        <f>SUM(F632)/10</f>
        <v>0</v>
      </c>
      <c r="H632" s="23"/>
      <c r="I632" s="10">
        <f t="shared" si="123"/>
        <v>0</v>
      </c>
    </row>
    <row r="633" spans="1:11">
      <c r="B633" s="11" t="s">
        <v>13</v>
      </c>
      <c r="C633" s="12" t="s">
        <v>14</v>
      </c>
      <c r="D633" s="28" t="s">
        <v>57</v>
      </c>
      <c r="E633" s="28"/>
      <c r="F633" s="80"/>
      <c r="G633" s="34">
        <f>SUM(F633)*0.25</f>
        <v>0</v>
      </c>
      <c r="H633" s="23"/>
      <c r="I633" s="10">
        <f t="shared" si="123"/>
        <v>0</v>
      </c>
    </row>
    <row r="634" spans="1:11">
      <c r="B634" s="11" t="s">
        <v>13</v>
      </c>
      <c r="C634" s="12" t="s">
        <v>14</v>
      </c>
      <c r="D634" s="28"/>
      <c r="E634" s="28"/>
      <c r="F634" s="28"/>
      <c r="G634" s="34"/>
      <c r="H634" s="23"/>
      <c r="I634" s="10">
        <f t="shared" si="123"/>
        <v>0</v>
      </c>
    </row>
    <row r="635" spans="1:11">
      <c r="B635" s="11" t="s">
        <v>13</v>
      </c>
      <c r="C635" s="12" t="s">
        <v>15</v>
      </c>
      <c r="D635" s="28"/>
      <c r="E635" s="28"/>
      <c r="F635" s="28"/>
      <c r="G635" s="34"/>
      <c r="H635" s="23"/>
      <c r="I635" s="10">
        <f t="shared" si="123"/>
        <v>0</v>
      </c>
    </row>
    <row r="636" spans="1:11">
      <c r="B636" s="11" t="s">
        <v>13</v>
      </c>
      <c r="C636" s="12" t="s">
        <v>15</v>
      </c>
      <c r="D636" s="28"/>
      <c r="E636" s="28"/>
      <c r="F636" s="28"/>
      <c r="G636" s="34"/>
      <c r="H636" s="23"/>
      <c r="I636" s="10">
        <f t="shared" si="123"/>
        <v>0</v>
      </c>
    </row>
    <row r="637" spans="1:11">
      <c r="B637" s="11" t="s">
        <v>13</v>
      </c>
      <c r="C637" s="12" t="s">
        <v>15</v>
      </c>
      <c r="D637" s="28"/>
      <c r="E637" s="28"/>
      <c r="F637" s="28"/>
      <c r="G637" s="34"/>
      <c r="H637" s="23"/>
      <c r="I637" s="10">
        <f t="shared" si="123"/>
        <v>0</v>
      </c>
    </row>
    <row r="638" spans="1:11">
      <c r="B638" s="11" t="s">
        <v>13</v>
      </c>
      <c r="C638" s="12" t="s">
        <v>16</v>
      </c>
      <c r="D638" s="28"/>
      <c r="E638" s="28"/>
      <c r="F638" s="28"/>
      <c r="G638" s="34"/>
      <c r="H638" s="23"/>
      <c r="I638" s="10">
        <f t="shared" si="123"/>
        <v>0</v>
      </c>
    </row>
    <row r="639" spans="1:11">
      <c r="B639" s="11" t="s">
        <v>13</v>
      </c>
      <c r="C639" s="12" t="s">
        <v>16</v>
      </c>
      <c r="D639" s="28"/>
      <c r="E639" s="28"/>
      <c r="F639" s="28"/>
      <c r="G639" s="34"/>
      <c r="H639" s="23"/>
      <c r="I639" s="10">
        <f t="shared" si="123"/>
        <v>0</v>
      </c>
    </row>
    <row r="640" spans="1:11">
      <c r="B640" s="11" t="s">
        <v>21</v>
      </c>
      <c r="C640" s="12" t="s">
        <v>14</v>
      </c>
      <c r="D640" s="28"/>
      <c r="E640" s="28"/>
      <c r="F640" s="28"/>
      <c r="G640" s="22">
        <f>SUM(G631:G634)</f>
        <v>0</v>
      </c>
      <c r="H640" s="15">
        <v>37.42</v>
      </c>
      <c r="I640" s="10">
        <f t="shared" si="123"/>
        <v>0</v>
      </c>
      <c r="K640" s="5">
        <f>SUM(G640)*I615</f>
        <v>0</v>
      </c>
    </row>
    <row r="641" spans="1:13">
      <c r="B641" s="11" t="s">
        <v>21</v>
      </c>
      <c r="C641" s="12" t="s">
        <v>15</v>
      </c>
      <c r="D641" s="28"/>
      <c r="E641" s="28"/>
      <c r="F641" s="28"/>
      <c r="G641" s="22">
        <f>SUM(G635:G637)</f>
        <v>0</v>
      </c>
      <c r="H641" s="15">
        <v>37.42</v>
      </c>
      <c r="I641" s="10">
        <f t="shared" si="123"/>
        <v>0</v>
      </c>
      <c r="L641" s="5">
        <f>SUM(G641)*I615</f>
        <v>0</v>
      </c>
    </row>
    <row r="642" spans="1:13">
      <c r="B642" s="11" t="s">
        <v>21</v>
      </c>
      <c r="C642" s="12" t="s">
        <v>16</v>
      </c>
      <c r="D642" s="28"/>
      <c r="E642" s="28"/>
      <c r="F642" s="28"/>
      <c r="G642" s="22">
        <f>SUM(G638:G639)</f>
        <v>0</v>
      </c>
      <c r="H642" s="15">
        <v>37.42</v>
      </c>
      <c r="I642" s="10">
        <f t="shared" si="123"/>
        <v>0</v>
      </c>
      <c r="M642" s="5">
        <f>SUM(G642)*I615</f>
        <v>0</v>
      </c>
    </row>
    <row r="643" spans="1:13">
      <c r="B643" s="11" t="s">
        <v>13</v>
      </c>
      <c r="C643" s="12" t="s">
        <v>17</v>
      </c>
      <c r="D643" s="28"/>
      <c r="E643" s="28"/>
      <c r="F643" s="28"/>
      <c r="G643" s="34">
        <v>0.5</v>
      </c>
      <c r="H643" s="15">
        <v>37.42</v>
      </c>
      <c r="I643" s="10">
        <f t="shared" si="123"/>
        <v>18.71</v>
      </c>
      <c r="L643" s="5">
        <f>SUM(G643)*I615</f>
        <v>25</v>
      </c>
    </row>
    <row r="644" spans="1:13">
      <c r="B644" s="11" t="s">
        <v>12</v>
      </c>
      <c r="C644" s="12"/>
      <c r="D644" s="28"/>
      <c r="E644" s="28"/>
      <c r="F644" s="28"/>
      <c r="G644" s="10"/>
      <c r="H644" s="15">
        <v>37.42</v>
      </c>
      <c r="I644" s="10">
        <f t="shared" si="123"/>
        <v>0</v>
      </c>
    </row>
    <row r="645" spans="1:13">
      <c r="B645" s="11" t="s">
        <v>11</v>
      </c>
      <c r="C645" s="12"/>
      <c r="D645" s="28"/>
      <c r="E645" s="28"/>
      <c r="F645" s="28"/>
      <c r="G645" s="10">
        <v>1</v>
      </c>
      <c r="H645" s="15">
        <f>SUM(I617:I644)*0.01</f>
        <v>41.212699999999998</v>
      </c>
      <c r="I645" s="10">
        <f>SUM(G645*H645)</f>
        <v>41.212699999999998</v>
      </c>
    </row>
    <row r="646" spans="1:13" s="2" customFormat="1" ht="13.1">
      <c r="B646" s="8" t="s">
        <v>10</v>
      </c>
      <c r="D646" s="27"/>
      <c r="E646" s="27"/>
      <c r="F646" s="27"/>
      <c r="G646" s="6">
        <f>SUM(G640:G643)</f>
        <v>0.5</v>
      </c>
      <c r="H646" s="14">
        <f>SUM(I646)/50</f>
        <v>83.249653999999992</v>
      </c>
      <c r="I646" s="6">
        <f>SUM(I617:I645)</f>
        <v>4162.4826999999996</v>
      </c>
      <c r="J646" s="6">
        <f>SUM(I646)*I615</f>
        <v>208124.13499999998</v>
      </c>
      <c r="K646" s="6">
        <f>SUM(K640:K645)</f>
        <v>0</v>
      </c>
      <c r="L646" s="6">
        <f t="shared" ref="L646" si="124">SUM(L640:L645)</f>
        <v>25</v>
      </c>
      <c r="M646" s="6">
        <f t="shared" ref="M646" si="125">SUM(M640:M645)</f>
        <v>0</v>
      </c>
    </row>
    <row r="647" spans="1:13" ht="15.05">
      <c r="A647" s="3" t="s">
        <v>9</v>
      </c>
      <c r="B647" s="77" t="str">
        <f>'JMS SHEDULE OF WORKS'!C23</f>
        <v>BOH desk</v>
      </c>
      <c r="D647" s="26">
        <f>'JMS SHEDULE OF WORKS'!D23</f>
        <v>0</v>
      </c>
      <c r="F647" s="78">
        <f>'JMS SHEDULE OF WORKS'!G23</f>
        <v>0</v>
      </c>
      <c r="H647" s="13" t="s">
        <v>22</v>
      </c>
      <c r="I647" s="24">
        <f>'JMS SHEDULE OF WORKS'!E23</f>
        <v>3</v>
      </c>
    </row>
    <row r="648" spans="1:13" s="2" customFormat="1" ht="13.1">
      <c r="A648" s="76" t="str">
        <f>'JMS SHEDULE OF WORKS'!A23</f>
        <v>6964/21</v>
      </c>
      <c r="B648" s="8" t="s">
        <v>3</v>
      </c>
      <c r="C648" s="2" t="s">
        <v>4</v>
      </c>
      <c r="D648" s="27" t="s">
        <v>5</v>
      </c>
      <c r="E648" s="27" t="s">
        <v>5</v>
      </c>
      <c r="F648" s="27" t="s">
        <v>23</v>
      </c>
      <c r="G648" s="6" t="s">
        <v>6</v>
      </c>
      <c r="H648" s="14" t="s">
        <v>7</v>
      </c>
      <c r="I648" s="6" t="s">
        <v>8</v>
      </c>
      <c r="J648" s="6"/>
      <c r="K648" s="6" t="s">
        <v>18</v>
      </c>
      <c r="L648" s="6" t="s">
        <v>19</v>
      </c>
      <c r="M648" s="6" t="s">
        <v>20</v>
      </c>
    </row>
    <row r="649" spans="1:13">
      <c r="A649" s="30" t="s">
        <v>24</v>
      </c>
      <c r="B649" s="11"/>
      <c r="C649" s="12"/>
      <c r="D649" s="28"/>
      <c r="E649" s="28"/>
      <c r="F649" s="28">
        <f t="shared" ref="F649:F654" si="126">SUM(D649*E649)</f>
        <v>0</v>
      </c>
      <c r="G649" s="10"/>
      <c r="H649" s="15"/>
      <c r="I649" s="10">
        <f t="shared" ref="I649:I654" si="127">SUM(F649*G649)*H649</f>
        <v>0</v>
      </c>
    </row>
    <row r="650" spans="1:13">
      <c r="A650" s="30" t="s">
        <v>24</v>
      </c>
      <c r="B650" s="11"/>
      <c r="C650" s="12"/>
      <c r="D650" s="28"/>
      <c r="E650" s="28"/>
      <c r="F650" s="28">
        <f t="shared" si="126"/>
        <v>0</v>
      </c>
      <c r="G650" s="10"/>
      <c r="H650" s="15"/>
      <c r="I650" s="10">
        <f t="shared" si="127"/>
        <v>0</v>
      </c>
    </row>
    <row r="651" spans="1:13">
      <c r="A651" s="30" t="s">
        <v>24</v>
      </c>
      <c r="B651" s="11"/>
      <c r="C651" s="12"/>
      <c r="D651" s="28"/>
      <c r="E651" s="28"/>
      <c r="F651" s="28">
        <f t="shared" si="126"/>
        <v>0</v>
      </c>
      <c r="G651" s="10"/>
      <c r="H651" s="15"/>
      <c r="I651" s="10">
        <f t="shared" si="127"/>
        <v>0</v>
      </c>
    </row>
    <row r="652" spans="1:13">
      <c r="A652" s="31" t="s">
        <v>25</v>
      </c>
      <c r="B652" s="11"/>
      <c r="C652" s="12"/>
      <c r="D652" s="28"/>
      <c r="E652" s="28"/>
      <c r="F652" s="28">
        <f t="shared" si="126"/>
        <v>0</v>
      </c>
      <c r="G652" s="10"/>
      <c r="H652" s="15"/>
      <c r="I652" s="10">
        <f t="shared" si="127"/>
        <v>0</v>
      </c>
    </row>
    <row r="653" spans="1:13">
      <c r="A653" s="31" t="s">
        <v>25</v>
      </c>
      <c r="B653" s="11"/>
      <c r="C653" s="12"/>
      <c r="D653" s="28"/>
      <c r="E653" s="28"/>
      <c r="F653" s="28">
        <f t="shared" si="126"/>
        <v>0</v>
      </c>
      <c r="G653" s="10"/>
      <c r="H653" s="15"/>
      <c r="I653" s="10">
        <f t="shared" si="127"/>
        <v>0</v>
      </c>
    </row>
    <row r="654" spans="1:13">
      <c r="A654" s="31" t="s">
        <v>25</v>
      </c>
      <c r="B654" s="11"/>
      <c r="C654" s="12"/>
      <c r="D654" s="28"/>
      <c r="E654" s="28"/>
      <c r="F654" s="28">
        <f t="shared" si="126"/>
        <v>0</v>
      </c>
      <c r="G654" s="10"/>
      <c r="H654" s="15"/>
      <c r="I654" s="10">
        <f t="shared" si="127"/>
        <v>0</v>
      </c>
    </row>
    <row r="655" spans="1:13">
      <c r="A655" s="31" t="s">
        <v>39</v>
      </c>
      <c r="B655" s="11"/>
      <c r="C655" s="12"/>
      <c r="D655" s="28"/>
      <c r="E655" s="28"/>
      <c r="F655" s="28"/>
      <c r="G655" s="10"/>
      <c r="H655" s="15"/>
      <c r="I655" s="10">
        <f t="shared" ref="I655:I657" si="128">SUM(G655*H655)</f>
        <v>0</v>
      </c>
    </row>
    <row r="656" spans="1:13">
      <c r="A656" s="31" t="s">
        <v>39</v>
      </c>
      <c r="B656" s="11"/>
      <c r="C656" s="12"/>
      <c r="D656" s="28"/>
      <c r="E656" s="28"/>
      <c r="F656" s="28"/>
      <c r="G656" s="10"/>
      <c r="H656" s="15"/>
      <c r="I656" s="10">
        <f t="shared" si="128"/>
        <v>0</v>
      </c>
    </row>
    <row r="657" spans="1:11">
      <c r="A657" s="31" t="s">
        <v>39</v>
      </c>
      <c r="B657" s="11"/>
      <c r="C657" s="12"/>
      <c r="D657" s="28"/>
      <c r="E657" s="28"/>
      <c r="F657" s="28"/>
      <c r="G657" s="10"/>
      <c r="H657" s="15"/>
      <c r="I657" s="10">
        <f t="shared" si="128"/>
        <v>0</v>
      </c>
    </row>
    <row r="658" spans="1:11">
      <c r="A658" s="32" t="s">
        <v>28</v>
      </c>
      <c r="B658" s="11"/>
      <c r="C658" s="12"/>
      <c r="D658" s="28"/>
      <c r="E658" s="28"/>
      <c r="F658" s="28"/>
      <c r="G658" s="10"/>
      <c r="H658" s="15"/>
      <c r="I658" s="10">
        <f t="shared" ref="I658:I676" si="129">SUM(G658*H658)</f>
        <v>0</v>
      </c>
    </row>
    <row r="659" spans="1:11">
      <c r="A659" s="32" t="s">
        <v>28</v>
      </c>
      <c r="B659" s="11"/>
      <c r="C659" s="12"/>
      <c r="D659" s="28"/>
      <c r="E659" s="28"/>
      <c r="F659" s="28"/>
      <c r="G659" s="10"/>
      <c r="H659" s="15"/>
      <c r="I659" s="10">
        <f t="shared" si="129"/>
        <v>0</v>
      </c>
    </row>
    <row r="660" spans="1:11">
      <c r="A660" s="32" t="s">
        <v>28</v>
      </c>
      <c r="B660" s="11"/>
      <c r="C660" s="12"/>
      <c r="D660" s="28"/>
      <c r="E660" s="28"/>
      <c r="F660" s="28"/>
      <c r="G660" s="10"/>
      <c r="H660" s="15"/>
      <c r="I660" s="10">
        <f t="shared" si="129"/>
        <v>0</v>
      </c>
    </row>
    <row r="661" spans="1:11">
      <c r="A661" t="s">
        <v>26</v>
      </c>
      <c r="B661" s="11"/>
      <c r="C661" s="12"/>
      <c r="D661" s="28"/>
      <c r="E661" s="28"/>
      <c r="F661" s="28"/>
      <c r="G661" s="33">
        <v>0.1</v>
      </c>
      <c r="H661" s="15">
        <f>SUM(I658:I660)</f>
        <v>0</v>
      </c>
      <c r="I661" s="10">
        <f t="shared" si="129"/>
        <v>0</v>
      </c>
    </row>
    <row r="662" spans="1:11">
      <c r="B662" s="11" t="s">
        <v>27</v>
      </c>
      <c r="C662" s="12"/>
      <c r="D662" s="28"/>
      <c r="E662" s="28"/>
      <c r="F662" s="28"/>
      <c r="G662" s="10"/>
      <c r="H662" s="15"/>
      <c r="I662" s="10">
        <f t="shared" si="129"/>
        <v>0</v>
      </c>
    </row>
    <row r="663" spans="1:11">
      <c r="B663" s="11" t="s">
        <v>13</v>
      </c>
      <c r="C663" s="12" t="s">
        <v>14</v>
      </c>
      <c r="D663" s="28" t="s">
        <v>29</v>
      </c>
      <c r="E663" s="28"/>
      <c r="F663" s="28">
        <f>SUM(G649:G651)</f>
        <v>0</v>
      </c>
      <c r="G663" s="34">
        <f>SUM(F663)/20</f>
        <v>0</v>
      </c>
      <c r="H663" s="23"/>
      <c r="I663" s="10">
        <f t="shared" si="129"/>
        <v>0</v>
      </c>
    </row>
    <row r="664" spans="1:11">
      <c r="B664" s="11" t="s">
        <v>13</v>
      </c>
      <c r="C664" s="12" t="s">
        <v>14</v>
      </c>
      <c r="D664" s="28" t="s">
        <v>30</v>
      </c>
      <c r="E664" s="28"/>
      <c r="F664" s="28">
        <f>SUM(G652:G654)</f>
        <v>0</v>
      </c>
      <c r="G664" s="34">
        <f>SUM(F664)/10</f>
        <v>0</v>
      </c>
      <c r="H664" s="23"/>
      <c r="I664" s="10">
        <f t="shared" si="129"/>
        <v>0</v>
      </c>
    </row>
    <row r="665" spans="1:11">
      <c r="B665" s="11" t="s">
        <v>13</v>
      </c>
      <c r="C665" s="12" t="s">
        <v>14</v>
      </c>
      <c r="D665" s="28" t="s">
        <v>57</v>
      </c>
      <c r="E665" s="28"/>
      <c r="F665" s="80"/>
      <c r="G665" s="34">
        <f>SUM(F665)*0.25</f>
        <v>0</v>
      </c>
      <c r="H665" s="23"/>
      <c r="I665" s="10">
        <f t="shared" si="129"/>
        <v>0</v>
      </c>
    </row>
    <row r="666" spans="1:11">
      <c r="B666" s="11" t="s">
        <v>13</v>
      </c>
      <c r="C666" s="12" t="s">
        <v>14</v>
      </c>
      <c r="D666" s="28"/>
      <c r="E666" s="28"/>
      <c r="F666" s="28"/>
      <c r="G666" s="34"/>
      <c r="H666" s="23"/>
      <c r="I666" s="10">
        <f t="shared" si="129"/>
        <v>0</v>
      </c>
    </row>
    <row r="667" spans="1:11">
      <c r="B667" s="11" t="s">
        <v>13</v>
      </c>
      <c r="C667" s="12" t="s">
        <v>15</v>
      </c>
      <c r="D667" s="28"/>
      <c r="E667" s="28"/>
      <c r="F667" s="28"/>
      <c r="G667" s="34"/>
      <c r="H667" s="23"/>
      <c r="I667" s="10">
        <f t="shared" si="129"/>
        <v>0</v>
      </c>
    </row>
    <row r="668" spans="1:11">
      <c r="B668" s="11" t="s">
        <v>13</v>
      </c>
      <c r="C668" s="12" t="s">
        <v>15</v>
      </c>
      <c r="D668" s="28"/>
      <c r="E668" s="28"/>
      <c r="F668" s="28"/>
      <c r="G668" s="34"/>
      <c r="H668" s="23"/>
      <c r="I668" s="10">
        <f t="shared" si="129"/>
        <v>0</v>
      </c>
    </row>
    <row r="669" spans="1:11">
      <c r="B669" s="11" t="s">
        <v>13</v>
      </c>
      <c r="C669" s="12" t="s">
        <v>15</v>
      </c>
      <c r="D669" s="28"/>
      <c r="E669" s="28"/>
      <c r="F669" s="28"/>
      <c r="G669" s="34"/>
      <c r="H669" s="23"/>
      <c r="I669" s="10">
        <f t="shared" si="129"/>
        <v>0</v>
      </c>
    </row>
    <row r="670" spans="1:11">
      <c r="B670" s="11" t="s">
        <v>13</v>
      </c>
      <c r="C670" s="12" t="s">
        <v>16</v>
      </c>
      <c r="D670" s="28"/>
      <c r="E670" s="28"/>
      <c r="F670" s="28"/>
      <c r="G670" s="34"/>
      <c r="H670" s="23"/>
      <c r="I670" s="10">
        <f t="shared" si="129"/>
        <v>0</v>
      </c>
    </row>
    <row r="671" spans="1:11">
      <c r="B671" s="11" t="s">
        <v>13</v>
      </c>
      <c r="C671" s="12" t="s">
        <v>16</v>
      </c>
      <c r="D671" s="28"/>
      <c r="E671" s="28"/>
      <c r="F671" s="28"/>
      <c r="G671" s="34"/>
      <c r="H671" s="23"/>
      <c r="I671" s="10">
        <f t="shared" si="129"/>
        <v>0</v>
      </c>
    </row>
    <row r="672" spans="1:11">
      <c r="B672" s="11" t="s">
        <v>21</v>
      </c>
      <c r="C672" s="12" t="s">
        <v>14</v>
      </c>
      <c r="D672" s="28"/>
      <c r="E672" s="28"/>
      <c r="F672" s="28"/>
      <c r="G672" s="22">
        <f>SUM(G663:G666)</f>
        <v>0</v>
      </c>
      <c r="H672" s="15">
        <v>37.42</v>
      </c>
      <c r="I672" s="10">
        <f t="shared" si="129"/>
        <v>0</v>
      </c>
      <c r="K672" s="5">
        <f>SUM(G672)*I647</f>
        <v>0</v>
      </c>
    </row>
    <row r="673" spans="1:13">
      <c r="B673" s="11" t="s">
        <v>21</v>
      </c>
      <c r="C673" s="12" t="s">
        <v>15</v>
      </c>
      <c r="D673" s="28"/>
      <c r="E673" s="28"/>
      <c r="F673" s="28"/>
      <c r="G673" s="22">
        <f>SUM(G667:G669)</f>
        <v>0</v>
      </c>
      <c r="H673" s="15">
        <v>37.42</v>
      </c>
      <c r="I673" s="10">
        <f t="shared" si="129"/>
        <v>0</v>
      </c>
      <c r="L673" s="5">
        <f>SUM(G673)*I647</f>
        <v>0</v>
      </c>
    </row>
    <row r="674" spans="1:13">
      <c r="B674" s="11" t="s">
        <v>21</v>
      </c>
      <c r="C674" s="12" t="s">
        <v>16</v>
      </c>
      <c r="D674" s="28"/>
      <c r="E674" s="28"/>
      <c r="F674" s="28"/>
      <c r="G674" s="22">
        <f>SUM(G670:G671)</f>
        <v>0</v>
      </c>
      <c r="H674" s="15">
        <v>37.42</v>
      </c>
      <c r="I674" s="10">
        <f t="shared" si="129"/>
        <v>0</v>
      </c>
      <c r="M674" s="5">
        <f>SUM(G674)*I647</f>
        <v>0</v>
      </c>
    </row>
    <row r="675" spans="1:13">
      <c r="B675" s="11" t="s">
        <v>13</v>
      </c>
      <c r="C675" s="12" t="s">
        <v>17</v>
      </c>
      <c r="D675" s="28"/>
      <c r="E675" s="28"/>
      <c r="F675" s="28"/>
      <c r="G675" s="34"/>
      <c r="H675" s="15">
        <v>37.42</v>
      </c>
      <c r="I675" s="10">
        <f t="shared" si="129"/>
        <v>0</v>
      </c>
      <c r="L675" s="5">
        <f>SUM(G675)*I647</f>
        <v>0</v>
      </c>
    </row>
    <row r="676" spans="1:13">
      <c r="B676" s="11" t="s">
        <v>12</v>
      </c>
      <c r="C676" s="12"/>
      <c r="D676" s="28"/>
      <c r="E676" s="28"/>
      <c r="F676" s="28"/>
      <c r="G676" s="10"/>
      <c r="H676" s="15">
        <v>37.42</v>
      </c>
      <c r="I676" s="10">
        <f t="shared" si="129"/>
        <v>0</v>
      </c>
    </row>
    <row r="677" spans="1:13">
      <c r="B677" s="11" t="s">
        <v>11</v>
      </c>
      <c r="C677" s="12"/>
      <c r="D677" s="28"/>
      <c r="E677" s="28"/>
      <c r="F677" s="28"/>
      <c r="G677" s="10">
        <v>1</v>
      </c>
      <c r="H677" s="15">
        <f>SUM(I649:I676)*0.01</f>
        <v>0</v>
      </c>
      <c r="I677" s="10">
        <f>SUM(G677*H677)</f>
        <v>0</v>
      </c>
    </row>
    <row r="678" spans="1:13" s="2" customFormat="1" ht="13.1">
      <c r="B678" s="8" t="s">
        <v>10</v>
      </c>
      <c r="D678" s="27"/>
      <c r="E678" s="27"/>
      <c r="F678" s="27"/>
      <c r="G678" s="6">
        <f>SUM(G672:G675)</f>
        <v>0</v>
      </c>
      <c r="H678" s="14"/>
      <c r="I678" s="6">
        <f>SUM(I649:I677)</f>
        <v>0</v>
      </c>
      <c r="J678" s="6">
        <f>SUM(I678)*I647</f>
        <v>0</v>
      </c>
      <c r="K678" s="6">
        <f>SUM(K672:K677)</f>
        <v>0</v>
      </c>
      <c r="L678" s="6">
        <f t="shared" ref="L678" si="130">SUM(L672:L677)</f>
        <v>0</v>
      </c>
      <c r="M678" s="6">
        <f t="shared" ref="M678" si="131">SUM(M672:M677)</f>
        <v>0</v>
      </c>
    </row>
    <row r="679" spans="1:13" ht="15.05">
      <c r="A679" s="3" t="s">
        <v>9</v>
      </c>
      <c r="B679" s="77">
        <f>'JMS SHEDULE OF WORKS'!C24</f>
        <v>0</v>
      </c>
      <c r="D679" s="26">
        <f>'JMS SHEDULE OF WORKS'!D24</f>
        <v>0</v>
      </c>
      <c r="F679" s="78">
        <f>'JMS SHEDULE OF WORKS'!G24</f>
        <v>0</v>
      </c>
      <c r="H679" s="13" t="s">
        <v>22</v>
      </c>
      <c r="I679" s="24">
        <f>'JMS SHEDULE OF WORKS'!E24</f>
        <v>0</v>
      </c>
    </row>
    <row r="680" spans="1:13" s="2" customFormat="1" ht="13.1">
      <c r="A680" s="76" t="str">
        <f>'JMS SHEDULE OF WORKS'!A24</f>
        <v>6964/22</v>
      </c>
      <c r="B680" s="8" t="s">
        <v>3</v>
      </c>
      <c r="C680" s="2" t="s">
        <v>4</v>
      </c>
      <c r="D680" s="27" t="s">
        <v>5</v>
      </c>
      <c r="E680" s="27" t="s">
        <v>5</v>
      </c>
      <c r="F680" s="27" t="s">
        <v>23</v>
      </c>
      <c r="G680" s="6" t="s">
        <v>6</v>
      </c>
      <c r="H680" s="14" t="s">
        <v>7</v>
      </c>
      <c r="I680" s="6" t="s">
        <v>8</v>
      </c>
      <c r="J680" s="6"/>
      <c r="K680" s="6" t="s">
        <v>18</v>
      </c>
      <c r="L680" s="6" t="s">
        <v>19</v>
      </c>
      <c r="M680" s="6" t="s">
        <v>20</v>
      </c>
    </row>
    <row r="681" spans="1:13">
      <c r="A681" s="30" t="s">
        <v>24</v>
      </c>
      <c r="B681" s="11"/>
      <c r="C681" s="12"/>
      <c r="D681" s="28"/>
      <c r="E681" s="28"/>
      <c r="F681" s="28">
        <f t="shared" ref="F681:F686" si="132">SUM(D681*E681)</f>
        <v>0</v>
      </c>
      <c r="G681" s="10"/>
      <c r="H681" s="15"/>
      <c r="I681" s="10">
        <f t="shared" ref="I681:I686" si="133">SUM(F681*G681)*H681</f>
        <v>0</v>
      </c>
    </row>
    <row r="682" spans="1:13">
      <c r="A682" s="30" t="s">
        <v>24</v>
      </c>
      <c r="B682" s="11"/>
      <c r="C682" s="12"/>
      <c r="D682" s="28"/>
      <c r="E682" s="28"/>
      <c r="F682" s="28">
        <f t="shared" si="132"/>
        <v>0</v>
      </c>
      <c r="G682" s="10"/>
      <c r="H682" s="15"/>
      <c r="I682" s="10">
        <f t="shared" si="133"/>
        <v>0</v>
      </c>
    </row>
    <row r="683" spans="1:13">
      <c r="A683" s="30" t="s">
        <v>24</v>
      </c>
      <c r="B683" s="11"/>
      <c r="C683" s="12"/>
      <c r="D683" s="28"/>
      <c r="E683" s="28"/>
      <c r="F683" s="28">
        <f t="shared" si="132"/>
        <v>0</v>
      </c>
      <c r="G683" s="10"/>
      <c r="H683" s="15"/>
      <c r="I683" s="10">
        <f t="shared" si="133"/>
        <v>0</v>
      </c>
    </row>
    <row r="684" spans="1:13">
      <c r="A684" s="31" t="s">
        <v>25</v>
      </c>
      <c r="B684" s="11"/>
      <c r="C684" s="12"/>
      <c r="D684" s="28"/>
      <c r="E684" s="28"/>
      <c r="F684" s="28">
        <f t="shared" si="132"/>
        <v>0</v>
      </c>
      <c r="G684" s="10"/>
      <c r="H684" s="15"/>
      <c r="I684" s="10">
        <f t="shared" si="133"/>
        <v>0</v>
      </c>
    </row>
    <row r="685" spans="1:13">
      <c r="A685" s="31" t="s">
        <v>25</v>
      </c>
      <c r="B685" s="11"/>
      <c r="C685" s="12"/>
      <c r="D685" s="28"/>
      <c r="E685" s="28"/>
      <c r="F685" s="28">
        <f t="shared" si="132"/>
        <v>0</v>
      </c>
      <c r="G685" s="10"/>
      <c r="H685" s="15"/>
      <c r="I685" s="10">
        <f t="shared" si="133"/>
        <v>0</v>
      </c>
    </row>
    <row r="686" spans="1:13">
      <c r="A686" s="31" t="s">
        <v>25</v>
      </c>
      <c r="B686" s="11"/>
      <c r="C686" s="12"/>
      <c r="D686" s="28"/>
      <c r="E686" s="28"/>
      <c r="F686" s="28">
        <f t="shared" si="132"/>
        <v>0</v>
      </c>
      <c r="G686" s="10"/>
      <c r="H686" s="15"/>
      <c r="I686" s="10">
        <f t="shared" si="133"/>
        <v>0</v>
      </c>
    </row>
    <row r="687" spans="1:13">
      <c r="A687" s="31" t="s">
        <v>39</v>
      </c>
      <c r="B687" s="11"/>
      <c r="C687" s="12"/>
      <c r="D687" s="28"/>
      <c r="E687" s="28"/>
      <c r="F687" s="28"/>
      <c r="G687" s="10"/>
      <c r="H687" s="15"/>
      <c r="I687" s="10">
        <f t="shared" ref="I687:I689" si="134">SUM(G687*H687)</f>
        <v>0</v>
      </c>
    </row>
    <row r="688" spans="1:13">
      <c r="A688" s="31" t="s">
        <v>39</v>
      </c>
      <c r="B688" s="11"/>
      <c r="C688" s="12"/>
      <c r="D688" s="28"/>
      <c r="E688" s="28"/>
      <c r="F688" s="28"/>
      <c r="G688" s="10"/>
      <c r="H688" s="15"/>
      <c r="I688" s="10">
        <f t="shared" si="134"/>
        <v>0</v>
      </c>
    </row>
    <row r="689" spans="1:11">
      <c r="A689" s="31" t="s">
        <v>39</v>
      </c>
      <c r="B689" s="11"/>
      <c r="C689" s="12"/>
      <c r="D689" s="28"/>
      <c r="E689" s="28"/>
      <c r="F689" s="28"/>
      <c r="G689" s="10"/>
      <c r="H689" s="15"/>
      <c r="I689" s="10">
        <f t="shared" si="134"/>
        <v>0</v>
      </c>
    </row>
    <row r="690" spans="1:11">
      <c r="A690" s="32" t="s">
        <v>28</v>
      </c>
      <c r="B690" s="11"/>
      <c r="C690" s="12"/>
      <c r="D690" s="28"/>
      <c r="E690" s="28"/>
      <c r="F690" s="28"/>
      <c r="G690" s="10"/>
      <c r="H690" s="15"/>
      <c r="I690" s="10">
        <f t="shared" ref="I690:I708" si="135">SUM(G690*H690)</f>
        <v>0</v>
      </c>
    </row>
    <row r="691" spans="1:11">
      <c r="A691" s="32" t="s">
        <v>28</v>
      </c>
      <c r="B691" s="11"/>
      <c r="C691" s="12"/>
      <c r="D691" s="28"/>
      <c r="E691" s="28"/>
      <c r="F691" s="28"/>
      <c r="G691" s="10"/>
      <c r="H691" s="15"/>
      <c r="I691" s="10">
        <f t="shared" si="135"/>
        <v>0</v>
      </c>
    </row>
    <row r="692" spans="1:11">
      <c r="A692" s="32" t="s">
        <v>28</v>
      </c>
      <c r="B692" s="11"/>
      <c r="C692" s="12"/>
      <c r="D692" s="28"/>
      <c r="E692" s="28"/>
      <c r="F692" s="28"/>
      <c r="G692" s="10"/>
      <c r="H692" s="15"/>
      <c r="I692" s="10">
        <f t="shared" si="135"/>
        <v>0</v>
      </c>
    </row>
    <row r="693" spans="1:11">
      <c r="A693" t="s">
        <v>26</v>
      </c>
      <c r="B693" s="11"/>
      <c r="C693" s="12"/>
      <c r="D693" s="28"/>
      <c r="E693" s="28"/>
      <c r="F693" s="28"/>
      <c r="G693" s="33">
        <v>0.1</v>
      </c>
      <c r="H693" s="15">
        <f>SUM(I690:I692)</f>
        <v>0</v>
      </c>
      <c r="I693" s="10">
        <f t="shared" si="135"/>
        <v>0</v>
      </c>
    </row>
    <row r="694" spans="1:11">
      <c r="B694" s="11" t="s">
        <v>27</v>
      </c>
      <c r="C694" s="12"/>
      <c r="D694" s="28"/>
      <c r="E694" s="28"/>
      <c r="F694" s="28"/>
      <c r="G694" s="10"/>
      <c r="H694" s="15"/>
      <c r="I694" s="10">
        <f t="shared" si="135"/>
        <v>0</v>
      </c>
    </row>
    <row r="695" spans="1:11">
      <c r="B695" s="11" t="s">
        <v>13</v>
      </c>
      <c r="C695" s="12" t="s">
        <v>14</v>
      </c>
      <c r="D695" s="28" t="s">
        <v>29</v>
      </c>
      <c r="E695" s="28"/>
      <c r="F695" s="28">
        <f>SUM(G681:G683)</f>
        <v>0</v>
      </c>
      <c r="G695" s="34">
        <f>SUM(F695)/20</f>
        <v>0</v>
      </c>
      <c r="H695" s="23"/>
      <c r="I695" s="10">
        <f t="shared" si="135"/>
        <v>0</v>
      </c>
    </row>
    <row r="696" spans="1:11">
      <c r="B696" s="11" t="s">
        <v>13</v>
      </c>
      <c r="C696" s="12" t="s">
        <v>14</v>
      </c>
      <c r="D696" s="28" t="s">
        <v>30</v>
      </c>
      <c r="E696" s="28"/>
      <c r="F696" s="28">
        <f>SUM(G684:G686)</f>
        <v>0</v>
      </c>
      <c r="G696" s="34">
        <f>SUM(F696)/10</f>
        <v>0</v>
      </c>
      <c r="H696" s="23"/>
      <c r="I696" s="10">
        <f t="shared" si="135"/>
        <v>0</v>
      </c>
    </row>
    <row r="697" spans="1:11">
      <c r="B697" s="11" t="s">
        <v>13</v>
      </c>
      <c r="C697" s="12" t="s">
        <v>14</v>
      </c>
      <c r="D697" s="28" t="s">
        <v>57</v>
      </c>
      <c r="E697" s="28"/>
      <c r="F697" s="80"/>
      <c r="G697" s="34">
        <f>SUM(F697)*0.25</f>
        <v>0</v>
      </c>
      <c r="H697" s="23"/>
      <c r="I697" s="10">
        <f t="shared" si="135"/>
        <v>0</v>
      </c>
    </row>
    <row r="698" spans="1:11">
      <c r="B698" s="11" t="s">
        <v>13</v>
      </c>
      <c r="C698" s="12" t="s">
        <v>14</v>
      </c>
      <c r="D698" s="28"/>
      <c r="E698" s="28"/>
      <c r="F698" s="28"/>
      <c r="G698" s="34"/>
      <c r="H698" s="23"/>
      <c r="I698" s="10">
        <f t="shared" si="135"/>
        <v>0</v>
      </c>
    </row>
    <row r="699" spans="1:11">
      <c r="B699" s="11" t="s">
        <v>13</v>
      </c>
      <c r="C699" s="12" t="s">
        <v>15</v>
      </c>
      <c r="D699" s="28"/>
      <c r="E699" s="28"/>
      <c r="F699" s="28"/>
      <c r="G699" s="34"/>
      <c r="H699" s="23"/>
      <c r="I699" s="10">
        <f t="shared" si="135"/>
        <v>0</v>
      </c>
    </row>
    <row r="700" spans="1:11">
      <c r="B700" s="11" t="s">
        <v>13</v>
      </c>
      <c r="C700" s="12" t="s">
        <v>15</v>
      </c>
      <c r="D700" s="28"/>
      <c r="E700" s="28"/>
      <c r="F700" s="28"/>
      <c r="G700" s="34"/>
      <c r="H700" s="23"/>
      <c r="I700" s="10">
        <f t="shared" si="135"/>
        <v>0</v>
      </c>
    </row>
    <row r="701" spans="1:11">
      <c r="B701" s="11" t="s">
        <v>13</v>
      </c>
      <c r="C701" s="12" t="s">
        <v>15</v>
      </c>
      <c r="D701" s="28"/>
      <c r="E701" s="28"/>
      <c r="F701" s="28"/>
      <c r="G701" s="34"/>
      <c r="H701" s="23"/>
      <c r="I701" s="10">
        <f t="shared" si="135"/>
        <v>0</v>
      </c>
    </row>
    <row r="702" spans="1:11">
      <c r="B702" s="11" t="s">
        <v>13</v>
      </c>
      <c r="C702" s="12" t="s">
        <v>16</v>
      </c>
      <c r="D702" s="28"/>
      <c r="E702" s="28"/>
      <c r="F702" s="28"/>
      <c r="G702" s="34"/>
      <c r="H702" s="23"/>
      <c r="I702" s="10">
        <f t="shared" si="135"/>
        <v>0</v>
      </c>
    </row>
    <row r="703" spans="1:11">
      <c r="B703" s="11" t="s">
        <v>13</v>
      </c>
      <c r="C703" s="12" t="s">
        <v>16</v>
      </c>
      <c r="D703" s="28"/>
      <c r="E703" s="28"/>
      <c r="F703" s="28"/>
      <c r="G703" s="34"/>
      <c r="H703" s="23"/>
      <c r="I703" s="10">
        <f t="shared" si="135"/>
        <v>0</v>
      </c>
    </row>
    <row r="704" spans="1:11">
      <c r="B704" s="11" t="s">
        <v>21</v>
      </c>
      <c r="C704" s="12" t="s">
        <v>14</v>
      </c>
      <c r="D704" s="28"/>
      <c r="E704" s="28"/>
      <c r="F704" s="28"/>
      <c r="G704" s="22">
        <f>SUM(G695:G698)</f>
        <v>0</v>
      </c>
      <c r="H704" s="15">
        <v>37.42</v>
      </c>
      <c r="I704" s="10">
        <f t="shared" si="135"/>
        <v>0</v>
      </c>
      <c r="K704" s="5">
        <f>SUM(G704)*I679</f>
        <v>0</v>
      </c>
    </row>
    <row r="705" spans="1:13">
      <c r="B705" s="11" t="s">
        <v>21</v>
      </c>
      <c r="C705" s="12" t="s">
        <v>15</v>
      </c>
      <c r="D705" s="28"/>
      <c r="E705" s="28"/>
      <c r="F705" s="28"/>
      <c r="G705" s="22">
        <f>SUM(G699:G701)</f>
        <v>0</v>
      </c>
      <c r="H705" s="15">
        <v>37.42</v>
      </c>
      <c r="I705" s="10">
        <f t="shared" si="135"/>
        <v>0</v>
      </c>
      <c r="L705" s="5">
        <f>SUM(G705)*I679</f>
        <v>0</v>
      </c>
    </row>
    <row r="706" spans="1:13">
      <c r="B706" s="11" t="s">
        <v>21</v>
      </c>
      <c r="C706" s="12" t="s">
        <v>16</v>
      </c>
      <c r="D706" s="28"/>
      <c r="E706" s="28"/>
      <c r="F706" s="28"/>
      <c r="G706" s="22">
        <f>SUM(G702:G703)</f>
        <v>0</v>
      </c>
      <c r="H706" s="15">
        <v>37.42</v>
      </c>
      <c r="I706" s="10">
        <f t="shared" si="135"/>
        <v>0</v>
      </c>
      <c r="M706" s="5">
        <f>SUM(G706)*I679</f>
        <v>0</v>
      </c>
    </row>
    <row r="707" spans="1:13">
      <c r="B707" s="11" t="s">
        <v>13</v>
      </c>
      <c r="C707" s="12" t="s">
        <v>17</v>
      </c>
      <c r="D707" s="28"/>
      <c r="E707" s="28"/>
      <c r="F707" s="28"/>
      <c r="G707" s="34"/>
      <c r="H707" s="15">
        <v>37.42</v>
      </c>
      <c r="I707" s="10">
        <f t="shared" si="135"/>
        <v>0</v>
      </c>
      <c r="L707" s="5">
        <f>SUM(G707)*I679</f>
        <v>0</v>
      </c>
    </row>
    <row r="708" spans="1:13">
      <c r="B708" s="11" t="s">
        <v>12</v>
      </c>
      <c r="C708" s="12"/>
      <c r="D708" s="28"/>
      <c r="E708" s="28"/>
      <c r="F708" s="28"/>
      <c r="G708" s="10"/>
      <c r="H708" s="15">
        <v>37.42</v>
      </c>
      <c r="I708" s="10">
        <f t="shared" si="135"/>
        <v>0</v>
      </c>
    </row>
    <row r="709" spans="1:13">
      <c r="B709" s="11" t="s">
        <v>11</v>
      </c>
      <c r="C709" s="12"/>
      <c r="D709" s="28"/>
      <c r="E709" s="28"/>
      <c r="F709" s="28"/>
      <c r="G709" s="10">
        <v>1</v>
      </c>
      <c r="H709" s="15">
        <f>SUM(I681:I708)*0.01</f>
        <v>0</v>
      </c>
      <c r="I709" s="10">
        <f>SUM(G709*H709)</f>
        <v>0</v>
      </c>
    </row>
    <row r="710" spans="1:13" s="2" customFormat="1" ht="13.1">
      <c r="B710" s="8" t="s">
        <v>10</v>
      </c>
      <c r="D710" s="27"/>
      <c r="E710" s="27"/>
      <c r="F710" s="27"/>
      <c r="G710" s="6">
        <f>SUM(G704:G707)</f>
        <v>0</v>
      </c>
      <c r="H710" s="14"/>
      <c r="I710" s="6">
        <f>SUM(I681:I709)</f>
        <v>0</v>
      </c>
      <c r="J710" s="6">
        <f>SUM(I710)*I679</f>
        <v>0</v>
      </c>
      <c r="K710" s="6">
        <f>SUM(K704:K709)</f>
        <v>0</v>
      </c>
      <c r="L710" s="6">
        <f t="shared" ref="L710" si="136">SUM(L704:L709)</f>
        <v>0</v>
      </c>
      <c r="M710" s="6">
        <f t="shared" ref="M710" si="137">SUM(M704:M709)</f>
        <v>0</v>
      </c>
    </row>
    <row r="711" spans="1:13" ht="15.05">
      <c r="A711" s="3" t="s">
        <v>9</v>
      </c>
      <c r="B711" s="77">
        <f>'JMS SHEDULE OF WORKS'!C25</f>
        <v>0</v>
      </c>
      <c r="D711" s="26">
        <f>'JMS SHEDULE OF WORKS'!D25</f>
        <v>0</v>
      </c>
      <c r="F711" s="78">
        <f>'JMS SHEDULE OF WORKS'!G25</f>
        <v>0</v>
      </c>
      <c r="H711" s="13" t="s">
        <v>22</v>
      </c>
      <c r="I711" s="24">
        <f>'JMS SHEDULE OF WORKS'!E25</f>
        <v>0</v>
      </c>
    </row>
    <row r="712" spans="1:13" s="2" customFormat="1" ht="13.1">
      <c r="A712" s="76" t="str">
        <f>'JMS SHEDULE OF WORKS'!A25</f>
        <v>6964/23</v>
      </c>
      <c r="B712" s="8" t="s">
        <v>3</v>
      </c>
      <c r="C712" s="2" t="s">
        <v>4</v>
      </c>
      <c r="D712" s="27" t="s">
        <v>5</v>
      </c>
      <c r="E712" s="27" t="s">
        <v>5</v>
      </c>
      <c r="F712" s="27" t="s">
        <v>23</v>
      </c>
      <c r="G712" s="6" t="s">
        <v>6</v>
      </c>
      <c r="H712" s="14" t="s">
        <v>7</v>
      </c>
      <c r="I712" s="6" t="s">
        <v>8</v>
      </c>
      <c r="J712" s="6"/>
      <c r="K712" s="6" t="s">
        <v>18</v>
      </c>
      <c r="L712" s="6" t="s">
        <v>19</v>
      </c>
      <c r="M712" s="6" t="s">
        <v>20</v>
      </c>
    </row>
    <row r="713" spans="1:13">
      <c r="A713" s="30" t="s">
        <v>24</v>
      </c>
      <c r="B713" s="11"/>
      <c r="C713" s="12"/>
      <c r="D713" s="28"/>
      <c r="E713" s="28"/>
      <c r="F713" s="28">
        <f t="shared" ref="F713:F718" si="138">SUM(D713*E713)</f>
        <v>0</v>
      </c>
      <c r="G713" s="10"/>
      <c r="H713" s="15"/>
      <c r="I713" s="10">
        <f t="shared" ref="I713:I718" si="139">SUM(F713*G713)*H713</f>
        <v>0</v>
      </c>
    </row>
    <row r="714" spans="1:13">
      <c r="A714" s="30" t="s">
        <v>24</v>
      </c>
      <c r="B714" s="11"/>
      <c r="C714" s="12"/>
      <c r="D714" s="28"/>
      <c r="E714" s="28"/>
      <c r="F714" s="28">
        <f t="shared" si="138"/>
        <v>0</v>
      </c>
      <c r="G714" s="10"/>
      <c r="H714" s="15"/>
      <c r="I714" s="10">
        <f t="shared" si="139"/>
        <v>0</v>
      </c>
    </row>
    <row r="715" spans="1:13">
      <c r="A715" s="30" t="s">
        <v>24</v>
      </c>
      <c r="B715" s="11"/>
      <c r="C715" s="12"/>
      <c r="D715" s="28"/>
      <c r="E715" s="28"/>
      <c r="F715" s="28">
        <f t="shared" si="138"/>
        <v>0</v>
      </c>
      <c r="G715" s="10"/>
      <c r="H715" s="15"/>
      <c r="I715" s="10">
        <f t="shared" si="139"/>
        <v>0</v>
      </c>
    </row>
    <row r="716" spans="1:13">
      <c r="A716" s="31" t="s">
        <v>25</v>
      </c>
      <c r="B716" s="11"/>
      <c r="C716" s="12"/>
      <c r="D716" s="28"/>
      <c r="E716" s="28"/>
      <c r="F716" s="28">
        <f t="shared" si="138"/>
        <v>0</v>
      </c>
      <c r="G716" s="10"/>
      <c r="H716" s="15"/>
      <c r="I716" s="10">
        <f t="shared" si="139"/>
        <v>0</v>
      </c>
    </row>
    <row r="717" spans="1:13">
      <c r="A717" s="31" t="s">
        <v>25</v>
      </c>
      <c r="B717" s="11"/>
      <c r="C717" s="12"/>
      <c r="D717" s="28"/>
      <c r="E717" s="28"/>
      <c r="F717" s="28">
        <f t="shared" si="138"/>
        <v>0</v>
      </c>
      <c r="G717" s="10"/>
      <c r="H717" s="15"/>
      <c r="I717" s="10">
        <f t="shared" si="139"/>
        <v>0</v>
      </c>
    </row>
    <row r="718" spans="1:13">
      <c r="A718" s="31" t="s">
        <v>25</v>
      </c>
      <c r="B718" s="11"/>
      <c r="C718" s="12"/>
      <c r="D718" s="28"/>
      <c r="E718" s="28"/>
      <c r="F718" s="28">
        <f t="shared" si="138"/>
        <v>0</v>
      </c>
      <c r="G718" s="10"/>
      <c r="H718" s="15"/>
      <c r="I718" s="10">
        <f t="shared" si="139"/>
        <v>0</v>
      </c>
    </row>
    <row r="719" spans="1:13">
      <c r="A719" s="31" t="s">
        <v>39</v>
      </c>
      <c r="B719" s="11"/>
      <c r="C719" s="12"/>
      <c r="D719" s="28"/>
      <c r="E719" s="28"/>
      <c r="F719" s="28"/>
      <c r="G719" s="10"/>
      <c r="H719" s="15"/>
      <c r="I719" s="10">
        <f t="shared" ref="I719:I721" si="140">SUM(G719*H719)</f>
        <v>0</v>
      </c>
    </row>
    <row r="720" spans="1:13">
      <c r="A720" s="31" t="s">
        <v>39</v>
      </c>
      <c r="B720" s="11"/>
      <c r="C720" s="12"/>
      <c r="D720" s="28"/>
      <c r="E720" s="28"/>
      <c r="F720" s="28"/>
      <c r="G720" s="10"/>
      <c r="H720" s="15"/>
      <c r="I720" s="10">
        <f t="shared" si="140"/>
        <v>0</v>
      </c>
    </row>
    <row r="721" spans="1:11">
      <c r="A721" s="31" t="s">
        <v>39</v>
      </c>
      <c r="B721" s="11"/>
      <c r="C721" s="12"/>
      <c r="D721" s="28"/>
      <c r="E721" s="28"/>
      <c r="F721" s="28"/>
      <c r="G721" s="10"/>
      <c r="H721" s="15"/>
      <c r="I721" s="10">
        <f t="shared" si="140"/>
        <v>0</v>
      </c>
    </row>
    <row r="722" spans="1:11">
      <c r="A722" s="32" t="s">
        <v>28</v>
      </c>
      <c r="B722" s="11"/>
      <c r="C722" s="12"/>
      <c r="D722" s="28"/>
      <c r="E722" s="28"/>
      <c r="F722" s="28"/>
      <c r="G722" s="10"/>
      <c r="H722" s="15"/>
      <c r="I722" s="10">
        <f t="shared" ref="I722:I740" si="141">SUM(G722*H722)</f>
        <v>0</v>
      </c>
    </row>
    <row r="723" spans="1:11">
      <c r="A723" s="32" t="s">
        <v>28</v>
      </c>
      <c r="B723" s="11"/>
      <c r="C723" s="12"/>
      <c r="D723" s="28"/>
      <c r="E723" s="28"/>
      <c r="F723" s="28"/>
      <c r="G723" s="10"/>
      <c r="H723" s="15"/>
      <c r="I723" s="10">
        <f t="shared" si="141"/>
        <v>0</v>
      </c>
    </row>
    <row r="724" spans="1:11">
      <c r="A724" s="32" t="s">
        <v>28</v>
      </c>
      <c r="B724" s="11"/>
      <c r="C724" s="12"/>
      <c r="D724" s="28"/>
      <c r="E724" s="28"/>
      <c r="F724" s="28"/>
      <c r="G724" s="10"/>
      <c r="H724" s="15"/>
      <c r="I724" s="10">
        <f t="shared" si="141"/>
        <v>0</v>
      </c>
    </row>
    <row r="725" spans="1:11">
      <c r="A725" t="s">
        <v>26</v>
      </c>
      <c r="B725" s="11"/>
      <c r="C725" s="12"/>
      <c r="D725" s="28"/>
      <c r="E725" s="28"/>
      <c r="F725" s="28"/>
      <c r="G725" s="33">
        <v>0.1</v>
      </c>
      <c r="H725" s="15">
        <f>SUM(I722:I724)</f>
        <v>0</v>
      </c>
      <c r="I725" s="10">
        <f t="shared" si="141"/>
        <v>0</v>
      </c>
    </row>
    <row r="726" spans="1:11">
      <c r="B726" s="11" t="s">
        <v>27</v>
      </c>
      <c r="C726" s="12"/>
      <c r="D726" s="28"/>
      <c r="E726" s="28"/>
      <c r="F726" s="28"/>
      <c r="G726" s="10"/>
      <c r="H726" s="15"/>
      <c r="I726" s="10">
        <f t="shared" si="141"/>
        <v>0</v>
      </c>
    </row>
    <row r="727" spans="1:11">
      <c r="B727" s="11" t="s">
        <v>13</v>
      </c>
      <c r="C727" s="12" t="s">
        <v>14</v>
      </c>
      <c r="D727" s="28" t="s">
        <v>29</v>
      </c>
      <c r="E727" s="28"/>
      <c r="F727" s="28">
        <f>SUM(G713:G715)</f>
        <v>0</v>
      </c>
      <c r="G727" s="34">
        <f>SUM(F727)/20</f>
        <v>0</v>
      </c>
      <c r="H727" s="23"/>
      <c r="I727" s="10">
        <f t="shared" si="141"/>
        <v>0</v>
      </c>
    </row>
    <row r="728" spans="1:11">
      <c r="B728" s="11" t="s">
        <v>13</v>
      </c>
      <c r="C728" s="12" t="s">
        <v>14</v>
      </c>
      <c r="D728" s="28" t="s">
        <v>30</v>
      </c>
      <c r="E728" s="28"/>
      <c r="F728" s="28">
        <f>SUM(G716:G718)</f>
        <v>0</v>
      </c>
      <c r="G728" s="34">
        <f>SUM(F728)/10</f>
        <v>0</v>
      </c>
      <c r="H728" s="23"/>
      <c r="I728" s="10">
        <f t="shared" si="141"/>
        <v>0</v>
      </c>
    </row>
    <row r="729" spans="1:11">
      <c r="B729" s="11" t="s">
        <v>13</v>
      </c>
      <c r="C729" s="12" t="s">
        <v>14</v>
      </c>
      <c r="D729" s="28" t="s">
        <v>57</v>
      </c>
      <c r="E729" s="28"/>
      <c r="F729" s="80"/>
      <c r="G729" s="34">
        <f>SUM(F729)*0.25</f>
        <v>0</v>
      </c>
      <c r="H729" s="23"/>
      <c r="I729" s="10">
        <f t="shared" si="141"/>
        <v>0</v>
      </c>
    </row>
    <row r="730" spans="1:11">
      <c r="B730" s="11" t="s">
        <v>13</v>
      </c>
      <c r="C730" s="12" t="s">
        <v>14</v>
      </c>
      <c r="D730" s="28"/>
      <c r="E730" s="28"/>
      <c r="F730" s="28"/>
      <c r="G730" s="34"/>
      <c r="H730" s="23"/>
      <c r="I730" s="10">
        <f t="shared" si="141"/>
        <v>0</v>
      </c>
    </row>
    <row r="731" spans="1:11">
      <c r="B731" s="11" t="s">
        <v>13</v>
      </c>
      <c r="C731" s="12" t="s">
        <v>15</v>
      </c>
      <c r="D731" s="28"/>
      <c r="E731" s="28"/>
      <c r="F731" s="28"/>
      <c r="G731" s="34"/>
      <c r="H731" s="23"/>
      <c r="I731" s="10">
        <f t="shared" si="141"/>
        <v>0</v>
      </c>
    </row>
    <row r="732" spans="1:11">
      <c r="B732" s="11" t="s">
        <v>13</v>
      </c>
      <c r="C732" s="12" t="s">
        <v>15</v>
      </c>
      <c r="D732" s="28"/>
      <c r="E732" s="28"/>
      <c r="F732" s="28"/>
      <c r="G732" s="34"/>
      <c r="H732" s="23"/>
      <c r="I732" s="10">
        <f t="shared" si="141"/>
        <v>0</v>
      </c>
    </row>
    <row r="733" spans="1:11">
      <c r="B733" s="11" t="s">
        <v>13</v>
      </c>
      <c r="C733" s="12" t="s">
        <v>15</v>
      </c>
      <c r="D733" s="28"/>
      <c r="E733" s="28"/>
      <c r="F733" s="28"/>
      <c r="G733" s="34"/>
      <c r="H733" s="23"/>
      <c r="I733" s="10">
        <f t="shared" si="141"/>
        <v>0</v>
      </c>
    </row>
    <row r="734" spans="1:11">
      <c r="B734" s="11" t="s">
        <v>13</v>
      </c>
      <c r="C734" s="12" t="s">
        <v>16</v>
      </c>
      <c r="D734" s="28"/>
      <c r="E734" s="28"/>
      <c r="F734" s="28"/>
      <c r="G734" s="34"/>
      <c r="H734" s="23"/>
      <c r="I734" s="10">
        <f t="shared" si="141"/>
        <v>0</v>
      </c>
    </row>
    <row r="735" spans="1:11">
      <c r="B735" s="11" t="s">
        <v>13</v>
      </c>
      <c r="C735" s="12" t="s">
        <v>16</v>
      </c>
      <c r="D735" s="28"/>
      <c r="E735" s="28"/>
      <c r="F735" s="28"/>
      <c r="G735" s="34"/>
      <c r="H735" s="23"/>
      <c r="I735" s="10">
        <f t="shared" si="141"/>
        <v>0</v>
      </c>
    </row>
    <row r="736" spans="1:11">
      <c r="B736" s="11" t="s">
        <v>21</v>
      </c>
      <c r="C736" s="12" t="s">
        <v>14</v>
      </c>
      <c r="D736" s="28"/>
      <c r="E736" s="28"/>
      <c r="F736" s="28"/>
      <c r="G736" s="22">
        <f>SUM(G727:G730)</f>
        <v>0</v>
      </c>
      <c r="H736" s="15">
        <v>37.42</v>
      </c>
      <c r="I736" s="10">
        <f t="shared" si="141"/>
        <v>0</v>
      </c>
      <c r="K736" s="5">
        <f>SUM(G736)*I711</f>
        <v>0</v>
      </c>
    </row>
    <row r="737" spans="1:13">
      <c r="B737" s="11" t="s">
        <v>21</v>
      </c>
      <c r="C737" s="12" t="s">
        <v>15</v>
      </c>
      <c r="D737" s="28"/>
      <c r="E737" s="28"/>
      <c r="F737" s="28"/>
      <c r="G737" s="22">
        <f>SUM(G731:G733)</f>
        <v>0</v>
      </c>
      <c r="H737" s="15">
        <v>37.42</v>
      </c>
      <c r="I737" s="10">
        <f t="shared" si="141"/>
        <v>0</v>
      </c>
      <c r="L737" s="5">
        <f>SUM(G737)*I711</f>
        <v>0</v>
      </c>
    </row>
    <row r="738" spans="1:13">
      <c r="B738" s="11" t="s">
        <v>21</v>
      </c>
      <c r="C738" s="12" t="s">
        <v>16</v>
      </c>
      <c r="D738" s="28"/>
      <c r="E738" s="28"/>
      <c r="F738" s="28"/>
      <c r="G738" s="22">
        <f>SUM(G734:G735)</f>
        <v>0</v>
      </c>
      <c r="H738" s="15">
        <v>37.42</v>
      </c>
      <c r="I738" s="10">
        <f t="shared" si="141"/>
        <v>0</v>
      </c>
      <c r="M738" s="5">
        <f>SUM(G738)*I711</f>
        <v>0</v>
      </c>
    </row>
    <row r="739" spans="1:13">
      <c r="B739" s="11" t="s">
        <v>13</v>
      </c>
      <c r="C739" s="12" t="s">
        <v>17</v>
      </c>
      <c r="D739" s="28"/>
      <c r="E739" s="28"/>
      <c r="F739" s="28"/>
      <c r="G739" s="34"/>
      <c r="H739" s="15">
        <v>37.42</v>
      </c>
      <c r="I739" s="10">
        <f t="shared" si="141"/>
        <v>0</v>
      </c>
      <c r="L739" s="5">
        <f>SUM(G739)*I711</f>
        <v>0</v>
      </c>
    </row>
    <row r="740" spans="1:13">
      <c r="B740" s="11" t="s">
        <v>12</v>
      </c>
      <c r="C740" s="12"/>
      <c r="D740" s="28"/>
      <c r="E740" s="28"/>
      <c r="F740" s="28"/>
      <c r="G740" s="10"/>
      <c r="H740" s="15">
        <v>37.42</v>
      </c>
      <c r="I740" s="10">
        <f t="shared" si="141"/>
        <v>0</v>
      </c>
    </row>
    <row r="741" spans="1:13">
      <c r="B741" s="11" t="s">
        <v>11</v>
      </c>
      <c r="C741" s="12"/>
      <c r="D741" s="28"/>
      <c r="E741" s="28"/>
      <c r="F741" s="28"/>
      <c r="G741" s="10">
        <v>1</v>
      </c>
      <c r="H741" s="15">
        <f>SUM(I713:I740)*0.01</f>
        <v>0</v>
      </c>
      <c r="I741" s="10">
        <f>SUM(G741*H741)</f>
        <v>0</v>
      </c>
    </row>
    <row r="742" spans="1:13" s="2" customFormat="1" ht="13.1">
      <c r="B742" s="8" t="s">
        <v>10</v>
      </c>
      <c r="D742" s="27"/>
      <c r="E742" s="27"/>
      <c r="F742" s="27"/>
      <c r="G742" s="6">
        <f>SUM(G736:G739)</f>
        <v>0</v>
      </c>
      <c r="H742" s="14"/>
      <c r="I742" s="6">
        <f>SUM(I713:I741)</f>
        <v>0</v>
      </c>
      <c r="J742" s="6">
        <f>SUM(I742)*I711</f>
        <v>0</v>
      </c>
      <c r="K742" s="6">
        <f>SUM(K736:K741)</f>
        <v>0</v>
      </c>
      <c r="L742" s="6">
        <f t="shared" ref="L742" si="142">SUM(L736:L741)</f>
        <v>0</v>
      </c>
      <c r="M742" s="6">
        <f t="shared" ref="M742" si="143">SUM(M736:M741)</f>
        <v>0</v>
      </c>
    </row>
    <row r="743" spans="1:13" ht="15.05">
      <c r="A743" s="3" t="s">
        <v>9</v>
      </c>
      <c r="B743" s="77">
        <f>'JMS SHEDULE OF WORKS'!C26</f>
        <v>0</v>
      </c>
      <c r="D743" s="26">
        <f>'JMS SHEDULE OF WORKS'!D26</f>
        <v>0</v>
      </c>
      <c r="F743" s="78">
        <f>'JMS SHEDULE OF WORKS'!G26</f>
        <v>0</v>
      </c>
      <c r="H743" s="13" t="s">
        <v>22</v>
      </c>
      <c r="I743" s="24">
        <f>'JMS SHEDULE OF WORKS'!E26</f>
        <v>0</v>
      </c>
    </row>
    <row r="744" spans="1:13" s="2" customFormat="1" ht="13.1">
      <c r="A744" s="76" t="str">
        <f>'JMS SHEDULE OF WORKS'!A26</f>
        <v>6964/24</v>
      </c>
      <c r="B744" s="8" t="s">
        <v>3</v>
      </c>
      <c r="C744" s="2" t="s">
        <v>4</v>
      </c>
      <c r="D744" s="27" t="s">
        <v>5</v>
      </c>
      <c r="E744" s="27" t="s">
        <v>5</v>
      </c>
      <c r="F744" s="27" t="s">
        <v>23</v>
      </c>
      <c r="G744" s="6" t="s">
        <v>6</v>
      </c>
      <c r="H744" s="14" t="s">
        <v>7</v>
      </c>
      <c r="I744" s="6" t="s">
        <v>8</v>
      </c>
      <c r="J744" s="6"/>
      <c r="K744" s="6" t="s">
        <v>18</v>
      </c>
      <c r="L744" s="6" t="s">
        <v>19</v>
      </c>
      <c r="M744" s="6" t="s">
        <v>20</v>
      </c>
    </row>
    <row r="745" spans="1:13">
      <c r="A745" s="30" t="s">
        <v>24</v>
      </c>
      <c r="B745" s="11"/>
      <c r="C745" s="12"/>
      <c r="D745" s="28"/>
      <c r="E745" s="28"/>
      <c r="F745" s="28">
        <f t="shared" ref="F745:F750" si="144">SUM(D745*E745)</f>
        <v>0</v>
      </c>
      <c r="G745" s="10"/>
      <c r="H745" s="15"/>
      <c r="I745" s="10">
        <f t="shared" ref="I745:I750" si="145">SUM(F745*G745)*H745</f>
        <v>0</v>
      </c>
    </row>
    <row r="746" spans="1:13">
      <c r="A746" s="30" t="s">
        <v>24</v>
      </c>
      <c r="B746" s="11"/>
      <c r="C746" s="12"/>
      <c r="D746" s="28"/>
      <c r="E746" s="28"/>
      <c r="F746" s="28">
        <f t="shared" si="144"/>
        <v>0</v>
      </c>
      <c r="G746" s="10"/>
      <c r="H746" s="15"/>
      <c r="I746" s="10">
        <f t="shared" si="145"/>
        <v>0</v>
      </c>
    </row>
    <row r="747" spans="1:13">
      <c r="A747" s="30" t="s">
        <v>24</v>
      </c>
      <c r="B747" s="11"/>
      <c r="C747" s="12"/>
      <c r="D747" s="28"/>
      <c r="E747" s="28"/>
      <c r="F747" s="28">
        <f t="shared" si="144"/>
        <v>0</v>
      </c>
      <c r="G747" s="10"/>
      <c r="H747" s="15"/>
      <c r="I747" s="10">
        <f t="shared" si="145"/>
        <v>0</v>
      </c>
    </row>
    <row r="748" spans="1:13">
      <c r="A748" s="31" t="s">
        <v>25</v>
      </c>
      <c r="B748" s="11"/>
      <c r="C748" s="12"/>
      <c r="D748" s="28"/>
      <c r="E748" s="28"/>
      <c r="F748" s="28">
        <f t="shared" si="144"/>
        <v>0</v>
      </c>
      <c r="G748" s="10"/>
      <c r="H748" s="15"/>
      <c r="I748" s="10">
        <f t="shared" si="145"/>
        <v>0</v>
      </c>
    </row>
    <row r="749" spans="1:13">
      <c r="A749" s="31" t="s">
        <v>25</v>
      </c>
      <c r="B749" s="11"/>
      <c r="C749" s="12"/>
      <c r="D749" s="28"/>
      <c r="E749" s="28"/>
      <c r="F749" s="28">
        <f t="shared" si="144"/>
        <v>0</v>
      </c>
      <c r="G749" s="10"/>
      <c r="H749" s="15"/>
      <c r="I749" s="10">
        <f t="shared" si="145"/>
        <v>0</v>
      </c>
    </row>
    <row r="750" spans="1:13">
      <c r="A750" s="31" t="s">
        <v>25</v>
      </c>
      <c r="B750" s="11"/>
      <c r="C750" s="12"/>
      <c r="D750" s="28"/>
      <c r="E750" s="28"/>
      <c r="F750" s="28">
        <f t="shared" si="144"/>
        <v>0</v>
      </c>
      <c r="G750" s="10"/>
      <c r="H750" s="15"/>
      <c r="I750" s="10">
        <f t="shared" si="145"/>
        <v>0</v>
      </c>
    </row>
    <row r="751" spans="1:13">
      <c r="A751" s="31" t="s">
        <v>39</v>
      </c>
      <c r="B751" s="11"/>
      <c r="C751" s="12"/>
      <c r="D751" s="28"/>
      <c r="E751" s="28"/>
      <c r="F751" s="28"/>
      <c r="G751" s="10"/>
      <c r="H751" s="15"/>
      <c r="I751" s="10">
        <f t="shared" ref="I751:I753" si="146">SUM(G751*H751)</f>
        <v>0</v>
      </c>
    </row>
    <row r="752" spans="1:13">
      <c r="A752" s="31" t="s">
        <v>39</v>
      </c>
      <c r="B752" s="11"/>
      <c r="C752" s="12"/>
      <c r="D752" s="28"/>
      <c r="E752" s="28"/>
      <c r="F752" s="28"/>
      <c r="G752" s="10"/>
      <c r="H752" s="15"/>
      <c r="I752" s="10">
        <f t="shared" si="146"/>
        <v>0</v>
      </c>
    </row>
    <row r="753" spans="1:11">
      <c r="A753" s="31" t="s">
        <v>39</v>
      </c>
      <c r="B753" s="11"/>
      <c r="C753" s="12"/>
      <c r="D753" s="28"/>
      <c r="E753" s="28"/>
      <c r="F753" s="28"/>
      <c r="G753" s="10"/>
      <c r="H753" s="15"/>
      <c r="I753" s="10">
        <f t="shared" si="146"/>
        <v>0</v>
      </c>
    </row>
    <row r="754" spans="1:11">
      <c r="A754" s="32" t="s">
        <v>28</v>
      </c>
      <c r="B754" s="11"/>
      <c r="C754" s="12"/>
      <c r="D754" s="28"/>
      <c r="E754" s="28"/>
      <c r="F754" s="28"/>
      <c r="G754" s="10"/>
      <c r="H754" s="15"/>
      <c r="I754" s="10">
        <f t="shared" ref="I754:I772" si="147">SUM(G754*H754)</f>
        <v>0</v>
      </c>
    </row>
    <row r="755" spans="1:11">
      <c r="A755" s="32" t="s">
        <v>28</v>
      </c>
      <c r="B755" s="11"/>
      <c r="C755" s="12"/>
      <c r="D755" s="28"/>
      <c r="E755" s="28"/>
      <c r="F755" s="28"/>
      <c r="G755" s="10"/>
      <c r="H755" s="15"/>
      <c r="I755" s="10">
        <f t="shared" si="147"/>
        <v>0</v>
      </c>
    </row>
    <row r="756" spans="1:11">
      <c r="A756" s="32" t="s">
        <v>28</v>
      </c>
      <c r="B756" s="11"/>
      <c r="C756" s="12"/>
      <c r="D756" s="28"/>
      <c r="E756" s="28"/>
      <c r="F756" s="28"/>
      <c r="G756" s="10"/>
      <c r="H756" s="15"/>
      <c r="I756" s="10">
        <f t="shared" si="147"/>
        <v>0</v>
      </c>
    </row>
    <row r="757" spans="1:11">
      <c r="A757" t="s">
        <v>26</v>
      </c>
      <c r="B757" s="11"/>
      <c r="C757" s="12"/>
      <c r="D757" s="28"/>
      <c r="E757" s="28"/>
      <c r="F757" s="28"/>
      <c r="G757" s="33">
        <v>0.1</v>
      </c>
      <c r="H757" s="15">
        <f>SUM(I754:I756)</f>
        <v>0</v>
      </c>
      <c r="I757" s="10">
        <f t="shared" si="147"/>
        <v>0</v>
      </c>
    </row>
    <row r="758" spans="1:11">
      <c r="B758" s="11" t="s">
        <v>27</v>
      </c>
      <c r="C758" s="12"/>
      <c r="D758" s="28"/>
      <c r="E758" s="28"/>
      <c r="F758" s="28"/>
      <c r="G758" s="10"/>
      <c r="H758" s="15"/>
      <c r="I758" s="10">
        <f t="shared" si="147"/>
        <v>0</v>
      </c>
    </row>
    <row r="759" spans="1:11">
      <c r="B759" s="11" t="s">
        <v>13</v>
      </c>
      <c r="C759" s="12" t="s">
        <v>14</v>
      </c>
      <c r="D759" s="28" t="s">
        <v>29</v>
      </c>
      <c r="E759" s="28"/>
      <c r="F759" s="28">
        <f>SUM(G745:G747)</f>
        <v>0</v>
      </c>
      <c r="G759" s="34">
        <f>SUM(F759)/20</f>
        <v>0</v>
      </c>
      <c r="H759" s="23"/>
      <c r="I759" s="10">
        <f t="shared" si="147"/>
        <v>0</v>
      </c>
    </row>
    <row r="760" spans="1:11">
      <c r="B760" s="11" t="s">
        <v>13</v>
      </c>
      <c r="C760" s="12" t="s">
        <v>14</v>
      </c>
      <c r="D760" s="28" t="s">
        <v>30</v>
      </c>
      <c r="E760" s="28"/>
      <c r="F760" s="28">
        <f>SUM(G748:G750)</f>
        <v>0</v>
      </c>
      <c r="G760" s="34">
        <f>SUM(F760)/10</f>
        <v>0</v>
      </c>
      <c r="H760" s="23"/>
      <c r="I760" s="10">
        <f t="shared" si="147"/>
        <v>0</v>
      </c>
    </row>
    <row r="761" spans="1:11">
      <c r="B761" s="11" t="s">
        <v>13</v>
      </c>
      <c r="C761" s="12" t="s">
        <v>14</v>
      </c>
      <c r="D761" s="28" t="s">
        <v>57</v>
      </c>
      <c r="E761" s="28"/>
      <c r="F761" s="80"/>
      <c r="G761" s="34">
        <f>SUM(F761)*0.25</f>
        <v>0</v>
      </c>
      <c r="H761" s="23"/>
      <c r="I761" s="10">
        <f t="shared" si="147"/>
        <v>0</v>
      </c>
    </row>
    <row r="762" spans="1:11">
      <c r="B762" s="11" t="s">
        <v>13</v>
      </c>
      <c r="C762" s="12" t="s">
        <v>14</v>
      </c>
      <c r="D762" s="28"/>
      <c r="E762" s="28"/>
      <c r="F762" s="28"/>
      <c r="G762" s="34"/>
      <c r="H762" s="23"/>
      <c r="I762" s="10">
        <f t="shared" si="147"/>
        <v>0</v>
      </c>
    </row>
    <row r="763" spans="1:11">
      <c r="B763" s="11" t="s">
        <v>13</v>
      </c>
      <c r="C763" s="12" t="s">
        <v>15</v>
      </c>
      <c r="D763" s="28"/>
      <c r="E763" s="28"/>
      <c r="F763" s="28"/>
      <c r="G763" s="34"/>
      <c r="H763" s="23"/>
      <c r="I763" s="10">
        <f t="shared" si="147"/>
        <v>0</v>
      </c>
    </row>
    <row r="764" spans="1:11">
      <c r="B764" s="11" t="s">
        <v>13</v>
      </c>
      <c r="C764" s="12" t="s">
        <v>15</v>
      </c>
      <c r="D764" s="28"/>
      <c r="E764" s="28"/>
      <c r="F764" s="28"/>
      <c r="G764" s="34"/>
      <c r="H764" s="23"/>
      <c r="I764" s="10">
        <f t="shared" si="147"/>
        <v>0</v>
      </c>
    </row>
    <row r="765" spans="1:11">
      <c r="B765" s="11" t="s">
        <v>13</v>
      </c>
      <c r="C765" s="12" t="s">
        <v>15</v>
      </c>
      <c r="D765" s="28"/>
      <c r="E765" s="28"/>
      <c r="F765" s="28"/>
      <c r="G765" s="34"/>
      <c r="H765" s="23"/>
      <c r="I765" s="10">
        <f t="shared" si="147"/>
        <v>0</v>
      </c>
    </row>
    <row r="766" spans="1:11">
      <c r="B766" s="11" t="s">
        <v>13</v>
      </c>
      <c r="C766" s="12" t="s">
        <v>16</v>
      </c>
      <c r="D766" s="28"/>
      <c r="E766" s="28"/>
      <c r="F766" s="28"/>
      <c r="G766" s="34"/>
      <c r="H766" s="23"/>
      <c r="I766" s="10">
        <f t="shared" si="147"/>
        <v>0</v>
      </c>
    </row>
    <row r="767" spans="1:11">
      <c r="B767" s="11" t="s">
        <v>13</v>
      </c>
      <c r="C767" s="12" t="s">
        <v>16</v>
      </c>
      <c r="D767" s="28"/>
      <c r="E767" s="28"/>
      <c r="F767" s="28"/>
      <c r="G767" s="34"/>
      <c r="H767" s="23"/>
      <c r="I767" s="10">
        <f t="shared" si="147"/>
        <v>0</v>
      </c>
    </row>
    <row r="768" spans="1:11">
      <c r="B768" s="11" t="s">
        <v>21</v>
      </c>
      <c r="C768" s="12" t="s">
        <v>14</v>
      </c>
      <c r="D768" s="28"/>
      <c r="E768" s="28"/>
      <c r="F768" s="28"/>
      <c r="G768" s="22">
        <f>SUM(G759:G762)</f>
        <v>0</v>
      </c>
      <c r="H768" s="15">
        <v>37.42</v>
      </c>
      <c r="I768" s="10">
        <f t="shared" si="147"/>
        <v>0</v>
      </c>
      <c r="K768" s="5">
        <f>SUM(G768)*I743</f>
        <v>0</v>
      </c>
    </row>
    <row r="769" spans="1:13">
      <c r="B769" s="11" t="s">
        <v>21</v>
      </c>
      <c r="C769" s="12" t="s">
        <v>15</v>
      </c>
      <c r="D769" s="28"/>
      <c r="E769" s="28"/>
      <c r="F769" s="28"/>
      <c r="G769" s="22">
        <f>SUM(G763:G765)</f>
        <v>0</v>
      </c>
      <c r="H769" s="15">
        <v>37.42</v>
      </c>
      <c r="I769" s="10">
        <f t="shared" si="147"/>
        <v>0</v>
      </c>
      <c r="L769" s="5">
        <f>SUM(G769)*I743</f>
        <v>0</v>
      </c>
    </row>
    <row r="770" spans="1:13">
      <c r="B770" s="11" t="s">
        <v>21</v>
      </c>
      <c r="C770" s="12" t="s">
        <v>16</v>
      </c>
      <c r="D770" s="28"/>
      <c r="E770" s="28"/>
      <c r="F770" s="28"/>
      <c r="G770" s="22">
        <f>SUM(G766:G767)</f>
        <v>0</v>
      </c>
      <c r="H770" s="15">
        <v>37.42</v>
      </c>
      <c r="I770" s="10">
        <f t="shared" si="147"/>
        <v>0</v>
      </c>
      <c r="M770" s="5">
        <f>SUM(G770)*I743</f>
        <v>0</v>
      </c>
    </row>
    <row r="771" spans="1:13">
      <c r="B771" s="11" t="s">
        <v>13</v>
      </c>
      <c r="C771" s="12" t="s">
        <v>17</v>
      </c>
      <c r="D771" s="28"/>
      <c r="E771" s="28"/>
      <c r="F771" s="28"/>
      <c r="G771" s="34"/>
      <c r="H771" s="15">
        <v>37.42</v>
      </c>
      <c r="I771" s="10">
        <f t="shared" si="147"/>
        <v>0</v>
      </c>
      <c r="L771" s="5">
        <f>SUM(G771)*I743</f>
        <v>0</v>
      </c>
    </row>
    <row r="772" spans="1:13">
      <c r="B772" s="11" t="s">
        <v>12</v>
      </c>
      <c r="C772" s="12"/>
      <c r="D772" s="28"/>
      <c r="E772" s="28"/>
      <c r="F772" s="28"/>
      <c r="G772" s="10"/>
      <c r="H772" s="15">
        <v>37.42</v>
      </c>
      <c r="I772" s="10">
        <f t="shared" si="147"/>
        <v>0</v>
      </c>
    </row>
    <row r="773" spans="1:13">
      <c r="B773" s="11" t="s">
        <v>11</v>
      </c>
      <c r="C773" s="12"/>
      <c r="D773" s="28"/>
      <c r="E773" s="28"/>
      <c r="F773" s="28"/>
      <c r="G773" s="10">
        <v>1</v>
      </c>
      <c r="H773" s="15">
        <f>SUM(I745:I772)*0.01</f>
        <v>0</v>
      </c>
      <c r="I773" s="10">
        <f>SUM(G773*H773)</f>
        <v>0</v>
      </c>
    </row>
    <row r="774" spans="1:13" s="2" customFormat="1" ht="13.1">
      <c r="B774" s="8" t="s">
        <v>10</v>
      </c>
      <c r="D774" s="27"/>
      <c r="E774" s="27"/>
      <c r="F774" s="27"/>
      <c r="G774" s="6">
        <f>SUM(G768:G771)</f>
        <v>0</v>
      </c>
      <c r="H774" s="14"/>
      <c r="I774" s="6">
        <f>SUM(I745:I773)</f>
        <v>0</v>
      </c>
      <c r="J774" s="6">
        <f>SUM(I774)*I743</f>
        <v>0</v>
      </c>
      <c r="K774" s="6">
        <f>SUM(K768:K773)</f>
        <v>0</v>
      </c>
      <c r="L774" s="6">
        <f t="shared" ref="L774" si="148">SUM(L768:L773)</f>
        <v>0</v>
      </c>
      <c r="M774" s="6">
        <f t="shared" ref="M774" si="149">SUM(M768:M773)</f>
        <v>0</v>
      </c>
    </row>
    <row r="775" spans="1:13" ht="15.05">
      <c r="A775" s="3" t="s">
        <v>9</v>
      </c>
      <c r="B775" s="77">
        <f>'JMS SHEDULE OF WORKS'!C27</f>
        <v>0</v>
      </c>
      <c r="D775" s="26">
        <f>'JMS SHEDULE OF WORKS'!D27</f>
        <v>0</v>
      </c>
      <c r="F775" s="78">
        <f>'JMS SHEDULE OF WORKS'!G27</f>
        <v>0</v>
      </c>
      <c r="H775" s="13" t="s">
        <v>22</v>
      </c>
      <c r="I775" s="24">
        <f>'JMS SHEDULE OF WORKS'!E27</f>
        <v>0</v>
      </c>
    </row>
    <row r="776" spans="1:13" s="2" customFormat="1" ht="13.1">
      <c r="A776" s="76" t="str">
        <f>'JMS SHEDULE OF WORKS'!A27</f>
        <v>6964/25</v>
      </c>
      <c r="B776" s="8" t="s">
        <v>3</v>
      </c>
      <c r="C776" s="2" t="s">
        <v>4</v>
      </c>
      <c r="D776" s="27" t="s">
        <v>5</v>
      </c>
      <c r="E776" s="27" t="s">
        <v>5</v>
      </c>
      <c r="F776" s="27" t="s">
        <v>23</v>
      </c>
      <c r="G776" s="6" t="s">
        <v>6</v>
      </c>
      <c r="H776" s="14" t="s">
        <v>7</v>
      </c>
      <c r="I776" s="6" t="s">
        <v>8</v>
      </c>
      <c r="J776" s="6"/>
      <c r="K776" s="6" t="s">
        <v>18</v>
      </c>
      <c r="L776" s="6" t="s">
        <v>19</v>
      </c>
      <c r="M776" s="6" t="s">
        <v>20</v>
      </c>
    </row>
    <row r="777" spans="1:13">
      <c r="A777" s="30" t="s">
        <v>24</v>
      </c>
      <c r="B777" s="11"/>
      <c r="C777" s="12"/>
      <c r="D777" s="28"/>
      <c r="E777" s="28"/>
      <c r="F777" s="28">
        <f t="shared" ref="F777:F782" si="150">SUM(D777*E777)</f>
        <v>0</v>
      </c>
      <c r="G777" s="10"/>
      <c r="H777" s="15"/>
      <c r="I777" s="10">
        <f t="shared" ref="I777:I782" si="151">SUM(F777*G777)*H777</f>
        <v>0</v>
      </c>
    </row>
    <row r="778" spans="1:13">
      <c r="A778" s="30" t="s">
        <v>24</v>
      </c>
      <c r="B778" s="11"/>
      <c r="C778" s="12"/>
      <c r="D778" s="28"/>
      <c r="E778" s="28"/>
      <c r="F778" s="28">
        <f t="shared" si="150"/>
        <v>0</v>
      </c>
      <c r="G778" s="10"/>
      <c r="H778" s="15"/>
      <c r="I778" s="10">
        <f t="shared" si="151"/>
        <v>0</v>
      </c>
    </row>
    <row r="779" spans="1:13">
      <c r="A779" s="30" t="s">
        <v>24</v>
      </c>
      <c r="B779" s="11"/>
      <c r="C779" s="12"/>
      <c r="D779" s="28"/>
      <c r="E779" s="28"/>
      <c r="F779" s="28">
        <f t="shared" si="150"/>
        <v>0</v>
      </c>
      <c r="G779" s="10"/>
      <c r="H779" s="15"/>
      <c r="I779" s="10">
        <f t="shared" si="151"/>
        <v>0</v>
      </c>
    </row>
    <row r="780" spans="1:13">
      <c r="A780" s="31" t="s">
        <v>25</v>
      </c>
      <c r="B780" s="11"/>
      <c r="C780" s="12"/>
      <c r="D780" s="28"/>
      <c r="E780" s="28"/>
      <c r="F780" s="28">
        <f t="shared" si="150"/>
        <v>0</v>
      </c>
      <c r="G780" s="10"/>
      <c r="H780" s="15"/>
      <c r="I780" s="10">
        <f t="shared" si="151"/>
        <v>0</v>
      </c>
    </row>
    <row r="781" spans="1:13">
      <c r="A781" s="31" t="s">
        <v>25</v>
      </c>
      <c r="B781" s="11"/>
      <c r="C781" s="12"/>
      <c r="D781" s="28"/>
      <c r="E781" s="28"/>
      <c r="F781" s="28">
        <f t="shared" si="150"/>
        <v>0</v>
      </c>
      <c r="G781" s="10"/>
      <c r="H781" s="15"/>
      <c r="I781" s="10">
        <f t="shared" si="151"/>
        <v>0</v>
      </c>
    </row>
    <row r="782" spans="1:13">
      <c r="A782" s="31" t="s">
        <v>25</v>
      </c>
      <c r="B782" s="11"/>
      <c r="C782" s="12"/>
      <c r="D782" s="28"/>
      <c r="E782" s="28"/>
      <c r="F782" s="28">
        <f t="shared" si="150"/>
        <v>0</v>
      </c>
      <c r="G782" s="10"/>
      <c r="H782" s="15"/>
      <c r="I782" s="10">
        <f t="shared" si="151"/>
        <v>0</v>
      </c>
    </row>
    <row r="783" spans="1:13">
      <c r="A783" s="31" t="s">
        <v>39</v>
      </c>
      <c r="B783" s="11"/>
      <c r="C783" s="12"/>
      <c r="D783" s="28"/>
      <c r="E783" s="28"/>
      <c r="F783" s="28"/>
      <c r="G783" s="10"/>
      <c r="H783" s="15"/>
      <c r="I783" s="10">
        <f t="shared" ref="I783:I785" si="152">SUM(G783*H783)</f>
        <v>0</v>
      </c>
    </row>
    <row r="784" spans="1:13">
      <c r="A784" s="31" t="s">
        <v>39</v>
      </c>
      <c r="B784" s="11"/>
      <c r="C784" s="12"/>
      <c r="D784" s="28"/>
      <c r="E784" s="28"/>
      <c r="F784" s="28"/>
      <c r="G784" s="10"/>
      <c r="H784" s="15"/>
      <c r="I784" s="10">
        <f t="shared" si="152"/>
        <v>0</v>
      </c>
    </row>
    <row r="785" spans="1:11">
      <c r="A785" s="31" t="s">
        <v>39</v>
      </c>
      <c r="B785" s="11"/>
      <c r="C785" s="12"/>
      <c r="D785" s="28"/>
      <c r="E785" s="28"/>
      <c r="F785" s="28"/>
      <c r="G785" s="10"/>
      <c r="H785" s="15"/>
      <c r="I785" s="10">
        <f t="shared" si="152"/>
        <v>0</v>
      </c>
    </row>
    <row r="786" spans="1:11">
      <c r="A786" s="32" t="s">
        <v>28</v>
      </c>
      <c r="B786" s="11"/>
      <c r="C786" s="12"/>
      <c r="D786" s="28"/>
      <c r="E786" s="28"/>
      <c r="F786" s="28"/>
      <c r="G786" s="10"/>
      <c r="H786" s="15"/>
      <c r="I786" s="10">
        <f t="shared" ref="I786:I804" si="153">SUM(G786*H786)</f>
        <v>0</v>
      </c>
    </row>
    <row r="787" spans="1:11">
      <c r="A787" s="32" t="s">
        <v>28</v>
      </c>
      <c r="B787" s="11"/>
      <c r="C787" s="12"/>
      <c r="D787" s="28"/>
      <c r="E787" s="28"/>
      <c r="F787" s="28"/>
      <c r="G787" s="10"/>
      <c r="H787" s="15"/>
      <c r="I787" s="10">
        <f t="shared" si="153"/>
        <v>0</v>
      </c>
    </row>
    <row r="788" spans="1:11">
      <c r="A788" s="32" t="s">
        <v>28</v>
      </c>
      <c r="B788" s="11"/>
      <c r="C788" s="12"/>
      <c r="D788" s="28"/>
      <c r="E788" s="28"/>
      <c r="F788" s="28"/>
      <c r="G788" s="10"/>
      <c r="H788" s="15"/>
      <c r="I788" s="10">
        <f t="shared" si="153"/>
        <v>0</v>
      </c>
    </row>
    <row r="789" spans="1:11">
      <c r="A789" t="s">
        <v>26</v>
      </c>
      <c r="B789" s="11"/>
      <c r="C789" s="12"/>
      <c r="D789" s="28"/>
      <c r="E789" s="28"/>
      <c r="F789" s="28"/>
      <c r="G789" s="33">
        <v>0.1</v>
      </c>
      <c r="H789" s="15">
        <f>SUM(I786:I788)</f>
        <v>0</v>
      </c>
      <c r="I789" s="10">
        <f t="shared" si="153"/>
        <v>0</v>
      </c>
    </row>
    <row r="790" spans="1:11">
      <c r="B790" s="11" t="s">
        <v>27</v>
      </c>
      <c r="C790" s="12"/>
      <c r="D790" s="28"/>
      <c r="E790" s="28"/>
      <c r="F790" s="28"/>
      <c r="G790" s="10"/>
      <c r="H790" s="15"/>
      <c r="I790" s="10">
        <f t="shared" si="153"/>
        <v>0</v>
      </c>
    </row>
    <row r="791" spans="1:11">
      <c r="B791" s="11" t="s">
        <v>13</v>
      </c>
      <c r="C791" s="12" t="s">
        <v>14</v>
      </c>
      <c r="D791" s="28" t="s">
        <v>29</v>
      </c>
      <c r="E791" s="28"/>
      <c r="F791" s="28">
        <f>SUM(G777:G779)</f>
        <v>0</v>
      </c>
      <c r="G791" s="34">
        <f>SUM(F791)/20</f>
        <v>0</v>
      </c>
      <c r="H791" s="23"/>
      <c r="I791" s="10">
        <f t="shared" si="153"/>
        <v>0</v>
      </c>
    </row>
    <row r="792" spans="1:11">
      <c r="B792" s="11" t="s">
        <v>13</v>
      </c>
      <c r="C792" s="12" t="s">
        <v>14</v>
      </c>
      <c r="D792" s="28" t="s">
        <v>30</v>
      </c>
      <c r="E792" s="28"/>
      <c r="F792" s="28">
        <f>SUM(G780:G782)</f>
        <v>0</v>
      </c>
      <c r="G792" s="34">
        <f>SUM(F792)/10</f>
        <v>0</v>
      </c>
      <c r="H792" s="23"/>
      <c r="I792" s="10">
        <f t="shared" si="153"/>
        <v>0</v>
      </c>
    </row>
    <row r="793" spans="1:11">
      <c r="B793" s="11" t="s">
        <v>13</v>
      </c>
      <c r="C793" s="12" t="s">
        <v>14</v>
      </c>
      <c r="D793" s="28" t="s">
        <v>57</v>
      </c>
      <c r="E793" s="28"/>
      <c r="F793" s="80"/>
      <c r="G793" s="34">
        <f>SUM(F793)*0.25</f>
        <v>0</v>
      </c>
      <c r="H793" s="23"/>
      <c r="I793" s="10">
        <f t="shared" si="153"/>
        <v>0</v>
      </c>
    </row>
    <row r="794" spans="1:11">
      <c r="B794" s="11" t="s">
        <v>13</v>
      </c>
      <c r="C794" s="12" t="s">
        <v>14</v>
      </c>
      <c r="D794" s="28"/>
      <c r="E794" s="28"/>
      <c r="F794" s="28"/>
      <c r="G794" s="34"/>
      <c r="H794" s="23"/>
      <c r="I794" s="10">
        <f t="shared" si="153"/>
        <v>0</v>
      </c>
    </row>
    <row r="795" spans="1:11">
      <c r="B795" s="11" t="s">
        <v>13</v>
      </c>
      <c r="C795" s="12" t="s">
        <v>15</v>
      </c>
      <c r="D795" s="28"/>
      <c r="E795" s="28"/>
      <c r="F795" s="28"/>
      <c r="G795" s="34"/>
      <c r="H795" s="23"/>
      <c r="I795" s="10">
        <f t="shared" si="153"/>
        <v>0</v>
      </c>
    </row>
    <row r="796" spans="1:11">
      <c r="B796" s="11" t="s">
        <v>13</v>
      </c>
      <c r="C796" s="12" t="s">
        <v>15</v>
      </c>
      <c r="D796" s="28"/>
      <c r="E796" s="28"/>
      <c r="F796" s="28"/>
      <c r="G796" s="34"/>
      <c r="H796" s="23"/>
      <c r="I796" s="10">
        <f t="shared" si="153"/>
        <v>0</v>
      </c>
    </row>
    <row r="797" spans="1:11">
      <c r="B797" s="11" t="s">
        <v>13</v>
      </c>
      <c r="C797" s="12" t="s">
        <v>15</v>
      </c>
      <c r="D797" s="28"/>
      <c r="E797" s="28"/>
      <c r="F797" s="28"/>
      <c r="G797" s="34"/>
      <c r="H797" s="23"/>
      <c r="I797" s="10">
        <f t="shared" si="153"/>
        <v>0</v>
      </c>
    </row>
    <row r="798" spans="1:11">
      <c r="B798" s="11" t="s">
        <v>13</v>
      </c>
      <c r="C798" s="12" t="s">
        <v>16</v>
      </c>
      <c r="D798" s="28"/>
      <c r="E798" s="28"/>
      <c r="F798" s="28"/>
      <c r="G798" s="34"/>
      <c r="H798" s="23"/>
      <c r="I798" s="10">
        <f t="shared" si="153"/>
        <v>0</v>
      </c>
    </row>
    <row r="799" spans="1:11">
      <c r="B799" s="11" t="s">
        <v>13</v>
      </c>
      <c r="C799" s="12" t="s">
        <v>16</v>
      </c>
      <c r="D799" s="28"/>
      <c r="E799" s="28"/>
      <c r="F799" s="28"/>
      <c r="G799" s="34"/>
      <c r="H799" s="23"/>
      <c r="I799" s="10">
        <f t="shared" si="153"/>
        <v>0</v>
      </c>
    </row>
    <row r="800" spans="1:11">
      <c r="B800" s="11" t="s">
        <v>21</v>
      </c>
      <c r="C800" s="12" t="s">
        <v>14</v>
      </c>
      <c r="D800" s="28"/>
      <c r="E800" s="28"/>
      <c r="F800" s="28"/>
      <c r="G800" s="22">
        <f>SUM(G791:G794)</f>
        <v>0</v>
      </c>
      <c r="H800" s="15">
        <v>37.42</v>
      </c>
      <c r="I800" s="10">
        <f t="shared" si="153"/>
        <v>0</v>
      </c>
      <c r="K800" s="5">
        <f>SUM(G800)*I775</f>
        <v>0</v>
      </c>
    </row>
    <row r="801" spans="1:13">
      <c r="B801" s="11" t="s">
        <v>21</v>
      </c>
      <c r="C801" s="12" t="s">
        <v>15</v>
      </c>
      <c r="D801" s="28"/>
      <c r="E801" s="28"/>
      <c r="F801" s="28"/>
      <c r="G801" s="22">
        <f>SUM(G795:G797)</f>
        <v>0</v>
      </c>
      <c r="H801" s="15">
        <v>37.42</v>
      </c>
      <c r="I801" s="10">
        <f t="shared" si="153"/>
        <v>0</v>
      </c>
      <c r="L801" s="5">
        <f>SUM(G801)*I775</f>
        <v>0</v>
      </c>
    </row>
    <row r="802" spans="1:13">
      <c r="B802" s="11" t="s">
        <v>21</v>
      </c>
      <c r="C802" s="12" t="s">
        <v>16</v>
      </c>
      <c r="D802" s="28"/>
      <c r="E802" s="28"/>
      <c r="F802" s="28"/>
      <c r="G802" s="22">
        <f>SUM(G798:G799)</f>
        <v>0</v>
      </c>
      <c r="H802" s="15">
        <v>37.42</v>
      </c>
      <c r="I802" s="10">
        <f t="shared" si="153"/>
        <v>0</v>
      </c>
      <c r="M802" s="5">
        <f>SUM(G802)*I775</f>
        <v>0</v>
      </c>
    </row>
    <row r="803" spans="1:13">
      <c r="B803" s="11" t="s">
        <v>13</v>
      </c>
      <c r="C803" s="12" t="s">
        <v>17</v>
      </c>
      <c r="D803" s="28"/>
      <c r="E803" s="28"/>
      <c r="F803" s="28"/>
      <c r="G803" s="34"/>
      <c r="H803" s="15">
        <v>37.42</v>
      </c>
      <c r="I803" s="10">
        <f t="shared" si="153"/>
        <v>0</v>
      </c>
      <c r="L803" s="5">
        <f>SUM(G803)*I775</f>
        <v>0</v>
      </c>
    </row>
    <row r="804" spans="1:13">
      <c r="B804" s="11" t="s">
        <v>12</v>
      </c>
      <c r="C804" s="12"/>
      <c r="D804" s="28"/>
      <c r="E804" s="28"/>
      <c r="F804" s="28"/>
      <c r="G804" s="10"/>
      <c r="H804" s="15">
        <v>37.42</v>
      </c>
      <c r="I804" s="10">
        <f t="shared" si="153"/>
        <v>0</v>
      </c>
    </row>
    <row r="805" spans="1:13">
      <c r="B805" s="11" t="s">
        <v>11</v>
      </c>
      <c r="C805" s="12"/>
      <c r="D805" s="28"/>
      <c r="E805" s="28"/>
      <c r="F805" s="28"/>
      <c r="G805" s="10">
        <v>1</v>
      </c>
      <c r="H805" s="15">
        <f>SUM(I777:I804)*0.01</f>
        <v>0</v>
      </c>
      <c r="I805" s="10">
        <f>SUM(G805*H805)</f>
        <v>0</v>
      </c>
    </row>
    <row r="806" spans="1:13" s="2" customFormat="1" ht="13.1">
      <c r="B806" s="8" t="s">
        <v>10</v>
      </c>
      <c r="D806" s="27"/>
      <c r="E806" s="27"/>
      <c r="F806" s="27"/>
      <c r="G806" s="6">
        <f>SUM(G800:G803)</f>
        <v>0</v>
      </c>
      <c r="H806" s="14"/>
      <c r="I806" s="6">
        <f>SUM(I777:I805)</f>
        <v>0</v>
      </c>
      <c r="J806" s="6">
        <f>SUM(I806)*I775</f>
        <v>0</v>
      </c>
      <c r="K806" s="6">
        <f>SUM(K800:K805)</f>
        <v>0</v>
      </c>
      <c r="L806" s="6">
        <f t="shared" ref="L806" si="154">SUM(L800:L805)</f>
        <v>0</v>
      </c>
      <c r="M806" s="6">
        <f t="shared" ref="M806" si="155">SUM(M800:M805)</f>
        <v>0</v>
      </c>
    </row>
    <row r="807" spans="1:13" ht="15.05">
      <c r="A807" s="3" t="s">
        <v>9</v>
      </c>
      <c r="B807" s="77">
        <f>'JMS SHEDULE OF WORKS'!C28</f>
        <v>0</v>
      </c>
      <c r="D807" s="26">
        <f>'JMS SHEDULE OF WORKS'!D28</f>
        <v>0</v>
      </c>
      <c r="F807" s="78">
        <f>'JMS SHEDULE OF WORKS'!G28</f>
        <v>0</v>
      </c>
      <c r="H807" s="13" t="s">
        <v>22</v>
      </c>
      <c r="I807" s="24">
        <f>'JMS SHEDULE OF WORKS'!E28</f>
        <v>0</v>
      </c>
    </row>
    <row r="808" spans="1:13" s="2" customFormat="1" ht="13.1">
      <c r="A808" s="76" t="str">
        <f>'JMS SHEDULE OF WORKS'!A28</f>
        <v>6964/26</v>
      </c>
      <c r="B808" s="8" t="s">
        <v>3</v>
      </c>
      <c r="C808" s="2" t="s">
        <v>4</v>
      </c>
      <c r="D808" s="27" t="s">
        <v>5</v>
      </c>
      <c r="E808" s="27" t="s">
        <v>5</v>
      </c>
      <c r="F808" s="27" t="s">
        <v>23</v>
      </c>
      <c r="G808" s="6" t="s">
        <v>6</v>
      </c>
      <c r="H808" s="14" t="s">
        <v>7</v>
      </c>
      <c r="I808" s="6" t="s">
        <v>8</v>
      </c>
      <c r="J808" s="6"/>
      <c r="K808" s="6" t="s">
        <v>18</v>
      </c>
      <c r="L808" s="6" t="s">
        <v>19</v>
      </c>
      <c r="M808" s="6" t="s">
        <v>20</v>
      </c>
    </row>
    <row r="809" spans="1:13">
      <c r="A809" s="30" t="s">
        <v>24</v>
      </c>
      <c r="B809" s="11"/>
      <c r="C809" s="12"/>
      <c r="D809" s="28"/>
      <c r="E809" s="28"/>
      <c r="F809" s="28">
        <f t="shared" ref="F809:F814" si="156">SUM(D809*E809)</f>
        <v>0</v>
      </c>
      <c r="G809" s="10"/>
      <c r="H809" s="15"/>
      <c r="I809" s="10">
        <f t="shared" ref="I809:I814" si="157">SUM(F809*G809)*H809</f>
        <v>0</v>
      </c>
    </row>
    <row r="810" spans="1:13">
      <c r="A810" s="30" t="s">
        <v>24</v>
      </c>
      <c r="B810" s="11"/>
      <c r="C810" s="12"/>
      <c r="D810" s="28"/>
      <c r="E810" s="28"/>
      <c r="F810" s="28">
        <f t="shared" si="156"/>
        <v>0</v>
      </c>
      <c r="G810" s="10"/>
      <c r="H810" s="15"/>
      <c r="I810" s="10">
        <f t="shared" si="157"/>
        <v>0</v>
      </c>
    </row>
    <row r="811" spans="1:13">
      <c r="A811" s="30" t="s">
        <v>24</v>
      </c>
      <c r="B811" s="11"/>
      <c r="C811" s="12"/>
      <c r="D811" s="28"/>
      <c r="E811" s="28"/>
      <c r="F811" s="28">
        <f t="shared" si="156"/>
        <v>0</v>
      </c>
      <c r="G811" s="10"/>
      <c r="H811" s="15"/>
      <c r="I811" s="10">
        <f t="shared" si="157"/>
        <v>0</v>
      </c>
    </row>
    <row r="812" spans="1:13">
      <c r="A812" s="31" t="s">
        <v>25</v>
      </c>
      <c r="B812" s="11"/>
      <c r="C812" s="12"/>
      <c r="D812" s="28"/>
      <c r="E812" s="28"/>
      <c r="F812" s="28">
        <f t="shared" si="156"/>
        <v>0</v>
      </c>
      <c r="G812" s="10"/>
      <c r="H812" s="15"/>
      <c r="I812" s="10">
        <f t="shared" si="157"/>
        <v>0</v>
      </c>
    </row>
    <row r="813" spans="1:13">
      <c r="A813" s="31" t="s">
        <v>25</v>
      </c>
      <c r="B813" s="11"/>
      <c r="C813" s="12"/>
      <c r="D813" s="28"/>
      <c r="E813" s="28"/>
      <c r="F813" s="28">
        <f t="shared" si="156"/>
        <v>0</v>
      </c>
      <c r="G813" s="10"/>
      <c r="H813" s="15"/>
      <c r="I813" s="10">
        <f t="shared" si="157"/>
        <v>0</v>
      </c>
    </row>
    <row r="814" spans="1:13">
      <c r="A814" s="31" t="s">
        <v>25</v>
      </c>
      <c r="B814" s="11"/>
      <c r="C814" s="12"/>
      <c r="D814" s="28"/>
      <c r="E814" s="28"/>
      <c r="F814" s="28">
        <f t="shared" si="156"/>
        <v>0</v>
      </c>
      <c r="G814" s="10"/>
      <c r="H814" s="15"/>
      <c r="I814" s="10">
        <f t="shared" si="157"/>
        <v>0</v>
      </c>
    </row>
    <row r="815" spans="1:13">
      <c r="A815" s="31" t="s">
        <v>39</v>
      </c>
      <c r="B815" s="11"/>
      <c r="C815" s="12"/>
      <c r="D815" s="28"/>
      <c r="E815" s="28"/>
      <c r="F815" s="28"/>
      <c r="G815" s="10"/>
      <c r="H815" s="15"/>
      <c r="I815" s="10">
        <f t="shared" ref="I815:I817" si="158">SUM(G815*H815)</f>
        <v>0</v>
      </c>
    </row>
    <row r="816" spans="1:13">
      <c r="A816" s="31" t="s">
        <v>39</v>
      </c>
      <c r="B816" s="11"/>
      <c r="C816" s="12"/>
      <c r="D816" s="28"/>
      <c r="E816" s="28"/>
      <c r="F816" s="28"/>
      <c r="G816" s="10"/>
      <c r="H816" s="15"/>
      <c r="I816" s="10">
        <f t="shared" si="158"/>
        <v>0</v>
      </c>
    </row>
    <row r="817" spans="1:11">
      <c r="A817" s="31" t="s">
        <v>39</v>
      </c>
      <c r="B817" s="11"/>
      <c r="C817" s="12"/>
      <c r="D817" s="28"/>
      <c r="E817" s="28"/>
      <c r="F817" s="28"/>
      <c r="G817" s="10"/>
      <c r="H817" s="15"/>
      <c r="I817" s="10">
        <f t="shared" si="158"/>
        <v>0</v>
      </c>
    </row>
    <row r="818" spans="1:11">
      <c r="A818" s="32" t="s">
        <v>28</v>
      </c>
      <c r="B818" s="11"/>
      <c r="C818" s="12"/>
      <c r="D818" s="28"/>
      <c r="E818" s="28"/>
      <c r="F818" s="28"/>
      <c r="G818" s="10"/>
      <c r="H818" s="15"/>
      <c r="I818" s="10">
        <f t="shared" ref="I818:I836" si="159">SUM(G818*H818)</f>
        <v>0</v>
      </c>
    </row>
    <row r="819" spans="1:11">
      <c r="A819" s="32" t="s">
        <v>28</v>
      </c>
      <c r="B819" s="11"/>
      <c r="C819" s="12"/>
      <c r="D819" s="28"/>
      <c r="E819" s="28"/>
      <c r="F819" s="28"/>
      <c r="G819" s="10"/>
      <c r="H819" s="15"/>
      <c r="I819" s="10">
        <f t="shared" si="159"/>
        <v>0</v>
      </c>
    </row>
    <row r="820" spans="1:11">
      <c r="A820" s="32" t="s">
        <v>28</v>
      </c>
      <c r="B820" s="11"/>
      <c r="C820" s="12"/>
      <c r="D820" s="28"/>
      <c r="E820" s="28"/>
      <c r="F820" s="28"/>
      <c r="G820" s="10"/>
      <c r="H820" s="15"/>
      <c r="I820" s="10">
        <f t="shared" si="159"/>
        <v>0</v>
      </c>
    </row>
    <row r="821" spans="1:11">
      <c r="A821" t="s">
        <v>26</v>
      </c>
      <c r="B821" s="11"/>
      <c r="C821" s="12"/>
      <c r="D821" s="28"/>
      <c r="E821" s="28"/>
      <c r="F821" s="28"/>
      <c r="G821" s="33">
        <v>0.1</v>
      </c>
      <c r="H821" s="15">
        <f>SUM(I818:I820)</f>
        <v>0</v>
      </c>
      <c r="I821" s="10">
        <f t="shared" si="159"/>
        <v>0</v>
      </c>
    </row>
    <row r="822" spans="1:11">
      <c r="B822" s="11" t="s">
        <v>27</v>
      </c>
      <c r="C822" s="12"/>
      <c r="D822" s="28"/>
      <c r="E822" s="28"/>
      <c r="F822" s="28"/>
      <c r="G822" s="10"/>
      <c r="H822" s="15"/>
      <c r="I822" s="10">
        <f t="shared" si="159"/>
        <v>0</v>
      </c>
    </row>
    <row r="823" spans="1:11">
      <c r="B823" s="11" t="s">
        <v>13</v>
      </c>
      <c r="C823" s="12" t="s">
        <v>14</v>
      </c>
      <c r="D823" s="28" t="s">
        <v>29</v>
      </c>
      <c r="E823" s="28"/>
      <c r="F823" s="28">
        <f>SUM(G809:G811)</f>
        <v>0</v>
      </c>
      <c r="G823" s="34">
        <f>SUM(F823)/20</f>
        <v>0</v>
      </c>
      <c r="H823" s="23"/>
      <c r="I823" s="10">
        <f t="shared" si="159"/>
        <v>0</v>
      </c>
    </row>
    <row r="824" spans="1:11">
      <c r="B824" s="11" t="s">
        <v>13</v>
      </c>
      <c r="C824" s="12" t="s">
        <v>14</v>
      </c>
      <c r="D824" s="28" t="s">
        <v>30</v>
      </c>
      <c r="E824" s="28"/>
      <c r="F824" s="28">
        <f>SUM(G812:G814)</f>
        <v>0</v>
      </c>
      <c r="G824" s="34">
        <f>SUM(F824)/10</f>
        <v>0</v>
      </c>
      <c r="H824" s="23"/>
      <c r="I824" s="10">
        <f t="shared" si="159"/>
        <v>0</v>
      </c>
    </row>
    <row r="825" spans="1:11">
      <c r="B825" s="11" t="s">
        <v>13</v>
      </c>
      <c r="C825" s="12" t="s">
        <v>14</v>
      </c>
      <c r="D825" s="28" t="s">
        <v>57</v>
      </c>
      <c r="E825" s="28"/>
      <c r="F825" s="80"/>
      <c r="G825" s="34">
        <f>SUM(F825)*0.25</f>
        <v>0</v>
      </c>
      <c r="H825" s="23"/>
      <c r="I825" s="10">
        <f t="shared" si="159"/>
        <v>0</v>
      </c>
    </row>
    <row r="826" spans="1:11">
      <c r="B826" s="11" t="s">
        <v>13</v>
      </c>
      <c r="C826" s="12" t="s">
        <v>14</v>
      </c>
      <c r="D826" s="28"/>
      <c r="E826" s="28"/>
      <c r="F826" s="28"/>
      <c r="G826" s="34"/>
      <c r="H826" s="23"/>
      <c r="I826" s="10">
        <f t="shared" si="159"/>
        <v>0</v>
      </c>
    </row>
    <row r="827" spans="1:11">
      <c r="B827" s="11" t="s">
        <v>13</v>
      </c>
      <c r="C827" s="12" t="s">
        <v>15</v>
      </c>
      <c r="D827" s="28"/>
      <c r="E827" s="28"/>
      <c r="F827" s="28"/>
      <c r="G827" s="34"/>
      <c r="H827" s="23"/>
      <c r="I827" s="10">
        <f t="shared" si="159"/>
        <v>0</v>
      </c>
    </row>
    <row r="828" spans="1:11">
      <c r="B828" s="11" t="s">
        <v>13</v>
      </c>
      <c r="C828" s="12" t="s">
        <v>15</v>
      </c>
      <c r="D828" s="28"/>
      <c r="E828" s="28"/>
      <c r="F828" s="28"/>
      <c r="G828" s="34"/>
      <c r="H828" s="23"/>
      <c r="I828" s="10">
        <f t="shared" si="159"/>
        <v>0</v>
      </c>
    </row>
    <row r="829" spans="1:11">
      <c r="B829" s="11" t="s">
        <v>13</v>
      </c>
      <c r="C829" s="12" t="s">
        <v>15</v>
      </c>
      <c r="D829" s="28"/>
      <c r="E829" s="28"/>
      <c r="F829" s="28"/>
      <c r="G829" s="34"/>
      <c r="H829" s="23"/>
      <c r="I829" s="10">
        <f t="shared" si="159"/>
        <v>0</v>
      </c>
    </row>
    <row r="830" spans="1:11">
      <c r="B830" s="11" t="s">
        <v>13</v>
      </c>
      <c r="C830" s="12" t="s">
        <v>16</v>
      </c>
      <c r="D830" s="28"/>
      <c r="E830" s="28"/>
      <c r="F830" s="28"/>
      <c r="G830" s="34"/>
      <c r="H830" s="23"/>
      <c r="I830" s="10">
        <f t="shared" si="159"/>
        <v>0</v>
      </c>
    </row>
    <row r="831" spans="1:11">
      <c r="B831" s="11" t="s">
        <v>13</v>
      </c>
      <c r="C831" s="12" t="s">
        <v>16</v>
      </c>
      <c r="D831" s="28"/>
      <c r="E831" s="28"/>
      <c r="F831" s="28"/>
      <c r="G831" s="34"/>
      <c r="H831" s="23"/>
      <c r="I831" s="10">
        <f t="shared" si="159"/>
        <v>0</v>
      </c>
    </row>
    <row r="832" spans="1:11">
      <c r="B832" s="11" t="s">
        <v>21</v>
      </c>
      <c r="C832" s="12" t="s">
        <v>14</v>
      </c>
      <c r="D832" s="28"/>
      <c r="E832" s="28"/>
      <c r="F832" s="28"/>
      <c r="G832" s="22">
        <f>SUM(G823:G826)</f>
        <v>0</v>
      </c>
      <c r="H832" s="15">
        <v>37.42</v>
      </c>
      <c r="I832" s="10">
        <f t="shared" si="159"/>
        <v>0</v>
      </c>
      <c r="K832" s="5">
        <f>SUM(G832)*I807</f>
        <v>0</v>
      </c>
    </row>
    <row r="833" spans="1:13">
      <c r="B833" s="11" t="s">
        <v>21</v>
      </c>
      <c r="C833" s="12" t="s">
        <v>15</v>
      </c>
      <c r="D833" s="28"/>
      <c r="E833" s="28"/>
      <c r="F833" s="28"/>
      <c r="G833" s="22">
        <f>SUM(G827:G829)</f>
        <v>0</v>
      </c>
      <c r="H833" s="15">
        <v>37.42</v>
      </c>
      <c r="I833" s="10">
        <f t="shared" si="159"/>
        <v>0</v>
      </c>
      <c r="L833" s="5">
        <f>SUM(G833)*I807</f>
        <v>0</v>
      </c>
    </row>
    <row r="834" spans="1:13">
      <c r="B834" s="11" t="s">
        <v>21</v>
      </c>
      <c r="C834" s="12" t="s">
        <v>16</v>
      </c>
      <c r="D834" s="28"/>
      <c r="E834" s="28"/>
      <c r="F834" s="28"/>
      <c r="G834" s="22">
        <f>SUM(G830:G831)</f>
        <v>0</v>
      </c>
      <c r="H834" s="15">
        <v>37.42</v>
      </c>
      <c r="I834" s="10">
        <f t="shared" si="159"/>
        <v>0</v>
      </c>
      <c r="M834" s="5">
        <f>SUM(G834)*I807</f>
        <v>0</v>
      </c>
    </row>
    <row r="835" spans="1:13">
      <c r="B835" s="11" t="s">
        <v>13</v>
      </c>
      <c r="C835" s="12" t="s">
        <v>17</v>
      </c>
      <c r="D835" s="28"/>
      <c r="E835" s="28"/>
      <c r="F835" s="28"/>
      <c r="G835" s="34"/>
      <c r="H835" s="15">
        <v>37.42</v>
      </c>
      <c r="I835" s="10">
        <f t="shared" si="159"/>
        <v>0</v>
      </c>
      <c r="L835" s="5">
        <f>SUM(G835)*I807</f>
        <v>0</v>
      </c>
    </row>
    <row r="836" spans="1:13">
      <c r="B836" s="11" t="s">
        <v>12</v>
      </c>
      <c r="C836" s="12"/>
      <c r="D836" s="28"/>
      <c r="E836" s="28"/>
      <c r="F836" s="28"/>
      <c r="G836" s="10"/>
      <c r="H836" s="15">
        <v>37.42</v>
      </c>
      <c r="I836" s="10">
        <f t="shared" si="159"/>
        <v>0</v>
      </c>
    </row>
    <row r="837" spans="1:13">
      <c r="B837" s="11" t="s">
        <v>11</v>
      </c>
      <c r="C837" s="12"/>
      <c r="D837" s="28"/>
      <c r="E837" s="28"/>
      <c r="F837" s="28"/>
      <c r="G837" s="10">
        <v>1</v>
      </c>
      <c r="H837" s="15">
        <f>SUM(I809:I836)*0.01</f>
        <v>0</v>
      </c>
      <c r="I837" s="10">
        <f>SUM(G837*H837)</f>
        <v>0</v>
      </c>
    </row>
    <row r="838" spans="1:13" s="2" customFormat="1" ht="13.1">
      <c r="B838" s="8" t="s">
        <v>10</v>
      </c>
      <c r="D838" s="27"/>
      <c r="E838" s="27"/>
      <c r="F838" s="27"/>
      <c r="G838" s="6">
        <f>SUM(G832:G835)</f>
        <v>0</v>
      </c>
      <c r="H838" s="14"/>
      <c r="I838" s="6">
        <f>SUM(I809:I837)</f>
        <v>0</v>
      </c>
      <c r="J838" s="6">
        <f>SUM(I838)*I807</f>
        <v>0</v>
      </c>
      <c r="K838" s="6">
        <f>SUM(K832:K837)</f>
        <v>0</v>
      </c>
      <c r="L838" s="6">
        <f t="shared" ref="L838" si="160">SUM(L832:L837)</f>
        <v>0</v>
      </c>
      <c r="M838" s="6">
        <f t="shared" ref="M838" si="161">SUM(M832:M837)</f>
        <v>0</v>
      </c>
    </row>
    <row r="839" spans="1:13" ht="15.05">
      <c r="A839" s="3" t="s">
        <v>9</v>
      </c>
      <c r="B839" s="77">
        <f>'JMS SHEDULE OF WORKS'!C29</f>
        <v>0</v>
      </c>
      <c r="D839" s="26">
        <f>'JMS SHEDULE OF WORKS'!D29</f>
        <v>0</v>
      </c>
      <c r="F839" s="78">
        <f>'JMS SHEDULE OF WORKS'!G29</f>
        <v>0</v>
      </c>
      <c r="H839" s="13" t="s">
        <v>22</v>
      </c>
      <c r="I839" s="24">
        <f>'JMS SHEDULE OF WORKS'!E29</f>
        <v>0</v>
      </c>
    </row>
    <row r="840" spans="1:13" s="2" customFormat="1" ht="13.1">
      <c r="A840" s="76" t="str">
        <f>'JMS SHEDULE OF WORKS'!A29</f>
        <v>6964/27</v>
      </c>
      <c r="B840" s="8" t="s">
        <v>3</v>
      </c>
      <c r="C840" s="2" t="s">
        <v>4</v>
      </c>
      <c r="D840" s="27" t="s">
        <v>5</v>
      </c>
      <c r="E840" s="27" t="s">
        <v>5</v>
      </c>
      <c r="F840" s="27" t="s">
        <v>23</v>
      </c>
      <c r="G840" s="6" t="s">
        <v>6</v>
      </c>
      <c r="H840" s="14" t="s">
        <v>7</v>
      </c>
      <c r="I840" s="6" t="s">
        <v>8</v>
      </c>
      <c r="J840" s="6"/>
      <c r="K840" s="6" t="s">
        <v>18</v>
      </c>
      <c r="L840" s="6" t="s">
        <v>19</v>
      </c>
      <c r="M840" s="6" t="s">
        <v>20</v>
      </c>
    </row>
    <row r="841" spans="1:13">
      <c r="A841" s="30" t="s">
        <v>24</v>
      </c>
      <c r="B841" s="11"/>
      <c r="C841" s="12"/>
      <c r="D841" s="28"/>
      <c r="E841" s="28"/>
      <c r="F841" s="28">
        <f t="shared" ref="F841:F846" si="162">SUM(D841*E841)</f>
        <v>0</v>
      </c>
      <c r="G841" s="10"/>
      <c r="H841" s="15"/>
      <c r="I841" s="10">
        <f t="shared" ref="I841:I846" si="163">SUM(F841*G841)*H841</f>
        <v>0</v>
      </c>
    </row>
    <row r="842" spans="1:13">
      <c r="A842" s="30" t="s">
        <v>24</v>
      </c>
      <c r="B842" s="11"/>
      <c r="C842" s="12"/>
      <c r="D842" s="28"/>
      <c r="E842" s="28"/>
      <c r="F842" s="28">
        <f t="shared" si="162"/>
        <v>0</v>
      </c>
      <c r="G842" s="10"/>
      <c r="H842" s="15"/>
      <c r="I842" s="10">
        <f t="shared" si="163"/>
        <v>0</v>
      </c>
    </row>
    <row r="843" spans="1:13">
      <c r="A843" s="30" t="s">
        <v>24</v>
      </c>
      <c r="B843" s="11"/>
      <c r="C843" s="12"/>
      <c r="D843" s="28"/>
      <c r="E843" s="28"/>
      <c r="F843" s="28">
        <f t="shared" si="162"/>
        <v>0</v>
      </c>
      <c r="G843" s="10"/>
      <c r="H843" s="15"/>
      <c r="I843" s="10">
        <f t="shared" si="163"/>
        <v>0</v>
      </c>
    </row>
    <row r="844" spans="1:13">
      <c r="A844" s="31" t="s">
        <v>25</v>
      </c>
      <c r="B844" s="11"/>
      <c r="C844" s="12"/>
      <c r="D844" s="28"/>
      <c r="E844" s="28"/>
      <c r="F844" s="28">
        <f t="shared" si="162"/>
        <v>0</v>
      </c>
      <c r="G844" s="10"/>
      <c r="H844" s="15"/>
      <c r="I844" s="10">
        <f t="shared" si="163"/>
        <v>0</v>
      </c>
    </row>
    <row r="845" spans="1:13">
      <c r="A845" s="31" t="s">
        <v>25</v>
      </c>
      <c r="B845" s="11"/>
      <c r="C845" s="12"/>
      <c r="D845" s="28"/>
      <c r="E845" s="28"/>
      <c r="F845" s="28">
        <f t="shared" si="162"/>
        <v>0</v>
      </c>
      <c r="G845" s="10"/>
      <c r="H845" s="15"/>
      <c r="I845" s="10">
        <f t="shared" si="163"/>
        <v>0</v>
      </c>
    </row>
    <row r="846" spans="1:13">
      <c r="A846" s="31" t="s">
        <v>25</v>
      </c>
      <c r="B846" s="11"/>
      <c r="C846" s="12"/>
      <c r="D846" s="28"/>
      <c r="E846" s="28"/>
      <c r="F846" s="28">
        <f t="shared" si="162"/>
        <v>0</v>
      </c>
      <c r="G846" s="10"/>
      <c r="H846" s="15"/>
      <c r="I846" s="10">
        <f t="shared" si="163"/>
        <v>0</v>
      </c>
    </row>
    <row r="847" spans="1:13">
      <c r="A847" s="31" t="s">
        <v>39</v>
      </c>
      <c r="B847" s="11"/>
      <c r="C847" s="12"/>
      <c r="D847" s="28"/>
      <c r="E847" s="28"/>
      <c r="F847" s="28"/>
      <c r="G847" s="10"/>
      <c r="H847" s="15"/>
      <c r="I847" s="10">
        <f t="shared" ref="I847:I849" si="164">SUM(G847*H847)</f>
        <v>0</v>
      </c>
    </row>
    <row r="848" spans="1:13">
      <c r="A848" s="31" t="s">
        <v>39</v>
      </c>
      <c r="B848" s="11"/>
      <c r="C848" s="12"/>
      <c r="D848" s="28"/>
      <c r="E848" s="28"/>
      <c r="F848" s="28"/>
      <c r="G848" s="10"/>
      <c r="H848" s="15"/>
      <c r="I848" s="10">
        <f t="shared" si="164"/>
        <v>0</v>
      </c>
    </row>
    <row r="849" spans="1:11">
      <c r="A849" s="31" t="s">
        <v>39</v>
      </c>
      <c r="B849" s="11"/>
      <c r="C849" s="12"/>
      <c r="D849" s="28"/>
      <c r="E849" s="28"/>
      <c r="F849" s="28"/>
      <c r="G849" s="10"/>
      <c r="H849" s="15"/>
      <c r="I849" s="10">
        <f t="shared" si="164"/>
        <v>0</v>
      </c>
    </row>
    <row r="850" spans="1:11">
      <c r="A850" s="32" t="s">
        <v>28</v>
      </c>
      <c r="B850" s="11"/>
      <c r="C850" s="12"/>
      <c r="D850" s="28"/>
      <c r="E850" s="28"/>
      <c r="F850" s="28"/>
      <c r="G850" s="10"/>
      <c r="H850" s="15"/>
      <c r="I850" s="10">
        <f t="shared" ref="I850:I868" si="165">SUM(G850*H850)</f>
        <v>0</v>
      </c>
    </row>
    <row r="851" spans="1:11">
      <c r="A851" s="32" t="s">
        <v>28</v>
      </c>
      <c r="B851" s="11"/>
      <c r="C851" s="12"/>
      <c r="D851" s="28"/>
      <c r="E851" s="28"/>
      <c r="F851" s="28"/>
      <c r="G851" s="10"/>
      <c r="H851" s="15"/>
      <c r="I851" s="10">
        <f t="shared" si="165"/>
        <v>0</v>
      </c>
    </row>
    <row r="852" spans="1:11">
      <c r="A852" s="32" t="s">
        <v>28</v>
      </c>
      <c r="B852" s="11"/>
      <c r="C852" s="12"/>
      <c r="D852" s="28"/>
      <c r="E852" s="28"/>
      <c r="F852" s="28"/>
      <c r="G852" s="10"/>
      <c r="H852" s="15"/>
      <c r="I852" s="10">
        <f t="shared" si="165"/>
        <v>0</v>
      </c>
    </row>
    <row r="853" spans="1:11">
      <c r="A853" t="s">
        <v>26</v>
      </c>
      <c r="B853" s="11"/>
      <c r="C853" s="12"/>
      <c r="D853" s="28"/>
      <c r="E853" s="28"/>
      <c r="F853" s="28"/>
      <c r="G853" s="33">
        <v>0.1</v>
      </c>
      <c r="H853" s="15">
        <f>SUM(I850:I852)</f>
        <v>0</v>
      </c>
      <c r="I853" s="10">
        <f t="shared" si="165"/>
        <v>0</v>
      </c>
    </row>
    <row r="854" spans="1:11">
      <c r="B854" s="11" t="s">
        <v>27</v>
      </c>
      <c r="C854" s="12"/>
      <c r="D854" s="28"/>
      <c r="E854" s="28"/>
      <c r="F854" s="28"/>
      <c r="G854" s="10"/>
      <c r="H854" s="15"/>
      <c r="I854" s="10">
        <f t="shared" si="165"/>
        <v>0</v>
      </c>
    </row>
    <row r="855" spans="1:11">
      <c r="B855" s="11" t="s">
        <v>13</v>
      </c>
      <c r="C855" s="12" t="s">
        <v>14</v>
      </c>
      <c r="D855" s="28" t="s">
        <v>29</v>
      </c>
      <c r="E855" s="28"/>
      <c r="F855" s="28">
        <f>SUM(G841:G843)</f>
        <v>0</v>
      </c>
      <c r="G855" s="34">
        <f>SUM(F855)/20</f>
        <v>0</v>
      </c>
      <c r="H855" s="23"/>
      <c r="I855" s="10">
        <f t="shared" si="165"/>
        <v>0</v>
      </c>
    </row>
    <row r="856" spans="1:11">
      <c r="B856" s="11" t="s">
        <v>13</v>
      </c>
      <c r="C856" s="12" t="s">
        <v>14</v>
      </c>
      <c r="D856" s="28" t="s">
        <v>30</v>
      </c>
      <c r="E856" s="28"/>
      <c r="F856" s="28">
        <f>SUM(G844:G846)</f>
        <v>0</v>
      </c>
      <c r="G856" s="34">
        <f>SUM(F856)/10</f>
        <v>0</v>
      </c>
      <c r="H856" s="23"/>
      <c r="I856" s="10">
        <f t="shared" si="165"/>
        <v>0</v>
      </c>
    </row>
    <row r="857" spans="1:11">
      <c r="B857" s="11" t="s">
        <v>13</v>
      </c>
      <c r="C857" s="12" t="s">
        <v>14</v>
      </c>
      <c r="D857" s="28" t="s">
        <v>57</v>
      </c>
      <c r="E857" s="28"/>
      <c r="F857" s="80"/>
      <c r="G857" s="34">
        <f>SUM(F857)*0.25</f>
        <v>0</v>
      </c>
      <c r="H857" s="23"/>
      <c r="I857" s="10">
        <f t="shared" si="165"/>
        <v>0</v>
      </c>
    </row>
    <row r="858" spans="1:11">
      <c r="B858" s="11" t="s">
        <v>13</v>
      </c>
      <c r="C858" s="12" t="s">
        <v>14</v>
      </c>
      <c r="D858" s="28"/>
      <c r="E858" s="28"/>
      <c r="F858" s="28"/>
      <c r="G858" s="34"/>
      <c r="H858" s="23"/>
      <c r="I858" s="10">
        <f t="shared" si="165"/>
        <v>0</v>
      </c>
    </row>
    <row r="859" spans="1:11">
      <c r="B859" s="11" t="s">
        <v>13</v>
      </c>
      <c r="C859" s="12" t="s">
        <v>15</v>
      </c>
      <c r="D859" s="28"/>
      <c r="E859" s="28"/>
      <c r="F859" s="28"/>
      <c r="G859" s="34"/>
      <c r="H859" s="23"/>
      <c r="I859" s="10">
        <f t="shared" si="165"/>
        <v>0</v>
      </c>
    </row>
    <row r="860" spans="1:11">
      <c r="B860" s="11" t="s">
        <v>13</v>
      </c>
      <c r="C860" s="12" t="s">
        <v>15</v>
      </c>
      <c r="D860" s="28"/>
      <c r="E860" s="28"/>
      <c r="F860" s="28"/>
      <c r="G860" s="34"/>
      <c r="H860" s="23"/>
      <c r="I860" s="10">
        <f t="shared" si="165"/>
        <v>0</v>
      </c>
    </row>
    <row r="861" spans="1:11">
      <c r="B861" s="11" t="s">
        <v>13</v>
      </c>
      <c r="C861" s="12" t="s">
        <v>15</v>
      </c>
      <c r="D861" s="28"/>
      <c r="E861" s="28"/>
      <c r="F861" s="28"/>
      <c r="G861" s="34"/>
      <c r="H861" s="23"/>
      <c r="I861" s="10">
        <f t="shared" si="165"/>
        <v>0</v>
      </c>
    </row>
    <row r="862" spans="1:11">
      <c r="B862" s="11" t="s">
        <v>13</v>
      </c>
      <c r="C862" s="12" t="s">
        <v>16</v>
      </c>
      <c r="D862" s="28"/>
      <c r="E862" s="28"/>
      <c r="F862" s="28"/>
      <c r="G862" s="34"/>
      <c r="H862" s="23"/>
      <c r="I862" s="10">
        <f t="shared" si="165"/>
        <v>0</v>
      </c>
    </row>
    <row r="863" spans="1:11">
      <c r="B863" s="11" t="s">
        <v>13</v>
      </c>
      <c r="C863" s="12" t="s">
        <v>16</v>
      </c>
      <c r="D863" s="28"/>
      <c r="E863" s="28"/>
      <c r="F863" s="28"/>
      <c r="G863" s="34"/>
      <c r="H863" s="23"/>
      <c r="I863" s="10">
        <f t="shared" si="165"/>
        <v>0</v>
      </c>
    </row>
    <row r="864" spans="1:11">
      <c r="B864" s="11" t="s">
        <v>21</v>
      </c>
      <c r="C864" s="12" t="s">
        <v>14</v>
      </c>
      <c r="D864" s="28"/>
      <c r="E864" s="28"/>
      <c r="F864" s="28"/>
      <c r="G864" s="22">
        <f>SUM(G855:G858)</f>
        <v>0</v>
      </c>
      <c r="H864" s="15">
        <v>37.42</v>
      </c>
      <c r="I864" s="10">
        <f t="shared" si="165"/>
        <v>0</v>
      </c>
      <c r="K864" s="5">
        <f>SUM(G864)*I839</f>
        <v>0</v>
      </c>
    </row>
    <row r="865" spans="1:13">
      <c r="B865" s="11" t="s">
        <v>21</v>
      </c>
      <c r="C865" s="12" t="s">
        <v>15</v>
      </c>
      <c r="D865" s="28"/>
      <c r="E865" s="28"/>
      <c r="F865" s="28"/>
      <c r="G865" s="22">
        <f>SUM(G859:G861)</f>
        <v>0</v>
      </c>
      <c r="H865" s="15">
        <v>37.42</v>
      </c>
      <c r="I865" s="10">
        <f t="shared" si="165"/>
        <v>0</v>
      </c>
      <c r="L865" s="5">
        <f>SUM(G865)*I839</f>
        <v>0</v>
      </c>
    </row>
    <row r="866" spans="1:13">
      <c r="B866" s="11" t="s">
        <v>21</v>
      </c>
      <c r="C866" s="12" t="s">
        <v>16</v>
      </c>
      <c r="D866" s="28"/>
      <c r="E866" s="28"/>
      <c r="F866" s="28"/>
      <c r="G866" s="22">
        <f>SUM(G862:G863)</f>
        <v>0</v>
      </c>
      <c r="H866" s="15">
        <v>37.42</v>
      </c>
      <c r="I866" s="10">
        <f t="shared" si="165"/>
        <v>0</v>
      </c>
      <c r="M866" s="5">
        <f>SUM(G866)*I839</f>
        <v>0</v>
      </c>
    </row>
    <row r="867" spans="1:13">
      <c r="B867" s="11" t="s">
        <v>13</v>
      </c>
      <c r="C867" s="12" t="s">
        <v>17</v>
      </c>
      <c r="D867" s="28"/>
      <c r="E867" s="28"/>
      <c r="F867" s="28"/>
      <c r="G867" s="34"/>
      <c r="H867" s="15">
        <v>37.42</v>
      </c>
      <c r="I867" s="10">
        <f t="shared" si="165"/>
        <v>0</v>
      </c>
      <c r="L867" s="5">
        <f>SUM(G867)*I839</f>
        <v>0</v>
      </c>
    </row>
    <row r="868" spans="1:13">
      <c r="B868" s="11" t="s">
        <v>12</v>
      </c>
      <c r="C868" s="12"/>
      <c r="D868" s="28"/>
      <c r="E868" s="28"/>
      <c r="F868" s="28"/>
      <c r="G868" s="10"/>
      <c r="H868" s="15">
        <v>37.42</v>
      </c>
      <c r="I868" s="10">
        <f t="shared" si="165"/>
        <v>0</v>
      </c>
    </row>
    <row r="869" spans="1:13">
      <c r="B869" s="11" t="s">
        <v>11</v>
      </c>
      <c r="C869" s="12"/>
      <c r="D869" s="28"/>
      <c r="E869" s="28"/>
      <c r="F869" s="28"/>
      <c r="G869" s="10">
        <v>1</v>
      </c>
      <c r="H869" s="15">
        <f>SUM(I841:I868)*0.01</f>
        <v>0</v>
      </c>
      <c r="I869" s="10">
        <f>SUM(G869*H869)</f>
        <v>0</v>
      </c>
    </row>
    <row r="870" spans="1:13" s="2" customFormat="1" ht="13.1">
      <c r="B870" s="8" t="s">
        <v>10</v>
      </c>
      <c r="D870" s="27"/>
      <c r="E870" s="27"/>
      <c r="F870" s="27"/>
      <c r="G870" s="6">
        <f>SUM(G864:G867)</f>
        <v>0</v>
      </c>
      <c r="H870" s="14"/>
      <c r="I870" s="6">
        <f>SUM(I841:I869)</f>
        <v>0</v>
      </c>
      <c r="J870" s="6">
        <f>SUM(I870)*I839</f>
        <v>0</v>
      </c>
      <c r="K870" s="6">
        <f>SUM(K864:K869)</f>
        <v>0</v>
      </c>
      <c r="L870" s="6">
        <f t="shared" ref="L870" si="166">SUM(L864:L869)</f>
        <v>0</v>
      </c>
      <c r="M870" s="6">
        <f t="shared" ref="M870" si="167">SUM(M864:M869)</f>
        <v>0</v>
      </c>
    </row>
    <row r="871" spans="1:13" ht="15.05">
      <c r="A871" s="3" t="s">
        <v>9</v>
      </c>
      <c r="B871" s="77">
        <f>'JMS SHEDULE OF WORKS'!C30</f>
        <v>0</v>
      </c>
      <c r="D871" s="26">
        <f>'JMS SHEDULE OF WORKS'!D30</f>
        <v>0</v>
      </c>
      <c r="F871" s="78">
        <f>'JMS SHEDULE OF WORKS'!G30</f>
        <v>0</v>
      </c>
      <c r="H871" s="13" t="s">
        <v>22</v>
      </c>
      <c r="I871" s="24">
        <f>'JMS SHEDULE OF WORKS'!E30</f>
        <v>0</v>
      </c>
    </row>
    <row r="872" spans="1:13" s="2" customFormat="1" ht="13.1">
      <c r="A872" s="76" t="str">
        <f>'JMS SHEDULE OF WORKS'!A30</f>
        <v>6964/28</v>
      </c>
      <c r="B872" s="8" t="s">
        <v>3</v>
      </c>
      <c r="C872" s="2" t="s">
        <v>4</v>
      </c>
      <c r="D872" s="27" t="s">
        <v>5</v>
      </c>
      <c r="E872" s="27" t="s">
        <v>5</v>
      </c>
      <c r="F872" s="27" t="s">
        <v>23</v>
      </c>
      <c r="G872" s="6" t="s">
        <v>6</v>
      </c>
      <c r="H872" s="14" t="s">
        <v>7</v>
      </c>
      <c r="I872" s="6" t="s">
        <v>8</v>
      </c>
      <c r="J872" s="6"/>
      <c r="K872" s="6" t="s">
        <v>18</v>
      </c>
      <c r="L872" s="6" t="s">
        <v>19</v>
      </c>
      <c r="M872" s="6" t="s">
        <v>20</v>
      </c>
    </row>
    <row r="873" spans="1:13">
      <c r="A873" s="30" t="s">
        <v>24</v>
      </c>
      <c r="B873" s="11"/>
      <c r="C873" s="12"/>
      <c r="D873" s="28"/>
      <c r="E873" s="28"/>
      <c r="F873" s="28">
        <f t="shared" ref="F873:F878" si="168">SUM(D873*E873)</f>
        <v>0</v>
      </c>
      <c r="G873" s="10"/>
      <c r="H873" s="15"/>
      <c r="I873" s="10">
        <f t="shared" ref="I873:I878" si="169">SUM(F873*G873)*H873</f>
        <v>0</v>
      </c>
    </row>
    <row r="874" spans="1:13">
      <c r="A874" s="30" t="s">
        <v>24</v>
      </c>
      <c r="B874" s="11"/>
      <c r="C874" s="12"/>
      <c r="D874" s="28"/>
      <c r="E874" s="28"/>
      <c r="F874" s="28">
        <f t="shared" si="168"/>
        <v>0</v>
      </c>
      <c r="G874" s="10"/>
      <c r="H874" s="15"/>
      <c r="I874" s="10">
        <f t="shared" si="169"/>
        <v>0</v>
      </c>
    </row>
    <row r="875" spans="1:13">
      <c r="A875" s="30" t="s">
        <v>24</v>
      </c>
      <c r="B875" s="11"/>
      <c r="C875" s="12"/>
      <c r="D875" s="28"/>
      <c r="E875" s="28"/>
      <c r="F875" s="28">
        <f t="shared" si="168"/>
        <v>0</v>
      </c>
      <c r="G875" s="10"/>
      <c r="H875" s="15"/>
      <c r="I875" s="10">
        <f t="shared" si="169"/>
        <v>0</v>
      </c>
    </row>
    <row r="876" spans="1:13">
      <c r="A876" s="31" t="s">
        <v>25</v>
      </c>
      <c r="B876" s="11"/>
      <c r="C876" s="12"/>
      <c r="D876" s="28"/>
      <c r="E876" s="28"/>
      <c r="F876" s="28">
        <f t="shared" si="168"/>
        <v>0</v>
      </c>
      <c r="G876" s="10"/>
      <c r="H876" s="15"/>
      <c r="I876" s="10">
        <f t="shared" si="169"/>
        <v>0</v>
      </c>
    </row>
    <row r="877" spans="1:13">
      <c r="A877" s="31" t="s">
        <v>25</v>
      </c>
      <c r="B877" s="11"/>
      <c r="C877" s="12"/>
      <c r="D877" s="28"/>
      <c r="E877" s="28"/>
      <c r="F877" s="28">
        <f t="shared" si="168"/>
        <v>0</v>
      </c>
      <c r="G877" s="10"/>
      <c r="H877" s="15"/>
      <c r="I877" s="10">
        <f t="shared" si="169"/>
        <v>0</v>
      </c>
    </row>
    <row r="878" spans="1:13">
      <c r="A878" s="31" t="s">
        <v>25</v>
      </c>
      <c r="B878" s="11"/>
      <c r="C878" s="12"/>
      <c r="D878" s="28"/>
      <c r="E878" s="28"/>
      <c r="F878" s="28">
        <f t="shared" si="168"/>
        <v>0</v>
      </c>
      <c r="G878" s="10"/>
      <c r="H878" s="15"/>
      <c r="I878" s="10">
        <f t="shared" si="169"/>
        <v>0</v>
      </c>
    </row>
    <row r="879" spans="1:13">
      <c r="A879" s="31" t="s">
        <v>39</v>
      </c>
      <c r="B879" s="11"/>
      <c r="C879" s="12"/>
      <c r="D879" s="28"/>
      <c r="E879" s="28"/>
      <c r="F879" s="28"/>
      <c r="G879" s="10"/>
      <c r="H879" s="15"/>
      <c r="I879" s="10">
        <f t="shared" ref="I879:I881" si="170">SUM(G879*H879)</f>
        <v>0</v>
      </c>
    </row>
    <row r="880" spans="1:13">
      <c r="A880" s="31" t="s">
        <v>39</v>
      </c>
      <c r="B880" s="11"/>
      <c r="C880" s="12"/>
      <c r="D880" s="28"/>
      <c r="E880" s="28"/>
      <c r="F880" s="28"/>
      <c r="G880" s="10"/>
      <c r="H880" s="15"/>
      <c r="I880" s="10">
        <f t="shared" si="170"/>
        <v>0</v>
      </c>
    </row>
    <row r="881" spans="1:11">
      <c r="A881" s="31" t="s">
        <v>39</v>
      </c>
      <c r="B881" s="11"/>
      <c r="C881" s="12"/>
      <c r="D881" s="28"/>
      <c r="E881" s="28"/>
      <c r="F881" s="28"/>
      <c r="G881" s="10"/>
      <c r="H881" s="15"/>
      <c r="I881" s="10">
        <f t="shared" si="170"/>
        <v>0</v>
      </c>
    </row>
    <row r="882" spans="1:11">
      <c r="A882" s="32" t="s">
        <v>28</v>
      </c>
      <c r="B882" s="11"/>
      <c r="C882" s="12"/>
      <c r="D882" s="28"/>
      <c r="E882" s="28"/>
      <c r="F882" s="28"/>
      <c r="G882" s="10"/>
      <c r="H882" s="15"/>
      <c r="I882" s="10">
        <f t="shared" ref="I882:I900" si="171">SUM(G882*H882)</f>
        <v>0</v>
      </c>
    </row>
    <row r="883" spans="1:11">
      <c r="A883" s="32" t="s">
        <v>28</v>
      </c>
      <c r="B883" s="11"/>
      <c r="C883" s="12"/>
      <c r="D883" s="28"/>
      <c r="E883" s="28"/>
      <c r="F883" s="28"/>
      <c r="G883" s="10"/>
      <c r="H883" s="15"/>
      <c r="I883" s="10">
        <f t="shared" si="171"/>
        <v>0</v>
      </c>
    </row>
    <row r="884" spans="1:11">
      <c r="A884" s="32" t="s">
        <v>28</v>
      </c>
      <c r="B884" s="11"/>
      <c r="C884" s="12"/>
      <c r="D884" s="28"/>
      <c r="E884" s="28"/>
      <c r="F884" s="28"/>
      <c r="G884" s="10"/>
      <c r="H884" s="15"/>
      <c r="I884" s="10">
        <f t="shared" si="171"/>
        <v>0</v>
      </c>
    </row>
    <row r="885" spans="1:11">
      <c r="A885" t="s">
        <v>26</v>
      </c>
      <c r="B885" s="11"/>
      <c r="C885" s="12"/>
      <c r="D885" s="28"/>
      <c r="E885" s="28"/>
      <c r="F885" s="28"/>
      <c r="G885" s="33">
        <v>0.1</v>
      </c>
      <c r="H885" s="15">
        <f>SUM(I882:I884)</f>
        <v>0</v>
      </c>
      <c r="I885" s="10">
        <f t="shared" si="171"/>
        <v>0</v>
      </c>
    </row>
    <row r="886" spans="1:11">
      <c r="B886" s="11" t="s">
        <v>27</v>
      </c>
      <c r="C886" s="12"/>
      <c r="D886" s="28"/>
      <c r="E886" s="28"/>
      <c r="F886" s="28"/>
      <c r="G886" s="10"/>
      <c r="H886" s="15"/>
      <c r="I886" s="10">
        <f t="shared" si="171"/>
        <v>0</v>
      </c>
    </row>
    <row r="887" spans="1:11">
      <c r="B887" s="11" t="s">
        <v>13</v>
      </c>
      <c r="C887" s="12" t="s">
        <v>14</v>
      </c>
      <c r="D887" s="28" t="s">
        <v>29</v>
      </c>
      <c r="E887" s="28"/>
      <c r="F887" s="28">
        <f>SUM(G873:G875)</f>
        <v>0</v>
      </c>
      <c r="G887" s="34">
        <f>SUM(F887)/20</f>
        <v>0</v>
      </c>
      <c r="H887" s="23"/>
      <c r="I887" s="10">
        <f t="shared" si="171"/>
        <v>0</v>
      </c>
    </row>
    <row r="888" spans="1:11">
      <c r="B888" s="11" t="s">
        <v>13</v>
      </c>
      <c r="C888" s="12" t="s">
        <v>14</v>
      </c>
      <c r="D888" s="28" t="s">
        <v>30</v>
      </c>
      <c r="E888" s="28"/>
      <c r="F888" s="28">
        <f>SUM(G876:G878)</f>
        <v>0</v>
      </c>
      <c r="G888" s="34">
        <f>SUM(F888)/10</f>
        <v>0</v>
      </c>
      <c r="H888" s="23"/>
      <c r="I888" s="10">
        <f t="shared" si="171"/>
        <v>0</v>
      </c>
    </row>
    <row r="889" spans="1:11">
      <c r="B889" s="11" t="s">
        <v>13</v>
      </c>
      <c r="C889" s="12" t="s">
        <v>14</v>
      </c>
      <c r="D889" s="28" t="s">
        <v>57</v>
      </c>
      <c r="E889" s="28"/>
      <c r="F889" s="80"/>
      <c r="G889" s="34">
        <f>SUM(F889)*0.25</f>
        <v>0</v>
      </c>
      <c r="H889" s="23"/>
      <c r="I889" s="10">
        <f t="shared" si="171"/>
        <v>0</v>
      </c>
    </row>
    <row r="890" spans="1:11">
      <c r="B890" s="11" t="s">
        <v>13</v>
      </c>
      <c r="C890" s="12" t="s">
        <v>14</v>
      </c>
      <c r="D890" s="28"/>
      <c r="E890" s="28"/>
      <c r="F890" s="28"/>
      <c r="G890" s="34"/>
      <c r="H890" s="23"/>
      <c r="I890" s="10">
        <f t="shared" si="171"/>
        <v>0</v>
      </c>
    </row>
    <row r="891" spans="1:11">
      <c r="B891" s="11" t="s">
        <v>13</v>
      </c>
      <c r="C891" s="12" t="s">
        <v>15</v>
      </c>
      <c r="D891" s="28"/>
      <c r="E891" s="28"/>
      <c r="F891" s="28"/>
      <c r="G891" s="34"/>
      <c r="H891" s="23"/>
      <c r="I891" s="10">
        <f t="shared" si="171"/>
        <v>0</v>
      </c>
    </row>
    <row r="892" spans="1:11">
      <c r="B892" s="11" t="s">
        <v>13</v>
      </c>
      <c r="C892" s="12" t="s">
        <v>15</v>
      </c>
      <c r="D892" s="28"/>
      <c r="E892" s="28"/>
      <c r="F892" s="28"/>
      <c r="G892" s="34"/>
      <c r="H892" s="23"/>
      <c r="I892" s="10">
        <f t="shared" si="171"/>
        <v>0</v>
      </c>
    </row>
    <row r="893" spans="1:11">
      <c r="B893" s="11" t="s">
        <v>13</v>
      </c>
      <c r="C893" s="12" t="s">
        <v>15</v>
      </c>
      <c r="D893" s="28"/>
      <c r="E893" s="28"/>
      <c r="F893" s="28"/>
      <c r="G893" s="34"/>
      <c r="H893" s="23"/>
      <c r="I893" s="10">
        <f t="shared" si="171"/>
        <v>0</v>
      </c>
    </row>
    <row r="894" spans="1:11">
      <c r="B894" s="11" t="s">
        <v>13</v>
      </c>
      <c r="C894" s="12" t="s">
        <v>16</v>
      </c>
      <c r="D894" s="28"/>
      <c r="E894" s="28"/>
      <c r="F894" s="28"/>
      <c r="G894" s="34"/>
      <c r="H894" s="23"/>
      <c r="I894" s="10">
        <f t="shared" si="171"/>
        <v>0</v>
      </c>
    </row>
    <row r="895" spans="1:11">
      <c r="B895" s="11" t="s">
        <v>13</v>
      </c>
      <c r="C895" s="12" t="s">
        <v>16</v>
      </c>
      <c r="D895" s="28"/>
      <c r="E895" s="28"/>
      <c r="F895" s="28"/>
      <c r="G895" s="34"/>
      <c r="H895" s="23"/>
      <c r="I895" s="10">
        <f t="shared" si="171"/>
        <v>0</v>
      </c>
    </row>
    <row r="896" spans="1:11">
      <c r="B896" s="11" t="s">
        <v>21</v>
      </c>
      <c r="C896" s="12" t="s">
        <v>14</v>
      </c>
      <c r="D896" s="28"/>
      <c r="E896" s="28"/>
      <c r="F896" s="28"/>
      <c r="G896" s="22">
        <f>SUM(G887:G890)</f>
        <v>0</v>
      </c>
      <c r="H896" s="15">
        <v>37.42</v>
      </c>
      <c r="I896" s="10">
        <f t="shared" si="171"/>
        <v>0</v>
      </c>
      <c r="K896" s="5">
        <f>SUM(G896)*I871</f>
        <v>0</v>
      </c>
    </row>
    <row r="897" spans="1:13">
      <c r="B897" s="11" t="s">
        <v>21</v>
      </c>
      <c r="C897" s="12" t="s">
        <v>15</v>
      </c>
      <c r="D897" s="28"/>
      <c r="E897" s="28"/>
      <c r="F897" s="28"/>
      <c r="G897" s="22">
        <f>SUM(G891:G893)</f>
        <v>0</v>
      </c>
      <c r="H897" s="15">
        <v>37.42</v>
      </c>
      <c r="I897" s="10">
        <f t="shared" si="171"/>
        <v>0</v>
      </c>
      <c r="L897" s="5">
        <f>SUM(G897)*I871</f>
        <v>0</v>
      </c>
    </row>
    <row r="898" spans="1:13">
      <c r="B898" s="11" t="s">
        <v>21</v>
      </c>
      <c r="C898" s="12" t="s">
        <v>16</v>
      </c>
      <c r="D898" s="28"/>
      <c r="E898" s="28"/>
      <c r="F898" s="28"/>
      <c r="G898" s="22">
        <f>SUM(G894:G895)</f>
        <v>0</v>
      </c>
      <c r="H898" s="15">
        <v>37.42</v>
      </c>
      <c r="I898" s="10">
        <f t="shared" si="171"/>
        <v>0</v>
      </c>
      <c r="M898" s="5">
        <f>SUM(G898)*I871</f>
        <v>0</v>
      </c>
    </row>
    <row r="899" spans="1:13">
      <c r="B899" s="11" t="s">
        <v>13</v>
      </c>
      <c r="C899" s="12" t="s">
        <v>17</v>
      </c>
      <c r="D899" s="28"/>
      <c r="E899" s="28"/>
      <c r="F899" s="28"/>
      <c r="G899" s="34"/>
      <c r="H899" s="15">
        <v>37.42</v>
      </c>
      <c r="I899" s="10">
        <f t="shared" si="171"/>
        <v>0</v>
      </c>
      <c r="L899" s="5">
        <f>SUM(G899)*I871</f>
        <v>0</v>
      </c>
    </row>
    <row r="900" spans="1:13">
      <c r="B900" s="11" t="s">
        <v>12</v>
      </c>
      <c r="C900" s="12"/>
      <c r="D900" s="28"/>
      <c r="E900" s="28"/>
      <c r="F900" s="28"/>
      <c r="G900" s="10"/>
      <c r="H900" s="15">
        <v>37.42</v>
      </c>
      <c r="I900" s="10">
        <f t="shared" si="171"/>
        <v>0</v>
      </c>
    </row>
    <row r="901" spans="1:13">
      <c r="B901" s="11" t="s">
        <v>11</v>
      </c>
      <c r="C901" s="12"/>
      <c r="D901" s="28"/>
      <c r="E901" s="28"/>
      <c r="F901" s="28"/>
      <c r="G901" s="10">
        <v>1</v>
      </c>
      <c r="H901" s="15">
        <f>SUM(I873:I900)*0.01</f>
        <v>0</v>
      </c>
      <c r="I901" s="10">
        <f>SUM(G901*H901)</f>
        <v>0</v>
      </c>
    </row>
    <row r="902" spans="1:13" s="2" customFormat="1" ht="13.1">
      <c r="B902" s="8" t="s">
        <v>10</v>
      </c>
      <c r="D902" s="27"/>
      <c r="E902" s="27"/>
      <c r="F902" s="27"/>
      <c r="G902" s="6">
        <f>SUM(G896:G899)</f>
        <v>0</v>
      </c>
      <c r="H902" s="14"/>
      <c r="I902" s="6">
        <f>SUM(I873:I901)</f>
        <v>0</v>
      </c>
      <c r="J902" s="6">
        <f>SUM(I902)*I871</f>
        <v>0</v>
      </c>
      <c r="K902" s="6">
        <f>SUM(K896:K901)</f>
        <v>0</v>
      </c>
      <c r="L902" s="6">
        <f t="shared" ref="L902" si="172">SUM(L896:L901)</f>
        <v>0</v>
      </c>
      <c r="M902" s="6">
        <f t="shared" ref="M902" si="173">SUM(M896:M901)</f>
        <v>0</v>
      </c>
    </row>
    <row r="903" spans="1:13" ht="15.05">
      <c r="A903" s="3" t="s">
        <v>9</v>
      </c>
      <c r="B903" s="77">
        <f>'JMS SHEDULE OF WORKS'!C31</f>
        <v>0</v>
      </c>
      <c r="D903" s="26">
        <f>'JMS SHEDULE OF WORKS'!D31</f>
        <v>0</v>
      </c>
      <c r="F903" s="78">
        <f>'JMS SHEDULE OF WORKS'!G31</f>
        <v>0</v>
      </c>
      <c r="H903" s="13" t="s">
        <v>22</v>
      </c>
      <c r="I903" s="24">
        <f>'JMS SHEDULE OF WORKS'!E31</f>
        <v>0</v>
      </c>
    </row>
    <row r="904" spans="1:13" s="2" customFormat="1" ht="13.1">
      <c r="A904" s="76" t="str">
        <f>'JMS SHEDULE OF WORKS'!A31</f>
        <v>6964/29</v>
      </c>
      <c r="B904" s="8" t="s">
        <v>3</v>
      </c>
      <c r="C904" s="2" t="s">
        <v>4</v>
      </c>
      <c r="D904" s="27" t="s">
        <v>5</v>
      </c>
      <c r="E904" s="27" t="s">
        <v>5</v>
      </c>
      <c r="F904" s="27" t="s">
        <v>23</v>
      </c>
      <c r="G904" s="6" t="s">
        <v>6</v>
      </c>
      <c r="H904" s="14" t="s">
        <v>7</v>
      </c>
      <c r="I904" s="6" t="s">
        <v>8</v>
      </c>
      <c r="J904" s="6"/>
      <c r="K904" s="6" t="s">
        <v>18</v>
      </c>
      <c r="L904" s="6" t="s">
        <v>19</v>
      </c>
      <c r="M904" s="6" t="s">
        <v>20</v>
      </c>
    </row>
    <row r="905" spans="1:13">
      <c r="A905" s="30" t="s">
        <v>24</v>
      </c>
      <c r="B905" s="11"/>
      <c r="C905" s="12"/>
      <c r="D905" s="28"/>
      <c r="E905" s="28"/>
      <c r="F905" s="28">
        <f t="shared" ref="F905:F910" si="174">SUM(D905*E905)</f>
        <v>0</v>
      </c>
      <c r="G905" s="10"/>
      <c r="H905" s="15"/>
      <c r="I905" s="10">
        <f t="shared" ref="I905:I910" si="175">SUM(F905*G905)*H905</f>
        <v>0</v>
      </c>
    </row>
    <row r="906" spans="1:13">
      <c r="A906" s="30" t="s">
        <v>24</v>
      </c>
      <c r="B906" s="11"/>
      <c r="C906" s="12"/>
      <c r="D906" s="28"/>
      <c r="E906" s="28"/>
      <c r="F906" s="28">
        <f t="shared" si="174"/>
        <v>0</v>
      </c>
      <c r="G906" s="10"/>
      <c r="H906" s="15"/>
      <c r="I906" s="10">
        <f t="shared" si="175"/>
        <v>0</v>
      </c>
    </row>
    <row r="907" spans="1:13">
      <c r="A907" s="30" t="s">
        <v>24</v>
      </c>
      <c r="B907" s="11"/>
      <c r="C907" s="12"/>
      <c r="D907" s="28"/>
      <c r="E907" s="28"/>
      <c r="F907" s="28">
        <f t="shared" si="174"/>
        <v>0</v>
      </c>
      <c r="G907" s="10"/>
      <c r="H907" s="15"/>
      <c r="I907" s="10">
        <f t="shared" si="175"/>
        <v>0</v>
      </c>
    </row>
    <row r="908" spans="1:13">
      <c r="A908" s="31" t="s">
        <v>25</v>
      </c>
      <c r="B908" s="11"/>
      <c r="C908" s="12"/>
      <c r="D908" s="28"/>
      <c r="E908" s="28"/>
      <c r="F908" s="28">
        <f t="shared" si="174"/>
        <v>0</v>
      </c>
      <c r="G908" s="10"/>
      <c r="H908" s="15"/>
      <c r="I908" s="10">
        <f t="shared" si="175"/>
        <v>0</v>
      </c>
    </row>
    <row r="909" spans="1:13">
      <c r="A909" s="31" t="s">
        <v>25</v>
      </c>
      <c r="B909" s="11"/>
      <c r="C909" s="12"/>
      <c r="D909" s="28"/>
      <c r="E909" s="28"/>
      <c r="F909" s="28">
        <f t="shared" si="174"/>
        <v>0</v>
      </c>
      <c r="G909" s="10"/>
      <c r="H909" s="15"/>
      <c r="I909" s="10">
        <f t="shared" si="175"/>
        <v>0</v>
      </c>
    </row>
    <row r="910" spans="1:13">
      <c r="A910" s="31" t="s">
        <v>25</v>
      </c>
      <c r="B910" s="11"/>
      <c r="C910" s="12"/>
      <c r="D910" s="28"/>
      <c r="E910" s="28"/>
      <c r="F910" s="28">
        <f t="shared" si="174"/>
        <v>0</v>
      </c>
      <c r="G910" s="10"/>
      <c r="H910" s="15"/>
      <c r="I910" s="10">
        <f t="shared" si="175"/>
        <v>0</v>
      </c>
    </row>
    <row r="911" spans="1:13">
      <c r="A911" s="31" t="s">
        <v>39</v>
      </c>
      <c r="B911" s="11"/>
      <c r="C911" s="12"/>
      <c r="D911" s="28"/>
      <c r="E911" s="28"/>
      <c r="F911" s="28"/>
      <c r="G911" s="10"/>
      <c r="H911" s="15"/>
      <c r="I911" s="10">
        <f t="shared" ref="I911:I913" si="176">SUM(G911*H911)</f>
        <v>0</v>
      </c>
    </row>
    <row r="912" spans="1:13">
      <c r="A912" s="31" t="s">
        <v>39</v>
      </c>
      <c r="B912" s="11"/>
      <c r="C912" s="12"/>
      <c r="D912" s="28"/>
      <c r="E912" s="28"/>
      <c r="F912" s="28"/>
      <c r="G912" s="10"/>
      <c r="H912" s="15"/>
      <c r="I912" s="10">
        <f t="shared" si="176"/>
        <v>0</v>
      </c>
    </row>
    <row r="913" spans="1:11">
      <c r="A913" s="31" t="s">
        <v>39</v>
      </c>
      <c r="B913" s="11"/>
      <c r="C913" s="12"/>
      <c r="D913" s="28"/>
      <c r="E913" s="28"/>
      <c r="F913" s="28"/>
      <c r="G913" s="10"/>
      <c r="H913" s="15"/>
      <c r="I913" s="10">
        <f t="shared" si="176"/>
        <v>0</v>
      </c>
    </row>
    <row r="914" spans="1:11">
      <c r="A914" s="32" t="s">
        <v>28</v>
      </c>
      <c r="B914" s="11"/>
      <c r="C914" s="12"/>
      <c r="D914" s="28"/>
      <c r="E914" s="28"/>
      <c r="F914" s="28"/>
      <c r="G914" s="10"/>
      <c r="H914" s="15"/>
      <c r="I914" s="10">
        <f t="shared" ref="I914:I932" si="177">SUM(G914*H914)</f>
        <v>0</v>
      </c>
    </row>
    <row r="915" spans="1:11">
      <c r="A915" s="32" t="s">
        <v>28</v>
      </c>
      <c r="B915" s="11"/>
      <c r="C915" s="12"/>
      <c r="D915" s="28"/>
      <c r="E915" s="28"/>
      <c r="F915" s="28"/>
      <c r="G915" s="10"/>
      <c r="H915" s="15"/>
      <c r="I915" s="10">
        <f t="shared" si="177"/>
        <v>0</v>
      </c>
    </row>
    <row r="916" spans="1:11">
      <c r="A916" s="32" t="s">
        <v>28</v>
      </c>
      <c r="B916" s="11"/>
      <c r="C916" s="12"/>
      <c r="D916" s="28"/>
      <c r="E916" s="28"/>
      <c r="F916" s="28"/>
      <c r="G916" s="10"/>
      <c r="H916" s="15"/>
      <c r="I916" s="10">
        <f t="shared" si="177"/>
        <v>0</v>
      </c>
    </row>
    <row r="917" spans="1:11">
      <c r="A917" t="s">
        <v>26</v>
      </c>
      <c r="B917" s="11"/>
      <c r="C917" s="12"/>
      <c r="D917" s="28"/>
      <c r="E917" s="28"/>
      <c r="F917" s="28"/>
      <c r="G917" s="33">
        <v>0.1</v>
      </c>
      <c r="H917" s="15">
        <f>SUM(I914:I916)</f>
        <v>0</v>
      </c>
      <c r="I917" s="10">
        <f t="shared" si="177"/>
        <v>0</v>
      </c>
    </row>
    <row r="918" spans="1:11">
      <c r="B918" s="11" t="s">
        <v>27</v>
      </c>
      <c r="C918" s="12"/>
      <c r="D918" s="28"/>
      <c r="E918" s="28"/>
      <c r="F918" s="28"/>
      <c r="G918" s="10"/>
      <c r="H918" s="15"/>
      <c r="I918" s="10">
        <f t="shared" si="177"/>
        <v>0</v>
      </c>
    </row>
    <row r="919" spans="1:11">
      <c r="B919" s="11" t="s">
        <v>13</v>
      </c>
      <c r="C919" s="12" t="s">
        <v>14</v>
      </c>
      <c r="D919" s="28" t="s">
        <v>29</v>
      </c>
      <c r="E919" s="28"/>
      <c r="F919" s="28">
        <f>SUM(G905:G907)</f>
        <v>0</v>
      </c>
      <c r="G919" s="34">
        <f>SUM(F919)/20</f>
        <v>0</v>
      </c>
      <c r="H919" s="23"/>
      <c r="I919" s="10">
        <f t="shared" si="177"/>
        <v>0</v>
      </c>
    </row>
    <row r="920" spans="1:11">
      <c r="B920" s="11" t="s">
        <v>13</v>
      </c>
      <c r="C920" s="12" t="s">
        <v>14</v>
      </c>
      <c r="D920" s="28" t="s">
        <v>30</v>
      </c>
      <c r="E920" s="28"/>
      <c r="F920" s="28">
        <f>SUM(G908:G910)</f>
        <v>0</v>
      </c>
      <c r="G920" s="34">
        <f>SUM(F920)/10</f>
        <v>0</v>
      </c>
      <c r="H920" s="23"/>
      <c r="I920" s="10">
        <f t="shared" si="177"/>
        <v>0</v>
      </c>
    </row>
    <row r="921" spans="1:11">
      <c r="B921" s="11" t="s">
        <v>13</v>
      </c>
      <c r="C921" s="12" t="s">
        <v>14</v>
      </c>
      <c r="D921" s="28" t="s">
        <v>57</v>
      </c>
      <c r="E921" s="28"/>
      <c r="F921" s="80"/>
      <c r="G921" s="34">
        <f>SUM(F921)*0.25</f>
        <v>0</v>
      </c>
      <c r="H921" s="23"/>
      <c r="I921" s="10">
        <f t="shared" si="177"/>
        <v>0</v>
      </c>
    </row>
    <row r="922" spans="1:11">
      <c r="B922" s="11" t="s">
        <v>13</v>
      </c>
      <c r="C922" s="12" t="s">
        <v>14</v>
      </c>
      <c r="D922" s="28"/>
      <c r="E922" s="28"/>
      <c r="F922" s="28"/>
      <c r="G922" s="34"/>
      <c r="H922" s="23"/>
      <c r="I922" s="10">
        <f t="shared" si="177"/>
        <v>0</v>
      </c>
    </row>
    <row r="923" spans="1:11">
      <c r="B923" s="11" t="s">
        <v>13</v>
      </c>
      <c r="C923" s="12" t="s">
        <v>15</v>
      </c>
      <c r="D923" s="28"/>
      <c r="E923" s="28"/>
      <c r="F923" s="28"/>
      <c r="G923" s="34"/>
      <c r="H923" s="23"/>
      <c r="I923" s="10">
        <f t="shared" si="177"/>
        <v>0</v>
      </c>
    </row>
    <row r="924" spans="1:11">
      <c r="B924" s="11" t="s">
        <v>13</v>
      </c>
      <c r="C924" s="12" t="s">
        <v>15</v>
      </c>
      <c r="D924" s="28"/>
      <c r="E924" s="28"/>
      <c r="F924" s="28"/>
      <c r="G924" s="34"/>
      <c r="H924" s="23"/>
      <c r="I924" s="10">
        <f t="shared" si="177"/>
        <v>0</v>
      </c>
    </row>
    <row r="925" spans="1:11">
      <c r="B925" s="11" t="s">
        <v>13</v>
      </c>
      <c r="C925" s="12" t="s">
        <v>15</v>
      </c>
      <c r="D925" s="28"/>
      <c r="E925" s="28"/>
      <c r="F925" s="28"/>
      <c r="G925" s="34"/>
      <c r="H925" s="23"/>
      <c r="I925" s="10">
        <f t="shared" si="177"/>
        <v>0</v>
      </c>
    </row>
    <row r="926" spans="1:11">
      <c r="B926" s="11" t="s">
        <v>13</v>
      </c>
      <c r="C926" s="12" t="s">
        <v>16</v>
      </c>
      <c r="D926" s="28"/>
      <c r="E926" s="28"/>
      <c r="F926" s="28"/>
      <c r="G926" s="34"/>
      <c r="H926" s="23"/>
      <c r="I926" s="10">
        <f t="shared" si="177"/>
        <v>0</v>
      </c>
    </row>
    <row r="927" spans="1:11">
      <c r="B927" s="11" t="s">
        <v>13</v>
      </c>
      <c r="C927" s="12" t="s">
        <v>16</v>
      </c>
      <c r="D927" s="28"/>
      <c r="E927" s="28"/>
      <c r="F927" s="28"/>
      <c r="G927" s="34"/>
      <c r="H927" s="23"/>
      <c r="I927" s="10">
        <f t="shared" si="177"/>
        <v>0</v>
      </c>
    </row>
    <row r="928" spans="1:11">
      <c r="B928" s="11" t="s">
        <v>21</v>
      </c>
      <c r="C928" s="12" t="s">
        <v>14</v>
      </c>
      <c r="D928" s="28"/>
      <c r="E928" s="28"/>
      <c r="F928" s="28"/>
      <c r="G928" s="22">
        <f>SUM(G919:G922)</f>
        <v>0</v>
      </c>
      <c r="H928" s="15">
        <v>37.42</v>
      </c>
      <c r="I928" s="10">
        <f t="shared" si="177"/>
        <v>0</v>
      </c>
      <c r="K928" s="5">
        <f>SUM(G928)*I903</f>
        <v>0</v>
      </c>
    </row>
    <row r="929" spans="1:13">
      <c r="B929" s="11" t="s">
        <v>21</v>
      </c>
      <c r="C929" s="12" t="s">
        <v>15</v>
      </c>
      <c r="D929" s="28"/>
      <c r="E929" s="28"/>
      <c r="F929" s="28"/>
      <c r="G929" s="22">
        <f>SUM(G923:G925)</f>
        <v>0</v>
      </c>
      <c r="H929" s="15">
        <v>37.42</v>
      </c>
      <c r="I929" s="10">
        <f t="shared" si="177"/>
        <v>0</v>
      </c>
      <c r="L929" s="5">
        <f>SUM(G929)*I903</f>
        <v>0</v>
      </c>
    </row>
    <row r="930" spans="1:13">
      <c r="B930" s="11" t="s">
        <v>21</v>
      </c>
      <c r="C930" s="12" t="s">
        <v>16</v>
      </c>
      <c r="D930" s="28"/>
      <c r="E930" s="28"/>
      <c r="F930" s="28"/>
      <c r="G930" s="22">
        <f>SUM(G926:G927)</f>
        <v>0</v>
      </c>
      <c r="H930" s="15">
        <v>37.42</v>
      </c>
      <c r="I930" s="10">
        <f t="shared" si="177"/>
        <v>0</v>
      </c>
      <c r="M930" s="5">
        <f>SUM(G930)*I903</f>
        <v>0</v>
      </c>
    </row>
    <row r="931" spans="1:13">
      <c r="B931" s="11" t="s">
        <v>13</v>
      </c>
      <c r="C931" s="12" t="s">
        <v>17</v>
      </c>
      <c r="D931" s="28"/>
      <c r="E931" s="28"/>
      <c r="F931" s="28"/>
      <c r="G931" s="34"/>
      <c r="H931" s="15">
        <v>37.42</v>
      </c>
      <c r="I931" s="10">
        <f t="shared" si="177"/>
        <v>0</v>
      </c>
      <c r="L931" s="5">
        <f>SUM(G931)*I903</f>
        <v>0</v>
      </c>
    </row>
    <row r="932" spans="1:13">
      <c r="B932" s="11" t="s">
        <v>12</v>
      </c>
      <c r="C932" s="12"/>
      <c r="D932" s="28"/>
      <c r="E932" s="28"/>
      <c r="F932" s="28"/>
      <c r="G932" s="10"/>
      <c r="H932" s="15">
        <v>37.42</v>
      </c>
      <c r="I932" s="10">
        <f t="shared" si="177"/>
        <v>0</v>
      </c>
    </row>
    <row r="933" spans="1:13">
      <c r="B933" s="11" t="s">
        <v>11</v>
      </c>
      <c r="C933" s="12"/>
      <c r="D933" s="28"/>
      <c r="E933" s="28"/>
      <c r="F933" s="28"/>
      <c r="G933" s="10">
        <v>1</v>
      </c>
      <c r="H933" s="15">
        <f>SUM(I905:I932)*0.01</f>
        <v>0</v>
      </c>
      <c r="I933" s="10">
        <f>SUM(G933*H933)</f>
        <v>0</v>
      </c>
    </row>
    <row r="934" spans="1:13" s="2" customFormat="1" ht="13.1">
      <c r="B934" s="8" t="s">
        <v>10</v>
      </c>
      <c r="D934" s="27"/>
      <c r="E934" s="27"/>
      <c r="F934" s="27"/>
      <c r="G934" s="6">
        <f>SUM(G928:G931)</f>
        <v>0</v>
      </c>
      <c r="H934" s="14"/>
      <c r="I934" s="6">
        <f>SUM(I905:I933)</f>
        <v>0</v>
      </c>
      <c r="J934" s="6">
        <f>SUM(I934)*I903</f>
        <v>0</v>
      </c>
      <c r="K934" s="6">
        <f>SUM(K928:K933)</f>
        <v>0</v>
      </c>
      <c r="L934" s="6">
        <f t="shared" ref="L934" si="178">SUM(L928:L933)</f>
        <v>0</v>
      </c>
      <c r="M934" s="6">
        <f t="shared" ref="M934" si="179">SUM(M928:M933)</f>
        <v>0</v>
      </c>
    </row>
    <row r="935" spans="1:13" ht="15.05">
      <c r="A935" s="3" t="s">
        <v>9</v>
      </c>
      <c r="B935" s="77">
        <f>'JMS SHEDULE OF WORKS'!C32</f>
        <v>0</v>
      </c>
      <c r="D935" s="26">
        <f>'JMS SHEDULE OF WORKS'!D32</f>
        <v>0</v>
      </c>
      <c r="F935" s="78">
        <f>'JMS SHEDULE OF WORKS'!G32</f>
        <v>0</v>
      </c>
      <c r="H935" s="13" t="s">
        <v>22</v>
      </c>
      <c r="I935" s="24">
        <f>'JMS SHEDULE OF WORKS'!E32</f>
        <v>0</v>
      </c>
    </row>
    <row r="936" spans="1:13" s="2" customFormat="1" ht="13.1">
      <c r="A936" s="76" t="str">
        <f>'JMS SHEDULE OF WORKS'!A32</f>
        <v>6964/30</v>
      </c>
      <c r="B936" s="8" t="s">
        <v>3</v>
      </c>
      <c r="C936" s="2" t="s">
        <v>4</v>
      </c>
      <c r="D936" s="27" t="s">
        <v>5</v>
      </c>
      <c r="E936" s="27" t="s">
        <v>5</v>
      </c>
      <c r="F936" s="27" t="s">
        <v>23</v>
      </c>
      <c r="G936" s="6" t="s">
        <v>6</v>
      </c>
      <c r="H936" s="14" t="s">
        <v>7</v>
      </c>
      <c r="I936" s="6" t="s">
        <v>8</v>
      </c>
      <c r="J936" s="6"/>
      <c r="K936" s="6" t="s">
        <v>18</v>
      </c>
      <c r="L936" s="6" t="s">
        <v>19</v>
      </c>
      <c r="M936" s="6" t="s">
        <v>20</v>
      </c>
    </row>
    <row r="937" spans="1:13">
      <c r="A937" s="30" t="s">
        <v>24</v>
      </c>
      <c r="B937" s="11"/>
      <c r="C937" s="12"/>
      <c r="D937" s="28"/>
      <c r="E937" s="28"/>
      <c r="F937" s="28">
        <f t="shared" ref="F937:F942" si="180">SUM(D937*E937)</f>
        <v>0</v>
      </c>
      <c r="G937" s="10"/>
      <c r="H937" s="15"/>
      <c r="I937" s="10">
        <f t="shared" ref="I937:I942" si="181">SUM(F937*G937)*H937</f>
        <v>0</v>
      </c>
    </row>
    <row r="938" spans="1:13">
      <c r="A938" s="30" t="s">
        <v>24</v>
      </c>
      <c r="B938" s="11"/>
      <c r="C938" s="12"/>
      <c r="D938" s="28"/>
      <c r="E938" s="28"/>
      <c r="F938" s="28">
        <f t="shared" si="180"/>
        <v>0</v>
      </c>
      <c r="G938" s="10"/>
      <c r="H938" s="15"/>
      <c r="I938" s="10">
        <f t="shared" si="181"/>
        <v>0</v>
      </c>
    </row>
    <row r="939" spans="1:13">
      <c r="A939" s="30" t="s">
        <v>24</v>
      </c>
      <c r="B939" s="11"/>
      <c r="C939" s="12"/>
      <c r="D939" s="28"/>
      <c r="E939" s="28"/>
      <c r="F939" s="28">
        <f t="shared" si="180"/>
        <v>0</v>
      </c>
      <c r="G939" s="10"/>
      <c r="H939" s="15"/>
      <c r="I939" s="10">
        <f t="shared" si="181"/>
        <v>0</v>
      </c>
    </row>
    <row r="940" spans="1:13">
      <c r="A940" s="31" t="s">
        <v>25</v>
      </c>
      <c r="B940" s="11"/>
      <c r="C940" s="12"/>
      <c r="D940" s="28"/>
      <c r="E940" s="28"/>
      <c r="F940" s="28">
        <f t="shared" si="180"/>
        <v>0</v>
      </c>
      <c r="G940" s="10"/>
      <c r="H940" s="15"/>
      <c r="I940" s="10">
        <f t="shared" si="181"/>
        <v>0</v>
      </c>
    </row>
    <row r="941" spans="1:13">
      <c r="A941" s="31" t="s">
        <v>25</v>
      </c>
      <c r="B941" s="11"/>
      <c r="C941" s="12"/>
      <c r="D941" s="28"/>
      <c r="E941" s="28"/>
      <c r="F941" s="28">
        <f t="shared" si="180"/>
        <v>0</v>
      </c>
      <c r="G941" s="10"/>
      <c r="H941" s="15"/>
      <c r="I941" s="10">
        <f t="shared" si="181"/>
        <v>0</v>
      </c>
    </row>
    <row r="942" spans="1:13">
      <c r="A942" s="31" t="s">
        <v>25</v>
      </c>
      <c r="B942" s="11"/>
      <c r="C942" s="12"/>
      <c r="D942" s="28"/>
      <c r="E942" s="28"/>
      <c r="F942" s="28">
        <f t="shared" si="180"/>
        <v>0</v>
      </c>
      <c r="G942" s="10"/>
      <c r="H942" s="15"/>
      <c r="I942" s="10">
        <f t="shared" si="181"/>
        <v>0</v>
      </c>
    </row>
    <row r="943" spans="1:13">
      <c r="A943" s="31" t="s">
        <v>39</v>
      </c>
      <c r="B943" s="11"/>
      <c r="C943" s="12"/>
      <c r="D943" s="28"/>
      <c r="E943" s="28"/>
      <c r="F943" s="28"/>
      <c r="G943" s="10"/>
      <c r="H943" s="15"/>
      <c r="I943" s="10">
        <f t="shared" ref="I943:I945" si="182">SUM(G943*H943)</f>
        <v>0</v>
      </c>
    </row>
    <row r="944" spans="1:13">
      <c r="A944" s="31" t="s">
        <v>39</v>
      </c>
      <c r="B944" s="11"/>
      <c r="C944" s="12"/>
      <c r="D944" s="28"/>
      <c r="E944" s="28"/>
      <c r="F944" s="28"/>
      <c r="G944" s="10"/>
      <c r="H944" s="15"/>
      <c r="I944" s="10">
        <f t="shared" si="182"/>
        <v>0</v>
      </c>
    </row>
    <row r="945" spans="1:11">
      <c r="A945" s="31" t="s">
        <v>39</v>
      </c>
      <c r="B945" s="11"/>
      <c r="C945" s="12"/>
      <c r="D945" s="28"/>
      <c r="E945" s="28"/>
      <c r="F945" s="28"/>
      <c r="G945" s="10"/>
      <c r="H945" s="15"/>
      <c r="I945" s="10">
        <f t="shared" si="182"/>
        <v>0</v>
      </c>
    </row>
    <row r="946" spans="1:11">
      <c r="A946" s="32" t="s">
        <v>28</v>
      </c>
      <c r="B946" s="11"/>
      <c r="C946" s="12"/>
      <c r="D946" s="28"/>
      <c r="E946" s="28"/>
      <c r="F946" s="28"/>
      <c r="G946" s="10"/>
      <c r="H946" s="15"/>
      <c r="I946" s="10">
        <f t="shared" ref="I946:I964" si="183">SUM(G946*H946)</f>
        <v>0</v>
      </c>
    </row>
    <row r="947" spans="1:11">
      <c r="A947" s="32" t="s">
        <v>28</v>
      </c>
      <c r="B947" s="11"/>
      <c r="C947" s="12"/>
      <c r="D947" s="28"/>
      <c r="E947" s="28"/>
      <c r="F947" s="28"/>
      <c r="G947" s="10"/>
      <c r="H947" s="15"/>
      <c r="I947" s="10">
        <f t="shared" si="183"/>
        <v>0</v>
      </c>
    </row>
    <row r="948" spans="1:11">
      <c r="A948" s="32" t="s">
        <v>28</v>
      </c>
      <c r="B948" s="11"/>
      <c r="C948" s="12"/>
      <c r="D948" s="28"/>
      <c r="E948" s="28"/>
      <c r="F948" s="28"/>
      <c r="G948" s="10"/>
      <c r="H948" s="15"/>
      <c r="I948" s="10">
        <f t="shared" si="183"/>
        <v>0</v>
      </c>
    </row>
    <row r="949" spans="1:11">
      <c r="A949" t="s">
        <v>26</v>
      </c>
      <c r="B949" s="11"/>
      <c r="C949" s="12"/>
      <c r="D949" s="28"/>
      <c r="E949" s="28"/>
      <c r="F949" s="28"/>
      <c r="G949" s="33">
        <v>0.1</v>
      </c>
      <c r="H949" s="15">
        <f>SUM(I946:I948)</f>
        <v>0</v>
      </c>
      <c r="I949" s="10">
        <f t="shared" si="183"/>
        <v>0</v>
      </c>
    </row>
    <row r="950" spans="1:11">
      <c r="B950" s="11" t="s">
        <v>27</v>
      </c>
      <c r="C950" s="12"/>
      <c r="D950" s="28"/>
      <c r="E950" s="28"/>
      <c r="F950" s="28"/>
      <c r="G950" s="10"/>
      <c r="H950" s="15"/>
      <c r="I950" s="10">
        <f t="shared" si="183"/>
        <v>0</v>
      </c>
    </row>
    <row r="951" spans="1:11">
      <c r="B951" s="11" t="s">
        <v>13</v>
      </c>
      <c r="C951" s="12" t="s">
        <v>14</v>
      </c>
      <c r="D951" s="28" t="s">
        <v>29</v>
      </c>
      <c r="E951" s="28"/>
      <c r="F951" s="28">
        <f>SUM(G937:G939)</f>
        <v>0</v>
      </c>
      <c r="G951" s="34">
        <f>SUM(F951)/20</f>
        <v>0</v>
      </c>
      <c r="H951" s="23"/>
      <c r="I951" s="10">
        <f t="shared" si="183"/>
        <v>0</v>
      </c>
    </row>
    <row r="952" spans="1:11">
      <c r="B952" s="11" t="s">
        <v>13</v>
      </c>
      <c r="C952" s="12" t="s">
        <v>14</v>
      </c>
      <c r="D952" s="28" t="s">
        <v>30</v>
      </c>
      <c r="E952" s="28"/>
      <c r="F952" s="28">
        <f>SUM(G940:G942)</f>
        <v>0</v>
      </c>
      <c r="G952" s="34">
        <f>SUM(F952)/10</f>
        <v>0</v>
      </c>
      <c r="H952" s="23"/>
      <c r="I952" s="10">
        <f t="shared" si="183"/>
        <v>0</v>
      </c>
    </row>
    <row r="953" spans="1:11">
      <c r="B953" s="11" t="s">
        <v>13</v>
      </c>
      <c r="C953" s="12" t="s">
        <v>14</v>
      </c>
      <c r="D953" s="28" t="s">
        <v>57</v>
      </c>
      <c r="E953" s="28"/>
      <c r="F953" s="80"/>
      <c r="G953" s="34">
        <f>SUM(F953)*0.25</f>
        <v>0</v>
      </c>
      <c r="H953" s="23"/>
      <c r="I953" s="10">
        <f t="shared" si="183"/>
        <v>0</v>
      </c>
    </row>
    <row r="954" spans="1:11">
      <c r="B954" s="11" t="s">
        <v>13</v>
      </c>
      <c r="C954" s="12" t="s">
        <v>14</v>
      </c>
      <c r="D954" s="28"/>
      <c r="E954" s="28"/>
      <c r="F954" s="28"/>
      <c r="G954" s="34"/>
      <c r="H954" s="23"/>
      <c r="I954" s="10">
        <f t="shared" si="183"/>
        <v>0</v>
      </c>
    </row>
    <row r="955" spans="1:11">
      <c r="B955" s="11" t="s">
        <v>13</v>
      </c>
      <c r="C955" s="12" t="s">
        <v>15</v>
      </c>
      <c r="D955" s="28"/>
      <c r="E955" s="28"/>
      <c r="F955" s="28"/>
      <c r="G955" s="34"/>
      <c r="H955" s="23"/>
      <c r="I955" s="10">
        <f t="shared" si="183"/>
        <v>0</v>
      </c>
    </row>
    <row r="956" spans="1:11">
      <c r="B956" s="11" t="s">
        <v>13</v>
      </c>
      <c r="C956" s="12" t="s">
        <v>15</v>
      </c>
      <c r="D956" s="28"/>
      <c r="E956" s="28"/>
      <c r="F956" s="28"/>
      <c r="G956" s="34"/>
      <c r="H956" s="23"/>
      <c r="I956" s="10">
        <f t="shared" si="183"/>
        <v>0</v>
      </c>
    </row>
    <row r="957" spans="1:11">
      <c r="B957" s="11" t="s">
        <v>13</v>
      </c>
      <c r="C957" s="12" t="s">
        <v>15</v>
      </c>
      <c r="D957" s="28"/>
      <c r="E957" s="28"/>
      <c r="F957" s="28"/>
      <c r="G957" s="34"/>
      <c r="H957" s="23"/>
      <c r="I957" s="10">
        <f t="shared" si="183"/>
        <v>0</v>
      </c>
    </row>
    <row r="958" spans="1:11">
      <c r="B958" s="11" t="s">
        <v>13</v>
      </c>
      <c r="C958" s="12" t="s">
        <v>16</v>
      </c>
      <c r="D958" s="28"/>
      <c r="E958" s="28"/>
      <c r="F958" s="28"/>
      <c r="G958" s="34"/>
      <c r="H958" s="23"/>
      <c r="I958" s="10">
        <f t="shared" si="183"/>
        <v>0</v>
      </c>
    </row>
    <row r="959" spans="1:11">
      <c r="B959" s="11" t="s">
        <v>13</v>
      </c>
      <c r="C959" s="12" t="s">
        <v>16</v>
      </c>
      <c r="D959" s="28"/>
      <c r="E959" s="28"/>
      <c r="F959" s="28"/>
      <c r="G959" s="34"/>
      <c r="H959" s="23"/>
      <c r="I959" s="10">
        <f t="shared" si="183"/>
        <v>0</v>
      </c>
    </row>
    <row r="960" spans="1:11">
      <c r="B960" s="11" t="s">
        <v>21</v>
      </c>
      <c r="C960" s="12" t="s">
        <v>14</v>
      </c>
      <c r="D960" s="28"/>
      <c r="E960" s="28"/>
      <c r="F960" s="28"/>
      <c r="G960" s="22">
        <f>SUM(G951:G954)</f>
        <v>0</v>
      </c>
      <c r="H960" s="15">
        <v>37.42</v>
      </c>
      <c r="I960" s="10">
        <f t="shared" si="183"/>
        <v>0</v>
      </c>
      <c r="K960" s="5">
        <f>SUM(G960)*I935</f>
        <v>0</v>
      </c>
    </row>
    <row r="961" spans="1:13">
      <c r="B961" s="11" t="s">
        <v>21</v>
      </c>
      <c r="C961" s="12" t="s">
        <v>15</v>
      </c>
      <c r="D961" s="28"/>
      <c r="E961" s="28"/>
      <c r="F961" s="28"/>
      <c r="G961" s="22">
        <f>SUM(G955:G957)</f>
        <v>0</v>
      </c>
      <c r="H961" s="15">
        <v>37.42</v>
      </c>
      <c r="I961" s="10">
        <f t="shared" si="183"/>
        <v>0</v>
      </c>
      <c r="L961" s="5">
        <f>SUM(G961)*I935</f>
        <v>0</v>
      </c>
    </row>
    <row r="962" spans="1:13">
      <c r="B962" s="11" t="s">
        <v>21</v>
      </c>
      <c r="C962" s="12" t="s">
        <v>16</v>
      </c>
      <c r="D962" s="28"/>
      <c r="E962" s="28"/>
      <c r="F962" s="28"/>
      <c r="G962" s="22">
        <f>SUM(G958:G959)</f>
        <v>0</v>
      </c>
      <c r="H962" s="15">
        <v>37.42</v>
      </c>
      <c r="I962" s="10">
        <f t="shared" si="183"/>
        <v>0</v>
      </c>
      <c r="M962" s="5">
        <f>SUM(G962)*I935</f>
        <v>0</v>
      </c>
    </row>
    <row r="963" spans="1:13">
      <c r="B963" s="11" t="s">
        <v>13</v>
      </c>
      <c r="C963" s="12" t="s">
        <v>17</v>
      </c>
      <c r="D963" s="28"/>
      <c r="E963" s="28"/>
      <c r="F963" s="28"/>
      <c r="G963" s="34"/>
      <c r="H963" s="15">
        <v>37.42</v>
      </c>
      <c r="I963" s="10">
        <f t="shared" si="183"/>
        <v>0</v>
      </c>
      <c r="L963" s="5">
        <f>SUM(G963)*I935</f>
        <v>0</v>
      </c>
    </row>
    <row r="964" spans="1:13">
      <c r="B964" s="11" t="s">
        <v>12</v>
      </c>
      <c r="C964" s="12"/>
      <c r="D964" s="28"/>
      <c r="E964" s="28"/>
      <c r="F964" s="28"/>
      <c r="G964" s="10"/>
      <c r="H964" s="15">
        <v>37.42</v>
      </c>
      <c r="I964" s="10">
        <f t="shared" si="183"/>
        <v>0</v>
      </c>
    </row>
    <row r="965" spans="1:13">
      <c r="B965" s="11" t="s">
        <v>11</v>
      </c>
      <c r="C965" s="12"/>
      <c r="D965" s="28"/>
      <c r="E965" s="28"/>
      <c r="F965" s="28"/>
      <c r="G965" s="10">
        <v>1</v>
      </c>
      <c r="H965" s="15">
        <f>SUM(I937:I964)*0.01</f>
        <v>0</v>
      </c>
      <c r="I965" s="10">
        <f>SUM(G965*H965)</f>
        <v>0</v>
      </c>
    </row>
    <row r="966" spans="1:13" s="2" customFormat="1" ht="13.1">
      <c r="B966" s="8" t="s">
        <v>10</v>
      </c>
      <c r="D966" s="27"/>
      <c r="E966" s="27"/>
      <c r="F966" s="27"/>
      <c r="G966" s="6">
        <f>SUM(G960:G963)</f>
        <v>0</v>
      </c>
      <c r="H966" s="14"/>
      <c r="I966" s="6">
        <f>SUM(I937:I965)</f>
        <v>0</v>
      </c>
      <c r="J966" s="6">
        <f>SUM(I966)*I935</f>
        <v>0</v>
      </c>
      <c r="K966" s="6">
        <f>SUM(K960:K965)</f>
        <v>0</v>
      </c>
      <c r="L966" s="6">
        <f t="shared" ref="L966" si="184">SUM(L960:L965)</f>
        <v>0</v>
      </c>
      <c r="M966" s="6">
        <f t="shared" ref="M966" si="185">SUM(M960:M965)</f>
        <v>0</v>
      </c>
    </row>
    <row r="967" spans="1:13" ht="15.05">
      <c r="A967" s="3" t="s">
        <v>9</v>
      </c>
      <c r="B967" s="77">
        <f>'JMS SHEDULE OF WORKS'!C33</f>
        <v>0</v>
      </c>
      <c r="D967" s="26">
        <f>'JMS SHEDULE OF WORKS'!D33</f>
        <v>0</v>
      </c>
      <c r="F967" s="78">
        <f>'JMS SHEDULE OF WORKS'!G33</f>
        <v>0</v>
      </c>
      <c r="H967" s="13" t="s">
        <v>22</v>
      </c>
      <c r="I967" s="24">
        <f>'JMS SHEDULE OF WORKS'!E33</f>
        <v>0</v>
      </c>
    </row>
    <row r="968" spans="1:13" s="2" customFormat="1" ht="13.1">
      <c r="A968" s="76" t="str">
        <f>'JMS SHEDULE OF WORKS'!A33</f>
        <v>6964/31</v>
      </c>
      <c r="B968" s="8" t="s">
        <v>3</v>
      </c>
      <c r="C968" s="2" t="s">
        <v>4</v>
      </c>
      <c r="D968" s="27" t="s">
        <v>5</v>
      </c>
      <c r="E968" s="27" t="s">
        <v>5</v>
      </c>
      <c r="F968" s="27" t="s">
        <v>23</v>
      </c>
      <c r="G968" s="6" t="s">
        <v>6</v>
      </c>
      <c r="H968" s="14" t="s">
        <v>7</v>
      </c>
      <c r="I968" s="6" t="s">
        <v>8</v>
      </c>
      <c r="J968" s="6"/>
      <c r="K968" s="6" t="s">
        <v>18</v>
      </c>
      <c r="L968" s="6" t="s">
        <v>19</v>
      </c>
      <c r="M968" s="6" t="s">
        <v>20</v>
      </c>
    </row>
    <row r="969" spans="1:13">
      <c r="A969" s="30" t="s">
        <v>24</v>
      </c>
      <c r="B969" s="11"/>
      <c r="C969" s="12"/>
      <c r="D969" s="28"/>
      <c r="E969" s="28"/>
      <c r="F969" s="28">
        <f t="shared" ref="F969:F974" si="186">SUM(D969*E969)</f>
        <v>0</v>
      </c>
      <c r="G969" s="10"/>
      <c r="H969" s="15"/>
      <c r="I969" s="10">
        <f t="shared" ref="I969:I974" si="187">SUM(F969*G969)*H969</f>
        <v>0</v>
      </c>
    </row>
    <row r="970" spans="1:13">
      <c r="A970" s="30" t="s">
        <v>24</v>
      </c>
      <c r="B970" s="11"/>
      <c r="C970" s="12"/>
      <c r="D970" s="28"/>
      <c r="E970" s="28"/>
      <c r="F970" s="28">
        <f t="shared" si="186"/>
        <v>0</v>
      </c>
      <c r="G970" s="10"/>
      <c r="H970" s="15"/>
      <c r="I970" s="10">
        <f t="shared" si="187"/>
        <v>0</v>
      </c>
    </row>
    <row r="971" spans="1:13">
      <c r="A971" s="30" t="s">
        <v>24</v>
      </c>
      <c r="B971" s="11"/>
      <c r="C971" s="12"/>
      <c r="D971" s="28"/>
      <c r="E971" s="28"/>
      <c r="F971" s="28">
        <f t="shared" si="186"/>
        <v>0</v>
      </c>
      <c r="G971" s="10"/>
      <c r="H971" s="15"/>
      <c r="I971" s="10">
        <f t="shared" si="187"/>
        <v>0</v>
      </c>
    </row>
    <row r="972" spans="1:13">
      <c r="A972" s="31" t="s">
        <v>25</v>
      </c>
      <c r="B972" s="11"/>
      <c r="C972" s="12"/>
      <c r="D972" s="28"/>
      <c r="E972" s="28"/>
      <c r="F972" s="28">
        <f t="shared" si="186"/>
        <v>0</v>
      </c>
      <c r="G972" s="10"/>
      <c r="H972" s="15"/>
      <c r="I972" s="10">
        <f t="shared" si="187"/>
        <v>0</v>
      </c>
    </row>
    <row r="973" spans="1:13">
      <c r="A973" s="31" t="s">
        <v>25</v>
      </c>
      <c r="B973" s="11"/>
      <c r="C973" s="12"/>
      <c r="D973" s="28"/>
      <c r="E973" s="28"/>
      <c r="F973" s="28">
        <f t="shared" si="186"/>
        <v>0</v>
      </c>
      <c r="G973" s="10"/>
      <c r="H973" s="15"/>
      <c r="I973" s="10">
        <f t="shared" si="187"/>
        <v>0</v>
      </c>
    </row>
    <row r="974" spans="1:13">
      <c r="A974" s="31" t="s">
        <v>25</v>
      </c>
      <c r="B974" s="11"/>
      <c r="C974" s="12"/>
      <c r="D974" s="28"/>
      <c r="E974" s="28"/>
      <c r="F974" s="28">
        <f t="shared" si="186"/>
        <v>0</v>
      </c>
      <c r="G974" s="10"/>
      <c r="H974" s="15"/>
      <c r="I974" s="10">
        <f t="shared" si="187"/>
        <v>0</v>
      </c>
    </row>
    <row r="975" spans="1:13">
      <c r="A975" s="31" t="s">
        <v>39</v>
      </c>
      <c r="B975" s="11"/>
      <c r="C975" s="12"/>
      <c r="D975" s="28"/>
      <c r="E975" s="28"/>
      <c r="F975" s="28"/>
      <c r="G975" s="10"/>
      <c r="H975" s="15"/>
      <c r="I975" s="10">
        <f t="shared" ref="I975:I977" si="188">SUM(G975*H975)</f>
        <v>0</v>
      </c>
    </row>
    <row r="976" spans="1:13">
      <c r="A976" s="31" t="s">
        <v>39</v>
      </c>
      <c r="B976" s="11"/>
      <c r="C976" s="12"/>
      <c r="D976" s="28"/>
      <c r="E976" s="28"/>
      <c r="F976" s="28"/>
      <c r="G976" s="10"/>
      <c r="H976" s="15"/>
      <c r="I976" s="10">
        <f t="shared" si="188"/>
        <v>0</v>
      </c>
    </row>
    <row r="977" spans="1:11">
      <c r="A977" s="31" t="s">
        <v>39</v>
      </c>
      <c r="B977" s="11"/>
      <c r="C977" s="12"/>
      <c r="D977" s="28"/>
      <c r="E977" s="28"/>
      <c r="F977" s="28"/>
      <c r="G977" s="10"/>
      <c r="H977" s="15"/>
      <c r="I977" s="10">
        <f t="shared" si="188"/>
        <v>0</v>
      </c>
    </row>
    <row r="978" spans="1:11">
      <c r="A978" s="32" t="s">
        <v>28</v>
      </c>
      <c r="B978" s="11"/>
      <c r="C978" s="12"/>
      <c r="D978" s="28"/>
      <c r="E978" s="28"/>
      <c r="F978" s="28"/>
      <c r="G978" s="10"/>
      <c r="H978" s="15"/>
      <c r="I978" s="10">
        <f t="shared" ref="I978:I996" si="189">SUM(G978*H978)</f>
        <v>0</v>
      </c>
    </row>
    <row r="979" spans="1:11">
      <c r="A979" s="32" t="s">
        <v>28</v>
      </c>
      <c r="B979" s="11"/>
      <c r="C979" s="12"/>
      <c r="D979" s="28"/>
      <c r="E979" s="28"/>
      <c r="F979" s="28"/>
      <c r="G979" s="10"/>
      <c r="H979" s="15"/>
      <c r="I979" s="10">
        <f t="shared" si="189"/>
        <v>0</v>
      </c>
    </row>
    <row r="980" spans="1:11">
      <c r="A980" s="32" t="s">
        <v>28</v>
      </c>
      <c r="B980" s="11"/>
      <c r="C980" s="12"/>
      <c r="D980" s="28"/>
      <c r="E980" s="28"/>
      <c r="F980" s="28"/>
      <c r="G980" s="10"/>
      <c r="H980" s="15"/>
      <c r="I980" s="10">
        <f t="shared" si="189"/>
        <v>0</v>
      </c>
    </row>
    <row r="981" spans="1:11">
      <c r="A981" t="s">
        <v>26</v>
      </c>
      <c r="B981" s="11"/>
      <c r="C981" s="12"/>
      <c r="D981" s="28"/>
      <c r="E981" s="28"/>
      <c r="F981" s="28"/>
      <c r="G981" s="33">
        <v>0.1</v>
      </c>
      <c r="H981" s="15">
        <f>SUM(I978:I980)</f>
        <v>0</v>
      </c>
      <c r="I981" s="10">
        <f t="shared" si="189"/>
        <v>0</v>
      </c>
    </row>
    <row r="982" spans="1:11">
      <c r="B982" s="11" t="s">
        <v>27</v>
      </c>
      <c r="C982" s="12"/>
      <c r="D982" s="28"/>
      <c r="E982" s="28"/>
      <c r="F982" s="28"/>
      <c r="G982" s="10"/>
      <c r="H982" s="15"/>
      <c r="I982" s="10">
        <f t="shared" si="189"/>
        <v>0</v>
      </c>
    </row>
    <row r="983" spans="1:11">
      <c r="B983" s="11" t="s">
        <v>13</v>
      </c>
      <c r="C983" s="12" t="s">
        <v>14</v>
      </c>
      <c r="D983" s="28" t="s">
        <v>29</v>
      </c>
      <c r="E983" s="28"/>
      <c r="F983" s="28">
        <f>SUM(G969:G971)</f>
        <v>0</v>
      </c>
      <c r="G983" s="34">
        <f>SUM(F983)/20</f>
        <v>0</v>
      </c>
      <c r="H983" s="23"/>
      <c r="I983" s="10">
        <f t="shared" si="189"/>
        <v>0</v>
      </c>
    </row>
    <row r="984" spans="1:11">
      <c r="B984" s="11" t="s">
        <v>13</v>
      </c>
      <c r="C984" s="12" t="s">
        <v>14</v>
      </c>
      <c r="D984" s="28" t="s">
        <v>30</v>
      </c>
      <c r="E984" s="28"/>
      <c r="F984" s="28">
        <f>SUM(G972:G974)</f>
        <v>0</v>
      </c>
      <c r="G984" s="34">
        <f>SUM(F984)/10</f>
        <v>0</v>
      </c>
      <c r="H984" s="23"/>
      <c r="I984" s="10">
        <f t="shared" si="189"/>
        <v>0</v>
      </c>
    </row>
    <row r="985" spans="1:11">
      <c r="B985" s="11" t="s">
        <v>13</v>
      </c>
      <c r="C985" s="12" t="s">
        <v>14</v>
      </c>
      <c r="D985" s="28" t="s">
        <v>57</v>
      </c>
      <c r="E985" s="28"/>
      <c r="F985" s="80"/>
      <c r="G985" s="34">
        <f>SUM(F985)*0.25</f>
        <v>0</v>
      </c>
      <c r="H985" s="23"/>
      <c r="I985" s="10">
        <f t="shared" si="189"/>
        <v>0</v>
      </c>
    </row>
    <row r="986" spans="1:11">
      <c r="B986" s="11" t="s">
        <v>13</v>
      </c>
      <c r="C986" s="12" t="s">
        <v>14</v>
      </c>
      <c r="D986" s="28"/>
      <c r="E986" s="28"/>
      <c r="F986" s="28"/>
      <c r="G986" s="34"/>
      <c r="H986" s="23"/>
      <c r="I986" s="10">
        <f t="shared" si="189"/>
        <v>0</v>
      </c>
    </row>
    <row r="987" spans="1:11">
      <c r="B987" s="11" t="s">
        <v>13</v>
      </c>
      <c r="C987" s="12" t="s">
        <v>15</v>
      </c>
      <c r="D987" s="28"/>
      <c r="E987" s="28"/>
      <c r="F987" s="28"/>
      <c r="G987" s="34"/>
      <c r="H987" s="23"/>
      <c r="I987" s="10">
        <f t="shared" si="189"/>
        <v>0</v>
      </c>
    </row>
    <row r="988" spans="1:11">
      <c r="B988" s="11" t="s">
        <v>13</v>
      </c>
      <c r="C988" s="12" t="s">
        <v>15</v>
      </c>
      <c r="D988" s="28"/>
      <c r="E988" s="28"/>
      <c r="F988" s="28"/>
      <c r="G988" s="34"/>
      <c r="H988" s="23"/>
      <c r="I988" s="10">
        <f t="shared" si="189"/>
        <v>0</v>
      </c>
    </row>
    <row r="989" spans="1:11">
      <c r="B989" s="11" t="s">
        <v>13</v>
      </c>
      <c r="C989" s="12" t="s">
        <v>15</v>
      </c>
      <c r="D989" s="28"/>
      <c r="E989" s="28"/>
      <c r="F989" s="28"/>
      <c r="G989" s="34"/>
      <c r="H989" s="23"/>
      <c r="I989" s="10">
        <f t="shared" si="189"/>
        <v>0</v>
      </c>
    </row>
    <row r="990" spans="1:11">
      <c r="B990" s="11" t="s">
        <v>13</v>
      </c>
      <c r="C990" s="12" t="s">
        <v>16</v>
      </c>
      <c r="D990" s="28"/>
      <c r="E990" s="28"/>
      <c r="F990" s="28"/>
      <c r="G990" s="34"/>
      <c r="H990" s="23"/>
      <c r="I990" s="10">
        <f t="shared" si="189"/>
        <v>0</v>
      </c>
    </row>
    <row r="991" spans="1:11">
      <c r="B991" s="11" t="s">
        <v>13</v>
      </c>
      <c r="C991" s="12" t="s">
        <v>16</v>
      </c>
      <c r="D991" s="28"/>
      <c r="E991" s="28"/>
      <c r="F991" s="28"/>
      <c r="G991" s="34"/>
      <c r="H991" s="23"/>
      <c r="I991" s="10">
        <f t="shared" si="189"/>
        <v>0</v>
      </c>
    </row>
    <row r="992" spans="1:11">
      <c r="B992" s="11" t="s">
        <v>21</v>
      </c>
      <c r="C992" s="12" t="s">
        <v>14</v>
      </c>
      <c r="D992" s="28"/>
      <c r="E992" s="28"/>
      <c r="F992" s="28"/>
      <c r="G992" s="22">
        <f>SUM(G983:G986)</f>
        <v>0</v>
      </c>
      <c r="H992" s="15">
        <v>37.42</v>
      </c>
      <c r="I992" s="10">
        <f t="shared" si="189"/>
        <v>0</v>
      </c>
      <c r="K992" s="5">
        <f>SUM(G992)*I967</f>
        <v>0</v>
      </c>
    </row>
    <row r="993" spans="1:13">
      <c r="B993" s="11" t="s">
        <v>21</v>
      </c>
      <c r="C993" s="12" t="s">
        <v>15</v>
      </c>
      <c r="D993" s="28"/>
      <c r="E993" s="28"/>
      <c r="F993" s="28"/>
      <c r="G993" s="22">
        <f>SUM(G987:G989)</f>
        <v>0</v>
      </c>
      <c r="H993" s="15">
        <v>37.42</v>
      </c>
      <c r="I993" s="10">
        <f t="shared" si="189"/>
        <v>0</v>
      </c>
      <c r="L993" s="5">
        <f>SUM(G993)*I967</f>
        <v>0</v>
      </c>
    </row>
    <row r="994" spans="1:13">
      <c r="B994" s="11" t="s">
        <v>21</v>
      </c>
      <c r="C994" s="12" t="s">
        <v>16</v>
      </c>
      <c r="D994" s="28"/>
      <c r="E994" s="28"/>
      <c r="F994" s="28"/>
      <c r="G994" s="22">
        <f>SUM(G990:G991)</f>
        <v>0</v>
      </c>
      <c r="H994" s="15">
        <v>37.42</v>
      </c>
      <c r="I994" s="10">
        <f t="shared" si="189"/>
        <v>0</v>
      </c>
      <c r="M994" s="5">
        <f>SUM(G994)*I967</f>
        <v>0</v>
      </c>
    </row>
    <row r="995" spans="1:13">
      <c r="B995" s="11" t="s">
        <v>13</v>
      </c>
      <c r="C995" s="12" t="s">
        <v>17</v>
      </c>
      <c r="D995" s="28"/>
      <c r="E995" s="28"/>
      <c r="F995" s="28"/>
      <c r="G995" s="34"/>
      <c r="H995" s="15">
        <v>37.42</v>
      </c>
      <c r="I995" s="10">
        <f t="shared" si="189"/>
        <v>0</v>
      </c>
      <c r="L995" s="5">
        <f>SUM(G995)*I967</f>
        <v>0</v>
      </c>
    </row>
    <row r="996" spans="1:13">
      <c r="B996" s="11" t="s">
        <v>12</v>
      </c>
      <c r="C996" s="12"/>
      <c r="D996" s="28"/>
      <c r="E996" s="28"/>
      <c r="F996" s="28"/>
      <c r="G996" s="10"/>
      <c r="H996" s="15">
        <v>37.42</v>
      </c>
      <c r="I996" s="10">
        <f t="shared" si="189"/>
        <v>0</v>
      </c>
    </row>
    <row r="997" spans="1:13">
      <c r="B997" s="11" t="s">
        <v>11</v>
      </c>
      <c r="C997" s="12"/>
      <c r="D997" s="28"/>
      <c r="E997" s="28"/>
      <c r="F997" s="28"/>
      <c r="G997" s="10">
        <v>1</v>
      </c>
      <c r="H997" s="15">
        <f>SUM(I969:I996)*0.01</f>
        <v>0</v>
      </c>
      <c r="I997" s="10">
        <f>SUM(G997*H997)</f>
        <v>0</v>
      </c>
    </row>
    <row r="998" spans="1:13" s="2" customFormat="1" ht="13.1">
      <c r="B998" s="8" t="s">
        <v>10</v>
      </c>
      <c r="D998" s="27"/>
      <c r="E998" s="27"/>
      <c r="F998" s="27"/>
      <c r="G998" s="6">
        <f>SUM(G992:G995)</f>
        <v>0</v>
      </c>
      <c r="H998" s="14"/>
      <c r="I998" s="6">
        <f>SUM(I969:I997)</f>
        <v>0</v>
      </c>
      <c r="J998" s="6">
        <f>SUM(I998)*I967</f>
        <v>0</v>
      </c>
      <c r="K998" s="6">
        <f>SUM(K992:K997)</f>
        <v>0</v>
      </c>
      <c r="L998" s="6">
        <f t="shared" ref="L998" si="190">SUM(L992:L997)</f>
        <v>0</v>
      </c>
      <c r="M998" s="6">
        <f t="shared" ref="M998" si="191">SUM(M992:M997)</f>
        <v>0</v>
      </c>
    </row>
    <row r="999" spans="1:13" ht="15.05">
      <c r="A999" s="3" t="s">
        <v>9</v>
      </c>
      <c r="B999" s="77">
        <f>'JMS SHEDULE OF WORKS'!C34</f>
        <v>0</v>
      </c>
      <c r="D999" s="26">
        <f>'JMS SHEDULE OF WORKS'!D34</f>
        <v>0</v>
      </c>
      <c r="F999" s="78">
        <f>'JMS SHEDULE OF WORKS'!G34</f>
        <v>0</v>
      </c>
      <c r="H999" s="13" t="s">
        <v>22</v>
      </c>
      <c r="I999" s="24">
        <f>'JMS SHEDULE OF WORKS'!E34</f>
        <v>0</v>
      </c>
    </row>
    <row r="1000" spans="1:13" s="2" customFormat="1" ht="13.1">
      <c r="A1000" s="76" t="str">
        <f>'JMS SHEDULE OF WORKS'!A34</f>
        <v>6964/32</v>
      </c>
      <c r="B1000" s="8" t="s">
        <v>3</v>
      </c>
      <c r="C1000" s="2" t="s">
        <v>4</v>
      </c>
      <c r="D1000" s="27" t="s">
        <v>5</v>
      </c>
      <c r="E1000" s="27" t="s">
        <v>5</v>
      </c>
      <c r="F1000" s="27" t="s">
        <v>23</v>
      </c>
      <c r="G1000" s="6" t="s">
        <v>6</v>
      </c>
      <c r="H1000" s="14" t="s">
        <v>7</v>
      </c>
      <c r="I1000" s="6" t="s">
        <v>8</v>
      </c>
      <c r="J1000" s="6"/>
      <c r="K1000" s="6" t="s">
        <v>18</v>
      </c>
      <c r="L1000" s="6" t="s">
        <v>19</v>
      </c>
      <c r="M1000" s="6" t="s">
        <v>20</v>
      </c>
    </row>
    <row r="1001" spans="1:13">
      <c r="A1001" s="30" t="s">
        <v>24</v>
      </c>
      <c r="B1001" s="11"/>
      <c r="C1001" s="12"/>
      <c r="D1001" s="28"/>
      <c r="E1001" s="28"/>
      <c r="F1001" s="28">
        <f t="shared" ref="F1001:F1006" si="192">SUM(D1001*E1001)</f>
        <v>0</v>
      </c>
      <c r="G1001" s="10"/>
      <c r="H1001" s="15"/>
      <c r="I1001" s="10">
        <f t="shared" ref="I1001:I1006" si="193">SUM(F1001*G1001)*H1001</f>
        <v>0</v>
      </c>
    </row>
    <row r="1002" spans="1:13">
      <c r="A1002" s="30" t="s">
        <v>24</v>
      </c>
      <c r="B1002" s="11"/>
      <c r="C1002" s="12"/>
      <c r="D1002" s="28"/>
      <c r="E1002" s="28"/>
      <c r="F1002" s="28">
        <f t="shared" si="192"/>
        <v>0</v>
      </c>
      <c r="G1002" s="10"/>
      <c r="H1002" s="15"/>
      <c r="I1002" s="10">
        <f t="shared" si="193"/>
        <v>0</v>
      </c>
    </row>
    <row r="1003" spans="1:13">
      <c r="A1003" s="30" t="s">
        <v>24</v>
      </c>
      <c r="B1003" s="11"/>
      <c r="C1003" s="12"/>
      <c r="D1003" s="28"/>
      <c r="E1003" s="28"/>
      <c r="F1003" s="28">
        <f t="shared" si="192"/>
        <v>0</v>
      </c>
      <c r="G1003" s="10"/>
      <c r="H1003" s="15"/>
      <c r="I1003" s="10">
        <f t="shared" si="193"/>
        <v>0</v>
      </c>
    </row>
    <row r="1004" spans="1:13">
      <c r="A1004" s="31" t="s">
        <v>25</v>
      </c>
      <c r="B1004" s="11"/>
      <c r="C1004" s="12"/>
      <c r="D1004" s="28"/>
      <c r="E1004" s="28"/>
      <c r="F1004" s="28">
        <f t="shared" si="192"/>
        <v>0</v>
      </c>
      <c r="G1004" s="10"/>
      <c r="H1004" s="15"/>
      <c r="I1004" s="10">
        <f t="shared" si="193"/>
        <v>0</v>
      </c>
    </row>
    <row r="1005" spans="1:13">
      <c r="A1005" s="31" t="s">
        <v>25</v>
      </c>
      <c r="B1005" s="11"/>
      <c r="C1005" s="12"/>
      <c r="D1005" s="28"/>
      <c r="E1005" s="28"/>
      <c r="F1005" s="28">
        <f t="shared" si="192"/>
        <v>0</v>
      </c>
      <c r="G1005" s="10"/>
      <c r="H1005" s="15"/>
      <c r="I1005" s="10">
        <f t="shared" si="193"/>
        <v>0</v>
      </c>
    </row>
    <row r="1006" spans="1:13">
      <c r="A1006" s="31" t="s">
        <v>25</v>
      </c>
      <c r="B1006" s="11"/>
      <c r="C1006" s="12"/>
      <c r="D1006" s="28"/>
      <c r="E1006" s="28"/>
      <c r="F1006" s="28">
        <f t="shared" si="192"/>
        <v>0</v>
      </c>
      <c r="G1006" s="10"/>
      <c r="H1006" s="15"/>
      <c r="I1006" s="10">
        <f t="shared" si="193"/>
        <v>0</v>
      </c>
    </row>
    <row r="1007" spans="1:13">
      <c r="A1007" s="31" t="s">
        <v>39</v>
      </c>
      <c r="B1007" s="11"/>
      <c r="C1007" s="12"/>
      <c r="D1007" s="28"/>
      <c r="E1007" s="28"/>
      <c r="F1007" s="28"/>
      <c r="G1007" s="10"/>
      <c r="H1007" s="15"/>
      <c r="I1007" s="10">
        <f t="shared" ref="I1007:I1009" si="194">SUM(G1007*H1007)</f>
        <v>0</v>
      </c>
    </row>
    <row r="1008" spans="1:13">
      <c r="A1008" s="31" t="s">
        <v>39</v>
      </c>
      <c r="B1008" s="11"/>
      <c r="C1008" s="12"/>
      <c r="D1008" s="28"/>
      <c r="E1008" s="28"/>
      <c r="F1008" s="28"/>
      <c r="G1008" s="10"/>
      <c r="H1008" s="15"/>
      <c r="I1008" s="10">
        <f t="shared" si="194"/>
        <v>0</v>
      </c>
    </row>
    <row r="1009" spans="1:11">
      <c r="A1009" s="31" t="s">
        <v>39</v>
      </c>
      <c r="B1009" s="11"/>
      <c r="C1009" s="12"/>
      <c r="D1009" s="28"/>
      <c r="E1009" s="28"/>
      <c r="F1009" s="28"/>
      <c r="G1009" s="10"/>
      <c r="H1009" s="15"/>
      <c r="I1009" s="10">
        <f t="shared" si="194"/>
        <v>0</v>
      </c>
    </row>
    <row r="1010" spans="1:11">
      <c r="A1010" s="32" t="s">
        <v>28</v>
      </c>
      <c r="B1010" s="11"/>
      <c r="C1010" s="12"/>
      <c r="D1010" s="28"/>
      <c r="E1010" s="28"/>
      <c r="F1010" s="28"/>
      <c r="G1010" s="10"/>
      <c r="H1010" s="15"/>
      <c r="I1010" s="10">
        <f t="shared" ref="I1010:I1028" si="195">SUM(G1010*H1010)</f>
        <v>0</v>
      </c>
    </row>
    <row r="1011" spans="1:11">
      <c r="A1011" s="32" t="s">
        <v>28</v>
      </c>
      <c r="B1011" s="11"/>
      <c r="C1011" s="12"/>
      <c r="D1011" s="28"/>
      <c r="E1011" s="28"/>
      <c r="F1011" s="28"/>
      <c r="G1011" s="10"/>
      <c r="H1011" s="15"/>
      <c r="I1011" s="10">
        <f t="shared" si="195"/>
        <v>0</v>
      </c>
    </row>
    <row r="1012" spans="1:11">
      <c r="A1012" s="32" t="s">
        <v>28</v>
      </c>
      <c r="B1012" s="11"/>
      <c r="C1012" s="12"/>
      <c r="D1012" s="28"/>
      <c r="E1012" s="28"/>
      <c r="F1012" s="28"/>
      <c r="G1012" s="10"/>
      <c r="H1012" s="15"/>
      <c r="I1012" s="10">
        <f t="shared" si="195"/>
        <v>0</v>
      </c>
    </row>
    <row r="1013" spans="1:11">
      <c r="A1013" t="s">
        <v>26</v>
      </c>
      <c r="B1013" s="11"/>
      <c r="C1013" s="12"/>
      <c r="D1013" s="28"/>
      <c r="E1013" s="28"/>
      <c r="F1013" s="28"/>
      <c r="G1013" s="33">
        <v>0.1</v>
      </c>
      <c r="H1013" s="15">
        <f>SUM(I1010:I1012)</f>
        <v>0</v>
      </c>
      <c r="I1013" s="10">
        <f t="shared" si="195"/>
        <v>0</v>
      </c>
    </row>
    <row r="1014" spans="1:11">
      <c r="B1014" s="11" t="s">
        <v>27</v>
      </c>
      <c r="C1014" s="12"/>
      <c r="D1014" s="28"/>
      <c r="E1014" s="28"/>
      <c r="F1014" s="28"/>
      <c r="G1014" s="10"/>
      <c r="H1014" s="15"/>
      <c r="I1014" s="10">
        <f t="shared" si="195"/>
        <v>0</v>
      </c>
    </row>
    <row r="1015" spans="1:11">
      <c r="B1015" s="11" t="s">
        <v>13</v>
      </c>
      <c r="C1015" s="12" t="s">
        <v>14</v>
      </c>
      <c r="D1015" s="28" t="s">
        <v>29</v>
      </c>
      <c r="E1015" s="28"/>
      <c r="F1015" s="28">
        <f>SUM(G1001:G1003)</f>
        <v>0</v>
      </c>
      <c r="G1015" s="34">
        <f>SUM(F1015)/20</f>
        <v>0</v>
      </c>
      <c r="H1015" s="23"/>
      <c r="I1015" s="10">
        <f t="shared" si="195"/>
        <v>0</v>
      </c>
    </row>
    <row r="1016" spans="1:11">
      <c r="B1016" s="11" t="s">
        <v>13</v>
      </c>
      <c r="C1016" s="12" t="s">
        <v>14</v>
      </c>
      <c r="D1016" s="28" t="s">
        <v>30</v>
      </c>
      <c r="E1016" s="28"/>
      <c r="F1016" s="28">
        <f>SUM(G1004:G1006)</f>
        <v>0</v>
      </c>
      <c r="G1016" s="34">
        <f>SUM(F1016)/10</f>
        <v>0</v>
      </c>
      <c r="H1016" s="23"/>
      <c r="I1016" s="10">
        <f t="shared" si="195"/>
        <v>0</v>
      </c>
    </row>
    <row r="1017" spans="1:11">
      <c r="B1017" s="11" t="s">
        <v>13</v>
      </c>
      <c r="C1017" s="12" t="s">
        <v>14</v>
      </c>
      <c r="D1017" s="28" t="s">
        <v>57</v>
      </c>
      <c r="E1017" s="28"/>
      <c r="F1017" s="80"/>
      <c r="G1017" s="34">
        <f>SUM(F1017)*0.25</f>
        <v>0</v>
      </c>
      <c r="H1017" s="23"/>
      <c r="I1017" s="10">
        <f t="shared" si="195"/>
        <v>0</v>
      </c>
    </row>
    <row r="1018" spans="1:11">
      <c r="B1018" s="11" t="s">
        <v>13</v>
      </c>
      <c r="C1018" s="12" t="s">
        <v>14</v>
      </c>
      <c r="D1018" s="28"/>
      <c r="E1018" s="28"/>
      <c r="F1018" s="28"/>
      <c r="G1018" s="34"/>
      <c r="H1018" s="23"/>
      <c r="I1018" s="10">
        <f t="shared" si="195"/>
        <v>0</v>
      </c>
    </row>
    <row r="1019" spans="1:11">
      <c r="B1019" s="11" t="s">
        <v>13</v>
      </c>
      <c r="C1019" s="12" t="s">
        <v>15</v>
      </c>
      <c r="D1019" s="28"/>
      <c r="E1019" s="28"/>
      <c r="F1019" s="28"/>
      <c r="G1019" s="34"/>
      <c r="H1019" s="23"/>
      <c r="I1019" s="10">
        <f t="shared" si="195"/>
        <v>0</v>
      </c>
    </row>
    <row r="1020" spans="1:11">
      <c r="B1020" s="11" t="s">
        <v>13</v>
      </c>
      <c r="C1020" s="12" t="s">
        <v>15</v>
      </c>
      <c r="D1020" s="28"/>
      <c r="E1020" s="28"/>
      <c r="F1020" s="28"/>
      <c r="G1020" s="34"/>
      <c r="H1020" s="23"/>
      <c r="I1020" s="10">
        <f t="shared" si="195"/>
        <v>0</v>
      </c>
    </row>
    <row r="1021" spans="1:11">
      <c r="B1021" s="11" t="s">
        <v>13</v>
      </c>
      <c r="C1021" s="12" t="s">
        <v>15</v>
      </c>
      <c r="D1021" s="28"/>
      <c r="E1021" s="28"/>
      <c r="F1021" s="28"/>
      <c r="G1021" s="34"/>
      <c r="H1021" s="23"/>
      <c r="I1021" s="10">
        <f t="shared" si="195"/>
        <v>0</v>
      </c>
    </row>
    <row r="1022" spans="1:11">
      <c r="B1022" s="11" t="s">
        <v>13</v>
      </c>
      <c r="C1022" s="12" t="s">
        <v>16</v>
      </c>
      <c r="D1022" s="28"/>
      <c r="E1022" s="28"/>
      <c r="F1022" s="28"/>
      <c r="G1022" s="34"/>
      <c r="H1022" s="23"/>
      <c r="I1022" s="10">
        <f t="shared" si="195"/>
        <v>0</v>
      </c>
    </row>
    <row r="1023" spans="1:11">
      <c r="B1023" s="11" t="s">
        <v>13</v>
      </c>
      <c r="C1023" s="12" t="s">
        <v>16</v>
      </c>
      <c r="D1023" s="28"/>
      <c r="E1023" s="28"/>
      <c r="F1023" s="28"/>
      <c r="G1023" s="34"/>
      <c r="H1023" s="23"/>
      <c r="I1023" s="10">
        <f t="shared" si="195"/>
        <v>0</v>
      </c>
    </row>
    <row r="1024" spans="1:11">
      <c r="B1024" s="11" t="s">
        <v>21</v>
      </c>
      <c r="C1024" s="12" t="s">
        <v>14</v>
      </c>
      <c r="D1024" s="28"/>
      <c r="E1024" s="28"/>
      <c r="F1024" s="28"/>
      <c r="G1024" s="22">
        <f>SUM(G1015:G1018)</f>
        <v>0</v>
      </c>
      <c r="H1024" s="15">
        <v>37.42</v>
      </c>
      <c r="I1024" s="10">
        <f t="shared" si="195"/>
        <v>0</v>
      </c>
      <c r="K1024" s="5">
        <f>SUM(G1024)*I999</f>
        <v>0</v>
      </c>
    </row>
    <row r="1025" spans="1:13">
      <c r="B1025" s="11" t="s">
        <v>21</v>
      </c>
      <c r="C1025" s="12" t="s">
        <v>15</v>
      </c>
      <c r="D1025" s="28"/>
      <c r="E1025" s="28"/>
      <c r="F1025" s="28"/>
      <c r="G1025" s="22">
        <f>SUM(G1019:G1021)</f>
        <v>0</v>
      </c>
      <c r="H1025" s="15">
        <v>37.42</v>
      </c>
      <c r="I1025" s="10">
        <f t="shared" si="195"/>
        <v>0</v>
      </c>
      <c r="L1025" s="5">
        <f>SUM(G1025)*I999</f>
        <v>0</v>
      </c>
    </row>
    <row r="1026" spans="1:13">
      <c r="B1026" s="11" t="s">
        <v>21</v>
      </c>
      <c r="C1026" s="12" t="s">
        <v>16</v>
      </c>
      <c r="D1026" s="28"/>
      <c r="E1026" s="28"/>
      <c r="F1026" s="28"/>
      <c r="G1026" s="22">
        <f>SUM(G1022:G1023)</f>
        <v>0</v>
      </c>
      <c r="H1026" s="15">
        <v>37.42</v>
      </c>
      <c r="I1026" s="10">
        <f t="shared" si="195"/>
        <v>0</v>
      </c>
      <c r="M1026" s="5">
        <f>SUM(G1026)*I999</f>
        <v>0</v>
      </c>
    </row>
    <row r="1027" spans="1:13">
      <c r="B1027" s="11" t="s">
        <v>13</v>
      </c>
      <c r="C1027" s="12" t="s">
        <v>17</v>
      </c>
      <c r="D1027" s="28"/>
      <c r="E1027" s="28"/>
      <c r="F1027" s="28"/>
      <c r="G1027" s="34"/>
      <c r="H1027" s="15">
        <v>37.42</v>
      </c>
      <c r="I1027" s="10">
        <f t="shared" si="195"/>
        <v>0</v>
      </c>
      <c r="L1027" s="5">
        <f>SUM(G1027)*I999</f>
        <v>0</v>
      </c>
    </row>
    <row r="1028" spans="1:13">
      <c r="B1028" s="11" t="s">
        <v>12</v>
      </c>
      <c r="C1028" s="12"/>
      <c r="D1028" s="28"/>
      <c r="E1028" s="28"/>
      <c r="F1028" s="28"/>
      <c r="G1028" s="10"/>
      <c r="H1028" s="15">
        <v>37.42</v>
      </c>
      <c r="I1028" s="10">
        <f t="shared" si="195"/>
        <v>0</v>
      </c>
    </row>
    <row r="1029" spans="1:13">
      <c r="B1029" s="11" t="s">
        <v>11</v>
      </c>
      <c r="C1029" s="12"/>
      <c r="D1029" s="28"/>
      <c r="E1029" s="28"/>
      <c r="F1029" s="28"/>
      <c r="G1029" s="10">
        <v>1</v>
      </c>
      <c r="H1029" s="15">
        <f>SUM(I1001:I1028)*0.01</f>
        <v>0</v>
      </c>
      <c r="I1029" s="10">
        <f>SUM(G1029*H1029)</f>
        <v>0</v>
      </c>
    </row>
    <row r="1030" spans="1:13" s="2" customFormat="1" ht="13.1">
      <c r="B1030" s="8" t="s">
        <v>10</v>
      </c>
      <c r="D1030" s="27"/>
      <c r="E1030" s="27"/>
      <c r="F1030" s="27"/>
      <c r="G1030" s="6">
        <f>SUM(G1024:G1027)</f>
        <v>0</v>
      </c>
      <c r="H1030" s="14"/>
      <c r="I1030" s="6">
        <f>SUM(I1001:I1029)</f>
        <v>0</v>
      </c>
      <c r="J1030" s="6">
        <f>SUM(I1030)*I999</f>
        <v>0</v>
      </c>
      <c r="K1030" s="6">
        <f>SUM(K1024:K1029)</f>
        <v>0</v>
      </c>
      <c r="L1030" s="6">
        <f t="shared" ref="L1030" si="196">SUM(L1024:L1029)</f>
        <v>0</v>
      </c>
      <c r="M1030" s="6">
        <f t="shared" ref="M1030" si="197">SUM(M1024:M1029)</f>
        <v>0</v>
      </c>
    </row>
    <row r="1031" spans="1:13" ht="15.05">
      <c r="A1031" s="3" t="s">
        <v>9</v>
      </c>
      <c r="B1031" s="77">
        <f>'JMS SHEDULE OF WORKS'!C35</f>
        <v>0</v>
      </c>
      <c r="D1031" s="26">
        <f>'JMS SHEDULE OF WORKS'!D35</f>
        <v>0</v>
      </c>
      <c r="F1031" s="78">
        <f>'JMS SHEDULE OF WORKS'!G35</f>
        <v>0</v>
      </c>
      <c r="H1031" s="13" t="s">
        <v>22</v>
      </c>
      <c r="I1031" s="24">
        <f>'JMS SHEDULE OF WORKS'!E35</f>
        <v>0</v>
      </c>
    </row>
    <row r="1032" spans="1:13" s="2" customFormat="1" ht="13.1">
      <c r="A1032" s="76" t="str">
        <f>'JMS SHEDULE OF WORKS'!A35</f>
        <v>6964/33</v>
      </c>
      <c r="B1032" s="8" t="s">
        <v>3</v>
      </c>
      <c r="C1032" s="2" t="s">
        <v>4</v>
      </c>
      <c r="D1032" s="27" t="s">
        <v>5</v>
      </c>
      <c r="E1032" s="27" t="s">
        <v>5</v>
      </c>
      <c r="F1032" s="27" t="s">
        <v>23</v>
      </c>
      <c r="G1032" s="6" t="s">
        <v>6</v>
      </c>
      <c r="H1032" s="14" t="s">
        <v>7</v>
      </c>
      <c r="I1032" s="6" t="s">
        <v>8</v>
      </c>
      <c r="J1032" s="6"/>
      <c r="K1032" s="6" t="s">
        <v>18</v>
      </c>
      <c r="L1032" s="6" t="s">
        <v>19</v>
      </c>
      <c r="M1032" s="6" t="s">
        <v>20</v>
      </c>
    </row>
    <row r="1033" spans="1:13">
      <c r="A1033" s="30" t="s">
        <v>24</v>
      </c>
      <c r="B1033" s="11"/>
      <c r="C1033" s="12"/>
      <c r="D1033" s="28"/>
      <c r="E1033" s="28"/>
      <c r="F1033" s="28">
        <f t="shared" ref="F1033:F1038" si="198">SUM(D1033*E1033)</f>
        <v>0</v>
      </c>
      <c r="G1033" s="10"/>
      <c r="H1033" s="15"/>
      <c r="I1033" s="10">
        <f t="shared" ref="I1033:I1038" si="199">SUM(F1033*G1033)*H1033</f>
        <v>0</v>
      </c>
    </row>
    <row r="1034" spans="1:13">
      <c r="A1034" s="30" t="s">
        <v>24</v>
      </c>
      <c r="B1034" s="11"/>
      <c r="C1034" s="12"/>
      <c r="D1034" s="28"/>
      <c r="E1034" s="28"/>
      <c r="F1034" s="28">
        <f t="shared" si="198"/>
        <v>0</v>
      </c>
      <c r="G1034" s="10"/>
      <c r="H1034" s="15"/>
      <c r="I1034" s="10">
        <f t="shared" si="199"/>
        <v>0</v>
      </c>
    </row>
    <row r="1035" spans="1:13">
      <c r="A1035" s="30" t="s">
        <v>24</v>
      </c>
      <c r="B1035" s="11"/>
      <c r="C1035" s="12"/>
      <c r="D1035" s="28"/>
      <c r="E1035" s="28"/>
      <c r="F1035" s="28">
        <f t="shared" si="198"/>
        <v>0</v>
      </c>
      <c r="G1035" s="10"/>
      <c r="H1035" s="15"/>
      <c r="I1035" s="10">
        <f t="shared" si="199"/>
        <v>0</v>
      </c>
    </row>
    <row r="1036" spans="1:13">
      <c r="A1036" s="31" t="s">
        <v>25</v>
      </c>
      <c r="B1036" s="11"/>
      <c r="C1036" s="12"/>
      <c r="D1036" s="28"/>
      <c r="E1036" s="28"/>
      <c r="F1036" s="28">
        <f t="shared" si="198"/>
        <v>0</v>
      </c>
      <c r="G1036" s="10"/>
      <c r="H1036" s="15"/>
      <c r="I1036" s="10">
        <f t="shared" si="199"/>
        <v>0</v>
      </c>
    </row>
    <row r="1037" spans="1:13">
      <c r="A1037" s="31" t="s">
        <v>25</v>
      </c>
      <c r="B1037" s="11"/>
      <c r="C1037" s="12"/>
      <c r="D1037" s="28"/>
      <c r="E1037" s="28"/>
      <c r="F1037" s="28">
        <f t="shared" si="198"/>
        <v>0</v>
      </c>
      <c r="G1037" s="10"/>
      <c r="H1037" s="15"/>
      <c r="I1037" s="10">
        <f t="shared" si="199"/>
        <v>0</v>
      </c>
    </row>
    <row r="1038" spans="1:13">
      <c r="A1038" s="31" t="s">
        <v>25</v>
      </c>
      <c r="B1038" s="11"/>
      <c r="C1038" s="12"/>
      <c r="D1038" s="28"/>
      <c r="E1038" s="28"/>
      <c r="F1038" s="28">
        <f t="shared" si="198"/>
        <v>0</v>
      </c>
      <c r="G1038" s="10"/>
      <c r="H1038" s="15"/>
      <c r="I1038" s="10">
        <f t="shared" si="199"/>
        <v>0</v>
      </c>
    </row>
    <row r="1039" spans="1:13">
      <c r="A1039" s="31" t="s">
        <v>39</v>
      </c>
      <c r="B1039" s="11"/>
      <c r="C1039" s="12"/>
      <c r="D1039" s="28"/>
      <c r="E1039" s="28"/>
      <c r="F1039" s="28"/>
      <c r="G1039" s="10"/>
      <c r="H1039" s="15"/>
      <c r="I1039" s="10">
        <f t="shared" ref="I1039:I1041" si="200">SUM(G1039*H1039)</f>
        <v>0</v>
      </c>
    </row>
    <row r="1040" spans="1:13">
      <c r="A1040" s="31" t="s">
        <v>39</v>
      </c>
      <c r="B1040" s="11"/>
      <c r="C1040" s="12"/>
      <c r="D1040" s="28"/>
      <c r="E1040" s="28"/>
      <c r="F1040" s="28"/>
      <c r="G1040" s="10"/>
      <c r="H1040" s="15"/>
      <c r="I1040" s="10">
        <f t="shared" si="200"/>
        <v>0</v>
      </c>
    </row>
    <row r="1041" spans="1:11">
      <c r="A1041" s="31" t="s">
        <v>39</v>
      </c>
      <c r="B1041" s="11"/>
      <c r="C1041" s="12"/>
      <c r="D1041" s="28"/>
      <c r="E1041" s="28"/>
      <c r="F1041" s="28"/>
      <c r="G1041" s="10"/>
      <c r="H1041" s="15"/>
      <c r="I1041" s="10">
        <f t="shared" si="200"/>
        <v>0</v>
      </c>
    </row>
    <row r="1042" spans="1:11">
      <c r="A1042" s="32" t="s">
        <v>28</v>
      </c>
      <c r="B1042" s="11"/>
      <c r="C1042" s="12"/>
      <c r="D1042" s="28"/>
      <c r="E1042" s="28"/>
      <c r="F1042" s="28"/>
      <c r="G1042" s="10"/>
      <c r="H1042" s="15"/>
      <c r="I1042" s="10">
        <f t="shared" ref="I1042:I1060" si="201">SUM(G1042*H1042)</f>
        <v>0</v>
      </c>
    </row>
    <row r="1043" spans="1:11">
      <c r="A1043" s="32" t="s">
        <v>28</v>
      </c>
      <c r="B1043" s="11"/>
      <c r="C1043" s="12"/>
      <c r="D1043" s="28"/>
      <c r="E1043" s="28"/>
      <c r="F1043" s="28"/>
      <c r="G1043" s="10"/>
      <c r="H1043" s="15"/>
      <c r="I1043" s="10">
        <f t="shared" si="201"/>
        <v>0</v>
      </c>
    </row>
    <row r="1044" spans="1:11">
      <c r="A1044" s="32" t="s">
        <v>28</v>
      </c>
      <c r="B1044" s="11"/>
      <c r="C1044" s="12"/>
      <c r="D1044" s="28"/>
      <c r="E1044" s="28"/>
      <c r="F1044" s="28"/>
      <c r="G1044" s="10"/>
      <c r="H1044" s="15"/>
      <c r="I1044" s="10">
        <f t="shared" si="201"/>
        <v>0</v>
      </c>
    </row>
    <row r="1045" spans="1:11">
      <c r="A1045" t="s">
        <v>26</v>
      </c>
      <c r="B1045" s="11"/>
      <c r="C1045" s="12"/>
      <c r="D1045" s="28"/>
      <c r="E1045" s="28"/>
      <c r="F1045" s="28"/>
      <c r="G1045" s="33">
        <v>0.1</v>
      </c>
      <c r="H1045" s="15">
        <f>SUM(I1042:I1044)</f>
        <v>0</v>
      </c>
      <c r="I1045" s="10">
        <f t="shared" si="201"/>
        <v>0</v>
      </c>
    </row>
    <row r="1046" spans="1:11">
      <c r="B1046" s="11" t="s">
        <v>27</v>
      </c>
      <c r="C1046" s="12"/>
      <c r="D1046" s="28"/>
      <c r="E1046" s="28"/>
      <c r="F1046" s="28"/>
      <c r="G1046" s="10"/>
      <c r="H1046" s="15"/>
      <c r="I1046" s="10">
        <f t="shared" si="201"/>
        <v>0</v>
      </c>
    </row>
    <row r="1047" spans="1:11">
      <c r="B1047" s="11" t="s">
        <v>13</v>
      </c>
      <c r="C1047" s="12" t="s">
        <v>14</v>
      </c>
      <c r="D1047" s="28" t="s">
        <v>29</v>
      </c>
      <c r="E1047" s="28"/>
      <c r="F1047" s="28">
        <f>SUM(G1033:G1035)</f>
        <v>0</v>
      </c>
      <c r="G1047" s="34">
        <f>SUM(F1047)/20</f>
        <v>0</v>
      </c>
      <c r="H1047" s="23"/>
      <c r="I1047" s="10">
        <f t="shared" si="201"/>
        <v>0</v>
      </c>
    </row>
    <row r="1048" spans="1:11">
      <c r="B1048" s="11" t="s">
        <v>13</v>
      </c>
      <c r="C1048" s="12" t="s">
        <v>14</v>
      </c>
      <c r="D1048" s="28" t="s">
        <v>30</v>
      </c>
      <c r="E1048" s="28"/>
      <c r="F1048" s="28">
        <f>SUM(G1036:G1038)</f>
        <v>0</v>
      </c>
      <c r="G1048" s="34">
        <f>SUM(F1048)/10</f>
        <v>0</v>
      </c>
      <c r="H1048" s="23"/>
      <c r="I1048" s="10">
        <f t="shared" si="201"/>
        <v>0</v>
      </c>
    </row>
    <row r="1049" spans="1:11">
      <c r="B1049" s="11" t="s">
        <v>13</v>
      </c>
      <c r="C1049" s="12" t="s">
        <v>14</v>
      </c>
      <c r="D1049" s="28" t="s">
        <v>57</v>
      </c>
      <c r="E1049" s="28"/>
      <c r="F1049" s="80"/>
      <c r="G1049" s="34">
        <f>SUM(F1049)*0.25</f>
        <v>0</v>
      </c>
      <c r="H1049" s="23"/>
      <c r="I1049" s="10">
        <f t="shared" si="201"/>
        <v>0</v>
      </c>
    </row>
    <row r="1050" spans="1:11">
      <c r="B1050" s="11" t="s">
        <v>13</v>
      </c>
      <c r="C1050" s="12" t="s">
        <v>14</v>
      </c>
      <c r="D1050" s="28"/>
      <c r="E1050" s="28"/>
      <c r="F1050" s="28"/>
      <c r="G1050" s="34"/>
      <c r="H1050" s="23"/>
      <c r="I1050" s="10">
        <f t="shared" si="201"/>
        <v>0</v>
      </c>
    </row>
    <row r="1051" spans="1:11">
      <c r="B1051" s="11" t="s">
        <v>13</v>
      </c>
      <c r="C1051" s="12" t="s">
        <v>15</v>
      </c>
      <c r="D1051" s="28"/>
      <c r="E1051" s="28"/>
      <c r="F1051" s="28"/>
      <c r="G1051" s="34"/>
      <c r="H1051" s="23"/>
      <c r="I1051" s="10">
        <f t="shared" si="201"/>
        <v>0</v>
      </c>
    </row>
    <row r="1052" spans="1:11">
      <c r="B1052" s="11" t="s">
        <v>13</v>
      </c>
      <c r="C1052" s="12" t="s">
        <v>15</v>
      </c>
      <c r="D1052" s="28"/>
      <c r="E1052" s="28"/>
      <c r="F1052" s="28"/>
      <c r="G1052" s="34"/>
      <c r="H1052" s="23"/>
      <c r="I1052" s="10">
        <f t="shared" si="201"/>
        <v>0</v>
      </c>
    </row>
    <row r="1053" spans="1:11">
      <c r="B1053" s="11" t="s">
        <v>13</v>
      </c>
      <c r="C1053" s="12" t="s">
        <v>15</v>
      </c>
      <c r="D1053" s="28"/>
      <c r="E1053" s="28"/>
      <c r="F1053" s="28"/>
      <c r="G1053" s="34"/>
      <c r="H1053" s="23"/>
      <c r="I1053" s="10">
        <f t="shared" si="201"/>
        <v>0</v>
      </c>
    </row>
    <row r="1054" spans="1:11">
      <c r="B1054" s="11" t="s">
        <v>13</v>
      </c>
      <c r="C1054" s="12" t="s">
        <v>16</v>
      </c>
      <c r="D1054" s="28"/>
      <c r="E1054" s="28"/>
      <c r="F1054" s="28"/>
      <c r="G1054" s="34"/>
      <c r="H1054" s="23"/>
      <c r="I1054" s="10">
        <f t="shared" si="201"/>
        <v>0</v>
      </c>
    </row>
    <row r="1055" spans="1:11">
      <c r="B1055" s="11" t="s">
        <v>13</v>
      </c>
      <c r="C1055" s="12" t="s">
        <v>16</v>
      </c>
      <c r="D1055" s="28"/>
      <c r="E1055" s="28"/>
      <c r="F1055" s="28"/>
      <c r="G1055" s="34"/>
      <c r="H1055" s="23"/>
      <c r="I1055" s="10">
        <f t="shared" si="201"/>
        <v>0</v>
      </c>
    </row>
    <row r="1056" spans="1:11">
      <c r="B1056" s="11" t="s">
        <v>21</v>
      </c>
      <c r="C1056" s="12" t="s">
        <v>14</v>
      </c>
      <c r="D1056" s="28"/>
      <c r="E1056" s="28"/>
      <c r="F1056" s="28"/>
      <c r="G1056" s="22">
        <f>SUM(G1047:G1050)</f>
        <v>0</v>
      </c>
      <c r="H1056" s="15">
        <v>37.42</v>
      </c>
      <c r="I1056" s="10">
        <f t="shared" si="201"/>
        <v>0</v>
      </c>
      <c r="K1056" s="5">
        <f>SUM(G1056)*I1031</f>
        <v>0</v>
      </c>
    </row>
    <row r="1057" spans="1:13">
      <c r="B1057" s="11" t="s">
        <v>21</v>
      </c>
      <c r="C1057" s="12" t="s">
        <v>15</v>
      </c>
      <c r="D1057" s="28"/>
      <c r="E1057" s="28"/>
      <c r="F1057" s="28"/>
      <c r="G1057" s="22">
        <f>SUM(G1051:G1053)</f>
        <v>0</v>
      </c>
      <c r="H1057" s="15">
        <v>37.42</v>
      </c>
      <c r="I1057" s="10">
        <f t="shared" si="201"/>
        <v>0</v>
      </c>
      <c r="L1057" s="5">
        <f>SUM(G1057)*I1031</f>
        <v>0</v>
      </c>
    </row>
    <row r="1058" spans="1:13">
      <c r="B1058" s="11" t="s">
        <v>21</v>
      </c>
      <c r="C1058" s="12" t="s">
        <v>16</v>
      </c>
      <c r="D1058" s="28"/>
      <c r="E1058" s="28"/>
      <c r="F1058" s="28"/>
      <c r="G1058" s="22">
        <f>SUM(G1054:G1055)</f>
        <v>0</v>
      </c>
      <c r="H1058" s="15">
        <v>37.42</v>
      </c>
      <c r="I1058" s="10">
        <f t="shared" si="201"/>
        <v>0</v>
      </c>
      <c r="M1058" s="5">
        <f>SUM(G1058)*I1031</f>
        <v>0</v>
      </c>
    </row>
    <row r="1059" spans="1:13">
      <c r="B1059" s="11" t="s">
        <v>13</v>
      </c>
      <c r="C1059" s="12" t="s">
        <v>17</v>
      </c>
      <c r="D1059" s="28"/>
      <c r="E1059" s="28"/>
      <c r="F1059" s="28"/>
      <c r="G1059" s="34"/>
      <c r="H1059" s="15">
        <v>37.42</v>
      </c>
      <c r="I1059" s="10">
        <f t="shared" si="201"/>
        <v>0</v>
      </c>
      <c r="L1059" s="5">
        <f>SUM(G1059)*I1031</f>
        <v>0</v>
      </c>
    </row>
    <row r="1060" spans="1:13">
      <c r="B1060" s="11" t="s">
        <v>12</v>
      </c>
      <c r="C1060" s="12"/>
      <c r="D1060" s="28"/>
      <c r="E1060" s="28"/>
      <c r="F1060" s="28"/>
      <c r="G1060" s="10"/>
      <c r="H1060" s="15">
        <v>37.42</v>
      </c>
      <c r="I1060" s="10">
        <f t="shared" si="201"/>
        <v>0</v>
      </c>
    </row>
    <row r="1061" spans="1:13">
      <c r="B1061" s="11" t="s">
        <v>11</v>
      </c>
      <c r="C1061" s="12"/>
      <c r="D1061" s="28"/>
      <c r="E1061" s="28"/>
      <c r="F1061" s="28"/>
      <c r="G1061" s="10">
        <v>1</v>
      </c>
      <c r="H1061" s="15">
        <f>SUM(I1033:I1060)*0.01</f>
        <v>0</v>
      </c>
      <c r="I1061" s="10">
        <f>SUM(G1061*H1061)</f>
        <v>0</v>
      </c>
    </row>
    <row r="1062" spans="1:13" s="2" customFormat="1" ht="13.1">
      <c r="B1062" s="8" t="s">
        <v>10</v>
      </c>
      <c r="D1062" s="27"/>
      <c r="E1062" s="27"/>
      <c r="F1062" s="27"/>
      <c r="G1062" s="6">
        <f>SUM(G1056:G1059)</f>
        <v>0</v>
      </c>
      <c r="H1062" s="14"/>
      <c r="I1062" s="6">
        <f>SUM(I1033:I1061)</f>
        <v>0</v>
      </c>
      <c r="J1062" s="6">
        <f>SUM(I1062)*I1031</f>
        <v>0</v>
      </c>
      <c r="K1062" s="6">
        <f>SUM(K1056:K1061)</f>
        <v>0</v>
      </c>
      <c r="L1062" s="6">
        <f t="shared" ref="L1062" si="202">SUM(L1056:L1061)</f>
        <v>0</v>
      </c>
      <c r="M1062" s="6">
        <f t="shared" ref="M1062" si="203">SUM(M1056:M1061)</f>
        <v>0</v>
      </c>
    </row>
    <row r="1063" spans="1:13" ht="15.05">
      <c r="A1063" s="3" t="s">
        <v>9</v>
      </c>
      <c r="B1063" s="77">
        <f>'JMS SHEDULE OF WORKS'!C36</f>
        <v>0</v>
      </c>
      <c r="D1063" s="26">
        <f>'JMS SHEDULE OF WORKS'!D36</f>
        <v>0</v>
      </c>
      <c r="F1063" s="78">
        <f>'JMS SHEDULE OF WORKS'!G36</f>
        <v>0</v>
      </c>
      <c r="H1063" s="13" t="s">
        <v>22</v>
      </c>
      <c r="I1063" s="24">
        <f>'JMS SHEDULE OF WORKS'!E36</f>
        <v>0</v>
      </c>
    </row>
    <row r="1064" spans="1:13" s="2" customFormat="1" ht="13.1">
      <c r="A1064" s="76" t="str">
        <f>'JMS SHEDULE OF WORKS'!A36</f>
        <v>6964/34</v>
      </c>
      <c r="B1064" s="8" t="s">
        <v>3</v>
      </c>
      <c r="C1064" s="2" t="s">
        <v>4</v>
      </c>
      <c r="D1064" s="27" t="s">
        <v>5</v>
      </c>
      <c r="E1064" s="27" t="s">
        <v>5</v>
      </c>
      <c r="F1064" s="27" t="s">
        <v>23</v>
      </c>
      <c r="G1064" s="6" t="s">
        <v>6</v>
      </c>
      <c r="H1064" s="14" t="s">
        <v>7</v>
      </c>
      <c r="I1064" s="6" t="s">
        <v>8</v>
      </c>
      <c r="J1064" s="6"/>
      <c r="K1064" s="6" t="s">
        <v>18</v>
      </c>
      <c r="L1064" s="6" t="s">
        <v>19</v>
      </c>
      <c r="M1064" s="6" t="s">
        <v>20</v>
      </c>
    </row>
    <row r="1065" spans="1:13">
      <c r="A1065" s="30" t="s">
        <v>24</v>
      </c>
      <c r="B1065" s="11"/>
      <c r="C1065" s="12"/>
      <c r="D1065" s="28"/>
      <c r="E1065" s="28"/>
      <c r="F1065" s="28">
        <f t="shared" ref="F1065:F1070" si="204">SUM(D1065*E1065)</f>
        <v>0</v>
      </c>
      <c r="G1065" s="10"/>
      <c r="H1065" s="15"/>
      <c r="I1065" s="10">
        <f t="shared" ref="I1065:I1070" si="205">SUM(F1065*G1065)*H1065</f>
        <v>0</v>
      </c>
    </row>
    <row r="1066" spans="1:13">
      <c r="A1066" s="30" t="s">
        <v>24</v>
      </c>
      <c r="B1066" s="11"/>
      <c r="C1066" s="12"/>
      <c r="D1066" s="28"/>
      <c r="E1066" s="28"/>
      <c r="F1066" s="28">
        <f t="shared" si="204"/>
        <v>0</v>
      </c>
      <c r="G1066" s="10"/>
      <c r="H1066" s="15"/>
      <c r="I1066" s="10">
        <f t="shared" si="205"/>
        <v>0</v>
      </c>
    </row>
    <row r="1067" spans="1:13">
      <c r="A1067" s="30" t="s">
        <v>24</v>
      </c>
      <c r="B1067" s="11"/>
      <c r="C1067" s="12"/>
      <c r="D1067" s="28"/>
      <c r="E1067" s="28"/>
      <c r="F1067" s="28">
        <f t="shared" si="204"/>
        <v>0</v>
      </c>
      <c r="G1067" s="10"/>
      <c r="H1067" s="15"/>
      <c r="I1067" s="10">
        <f t="shared" si="205"/>
        <v>0</v>
      </c>
    </row>
    <row r="1068" spans="1:13">
      <c r="A1068" s="31" t="s">
        <v>25</v>
      </c>
      <c r="B1068" s="11"/>
      <c r="C1068" s="12"/>
      <c r="D1068" s="28"/>
      <c r="E1068" s="28"/>
      <c r="F1068" s="28">
        <f t="shared" si="204"/>
        <v>0</v>
      </c>
      <c r="G1068" s="10"/>
      <c r="H1068" s="15"/>
      <c r="I1068" s="10">
        <f t="shared" si="205"/>
        <v>0</v>
      </c>
    </row>
    <row r="1069" spans="1:13">
      <c r="A1069" s="31" t="s">
        <v>25</v>
      </c>
      <c r="B1069" s="11"/>
      <c r="C1069" s="12"/>
      <c r="D1069" s="28"/>
      <c r="E1069" s="28"/>
      <c r="F1069" s="28">
        <f t="shared" si="204"/>
        <v>0</v>
      </c>
      <c r="G1069" s="10"/>
      <c r="H1069" s="15"/>
      <c r="I1069" s="10">
        <f t="shared" si="205"/>
        <v>0</v>
      </c>
    </row>
    <row r="1070" spans="1:13">
      <c r="A1070" s="31" t="s">
        <v>25</v>
      </c>
      <c r="B1070" s="11"/>
      <c r="C1070" s="12"/>
      <c r="D1070" s="28"/>
      <c r="E1070" s="28"/>
      <c r="F1070" s="28">
        <f t="shared" si="204"/>
        <v>0</v>
      </c>
      <c r="G1070" s="10"/>
      <c r="H1070" s="15"/>
      <c r="I1070" s="10">
        <f t="shared" si="205"/>
        <v>0</v>
      </c>
    </row>
    <row r="1071" spans="1:13">
      <c r="A1071" s="31" t="s">
        <v>39</v>
      </c>
      <c r="B1071" s="11"/>
      <c r="C1071" s="12"/>
      <c r="D1071" s="28"/>
      <c r="E1071" s="28"/>
      <c r="F1071" s="28"/>
      <c r="G1071" s="10"/>
      <c r="H1071" s="15"/>
      <c r="I1071" s="10">
        <f t="shared" ref="I1071:I1073" si="206">SUM(G1071*H1071)</f>
        <v>0</v>
      </c>
    </row>
    <row r="1072" spans="1:13">
      <c r="A1072" s="31" t="s">
        <v>39</v>
      </c>
      <c r="B1072" s="11"/>
      <c r="C1072" s="12"/>
      <c r="D1072" s="28"/>
      <c r="E1072" s="28"/>
      <c r="F1072" s="28"/>
      <c r="G1072" s="10"/>
      <c r="H1072" s="15"/>
      <c r="I1072" s="10">
        <f t="shared" si="206"/>
        <v>0</v>
      </c>
    </row>
    <row r="1073" spans="1:11">
      <c r="A1073" s="31" t="s">
        <v>39</v>
      </c>
      <c r="B1073" s="11"/>
      <c r="C1073" s="12"/>
      <c r="D1073" s="28"/>
      <c r="E1073" s="28"/>
      <c r="F1073" s="28"/>
      <c r="G1073" s="10"/>
      <c r="H1073" s="15"/>
      <c r="I1073" s="10">
        <f t="shared" si="206"/>
        <v>0</v>
      </c>
    </row>
    <row r="1074" spans="1:11">
      <c r="A1074" s="32" t="s">
        <v>28</v>
      </c>
      <c r="B1074" s="11"/>
      <c r="C1074" s="12"/>
      <c r="D1074" s="28"/>
      <c r="E1074" s="28"/>
      <c r="F1074" s="28"/>
      <c r="G1074" s="10"/>
      <c r="H1074" s="15"/>
      <c r="I1074" s="10">
        <f t="shared" ref="I1074:I1092" si="207">SUM(G1074*H1074)</f>
        <v>0</v>
      </c>
    </row>
    <row r="1075" spans="1:11">
      <c r="A1075" s="32" t="s">
        <v>28</v>
      </c>
      <c r="B1075" s="11"/>
      <c r="C1075" s="12"/>
      <c r="D1075" s="28"/>
      <c r="E1075" s="28"/>
      <c r="F1075" s="28"/>
      <c r="G1075" s="10"/>
      <c r="H1075" s="15"/>
      <c r="I1075" s="10">
        <f t="shared" si="207"/>
        <v>0</v>
      </c>
    </row>
    <row r="1076" spans="1:11">
      <c r="A1076" s="32" t="s">
        <v>28</v>
      </c>
      <c r="B1076" s="11"/>
      <c r="C1076" s="12"/>
      <c r="D1076" s="28"/>
      <c r="E1076" s="28"/>
      <c r="F1076" s="28"/>
      <c r="G1076" s="10"/>
      <c r="H1076" s="15"/>
      <c r="I1076" s="10">
        <f t="shared" si="207"/>
        <v>0</v>
      </c>
    </row>
    <row r="1077" spans="1:11">
      <c r="A1077" t="s">
        <v>26</v>
      </c>
      <c r="B1077" s="11"/>
      <c r="C1077" s="12"/>
      <c r="D1077" s="28"/>
      <c r="E1077" s="28"/>
      <c r="F1077" s="28"/>
      <c r="G1077" s="33">
        <v>0.1</v>
      </c>
      <c r="H1077" s="15">
        <f>SUM(I1074:I1076)</f>
        <v>0</v>
      </c>
      <c r="I1077" s="10">
        <f t="shared" si="207"/>
        <v>0</v>
      </c>
    </row>
    <row r="1078" spans="1:11">
      <c r="B1078" s="11" t="s">
        <v>27</v>
      </c>
      <c r="C1078" s="12"/>
      <c r="D1078" s="28"/>
      <c r="E1078" s="28"/>
      <c r="F1078" s="28"/>
      <c r="G1078" s="10"/>
      <c r="H1078" s="15"/>
      <c r="I1078" s="10">
        <f t="shared" si="207"/>
        <v>0</v>
      </c>
    </row>
    <row r="1079" spans="1:11">
      <c r="B1079" s="11" t="s">
        <v>13</v>
      </c>
      <c r="C1079" s="12" t="s">
        <v>14</v>
      </c>
      <c r="D1079" s="28" t="s">
        <v>29</v>
      </c>
      <c r="E1079" s="28"/>
      <c r="F1079" s="28">
        <f>SUM(G1065:G1067)</f>
        <v>0</v>
      </c>
      <c r="G1079" s="34">
        <f>SUM(F1079)/20</f>
        <v>0</v>
      </c>
      <c r="H1079" s="23"/>
      <c r="I1079" s="10">
        <f t="shared" si="207"/>
        <v>0</v>
      </c>
    </row>
    <row r="1080" spans="1:11">
      <c r="B1080" s="11" t="s">
        <v>13</v>
      </c>
      <c r="C1080" s="12" t="s">
        <v>14</v>
      </c>
      <c r="D1080" s="28" t="s">
        <v>30</v>
      </c>
      <c r="E1080" s="28"/>
      <c r="F1080" s="28">
        <f>SUM(G1068:G1070)</f>
        <v>0</v>
      </c>
      <c r="G1080" s="34">
        <f>SUM(F1080)/10</f>
        <v>0</v>
      </c>
      <c r="H1080" s="23"/>
      <c r="I1080" s="10">
        <f t="shared" si="207"/>
        <v>0</v>
      </c>
    </row>
    <row r="1081" spans="1:11">
      <c r="B1081" s="11" t="s">
        <v>13</v>
      </c>
      <c r="C1081" s="12" t="s">
        <v>14</v>
      </c>
      <c r="D1081" s="28" t="s">
        <v>57</v>
      </c>
      <c r="E1081" s="28"/>
      <c r="F1081" s="80"/>
      <c r="G1081" s="34">
        <f>SUM(F1081)*0.25</f>
        <v>0</v>
      </c>
      <c r="H1081" s="23"/>
      <c r="I1081" s="10">
        <f t="shared" si="207"/>
        <v>0</v>
      </c>
    </row>
    <row r="1082" spans="1:11">
      <c r="B1082" s="11" t="s">
        <v>13</v>
      </c>
      <c r="C1082" s="12" t="s">
        <v>14</v>
      </c>
      <c r="D1082" s="28"/>
      <c r="E1082" s="28"/>
      <c r="F1082" s="28"/>
      <c r="G1082" s="34"/>
      <c r="H1082" s="23"/>
      <c r="I1082" s="10">
        <f t="shared" si="207"/>
        <v>0</v>
      </c>
    </row>
    <row r="1083" spans="1:11">
      <c r="B1083" s="11" t="s">
        <v>13</v>
      </c>
      <c r="C1083" s="12" t="s">
        <v>15</v>
      </c>
      <c r="D1083" s="28"/>
      <c r="E1083" s="28"/>
      <c r="F1083" s="28"/>
      <c r="G1083" s="34"/>
      <c r="H1083" s="23"/>
      <c r="I1083" s="10">
        <f t="shared" si="207"/>
        <v>0</v>
      </c>
    </row>
    <row r="1084" spans="1:11">
      <c r="B1084" s="11" t="s">
        <v>13</v>
      </c>
      <c r="C1084" s="12" t="s">
        <v>15</v>
      </c>
      <c r="D1084" s="28"/>
      <c r="E1084" s="28"/>
      <c r="F1084" s="28"/>
      <c r="G1084" s="34"/>
      <c r="H1084" s="23"/>
      <c r="I1084" s="10">
        <f t="shared" si="207"/>
        <v>0</v>
      </c>
    </row>
    <row r="1085" spans="1:11">
      <c r="B1085" s="11" t="s">
        <v>13</v>
      </c>
      <c r="C1085" s="12" t="s">
        <v>15</v>
      </c>
      <c r="D1085" s="28"/>
      <c r="E1085" s="28"/>
      <c r="F1085" s="28"/>
      <c r="G1085" s="34"/>
      <c r="H1085" s="23"/>
      <c r="I1085" s="10">
        <f t="shared" si="207"/>
        <v>0</v>
      </c>
    </row>
    <row r="1086" spans="1:11">
      <c r="B1086" s="11" t="s">
        <v>13</v>
      </c>
      <c r="C1086" s="12" t="s">
        <v>16</v>
      </c>
      <c r="D1086" s="28"/>
      <c r="E1086" s="28"/>
      <c r="F1086" s="28"/>
      <c r="G1086" s="34"/>
      <c r="H1086" s="23"/>
      <c r="I1086" s="10">
        <f t="shared" si="207"/>
        <v>0</v>
      </c>
    </row>
    <row r="1087" spans="1:11">
      <c r="B1087" s="11" t="s">
        <v>13</v>
      </c>
      <c r="C1087" s="12" t="s">
        <v>16</v>
      </c>
      <c r="D1087" s="28"/>
      <c r="E1087" s="28"/>
      <c r="F1087" s="28"/>
      <c r="G1087" s="34"/>
      <c r="H1087" s="23"/>
      <c r="I1087" s="10">
        <f t="shared" si="207"/>
        <v>0</v>
      </c>
    </row>
    <row r="1088" spans="1:11">
      <c r="B1088" s="11" t="s">
        <v>21</v>
      </c>
      <c r="C1088" s="12" t="s">
        <v>14</v>
      </c>
      <c r="D1088" s="28"/>
      <c r="E1088" s="28"/>
      <c r="F1088" s="28"/>
      <c r="G1088" s="22">
        <f>SUM(G1079:G1082)</f>
        <v>0</v>
      </c>
      <c r="H1088" s="15">
        <v>37.42</v>
      </c>
      <c r="I1088" s="10">
        <f t="shared" si="207"/>
        <v>0</v>
      </c>
      <c r="K1088" s="5">
        <f>SUM(G1088)*I1063</f>
        <v>0</v>
      </c>
    </row>
    <row r="1089" spans="1:13">
      <c r="B1089" s="11" t="s">
        <v>21</v>
      </c>
      <c r="C1089" s="12" t="s">
        <v>15</v>
      </c>
      <c r="D1089" s="28"/>
      <c r="E1089" s="28"/>
      <c r="F1089" s="28"/>
      <c r="G1089" s="22">
        <f>SUM(G1083:G1085)</f>
        <v>0</v>
      </c>
      <c r="H1089" s="15">
        <v>37.42</v>
      </c>
      <c r="I1089" s="10">
        <f t="shared" si="207"/>
        <v>0</v>
      </c>
      <c r="L1089" s="5">
        <f>SUM(G1089)*I1063</f>
        <v>0</v>
      </c>
    </row>
    <row r="1090" spans="1:13">
      <c r="B1090" s="11" t="s">
        <v>21</v>
      </c>
      <c r="C1090" s="12" t="s">
        <v>16</v>
      </c>
      <c r="D1090" s="28"/>
      <c r="E1090" s="28"/>
      <c r="F1090" s="28"/>
      <c r="G1090" s="22">
        <f>SUM(G1086:G1087)</f>
        <v>0</v>
      </c>
      <c r="H1090" s="15">
        <v>37.42</v>
      </c>
      <c r="I1090" s="10">
        <f t="shared" si="207"/>
        <v>0</v>
      </c>
      <c r="M1090" s="5">
        <f>SUM(G1090)*I1063</f>
        <v>0</v>
      </c>
    </row>
    <row r="1091" spans="1:13">
      <c r="B1091" s="11" t="s">
        <v>13</v>
      </c>
      <c r="C1091" s="12" t="s">
        <v>17</v>
      </c>
      <c r="D1091" s="28"/>
      <c r="E1091" s="28"/>
      <c r="F1091" s="28"/>
      <c r="G1091" s="34"/>
      <c r="H1091" s="15">
        <v>37.42</v>
      </c>
      <c r="I1091" s="10">
        <f t="shared" si="207"/>
        <v>0</v>
      </c>
      <c r="L1091" s="5">
        <f>SUM(G1091)*I1063</f>
        <v>0</v>
      </c>
    </row>
    <row r="1092" spans="1:13">
      <c r="B1092" s="11" t="s">
        <v>12</v>
      </c>
      <c r="C1092" s="12"/>
      <c r="D1092" s="28"/>
      <c r="E1092" s="28"/>
      <c r="F1092" s="28"/>
      <c r="G1092" s="10"/>
      <c r="H1092" s="15">
        <v>37.42</v>
      </c>
      <c r="I1092" s="10">
        <f t="shared" si="207"/>
        <v>0</v>
      </c>
    </row>
    <row r="1093" spans="1:13">
      <c r="B1093" s="11" t="s">
        <v>11</v>
      </c>
      <c r="C1093" s="12"/>
      <c r="D1093" s="28"/>
      <c r="E1093" s="28"/>
      <c r="F1093" s="28"/>
      <c r="G1093" s="10">
        <v>1</v>
      </c>
      <c r="H1093" s="15">
        <f>SUM(I1065:I1092)*0.01</f>
        <v>0</v>
      </c>
      <c r="I1093" s="10">
        <f>SUM(G1093*H1093)</f>
        <v>0</v>
      </c>
    </row>
    <row r="1094" spans="1:13" s="2" customFormat="1" ht="13.1">
      <c r="B1094" s="8" t="s">
        <v>10</v>
      </c>
      <c r="D1094" s="27"/>
      <c r="E1094" s="27"/>
      <c r="F1094" s="27"/>
      <c r="G1094" s="6">
        <f>SUM(G1088:G1091)</f>
        <v>0</v>
      </c>
      <c r="H1094" s="14"/>
      <c r="I1094" s="6">
        <f>SUM(I1065:I1093)</f>
        <v>0</v>
      </c>
      <c r="J1094" s="6">
        <f>SUM(I1094)*I1063</f>
        <v>0</v>
      </c>
      <c r="K1094" s="6">
        <f>SUM(K1088:K1093)</f>
        <v>0</v>
      </c>
      <c r="L1094" s="6">
        <f t="shared" ref="L1094" si="208">SUM(L1088:L1093)</f>
        <v>0</v>
      </c>
      <c r="M1094" s="6">
        <f t="shared" ref="M1094" si="209">SUM(M1088:M1093)</f>
        <v>0</v>
      </c>
    </row>
    <row r="1095" spans="1:13" ht="15.05">
      <c r="A1095" s="3" t="s">
        <v>9</v>
      </c>
      <c r="B1095" s="77">
        <f>'JMS SHEDULE OF WORKS'!C37</f>
        <v>0</v>
      </c>
      <c r="D1095" s="26">
        <f>'JMS SHEDULE OF WORKS'!D37</f>
        <v>0</v>
      </c>
      <c r="F1095" s="78">
        <f>'JMS SHEDULE OF WORKS'!G37</f>
        <v>0</v>
      </c>
      <c r="H1095" s="13" t="s">
        <v>22</v>
      </c>
      <c r="I1095" s="24">
        <f>'JMS SHEDULE OF WORKS'!E37</f>
        <v>0</v>
      </c>
    </row>
    <row r="1096" spans="1:13" s="2" customFormat="1" ht="13.1">
      <c r="A1096" s="76" t="str">
        <f>'JMS SHEDULE OF WORKS'!A37</f>
        <v>6964/35</v>
      </c>
      <c r="B1096" s="8" t="s">
        <v>3</v>
      </c>
      <c r="C1096" s="2" t="s">
        <v>4</v>
      </c>
      <c r="D1096" s="27" t="s">
        <v>5</v>
      </c>
      <c r="E1096" s="27" t="s">
        <v>5</v>
      </c>
      <c r="F1096" s="27" t="s">
        <v>23</v>
      </c>
      <c r="G1096" s="6" t="s">
        <v>6</v>
      </c>
      <c r="H1096" s="14" t="s">
        <v>7</v>
      </c>
      <c r="I1096" s="6" t="s">
        <v>8</v>
      </c>
      <c r="J1096" s="6"/>
      <c r="K1096" s="6" t="s">
        <v>18</v>
      </c>
      <c r="L1096" s="6" t="s">
        <v>19</v>
      </c>
      <c r="M1096" s="6" t="s">
        <v>20</v>
      </c>
    </row>
    <row r="1097" spans="1:13">
      <c r="A1097" s="30" t="s">
        <v>24</v>
      </c>
      <c r="B1097" s="11"/>
      <c r="C1097" s="12"/>
      <c r="D1097" s="28"/>
      <c r="E1097" s="28"/>
      <c r="F1097" s="28">
        <f t="shared" ref="F1097:F1102" si="210">SUM(D1097*E1097)</f>
        <v>0</v>
      </c>
      <c r="G1097" s="10"/>
      <c r="H1097" s="15"/>
      <c r="I1097" s="10">
        <f t="shared" ref="I1097:I1102" si="211">SUM(F1097*G1097)*H1097</f>
        <v>0</v>
      </c>
    </row>
    <row r="1098" spans="1:13">
      <c r="A1098" s="30" t="s">
        <v>24</v>
      </c>
      <c r="B1098" s="11"/>
      <c r="C1098" s="12"/>
      <c r="D1098" s="28"/>
      <c r="E1098" s="28"/>
      <c r="F1098" s="28">
        <f t="shared" si="210"/>
        <v>0</v>
      </c>
      <c r="G1098" s="10"/>
      <c r="H1098" s="15"/>
      <c r="I1098" s="10">
        <f t="shared" si="211"/>
        <v>0</v>
      </c>
    </row>
    <row r="1099" spans="1:13">
      <c r="A1099" s="30" t="s">
        <v>24</v>
      </c>
      <c r="B1099" s="11"/>
      <c r="C1099" s="12"/>
      <c r="D1099" s="28"/>
      <c r="E1099" s="28"/>
      <c r="F1099" s="28">
        <f t="shared" si="210"/>
        <v>0</v>
      </c>
      <c r="G1099" s="10"/>
      <c r="H1099" s="15"/>
      <c r="I1099" s="10">
        <f t="shared" si="211"/>
        <v>0</v>
      </c>
    </row>
    <row r="1100" spans="1:13">
      <c r="A1100" s="31" t="s">
        <v>25</v>
      </c>
      <c r="B1100" s="11"/>
      <c r="C1100" s="12"/>
      <c r="D1100" s="28"/>
      <c r="E1100" s="28"/>
      <c r="F1100" s="28">
        <f t="shared" si="210"/>
        <v>0</v>
      </c>
      <c r="G1100" s="10"/>
      <c r="H1100" s="15"/>
      <c r="I1100" s="10">
        <f t="shared" si="211"/>
        <v>0</v>
      </c>
    </row>
    <row r="1101" spans="1:13">
      <c r="A1101" s="31" t="s">
        <v>25</v>
      </c>
      <c r="B1101" s="11"/>
      <c r="C1101" s="12"/>
      <c r="D1101" s="28"/>
      <c r="E1101" s="28"/>
      <c r="F1101" s="28">
        <f t="shared" si="210"/>
        <v>0</v>
      </c>
      <c r="G1101" s="10"/>
      <c r="H1101" s="15"/>
      <c r="I1101" s="10">
        <f t="shared" si="211"/>
        <v>0</v>
      </c>
    </row>
    <row r="1102" spans="1:13">
      <c r="A1102" s="31" t="s">
        <v>25</v>
      </c>
      <c r="B1102" s="11"/>
      <c r="C1102" s="12"/>
      <c r="D1102" s="28"/>
      <c r="E1102" s="28"/>
      <c r="F1102" s="28">
        <f t="shared" si="210"/>
        <v>0</v>
      </c>
      <c r="G1102" s="10"/>
      <c r="H1102" s="15"/>
      <c r="I1102" s="10">
        <f t="shared" si="211"/>
        <v>0</v>
      </c>
    </row>
    <row r="1103" spans="1:13">
      <c r="A1103" s="31" t="s">
        <v>39</v>
      </c>
      <c r="B1103" s="11"/>
      <c r="C1103" s="12"/>
      <c r="D1103" s="28"/>
      <c r="E1103" s="28"/>
      <c r="F1103" s="28"/>
      <c r="G1103" s="10"/>
      <c r="H1103" s="15"/>
      <c r="I1103" s="10">
        <f t="shared" ref="I1103:I1105" si="212">SUM(G1103*H1103)</f>
        <v>0</v>
      </c>
    </row>
    <row r="1104" spans="1:13">
      <c r="A1104" s="31" t="s">
        <v>39</v>
      </c>
      <c r="B1104" s="11"/>
      <c r="C1104" s="12"/>
      <c r="D1104" s="28"/>
      <c r="E1104" s="28"/>
      <c r="F1104" s="28"/>
      <c r="G1104" s="10"/>
      <c r="H1104" s="15"/>
      <c r="I1104" s="10">
        <f t="shared" si="212"/>
        <v>0</v>
      </c>
    </row>
    <row r="1105" spans="1:11">
      <c r="A1105" s="31" t="s">
        <v>39</v>
      </c>
      <c r="B1105" s="11"/>
      <c r="C1105" s="12"/>
      <c r="D1105" s="28"/>
      <c r="E1105" s="28"/>
      <c r="F1105" s="28"/>
      <c r="G1105" s="10"/>
      <c r="H1105" s="15"/>
      <c r="I1105" s="10">
        <f t="shared" si="212"/>
        <v>0</v>
      </c>
    </row>
    <row r="1106" spans="1:11">
      <c r="A1106" s="32" t="s">
        <v>28</v>
      </c>
      <c r="B1106" s="11"/>
      <c r="C1106" s="12"/>
      <c r="D1106" s="28"/>
      <c r="E1106" s="28"/>
      <c r="F1106" s="28"/>
      <c r="G1106" s="10"/>
      <c r="H1106" s="15"/>
      <c r="I1106" s="10">
        <f t="shared" ref="I1106:I1124" si="213">SUM(G1106*H1106)</f>
        <v>0</v>
      </c>
    </row>
    <row r="1107" spans="1:11">
      <c r="A1107" s="32" t="s">
        <v>28</v>
      </c>
      <c r="B1107" s="11"/>
      <c r="C1107" s="12"/>
      <c r="D1107" s="28"/>
      <c r="E1107" s="28"/>
      <c r="F1107" s="28"/>
      <c r="G1107" s="10"/>
      <c r="H1107" s="15"/>
      <c r="I1107" s="10">
        <f t="shared" si="213"/>
        <v>0</v>
      </c>
    </row>
    <row r="1108" spans="1:11">
      <c r="A1108" s="32" t="s">
        <v>28</v>
      </c>
      <c r="B1108" s="11"/>
      <c r="C1108" s="12"/>
      <c r="D1108" s="28"/>
      <c r="E1108" s="28"/>
      <c r="F1108" s="28"/>
      <c r="G1108" s="10"/>
      <c r="H1108" s="15"/>
      <c r="I1108" s="10">
        <f t="shared" si="213"/>
        <v>0</v>
      </c>
    </row>
    <row r="1109" spans="1:11">
      <c r="A1109" t="s">
        <v>26</v>
      </c>
      <c r="B1109" s="11"/>
      <c r="C1109" s="12"/>
      <c r="D1109" s="28"/>
      <c r="E1109" s="28"/>
      <c r="F1109" s="28"/>
      <c r="G1109" s="33">
        <v>0.1</v>
      </c>
      <c r="H1109" s="15">
        <f>SUM(I1106:I1108)</f>
        <v>0</v>
      </c>
      <c r="I1109" s="10">
        <f t="shared" si="213"/>
        <v>0</v>
      </c>
    </row>
    <row r="1110" spans="1:11">
      <c r="B1110" s="11" t="s">
        <v>27</v>
      </c>
      <c r="C1110" s="12"/>
      <c r="D1110" s="28"/>
      <c r="E1110" s="28"/>
      <c r="F1110" s="28"/>
      <c r="G1110" s="10"/>
      <c r="H1110" s="15"/>
      <c r="I1110" s="10">
        <f t="shared" si="213"/>
        <v>0</v>
      </c>
    </row>
    <row r="1111" spans="1:11">
      <c r="B1111" s="11" t="s">
        <v>13</v>
      </c>
      <c r="C1111" s="12" t="s">
        <v>14</v>
      </c>
      <c r="D1111" s="28" t="s">
        <v>29</v>
      </c>
      <c r="E1111" s="28"/>
      <c r="F1111" s="28">
        <f>SUM(G1097:G1099)</f>
        <v>0</v>
      </c>
      <c r="G1111" s="34">
        <f>SUM(F1111)/20</f>
        <v>0</v>
      </c>
      <c r="H1111" s="23"/>
      <c r="I1111" s="10">
        <f t="shared" si="213"/>
        <v>0</v>
      </c>
    </row>
    <row r="1112" spans="1:11">
      <c r="B1112" s="11" t="s">
        <v>13</v>
      </c>
      <c r="C1112" s="12" t="s">
        <v>14</v>
      </c>
      <c r="D1112" s="28" t="s">
        <v>30</v>
      </c>
      <c r="E1112" s="28"/>
      <c r="F1112" s="28">
        <f>SUM(G1100:G1102)</f>
        <v>0</v>
      </c>
      <c r="G1112" s="34">
        <f>SUM(F1112)/10</f>
        <v>0</v>
      </c>
      <c r="H1112" s="23"/>
      <c r="I1112" s="10">
        <f t="shared" si="213"/>
        <v>0</v>
      </c>
    </row>
    <row r="1113" spans="1:11">
      <c r="B1113" s="11" t="s">
        <v>13</v>
      </c>
      <c r="C1113" s="12" t="s">
        <v>14</v>
      </c>
      <c r="D1113" s="28" t="s">
        <v>57</v>
      </c>
      <c r="E1113" s="28"/>
      <c r="F1113" s="80"/>
      <c r="G1113" s="34">
        <f>SUM(F1113)*0.25</f>
        <v>0</v>
      </c>
      <c r="H1113" s="23"/>
      <c r="I1113" s="10">
        <f t="shared" si="213"/>
        <v>0</v>
      </c>
    </row>
    <row r="1114" spans="1:11">
      <c r="B1114" s="11" t="s">
        <v>13</v>
      </c>
      <c r="C1114" s="12" t="s">
        <v>14</v>
      </c>
      <c r="D1114" s="28"/>
      <c r="E1114" s="28"/>
      <c r="F1114" s="28"/>
      <c r="G1114" s="34"/>
      <c r="H1114" s="23"/>
      <c r="I1114" s="10">
        <f t="shared" si="213"/>
        <v>0</v>
      </c>
    </row>
    <row r="1115" spans="1:11">
      <c r="B1115" s="11" t="s">
        <v>13</v>
      </c>
      <c r="C1115" s="12" t="s">
        <v>15</v>
      </c>
      <c r="D1115" s="28"/>
      <c r="E1115" s="28"/>
      <c r="F1115" s="28"/>
      <c r="G1115" s="34"/>
      <c r="H1115" s="23"/>
      <c r="I1115" s="10">
        <f t="shared" si="213"/>
        <v>0</v>
      </c>
    </row>
    <row r="1116" spans="1:11">
      <c r="B1116" s="11" t="s">
        <v>13</v>
      </c>
      <c r="C1116" s="12" t="s">
        <v>15</v>
      </c>
      <c r="D1116" s="28"/>
      <c r="E1116" s="28"/>
      <c r="F1116" s="28"/>
      <c r="G1116" s="34"/>
      <c r="H1116" s="23"/>
      <c r="I1116" s="10">
        <f t="shared" si="213"/>
        <v>0</v>
      </c>
    </row>
    <row r="1117" spans="1:11">
      <c r="B1117" s="11" t="s">
        <v>13</v>
      </c>
      <c r="C1117" s="12" t="s">
        <v>15</v>
      </c>
      <c r="D1117" s="28"/>
      <c r="E1117" s="28"/>
      <c r="F1117" s="28"/>
      <c r="G1117" s="34"/>
      <c r="H1117" s="23"/>
      <c r="I1117" s="10">
        <f t="shared" si="213"/>
        <v>0</v>
      </c>
    </row>
    <row r="1118" spans="1:11">
      <c r="B1118" s="11" t="s">
        <v>13</v>
      </c>
      <c r="C1118" s="12" t="s">
        <v>16</v>
      </c>
      <c r="D1118" s="28"/>
      <c r="E1118" s="28"/>
      <c r="F1118" s="28"/>
      <c r="G1118" s="34"/>
      <c r="H1118" s="23"/>
      <c r="I1118" s="10">
        <f t="shared" si="213"/>
        <v>0</v>
      </c>
    </row>
    <row r="1119" spans="1:11">
      <c r="B1119" s="11" t="s">
        <v>13</v>
      </c>
      <c r="C1119" s="12" t="s">
        <v>16</v>
      </c>
      <c r="D1119" s="28"/>
      <c r="E1119" s="28"/>
      <c r="F1119" s="28"/>
      <c r="G1119" s="34"/>
      <c r="H1119" s="23"/>
      <c r="I1119" s="10">
        <f t="shared" si="213"/>
        <v>0</v>
      </c>
    </row>
    <row r="1120" spans="1:11">
      <c r="B1120" s="11" t="s">
        <v>21</v>
      </c>
      <c r="C1120" s="12" t="s">
        <v>14</v>
      </c>
      <c r="D1120" s="28"/>
      <c r="E1120" s="28"/>
      <c r="F1120" s="28"/>
      <c r="G1120" s="22">
        <f>SUM(G1111:G1114)</f>
        <v>0</v>
      </c>
      <c r="H1120" s="15">
        <v>37.42</v>
      </c>
      <c r="I1120" s="10">
        <f t="shared" si="213"/>
        <v>0</v>
      </c>
      <c r="K1120" s="5">
        <f>SUM(G1120)*I1095</f>
        <v>0</v>
      </c>
    </row>
    <row r="1121" spans="1:13">
      <c r="B1121" s="11" t="s">
        <v>21</v>
      </c>
      <c r="C1121" s="12" t="s">
        <v>15</v>
      </c>
      <c r="D1121" s="28"/>
      <c r="E1121" s="28"/>
      <c r="F1121" s="28"/>
      <c r="G1121" s="22">
        <f>SUM(G1115:G1117)</f>
        <v>0</v>
      </c>
      <c r="H1121" s="15">
        <v>37.42</v>
      </c>
      <c r="I1121" s="10">
        <f t="shared" si="213"/>
        <v>0</v>
      </c>
      <c r="L1121" s="5">
        <f>SUM(G1121)*I1095</f>
        <v>0</v>
      </c>
    </row>
    <row r="1122" spans="1:13">
      <c r="B1122" s="11" t="s">
        <v>21</v>
      </c>
      <c r="C1122" s="12" t="s">
        <v>16</v>
      </c>
      <c r="D1122" s="28"/>
      <c r="E1122" s="28"/>
      <c r="F1122" s="28"/>
      <c r="G1122" s="22">
        <f>SUM(G1118:G1119)</f>
        <v>0</v>
      </c>
      <c r="H1122" s="15">
        <v>37.42</v>
      </c>
      <c r="I1122" s="10">
        <f t="shared" si="213"/>
        <v>0</v>
      </c>
      <c r="M1122" s="5">
        <f>SUM(G1122)*I1095</f>
        <v>0</v>
      </c>
    </row>
    <row r="1123" spans="1:13">
      <c r="B1123" s="11" t="s">
        <v>13</v>
      </c>
      <c r="C1123" s="12" t="s">
        <v>17</v>
      </c>
      <c r="D1123" s="28"/>
      <c r="E1123" s="28"/>
      <c r="F1123" s="28"/>
      <c r="G1123" s="34"/>
      <c r="H1123" s="15">
        <v>37.42</v>
      </c>
      <c r="I1123" s="10">
        <f t="shared" si="213"/>
        <v>0</v>
      </c>
      <c r="L1123" s="5">
        <f>SUM(G1123)*I1095</f>
        <v>0</v>
      </c>
    </row>
    <row r="1124" spans="1:13">
      <c r="B1124" s="11" t="s">
        <v>12</v>
      </c>
      <c r="C1124" s="12"/>
      <c r="D1124" s="28"/>
      <c r="E1124" s="28"/>
      <c r="F1124" s="28"/>
      <c r="G1124" s="10"/>
      <c r="H1124" s="15">
        <v>37.42</v>
      </c>
      <c r="I1124" s="10">
        <f t="shared" si="213"/>
        <v>0</v>
      </c>
    </row>
    <row r="1125" spans="1:13">
      <c r="B1125" s="11" t="s">
        <v>11</v>
      </c>
      <c r="C1125" s="12"/>
      <c r="D1125" s="28"/>
      <c r="E1125" s="28"/>
      <c r="F1125" s="28"/>
      <c r="G1125" s="10">
        <v>1</v>
      </c>
      <c r="H1125" s="15">
        <f>SUM(I1097:I1124)*0.01</f>
        <v>0</v>
      </c>
      <c r="I1125" s="10">
        <f>SUM(G1125*H1125)</f>
        <v>0</v>
      </c>
    </row>
    <row r="1126" spans="1:13" s="2" customFormat="1" ht="13.1">
      <c r="B1126" s="8" t="s">
        <v>10</v>
      </c>
      <c r="D1126" s="27"/>
      <c r="E1126" s="27"/>
      <c r="F1126" s="27"/>
      <c r="G1126" s="6">
        <f>SUM(G1120:G1123)</f>
        <v>0</v>
      </c>
      <c r="H1126" s="14"/>
      <c r="I1126" s="6">
        <f>SUM(I1097:I1125)</f>
        <v>0</v>
      </c>
      <c r="J1126" s="6">
        <f>SUM(I1126)*I1095</f>
        <v>0</v>
      </c>
      <c r="K1126" s="6">
        <f>SUM(K1120:K1125)</f>
        <v>0</v>
      </c>
      <c r="L1126" s="6">
        <f t="shared" ref="L1126" si="214">SUM(L1120:L1125)</f>
        <v>0</v>
      </c>
      <c r="M1126" s="6">
        <f t="shared" ref="M1126" si="215">SUM(M1120:M1125)</f>
        <v>0</v>
      </c>
    </row>
    <row r="1127" spans="1:13" ht="15.05">
      <c r="A1127" s="3" t="s">
        <v>9</v>
      </c>
      <c r="B1127" s="77">
        <f>'JMS SHEDULE OF WORKS'!C38</f>
        <v>0</v>
      </c>
      <c r="D1127" s="26">
        <f>'JMS SHEDULE OF WORKS'!D38</f>
        <v>0</v>
      </c>
      <c r="F1127" s="78">
        <f>'JMS SHEDULE OF WORKS'!G38</f>
        <v>0</v>
      </c>
      <c r="H1127" s="13" t="s">
        <v>22</v>
      </c>
      <c r="I1127" s="24">
        <f>'JMS SHEDULE OF WORKS'!E38</f>
        <v>0</v>
      </c>
    </row>
    <row r="1128" spans="1:13" s="2" customFormat="1" ht="13.1">
      <c r="A1128" s="76" t="str">
        <f>'JMS SHEDULE OF WORKS'!A38</f>
        <v>6964/36</v>
      </c>
      <c r="B1128" s="8" t="s">
        <v>3</v>
      </c>
      <c r="C1128" s="2" t="s">
        <v>4</v>
      </c>
      <c r="D1128" s="27" t="s">
        <v>5</v>
      </c>
      <c r="E1128" s="27" t="s">
        <v>5</v>
      </c>
      <c r="F1128" s="27" t="s">
        <v>23</v>
      </c>
      <c r="G1128" s="6" t="s">
        <v>6</v>
      </c>
      <c r="H1128" s="14" t="s">
        <v>7</v>
      </c>
      <c r="I1128" s="6" t="s">
        <v>8</v>
      </c>
      <c r="J1128" s="6"/>
      <c r="K1128" s="6" t="s">
        <v>18</v>
      </c>
      <c r="L1128" s="6" t="s">
        <v>19</v>
      </c>
      <c r="M1128" s="6" t="s">
        <v>20</v>
      </c>
    </row>
    <row r="1129" spans="1:13">
      <c r="A1129" s="30" t="s">
        <v>24</v>
      </c>
      <c r="B1129" s="11"/>
      <c r="C1129" s="12"/>
      <c r="D1129" s="28"/>
      <c r="E1129" s="28"/>
      <c r="F1129" s="28">
        <f t="shared" ref="F1129:F1134" si="216">SUM(D1129*E1129)</f>
        <v>0</v>
      </c>
      <c r="G1129" s="10"/>
      <c r="H1129" s="15"/>
      <c r="I1129" s="10">
        <f t="shared" ref="I1129:I1134" si="217">SUM(F1129*G1129)*H1129</f>
        <v>0</v>
      </c>
    </row>
    <row r="1130" spans="1:13">
      <c r="A1130" s="30" t="s">
        <v>24</v>
      </c>
      <c r="B1130" s="11"/>
      <c r="C1130" s="12"/>
      <c r="D1130" s="28"/>
      <c r="E1130" s="28"/>
      <c r="F1130" s="28">
        <f t="shared" si="216"/>
        <v>0</v>
      </c>
      <c r="G1130" s="10"/>
      <c r="H1130" s="15"/>
      <c r="I1130" s="10">
        <f t="shared" si="217"/>
        <v>0</v>
      </c>
    </row>
    <row r="1131" spans="1:13">
      <c r="A1131" s="30" t="s">
        <v>24</v>
      </c>
      <c r="B1131" s="11"/>
      <c r="C1131" s="12"/>
      <c r="D1131" s="28"/>
      <c r="E1131" s="28"/>
      <c r="F1131" s="28">
        <f t="shared" si="216"/>
        <v>0</v>
      </c>
      <c r="G1131" s="10"/>
      <c r="H1131" s="15"/>
      <c r="I1131" s="10">
        <f t="shared" si="217"/>
        <v>0</v>
      </c>
    </row>
    <row r="1132" spans="1:13">
      <c r="A1132" s="31" t="s">
        <v>25</v>
      </c>
      <c r="B1132" s="11"/>
      <c r="C1132" s="12"/>
      <c r="D1132" s="28"/>
      <c r="E1132" s="28"/>
      <c r="F1132" s="28">
        <f t="shared" si="216"/>
        <v>0</v>
      </c>
      <c r="G1132" s="10"/>
      <c r="H1132" s="15"/>
      <c r="I1132" s="10">
        <f t="shared" si="217"/>
        <v>0</v>
      </c>
    </row>
    <row r="1133" spans="1:13">
      <c r="A1133" s="31" t="s">
        <v>25</v>
      </c>
      <c r="B1133" s="11"/>
      <c r="C1133" s="12"/>
      <c r="D1133" s="28"/>
      <c r="E1133" s="28"/>
      <c r="F1133" s="28">
        <f t="shared" si="216"/>
        <v>0</v>
      </c>
      <c r="G1133" s="10"/>
      <c r="H1133" s="15"/>
      <c r="I1133" s="10">
        <f t="shared" si="217"/>
        <v>0</v>
      </c>
    </row>
    <row r="1134" spans="1:13">
      <c r="A1134" s="31" t="s">
        <v>25</v>
      </c>
      <c r="B1134" s="11"/>
      <c r="C1134" s="12"/>
      <c r="D1134" s="28"/>
      <c r="E1134" s="28"/>
      <c r="F1134" s="28">
        <f t="shared" si="216"/>
        <v>0</v>
      </c>
      <c r="G1134" s="10"/>
      <c r="H1134" s="15"/>
      <c r="I1134" s="10">
        <f t="shared" si="217"/>
        <v>0</v>
      </c>
    </row>
    <row r="1135" spans="1:13">
      <c r="A1135" s="31" t="s">
        <v>39</v>
      </c>
      <c r="B1135" s="11"/>
      <c r="C1135" s="12"/>
      <c r="D1135" s="28"/>
      <c r="E1135" s="28"/>
      <c r="F1135" s="28"/>
      <c r="G1135" s="10"/>
      <c r="H1135" s="15"/>
      <c r="I1135" s="10">
        <f t="shared" ref="I1135:I1137" si="218">SUM(G1135*H1135)</f>
        <v>0</v>
      </c>
    </row>
    <row r="1136" spans="1:13">
      <c r="A1136" s="31" t="s">
        <v>39</v>
      </c>
      <c r="B1136" s="11"/>
      <c r="C1136" s="12"/>
      <c r="D1136" s="28"/>
      <c r="E1136" s="28"/>
      <c r="F1136" s="28"/>
      <c r="G1136" s="10"/>
      <c r="H1136" s="15"/>
      <c r="I1136" s="10">
        <f t="shared" si="218"/>
        <v>0</v>
      </c>
    </row>
    <row r="1137" spans="1:11">
      <c r="A1137" s="31" t="s">
        <v>39</v>
      </c>
      <c r="B1137" s="11"/>
      <c r="C1137" s="12"/>
      <c r="D1137" s="28"/>
      <c r="E1137" s="28"/>
      <c r="F1137" s="28"/>
      <c r="G1137" s="10"/>
      <c r="H1137" s="15"/>
      <c r="I1137" s="10">
        <f t="shared" si="218"/>
        <v>0</v>
      </c>
    </row>
    <row r="1138" spans="1:11">
      <c r="A1138" s="32" t="s">
        <v>28</v>
      </c>
      <c r="B1138" s="11"/>
      <c r="C1138" s="12"/>
      <c r="D1138" s="28"/>
      <c r="E1138" s="28"/>
      <c r="F1138" s="28"/>
      <c r="G1138" s="10"/>
      <c r="H1138" s="15"/>
      <c r="I1138" s="10">
        <f t="shared" ref="I1138:I1156" si="219">SUM(G1138*H1138)</f>
        <v>0</v>
      </c>
    </row>
    <row r="1139" spans="1:11">
      <c r="A1139" s="32" t="s">
        <v>28</v>
      </c>
      <c r="B1139" s="11"/>
      <c r="C1139" s="12"/>
      <c r="D1139" s="28"/>
      <c r="E1139" s="28"/>
      <c r="F1139" s="28"/>
      <c r="G1139" s="10"/>
      <c r="H1139" s="15"/>
      <c r="I1139" s="10">
        <f t="shared" si="219"/>
        <v>0</v>
      </c>
    </row>
    <row r="1140" spans="1:11">
      <c r="A1140" s="32" t="s">
        <v>28</v>
      </c>
      <c r="B1140" s="11"/>
      <c r="C1140" s="12"/>
      <c r="D1140" s="28"/>
      <c r="E1140" s="28"/>
      <c r="F1140" s="28"/>
      <c r="G1140" s="10"/>
      <c r="H1140" s="15"/>
      <c r="I1140" s="10">
        <f t="shared" si="219"/>
        <v>0</v>
      </c>
    </row>
    <row r="1141" spans="1:11">
      <c r="A1141" t="s">
        <v>26</v>
      </c>
      <c r="B1141" s="11"/>
      <c r="C1141" s="12"/>
      <c r="D1141" s="28"/>
      <c r="E1141" s="28"/>
      <c r="F1141" s="28"/>
      <c r="G1141" s="33">
        <v>0.1</v>
      </c>
      <c r="H1141" s="15">
        <f>SUM(I1138:I1140)</f>
        <v>0</v>
      </c>
      <c r="I1141" s="10">
        <f t="shared" si="219"/>
        <v>0</v>
      </c>
    </row>
    <row r="1142" spans="1:11">
      <c r="B1142" s="11" t="s">
        <v>27</v>
      </c>
      <c r="C1142" s="12"/>
      <c r="D1142" s="28"/>
      <c r="E1142" s="28"/>
      <c r="F1142" s="28"/>
      <c r="G1142" s="10"/>
      <c r="H1142" s="15"/>
      <c r="I1142" s="10">
        <f t="shared" si="219"/>
        <v>0</v>
      </c>
    </row>
    <row r="1143" spans="1:11">
      <c r="B1143" s="11" t="s">
        <v>13</v>
      </c>
      <c r="C1143" s="12" t="s">
        <v>14</v>
      </c>
      <c r="D1143" s="28" t="s">
        <v>29</v>
      </c>
      <c r="E1143" s="28"/>
      <c r="F1143" s="28">
        <f>SUM(G1129:G1131)</f>
        <v>0</v>
      </c>
      <c r="G1143" s="34">
        <f>SUM(F1143)/20</f>
        <v>0</v>
      </c>
      <c r="H1143" s="23"/>
      <c r="I1143" s="10">
        <f t="shared" si="219"/>
        <v>0</v>
      </c>
    </row>
    <row r="1144" spans="1:11">
      <c r="B1144" s="11" t="s">
        <v>13</v>
      </c>
      <c r="C1144" s="12" t="s">
        <v>14</v>
      </c>
      <c r="D1144" s="28" t="s">
        <v>30</v>
      </c>
      <c r="E1144" s="28"/>
      <c r="F1144" s="28">
        <f>SUM(G1132:G1134)</f>
        <v>0</v>
      </c>
      <c r="G1144" s="34">
        <f>SUM(F1144)/10</f>
        <v>0</v>
      </c>
      <c r="H1144" s="23"/>
      <c r="I1144" s="10">
        <f t="shared" si="219"/>
        <v>0</v>
      </c>
    </row>
    <row r="1145" spans="1:11">
      <c r="B1145" s="11" t="s">
        <v>13</v>
      </c>
      <c r="C1145" s="12" t="s">
        <v>14</v>
      </c>
      <c r="D1145" s="28" t="s">
        <v>57</v>
      </c>
      <c r="E1145" s="28"/>
      <c r="F1145" s="80"/>
      <c r="G1145" s="34">
        <f>SUM(F1145)*0.25</f>
        <v>0</v>
      </c>
      <c r="H1145" s="23"/>
      <c r="I1145" s="10">
        <f t="shared" si="219"/>
        <v>0</v>
      </c>
    </row>
    <row r="1146" spans="1:11">
      <c r="B1146" s="11" t="s">
        <v>13</v>
      </c>
      <c r="C1146" s="12" t="s">
        <v>14</v>
      </c>
      <c r="D1146" s="28"/>
      <c r="E1146" s="28"/>
      <c r="F1146" s="28"/>
      <c r="G1146" s="34"/>
      <c r="H1146" s="23"/>
      <c r="I1146" s="10">
        <f t="shared" si="219"/>
        <v>0</v>
      </c>
    </row>
    <row r="1147" spans="1:11">
      <c r="B1147" s="11" t="s">
        <v>13</v>
      </c>
      <c r="C1147" s="12" t="s">
        <v>15</v>
      </c>
      <c r="D1147" s="28"/>
      <c r="E1147" s="28"/>
      <c r="F1147" s="28"/>
      <c r="G1147" s="34"/>
      <c r="H1147" s="23"/>
      <c r="I1147" s="10">
        <f t="shared" si="219"/>
        <v>0</v>
      </c>
    </row>
    <row r="1148" spans="1:11">
      <c r="B1148" s="11" t="s">
        <v>13</v>
      </c>
      <c r="C1148" s="12" t="s">
        <v>15</v>
      </c>
      <c r="D1148" s="28"/>
      <c r="E1148" s="28"/>
      <c r="F1148" s="28"/>
      <c r="G1148" s="34"/>
      <c r="H1148" s="23"/>
      <c r="I1148" s="10">
        <f t="shared" si="219"/>
        <v>0</v>
      </c>
    </row>
    <row r="1149" spans="1:11">
      <c r="B1149" s="11" t="s">
        <v>13</v>
      </c>
      <c r="C1149" s="12" t="s">
        <v>15</v>
      </c>
      <c r="D1149" s="28"/>
      <c r="E1149" s="28"/>
      <c r="F1149" s="28"/>
      <c r="G1149" s="34"/>
      <c r="H1149" s="23"/>
      <c r="I1149" s="10">
        <f t="shared" si="219"/>
        <v>0</v>
      </c>
    </row>
    <row r="1150" spans="1:11">
      <c r="B1150" s="11" t="s">
        <v>13</v>
      </c>
      <c r="C1150" s="12" t="s">
        <v>16</v>
      </c>
      <c r="D1150" s="28"/>
      <c r="E1150" s="28"/>
      <c r="F1150" s="28"/>
      <c r="G1150" s="34"/>
      <c r="H1150" s="23"/>
      <c r="I1150" s="10">
        <f t="shared" si="219"/>
        <v>0</v>
      </c>
    </row>
    <row r="1151" spans="1:11">
      <c r="B1151" s="11" t="s">
        <v>13</v>
      </c>
      <c r="C1151" s="12" t="s">
        <v>16</v>
      </c>
      <c r="D1151" s="28"/>
      <c r="E1151" s="28"/>
      <c r="F1151" s="28"/>
      <c r="G1151" s="34"/>
      <c r="H1151" s="23"/>
      <c r="I1151" s="10">
        <f t="shared" si="219"/>
        <v>0</v>
      </c>
    </row>
    <row r="1152" spans="1:11">
      <c r="B1152" s="11" t="s">
        <v>21</v>
      </c>
      <c r="C1152" s="12" t="s">
        <v>14</v>
      </c>
      <c r="D1152" s="28"/>
      <c r="E1152" s="28"/>
      <c r="F1152" s="28"/>
      <c r="G1152" s="22">
        <f>SUM(G1143:G1146)</f>
        <v>0</v>
      </c>
      <c r="H1152" s="15">
        <v>37.42</v>
      </c>
      <c r="I1152" s="10">
        <f t="shared" si="219"/>
        <v>0</v>
      </c>
      <c r="K1152" s="5">
        <f>SUM(G1152)*I1127</f>
        <v>0</v>
      </c>
    </row>
    <row r="1153" spans="1:13">
      <c r="B1153" s="11" t="s">
        <v>21</v>
      </c>
      <c r="C1153" s="12" t="s">
        <v>15</v>
      </c>
      <c r="D1153" s="28"/>
      <c r="E1153" s="28"/>
      <c r="F1153" s="28"/>
      <c r="G1153" s="22">
        <f>SUM(G1147:G1149)</f>
        <v>0</v>
      </c>
      <c r="H1153" s="15">
        <v>37.42</v>
      </c>
      <c r="I1153" s="10">
        <f t="shared" si="219"/>
        <v>0</v>
      </c>
      <c r="L1153" s="5">
        <f>SUM(G1153)*I1127</f>
        <v>0</v>
      </c>
    </row>
    <row r="1154" spans="1:13">
      <c r="B1154" s="11" t="s">
        <v>21</v>
      </c>
      <c r="C1154" s="12" t="s">
        <v>16</v>
      </c>
      <c r="D1154" s="28"/>
      <c r="E1154" s="28"/>
      <c r="F1154" s="28"/>
      <c r="G1154" s="22">
        <f>SUM(G1150:G1151)</f>
        <v>0</v>
      </c>
      <c r="H1154" s="15">
        <v>37.42</v>
      </c>
      <c r="I1154" s="10">
        <f t="shared" si="219"/>
        <v>0</v>
      </c>
      <c r="M1154" s="5">
        <f>SUM(G1154)*I1127</f>
        <v>0</v>
      </c>
    </row>
    <row r="1155" spans="1:13">
      <c r="B1155" s="11" t="s">
        <v>13</v>
      </c>
      <c r="C1155" s="12" t="s">
        <v>17</v>
      </c>
      <c r="D1155" s="28"/>
      <c r="E1155" s="28"/>
      <c r="F1155" s="28"/>
      <c r="G1155" s="34"/>
      <c r="H1155" s="15">
        <v>37.42</v>
      </c>
      <c r="I1155" s="10">
        <f t="shared" si="219"/>
        <v>0</v>
      </c>
      <c r="L1155" s="5">
        <f>SUM(G1155)*I1127</f>
        <v>0</v>
      </c>
    </row>
    <row r="1156" spans="1:13">
      <c r="B1156" s="11" t="s">
        <v>12</v>
      </c>
      <c r="C1156" s="12"/>
      <c r="D1156" s="28"/>
      <c r="E1156" s="28"/>
      <c r="F1156" s="28"/>
      <c r="G1156" s="10"/>
      <c r="H1156" s="15">
        <v>37.42</v>
      </c>
      <c r="I1156" s="10">
        <f t="shared" si="219"/>
        <v>0</v>
      </c>
    </row>
    <row r="1157" spans="1:13">
      <c r="B1157" s="11" t="s">
        <v>11</v>
      </c>
      <c r="C1157" s="12"/>
      <c r="D1157" s="28"/>
      <c r="E1157" s="28"/>
      <c r="F1157" s="28"/>
      <c r="G1157" s="10">
        <v>1</v>
      </c>
      <c r="H1157" s="15">
        <f>SUM(I1129:I1156)*0.01</f>
        <v>0</v>
      </c>
      <c r="I1157" s="10">
        <f>SUM(G1157*H1157)</f>
        <v>0</v>
      </c>
    </row>
    <row r="1158" spans="1:13" s="2" customFormat="1" ht="13.1">
      <c r="B1158" s="8" t="s">
        <v>10</v>
      </c>
      <c r="D1158" s="27"/>
      <c r="E1158" s="27"/>
      <c r="F1158" s="27"/>
      <c r="G1158" s="6">
        <f>SUM(G1152:G1155)</f>
        <v>0</v>
      </c>
      <c r="H1158" s="14"/>
      <c r="I1158" s="6">
        <f>SUM(I1129:I1157)</f>
        <v>0</v>
      </c>
      <c r="J1158" s="6">
        <f>SUM(I1158)*I1127</f>
        <v>0</v>
      </c>
      <c r="K1158" s="6">
        <f>SUM(K1152:K1157)</f>
        <v>0</v>
      </c>
      <c r="L1158" s="6">
        <f t="shared" ref="L1158" si="220">SUM(L1152:L1157)</f>
        <v>0</v>
      </c>
      <c r="M1158" s="6">
        <f t="shared" ref="M1158" si="221">SUM(M1152:M1157)</f>
        <v>0</v>
      </c>
    </row>
    <row r="1159" spans="1:13" ht="15.05">
      <c r="A1159" s="3" t="s">
        <v>9</v>
      </c>
      <c r="B1159" s="77">
        <f>'JMS SHEDULE OF WORKS'!C39</f>
        <v>0</v>
      </c>
      <c r="D1159" s="26">
        <f>'JMS SHEDULE OF WORKS'!D39</f>
        <v>0</v>
      </c>
      <c r="F1159" s="78">
        <f>'JMS SHEDULE OF WORKS'!G39</f>
        <v>0</v>
      </c>
      <c r="H1159" s="13" t="s">
        <v>22</v>
      </c>
      <c r="I1159" s="24">
        <f>'JMS SHEDULE OF WORKS'!E39</f>
        <v>0</v>
      </c>
    </row>
    <row r="1160" spans="1:13" s="2" customFormat="1" ht="13.1">
      <c r="A1160" s="76" t="str">
        <f>'JMS SHEDULE OF WORKS'!A39</f>
        <v>6964/37</v>
      </c>
      <c r="B1160" s="8" t="s">
        <v>3</v>
      </c>
      <c r="C1160" s="2" t="s">
        <v>4</v>
      </c>
      <c r="D1160" s="27" t="s">
        <v>5</v>
      </c>
      <c r="E1160" s="27" t="s">
        <v>5</v>
      </c>
      <c r="F1160" s="27" t="s">
        <v>23</v>
      </c>
      <c r="G1160" s="6" t="s">
        <v>6</v>
      </c>
      <c r="H1160" s="14" t="s">
        <v>7</v>
      </c>
      <c r="I1160" s="6" t="s">
        <v>8</v>
      </c>
      <c r="J1160" s="6"/>
      <c r="K1160" s="6" t="s">
        <v>18</v>
      </c>
      <c r="L1160" s="6" t="s">
        <v>19</v>
      </c>
      <c r="M1160" s="6" t="s">
        <v>20</v>
      </c>
    </row>
    <row r="1161" spans="1:13">
      <c r="A1161" s="30" t="s">
        <v>24</v>
      </c>
      <c r="B1161" s="11"/>
      <c r="C1161" s="12"/>
      <c r="D1161" s="28"/>
      <c r="E1161" s="28"/>
      <c r="F1161" s="28">
        <f t="shared" ref="F1161:F1166" si="222">SUM(D1161*E1161)</f>
        <v>0</v>
      </c>
      <c r="G1161" s="10"/>
      <c r="H1161" s="15"/>
      <c r="I1161" s="10">
        <f t="shared" ref="I1161:I1166" si="223">SUM(F1161*G1161)*H1161</f>
        <v>0</v>
      </c>
    </row>
    <row r="1162" spans="1:13">
      <c r="A1162" s="30" t="s">
        <v>24</v>
      </c>
      <c r="B1162" s="11"/>
      <c r="C1162" s="12"/>
      <c r="D1162" s="28"/>
      <c r="E1162" s="28"/>
      <c r="F1162" s="28">
        <f t="shared" si="222"/>
        <v>0</v>
      </c>
      <c r="G1162" s="10"/>
      <c r="H1162" s="15"/>
      <c r="I1162" s="10">
        <f t="shared" si="223"/>
        <v>0</v>
      </c>
    </row>
    <row r="1163" spans="1:13">
      <c r="A1163" s="30" t="s">
        <v>24</v>
      </c>
      <c r="B1163" s="11"/>
      <c r="C1163" s="12"/>
      <c r="D1163" s="28"/>
      <c r="E1163" s="28"/>
      <c r="F1163" s="28">
        <f t="shared" si="222"/>
        <v>0</v>
      </c>
      <c r="G1163" s="10"/>
      <c r="H1163" s="15"/>
      <c r="I1163" s="10">
        <f t="shared" si="223"/>
        <v>0</v>
      </c>
    </row>
    <row r="1164" spans="1:13">
      <c r="A1164" s="31" t="s">
        <v>25</v>
      </c>
      <c r="B1164" s="11"/>
      <c r="C1164" s="12"/>
      <c r="D1164" s="28"/>
      <c r="E1164" s="28"/>
      <c r="F1164" s="28">
        <f t="shared" si="222"/>
        <v>0</v>
      </c>
      <c r="G1164" s="10"/>
      <c r="H1164" s="15"/>
      <c r="I1164" s="10">
        <f t="shared" si="223"/>
        <v>0</v>
      </c>
    </row>
    <row r="1165" spans="1:13">
      <c r="A1165" s="31" t="s">
        <v>25</v>
      </c>
      <c r="B1165" s="11"/>
      <c r="C1165" s="12"/>
      <c r="D1165" s="28"/>
      <c r="E1165" s="28"/>
      <c r="F1165" s="28">
        <f t="shared" si="222"/>
        <v>0</v>
      </c>
      <c r="G1165" s="10"/>
      <c r="H1165" s="15"/>
      <c r="I1165" s="10">
        <f t="shared" si="223"/>
        <v>0</v>
      </c>
    </row>
    <row r="1166" spans="1:13">
      <c r="A1166" s="31" t="s">
        <v>25</v>
      </c>
      <c r="B1166" s="11"/>
      <c r="C1166" s="12"/>
      <c r="D1166" s="28"/>
      <c r="E1166" s="28"/>
      <c r="F1166" s="28">
        <f t="shared" si="222"/>
        <v>0</v>
      </c>
      <c r="G1166" s="10"/>
      <c r="H1166" s="15"/>
      <c r="I1166" s="10">
        <f t="shared" si="223"/>
        <v>0</v>
      </c>
    </row>
    <row r="1167" spans="1:13">
      <c r="A1167" s="31" t="s">
        <v>39</v>
      </c>
      <c r="B1167" s="11"/>
      <c r="C1167" s="12"/>
      <c r="D1167" s="28"/>
      <c r="E1167" s="28"/>
      <c r="F1167" s="28"/>
      <c r="G1167" s="10"/>
      <c r="H1167" s="15"/>
      <c r="I1167" s="10">
        <f t="shared" ref="I1167:I1169" si="224">SUM(G1167*H1167)</f>
        <v>0</v>
      </c>
    </row>
    <row r="1168" spans="1:13">
      <c r="A1168" s="31" t="s">
        <v>39</v>
      </c>
      <c r="B1168" s="11"/>
      <c r="C1168" s="12"/>
      <c r="D1168" s="28"/>
      <c r="E1168" s="28"/>
      <c r="F1168" s="28"/>
      <c r="G1168" s="10"/>
      <c r="H1168" s="15"/>
      <c r="I1168" s="10">
        <f t="shared" si="224"/>
        <v>0</v>
      </c>
    </row>
    <row r="1169" spans="1:11">
      <c r="A1169" s="31" t="s">
        <v>39</v>
      </c>
      <c r="B1169" s="11"/>
      <c r="C1169" s="12"/>
      <c r="D1169" s="28"/>
      <c r="E1169" s="28"/>
      <c r="F1169" s="28"/>
      <c r="G1169" s="10"/>
      <c r="H1169" s="15"/>
      <c r="I1169" s="10">
        <f t="shared" si="224"/>
        <v>0</v>
      </c>
    </row>
    <row r="1170" spans="1:11">
      <c r="A1170" s="32" t="s">
        <v>28</v>
      </c>
      <c r="B1170" s="11"/>
      <c r="C1170" s="12"/>
      <c r="D1170" s="28"/>
      <c r="E1170" s="28"/>
      <c r="F1170" s="28"/>
      <c r="G1170" s="10"/>
      <c r="H1170" s="15"/>
      <c r="I1170" s="10">
        <f t="shared" ref="I1170:I1188" si="225">SUM(G1170*H1170)</f>
        <v>0</v>
      </c>
    </row>
    <row r="1171" spans="1:11">
      <c r="A1171" s="32" t="s">
        <v>28</v>
      </c>
      <c r="B1171" s="11"/>
      <c r="C1171" s="12"/>
      <c r="D1171" s="28"/>
      <c r="E1171" s="28"/>
      <c r="F1171" s="28"/>
      <c r="G1171" s="10"/>
      <c r="H1171" s="15"/>
      <c r="I1171" s="10">
        <f t="shared" si="225"/>
        <v>0</v>
      </c>
    </row>
    <row r="1172" spans="1:11">
      <c r="A1172" s="32" t="s">
        <v>28</v>
      </c>
      <c r="B1172" s="11"/>
      <c r="C1172" s="12"/>
      <c r="D1172" s="28"/>
      <c r="E1172" s="28"/>
      <c r="F1172" s="28"/>
      <c r="G1172" s="10"/>
      <c r="H1172" s="15"/>
      <c r="I1172" s="10">
        <f t="shared" si="225"/>
        <v>0</v>
      </c>
    </row>
    <row r="1173" spans="1:11">
      <c r="A1173" t="s">
        <v>26</v>
      </c>
      <c r="B1173" s="11"/>
      <c r="C1173" s="12"/>
      <c r="D1173" s="28"/>
      <c r="E1173" s="28"/>
      <c r="F1173" s="28"/>
      <c r="G1173" s="33">
        <v>0.1</v>
      </c>
      <c r="H1173" s="15">
        <f>SUM(I1170:I1172)</f>
        <v>0</v>
      </c>
      <c r="I1173" s="10">
        <f t="shared" si="225"/>
        <v>0</v>
      </c>
    </row>
    <row r="1174" spans="1:11">
      <c r="B1174" s="11" t="s">
        <v>27</v>
      </c>
      <c r="C1174" s="12"/>
      <c r="D1174" s="28"/>
      <c r="E1174" s="28"/>
      <c r="F1174" s="28"/>
      <c r="G1174" s="10"/>
      <c r="H1174" s="15"/>
      <c r="I1174" s="10">
        <f t="shared" si="225"/>
        <v>0</v>
      </c>
    </row>
    <row r="1175" spans="1:11">
      <c r="B1175" s="11" t="s">
        <v>13</v>
      </c>
      <c r="C1175" s="12" t="s">
        <v>14</v>
      </c>
      <c r="D1175" s="28" t="s">
        <v>29</v>
      </c>
      <c r="E1175" s="28"/>
      <c r="F1175" s="28">
        <f>SUM(G1161:G1163)</f>
        <v>0</v>
      </c>
      <c r="G1175" s="34">
        <f>SUM(F1175)/20</f>
        <v>0</v>
      </c>
      <c r="H1175" s="23"/>
      <c r="I1175" s="10">
        <f t="shared" si="225"/>
        <v>0</v>
      </c>
    </row>
    <row r="1176" spans="1:11">
      <c r="B1176" s="11" t="s">
        <v>13</v>
      </c>
      <c r="C1176" s="12" t="s">
        <v>14</v>
      </c>
      <c r="D1176" s="28" t="s">
        <v>30</v>
      </c>
      <c r="E1176" s="28"/>
      <c r="F1176" s="28">
        <f>SUM(G1164:G1166)</f>
        <v>0</v>
      </c>
      <c r="G1176" s="34">
        <f>SUM(F1176)/10</f>
        <v>0</v>
      </c>
      <c r="H1176" s="23"/>
      <c r="I1176" s="10">
        <f t="shared" si="225"/>
        <v>0</v>
      </c>
    </row>
    <row r="1177" spans="1:11">
      <c r="B1177" s="11" t="s">
        <v>13</v>
      </c>
      <c r="C1177" s="12" t="s">
        <v>14</v>
      </c>
      <c r="D1177" s="28" t="s">
        <v>57</v>
      </c>
      <c r="E1177" s="28"/>
      <c r="F1177" s="80"/>
      <c r="G1177" s="34">
        <f>SUM(F1177)*0.25</f>
        <v>0</v>
      </c>
      <c r="H1177" s="23"/>
      <c r="I1177" s="10">
        <f t="shared" si="225"/>
        <v>0</v>
      </c>
    </row>
    <row r="1178" spans="1:11">
      <c r="B1178" s="11" t="s">
        <v>13</v>
      </c>
      <c r="C1178" s="12" t="s">
        <v>14</v>
      </c>
      <c r="D1178" s="28"/>
      <c r="E1178" s="28"/>
      <c r="F1178" s="28"/>
      <c r="G1178" s="34"/>
      <c r="H1178" s="23"/>
      <c r="I1178" s="10">
        <f t="shared" si="225"/>
        <v>0</v>
      </c>
    </row>
    <row r="1179" spans="1:11">
      <c r="B1179" s="11" t="s">
        <v>13</v>
      </c>
      <c r="C1179" s="12" t="s">
        <v>15</v>
      </c>
      <c r="D1179" s="28"/>
      <c r="E1179" s="28"/>
      <c r="F1179" s="28"/>
      <c r="G1179" s="34"/>
      <c r="H1179" s="23"/>
      <c r="I1179" s="10">
        <f t="shared" si="225"/>
        <v>0</v>
      </c>
    </row>
    <row r="1180" spans="1:11">
      <c r="B1180" s="11" t="s">
        <v>13</v>
      </c>
      <c r="C1180" s="12" t="s">
        <v>15</v>
      </c>
      <c r="D1180" s="28"/>
      <c r="E1180" s="28"/>
      <c r="F1180" s="28"/>
      <c r="G1180" s="34"/>
      <c r="H1180" s="23"/>
      <c r="I1180" s="10">
        <f t="shared" si="225"/>
        <v>0</v>
      </c>
    </row>
    <row r="1181" spans="1:11">
      <c r="B1181" s="11" t="s">
        <v>13</v>
      </c>
      <c r="C1181" s="12" t="s">
        <v>15</v>
      </c>
      <c r="D1181" s="28"/>
      <c r="E1181" s="28"/>
      <c r="F1181" s="28"/>
      <c r="G1181" s="34"/>
      <c r="H1181" s="23"/>
      <c r="I1181" s="10">
        <f t="shared" si="225"/>
        <v>0</v>
      </c>
    </row>
    <row r="1182" spans="1:11">
      <c r="B1182" s="11" t="s">
        <v>13</v>
      </c>
      <c r="C1182" s="12" t="s">
        <v>16</v>
      </c>
      <c r="D1182" s="28"/>
      <c r="E1182" s="28"/>
      <c r="F1182" s="28"/>
      <c r="G1182" s="34"/>
      <c r="H1182" s="23"/>
      <c r="I1182" s="10">
        <f t="shared" si="225"/>
        <v>0</v>
      </c>
    </row>
    <row r="1183" spans="1:11">
      <c r="B1183" s="11" t="s">
        <v>13</v>
      </c>
      <c r="C1183" s="12" t="s">
        <v>16</v>
      </c>
      <c r="D1183" s="28"/>
      <c r="E1183" s="28"/>
      <c r="F1183" s="28"/>
      <c r="G1183" s="34"/>
      <c r="H1183" s="23"/>
      <c r="I1183" s="10">
        <f t="shared" si="225"/>
        <v>0</v>
      </c>
    </row>
    <row r="1184" spans="1:11">
      <c r="B1184" s="11" t="s">
        <v>21</v>
      </c>
      <c r="C1184" s="12" t="s">
        <v>14</v>
      </c>
      <c r="D1184" s="28"/>
      <c r="E1184" s="28"/>
      <c r="F1184" s="28"/>
      <c r="G1184" s="22">
        <f>SUM(G1175:G1178)</f>
        <v>0</v>
      </c>
      <c r="H1184" s="15">
        <v>37.42</v>
      </c>
      <c r="I1184" s="10">
        <f t="shared" si="225"/>
        <v>0</v>
      </c>
      <c r="K1184" s="5">
        <f>SUM(G1184)*I1159</f>
        <v>0</v>
      </c>
    </row>
    <row r="1185" spans="1:13">
      <c r="B1185" s="11" t="s">
        <v>21</v>
      </c>
      <c r="C1185" s="12" t="s">
        <v>15</v>
      </c>
      <c r="D1185" s="28"/>
      <c r="E1185" s="28"/>
      <c r="F1185" s="28"/>
      <c r="G1185" s="22">
        <f>SUM(G1179:G1181)</f>
        <v>0</v>
      </c>
      <c r="H1185" s="15">
        <v>37.42</v>
      </c>
      <c r="I1185" s="10">
        <f t="shared" si="225"/>
        <v>0</v>
      </c>
      <c r="L1185" s="5">
        <f>SUM(G1185)*I1159</f>
        <v>0</v>
      </c>
    </row>
    <row r="1186" spans="1:13">
      <c r="B1186" s="11" t="s">
        <v>21</v>
      </c>
      <c r="C1186" s="12" t="s">
        <v>16</v>
      </c>
      <c r="D1186" s="28"/>
      <c r="E1186" s="28"/>
      <c r="F1186" s="28"/>
      <c r="G1186" s="22">
        <f>SUM(G1182:G1183)</f>
        <v>0</v>
      </c>
      <c r="H1186" s="15">
        <v>37.42</v>
      </c>
      <c r="I1186" s="10">
        <f t="shared" si="225"/>
        <v>0</v>
      </c>
      <c r="M1186" s="5">
        <f>SUM(G1186)*I1159</f>
        <v>0</v>
      </c>
    </row>
    <row r="1187" spans="1:13">
      <c r="B1187" s="11" t="s">
        <v>13</v>
      </c>
      <c r="C1187" s="12" t="s">
        <v>17</v>
      </c>
      <c r="D1187" s="28"/>
      <c r="E1187" s="28"/>
      <c r="F1187" s="28"/>
      <c r="G1187" s="34"/>
      <c r="H1187" s="15">
        <v>37.42</v>
      </c>
      <c r="I1187" s="10">
        <f t="shared" si="225"/>
        <v>0</v>
      </c>
      <c r="L1187" s="5">
        <f>SUM(G1187)*I1159</f>
        <v>0</v>
      </c>
    </row>
    <row r="1188" spans="1:13">
      <c r="B1188" s="11" t="s">
        <v>12</v>
      </c>
      <c r="C1188" s="12"/>
      <c r="D1188" s="28"/>
      <c r="E1188" s="28"/>
      <c r="F1188" s="28"/>
      <c r="G1188" s="10"/>
      <c r="H1188" s="15">
        <v>37.42</v>
      </c>
      <c r="I1188" s="10">
        <f t="shared" si="225"/>
        <v>0</v>
      </c>
    </row>
    <row r="1189" spans="1:13">
      <c r="B1189" s="11" t="s">
        <v>11</v>
      </c>
      <c r="C1189" s="12"/>
      <c r="D1189" s="28"/>
      <c r="E1189" s="28"/>
      <c r="F1189" s="28"/>
      <c r="G1189" s="10">
        <v>1</v>
      </c>
      <c r="H1189" s="15">
        <f>SUM(I1161:I1188)*0.01</f>
        <v>0</v>
      </c>
      <c r="I1189" s="10">
        <f>SUM(G1189*H1189)</f>
        <v>0</v>
      </c>
    </row>
    <row r="1190" spans="1:13" s="2" customFormat="1" ht="13.1">
      <c r="B1190" s="8" t="s">
        <v>10</v>
      </c>
      <c r="D1190" s="27"/>
      <c r="E1190" s="27"/>
      <c r="F1190" s="27"/>
      <c r="G1190" s="6">
        <f>SUM(G1184:G1187)</f>
        <v>0</v>
      </c>
      <c r="H1190" s="14"/>
      <c r="I1190" s="6">
        <f>SUM(I1161:I1189)</f>
        <v>0</v>
      </c>
      <c r="J1190" s="6">
        <f>SUM(I1190)*I1159</f>
        <v>0</v>
      </c>
      <c r="K1190" s="6">
        <f>SUM(K1184:K1189)</f>
        <v>0</v>
      </c>
      <c r="L1190" s="6">
        <f t="shared" ref="L1190" si="226">SUM(L1184:L1189)</f>
        <v>0</v>
      </c>
      <c r="M1190" s="6">
        <f t="shared" ref="M1190" si="227">SUM(M1184:M1189)</f>
        <v>0</v>
      </c>
    </row>
    <row r="1191" spans="1:13" ht="15.05">
      <c r="A1191" s="3" t="s">
        <v>9</v>
      </c>
      <c r="B1191" s="77">
        <f>'JMS SHEDULE OF WORKS'!C40</f>
        <v>0</v>
      </c>
      <c r="D1191" s="26">
        <f>'JMS SHEDULE OF WORKS'!D40</f>
        <v>0</v>
      </c>
      <c r="F1191" s="78">
        <f>'JMS SHEDULE OF WORKS'!G40</f>
        <v>0</v>
      </c>
      <c r="H1191" s="13" t="s">
        <v>22</v>
      </c>
      <c r="I1191" s="24">
        <f>'JMS SHEDULE OF WORKS'!E40</f>
        <v>0</v>
      </c>
    </row>
    <row r="1192" spans="1:13" s="2" customFormat="1" ht="13.1">
      <c r="A1192" s="76" t="str">
        <f>'JMS SHEDULE OF WORKS'!A40</f>
        <v>6964/38</v>
      </c>
      <c r="B1192" s="8" t="s">
        <v>3</v>
      </c>
      <c r="C1192" s="2" t="s">
        <v>4</v>
      </c>
      <c r="D1192" s="27" t="s">
        <v>5</v>
      </c>
      <c r="E1192" s="27" t="s">
        <v>5</v>
      </c>
      <c r="F1192" s="27" t="s">
        <v>23</v>
      </c>
      <c r="G1192" s="6" t="s">
        <v>6</v>
      </c>
      <c r="H1192" s="14" t="s">
        <v>7</v>
      </c>
      <c r="I1192" s="6" t="s">
        <v>8</v>
      </c>
      <c r="J1192" s="6"/>
      <c r="K1192" s="6" t="s">
        <v>18</v>
      </c>
      <c r="L1192" s="6" t="s">
        <v>19</v>
      </c>
      <c r="M1192" s="6" t="s">
        <v>20</v>
      </c>
    </row>
    <row r="1193" spans="1:13">
      <c r="A1193" s="30" t="s">
        <v>24</v>
      </c>
      <c r="B1193" s="11"/>
      <c r="C1193" s="12"/>
      <c r="D1193" s="28"/>
      <c r="E1193" s="28"/>
      <c r="F1193" s="28">
        <f t="shared" ref="F1193:F1198" si="228">SUM(D1193*E1193)</f>
        <v>0</v>
      </c>
      <c r="G1193" s="10"/>
      <c r="H1193" s="15"/>
      <c r="I1193" s="10">
        <f t="shared" ref="I1193:I1198" si="229">SUM(F1193*G1193)*H1193</f>
        <v>0</v>
      </c>
    </row>
    <row r="1194" spans="1:13">
      <c r="A1194" s="30" t="s">
        <v>24</v>
      </c>
      <c r="B1194" s="11"/>
      <c r="C1194" s="12"/>
      <c r="D1194" s="28"/>
      <c r="E1194" s="28"/>
      <c r="F1194" s="28">
        <f t="shared" si="228"/>
        <v>0</v>
      </c>
      <c r="G1194" s="10"/>
      <c r="H1194" s="15"/>
      <c r="I1194" s="10">
        <f t="shared" si="229"/>
        <v>0</v>
      </c>
    </row>
    <row r="1195" spans="1:13">
      <c r="A1195" s="30" t="s">
        <v>24</v>
      </c>
      <c r="B1195" s="11"/>
      <c r="C1195" s="12"/>
      <c r="D1195" s="28"/>
      <c r="E1195" s="28"/>
      <c r="F1195" s="28">
        <f t="shared" si="228"/>
        <v>0</v>
      </c>
      <c r="G1195" s="10"/>
      <c r="H1195" s="15"/>
      <c r="I1195" s="10">
        <f t="shared" si="229"/>
        <v>0</v>
      </c>
    </row>
    <row r="1196" spans="1:13">
      <c r="A1196" s="31" t="s">
        <v>25</v>
      </c>
      <c r="B1196" s="11"/>
      <c r="C1196" s="12"/>
      <c r="D1196" s="28"/>
      <c r="E1196" s="28"/>
      <c r="F1196" s="28">
        <f t="shared" si="228"/>
        <v>0</v>
      </c>
      <c r="G1196" s="10"/>
      <c r="H1196" s="15"/>
      <c r="I1196" s="10">
        <f t="shared" si="229"/>
        <v>0</v>
      </c>
    </row>
    <row r="1197" spans="1:13">
      <c r="A1197" s="31" t="s">
        <v>25</v>
      </c>
      <c r="B1197" s="11"/>
      <c r="C1197" s="12"/>
      <c r="D1197" s="28"/>
      <c r="E1197" s="28"/>
      <c r="F1197" s="28">
        <f t="shared" si="228"/>
        <v>0</v>
      </c>
      <c r="G1197" s="10"/>
      <c r="H1197" s="15"/>
      <c r="I1197" s="10">
        <f t="shared" si="229"/>
        <v>0</v>
      </c>
    </row>
    <row r="1198" spans="1:13">
      <c r="A1198" s="31" t="s">
        <v>25</v>
      </c>
      <c r="B1198" s="11"/>
      <c r="C1198" s="12"/>
      <c r="D1198" s="28"/>
      <c r="E1198" s="28"/>
      <c r="F1198" s="28">
        <f t="shared" si="228"/>
        <v>0</v>
      </c>
      <c r="G1198" s="10"/>
      <c r="H1198" s="15"/>
      <c r="I1198" s="10">
        <f t="shared" si="229"/>
        <v>0</v>
      </c>
    </row>
    <row r="1199" spans="1:13">
      <c r="A1199" s="31" t="s">
        <v>39</v>
      </c>
      <c r="B1199" s="11"/>
      <c r="C1199" s="12"/>
      <c r="D1199" s="28"/>
      <c r="E1199" s="28"/>
      <c r="F1199" s="28"/>
      <c r="G1199" s="10"/>
      <c r="H1199" s="15"/>
      <c r="I1199" s="10">
        <f t="shared" ref="I1199:I1201" si="230">SUM(G1199*H1199)</f>
        <v>0</v>
      </c>
    </row>
    <row r="1200" spans="1:13">
      <c r="A1200" s="31" t="s">
        <v>39</v>
      </c>
      <c r="B1200" s="11"/>
      <c r="C1200" s="12"/>
      <c r="D1200" s="28"/>
      <c r="E1200" s="28"/>
      <c r="F1200" s="28"/>
      <c r="G1200" s="10"/>
      <c r="H1200" s="15"/>
      <c r="I1200" s="10">
        <f t="shared" si="230"/>
        <v>0</v>
      </c>
    </row>
    <row r="1201" spans="1:11">
      <c r="A1201" s="31" t="s">
        <v>39</v>
      </c>
      <c r="B1201" s="11"/>
      <c r="C1201" s="12"/>
      <c r="D1201" s="28"/>
      <c r="E1201" s="28"/>
      <c r="F1201" s="28"/>
      <c r="G1201" s="10"/>
      <c r="H1201" s="15"/>
      <c r="I1201" s="10">
        <f t="shared" si="230"/>
        <v>0</v>
      </c>
    </row>
    <row r="1202" spans="1:11">
      <c r="A1202" s="32" t="s">
        <v>28</v>
      </c>
      <c r="B1202" s="11"/>
      <c r="C1202" s="12"/>
      <c r="D1202" s="28"/>
      <c r="E1202" s="28"/>
      <c r="F1202" s="28"/>
      <c r="G1202" s="10"/>
      <c r="H1202" s="15"/>
      <c r="I1202" s="10">
        <f t="shared" ref="I1202:I1220" si="231">SUM(G1202*H1202)</f>
        <v>0</v>
      </c>
    </row>
    <row r="1203" spans="1:11">
      <c r="A1203" s="32" t="s">
        <v>28</v>
      </c>
      <c r="B1203" s="11"/>
      <c r="C1203" s="12"/>
      <c r="D1203" s="28"/>
      <c r="E1203" s="28"/>
      <c r="F1203" s="28"/>
      <c r="G1203" s="10"/>
      <c r="H1203" s="15"/>
      <c r="I1203" s="10">
        <f t="shared" si="231"/>
        <v>0</v>
      </c>
    </row>
    <row r="1204" spans="1:11">
      <c r="A1204" s="32" t="s">
        <v>28</v>
      </c>
      <c r="B1204" s="11"/>
      <c r="C1204" s="12"/>
      <c r="D1204" s="28"/>
      <c r="E1204" s="28"/>
      <c r="F1204" s="28"/>
      <c r="G1204" s="10"/>
      <c r="H1204" s="15"/>
      <c r="I1204" s="10">
        <f t="shared" si="231"/>
        <v>0</v>
      </c>
    </row>
    <row r="1205" spans="1:11">
      <c r="A1205" t="s">
        <v>26</v>
      </c>
      <c r="B1205" s="11"/>
      <c r="C1205" s="12"/>
      <c r="D1205" s="28"/>
      <c r="E1205" s="28"/>
      <c r="F1205" s="28"/>
      <c r="G1205" s="33">
        <v>0.1</v>
      </c>
      <c r="H1205" s="15">
        <f>SUM(I1202:I1204)</f>
        <v>0</v>
      </c>
      <c r="I1205" s="10">
        <f t="shared" si="231"/>
        <v>0</v>
      </c>
    </row>
    <row r="1206" spans="1:11">
      <c r="B1206" s="11" t="s">
        <v>27</v>
      </c>
      <c r="C1206" s="12"/>
      <c r="D1206" s="28"/>
      <c r="E1206" s="28"/>
      <c r="F1206" s="28"/>
      <c r="G1206" s="10"/>
      <c r="H1206" s="15"/>
      <c r="I1206" s="10">
        <f t="shared" si="231"/>
        <v>0</v>
      </c>
    </row>
    <row r="1207" spans="1:11">
      <c r="B1207" s="11" t="s">
        <v>13</v>
      </c>
      <c r="C1207" s="12" t="s">
        <v>14</v>
      </c>
      <c r="D1207" s="28" t="s">
        <v>29</v>
      </c>
      <c r="E1207" s="28"/>
      <c r="F1207" s="28">
        <f>SUM(G1193:G1195)</f>
        <v>0</v>
      </c>
      <c r="G1207" s="34">
        <f>SUM(F1207)/20</f>
        <v>0</v>
      </c>
      <c r="H1207" s="23"/>
      <c r="I1207" s="10">
        <f t="shared" si="231"/>
        <v>0</v>
      </c>
    </row>
    <row r="1208" spans="1:11">
      <c r="B1208" s="11" t="s">
        <v>13</v>
      </c>
      <c r="C1208" s="12" t="s">
        <v>14</v>
      </c>
      <c r="D1208" s="28" t="s">
        <v>30</v>
      </c>
      <c r="E1208" s="28"/>
      <c r="F1208" s="28">
        <f>SUM(G1196:G1198)</f>
        <v>0</v>
      </c>
      <c r="G1208" s="34">
        <f>SUM(F1208)/10</f>
        <v>0</v>
      </c>
      <c r="H1208" s="23"/>
      <c r="I1208" s="10">
        <f t="shared" si="231"/>
        <v>0</v>
      </c>
    </row>
    <row r="1209" spans="1:11">
      <c r="B1209" s="11" t="s">
        <v>13</v>
      </c>
      <c r="C1209" s="12" t="s">
        <v>14</v>
      </c>
      <c r="D1209" s="28" t="s">
        <v>57</v>
      </c>
      <c r="E1209" s="28"/>
      <c r="F1209" s="80"/>
      <c r="G1209" s="34">
        <f>SUM(F1209)*0.25</f>
        <v>0</v>
      </c>
      <c r="H1209" s="23"/>
      <c r="I1209" s="10">
        <f t="shared" si="231"/>
        <v>0</v>
      </c>
    </row>
    <row r="1210" spans="1:11">
      <c r="B1210" s="11" t="s">
        <v>13</v>
      </c>
      <c r="C1210" s="12" t="s">
        <v>14</v>
      </c>
      <c r="D1210" s="28"/>
      <c r="E1210" s="28"/>
      <c r="F1210" s="28"/>
      <c r="G1210" s="34"/>
      <c r="H1210" s="23"/>
      <c r="I1210" s="10">
        <f t="shared" si="231"/>
        <v>0</v>
      </c>
    </row>
    <row r="1211" spans="1:11">
      <c r="B1211" s="11" t="s">
        <v>13</v>
      </c>
      <c r="C1211" s="12" t="s">
        <v>15</v>
      </c>
      <c r="D1211" s="28"/>
      <c r="E1211" s="28"/>
      <c r="F1211" s="28"/>
      <c r="G1211" s="34"/>
      <c r="H1211" s="23"/>
      <c r="I1211" s="10">
        <f t="shared" si="231"/>
        <v>0</v>
      </c>
    </row>
    <row r="1212" spans="1:11">
      <c r="B1212" s="11" t="s">
        <v>13</v>
      </c>
      <c r="C1212" s="12" t="s">
        <v>15</v>
      </c>
      <c r="D1212" s="28"/>
      <c r="E1212" s="28"/>
      <c r="F1212" s="28"/>
      <c r="G1212" s="34"/>
      <c r="H1212" s="23"/>
      <c r="I1212" s="10">
        <f t="shared" si="231"/>
        <v>0</v>
      </c>
    </row>
    <row r="1213" spans="1:11">
      <c r="B1213" s="11" t="s">
        <v>13</v>
      </c>
      <c r="C1213" s="12" t="s">
        <v>15</v>
      </c>
      <c r="D1213" s="28"/>
      <c r="E1213" s="28"/>
      <c r="F1213" s="28"/>
      <c r="G1213" s="34"/>
      <c r="H1213" s="23"/>
      <c r="I1213" s="10">
        <f t="shared" si="231"/>
        <v>0</v>
      </c>
    </row>
    <row r="1214" spans="1:11">
      <c r="B1214" s="11" t="s">
        <v>13</v>
      </c>
      <c r="C1214" s="12" t="s">
        <v>16</v>
      </c>
      <c r="D1214" s="28"/>
      <c r="E1214" s="28"/>
      <c r="F1214" s="28"/>
      <c r="G1214" s="34"/>
      <c r="H1214" s="23"/>
      <c r="I1214" s="10">
        <f t="shared" si="231"/>
        <v>0</v>
      </c>
    </row>
    <row r="1215" spans="1:11">
      <c r="B1215" s="11" t="s">
        <v>13</v>
      </c>
      <c r="C1215" s="12" t="s">
        <v>16</v>
      </c>
      <c r="D1215" s="28"/>
      <c r="E1215" s="28"/>
      <c r="F1215" s="28"/>
      <c r="G1215" s="34"/>
      <c r="H1215" s="23"/>
      <c r="I1215" s="10">
        <f t="shared" si="231"/>
        <v>0</v>
      </c>
    </row>
    <row r="1216" spans="1:11">
      <c r="B1216" s="11" t="s">
        <v>21</v>
      </c>
      <c r="C1216" s="12" t="s">
        <v>14</v>
      </c>
      <c r="D1216" s="28"/>
      <c r="E1216" s="28"/>
      <c r="F1216" s="28"/>
      <c r="G1216" s="22">
        <f>SUM(G1207:G1210)</f>
        <v>0</v>
      </c>
      <c r="H1216" s="15">
        <v>37.42</v>
      </c>
      <c r="I1216" s="10">
        <f t="shared" si="231"/>
        <v>0</v>
      </c>
      <c r="K1216" s="5">
        <f>SUM(G1216)*I1191</f>
        <v>0</v>
      </c>
    </row>
    <row r="1217" spans="1:13">
      <c r="B1217" s="11" t="s">
        <v>21</v>
      </c>
      <c r="C1217" s="12" t="s">
        <v>15</v>
      </c>
      <c r="D1217" s="28"/>
      <c r="E1217" s="28"/>
      <c r="F1217" s="28"/>
      <c r="G1217" s="22">
        <f>SUM(G1211:G1213)</f>
        <v>0</v>
      </c>
      <c r="H1217" s="15">
        <v>37.42</v>
      </c>
      <c r="I1217" s="10">
        <f t="shared" si="231"/>
        <v>0</v>
      </c>
      <c r="L1217" s="5">
        <f>SUM(G1217)*I1191</f>
        <v>0</v>
      </c>
    </row>
    <row r="1218" spans="1:13">
      <c r="B1218" s="11" t="s">
        <v>21</v>
      </c>
      <c r="C1218" s="12" t="s">
        <v>16</v>
      </c>
      <c r="D1218" s="28"/>
      <c r="E1218" s="28"/>
      <c r="F1218" s="28"/>
      <c r="G1218" s="22">
        <f>SUM(G1214:G1215)</f>
        <v>0</v>
      </c>
      <c r="H1218" s="15">
        <v>37.42</v>
      </c>
      <c r="I1218" s="10">
        <f t="shared" si="231"/>
        <v>0</v>
      </c>
      <c r="M1218" s="5">
        <f>SUM(G1218)*I1191</f>
        <v>0</v>
      </c>
    </row>
    <row r="1219" spans="1:13">
      <c r="B1219" s="11" t="s">
        <v>13</v>
      </c>
      <c r="C1219" s="12" t="s">
        <v>17</v>
      </c>
      <c r="D1219" s="28"/>
      <c r="E1219" s="28"/>
      <c r="F1219" s="28"/>
      <c r="G1219" s="34"/>
      <c r="H1219" s="15">
        <v>37.42</v>
      </c>
      <c r="I1219" s="10">
        <f t="shared" si="231"/>
        <v>0</v>
      </c>
      <c r="L1219" s="5">
        <f>SUM(G1219)*I1191</f>
        <v>0</v>
      </c>
    </row>
    <row r="1220" spans="1:13">
      <c r="B1220" s="11" t="s">
        <v>12</v>
      </c>
      <c r="C1220" s="12"/>
      <c r="D1220" s="28"/>
      <c r="E1220" s="28"/>
      <c r="F1220" s="28"/>
      <c r="G1220" s="10"/>
      <c r="H1220" s="15">
        <v>37.42</v>
      </c>
      <c r="I1220" s="10">
        <f t="shared" si="231"/>
        <v>0</v>
      </c>
    </row>
    <row r="1221" spans="1:13">
      <c r="B1221" s="11" t="s">
        <v>11</v>
      </c>
      <c r="C1221" s="12"/>
      <c r="D1221" s="28"/>
      <c r="E1221" s="28"/>
      <c r="F1221" s="28"/>
      <c r="G1221" s="10">
        <v>1</v>
      </c>
      <c r="H1221" s="15">
        <f>SUM(I1193:I1220)*0.01</f>
        <v>0</v>
      </c>
      <c r="I1221" s="10">
        <f>SUM(G1221*H1221)</f>
        <v>0</v>
      </c>
    </row>
    <row r="1222" spans="1:13" s="2" customFormat="1" ht="13.1">
      <c r="B1222" s="8" t="s">
        <v>10</v>
      </c>
      <c r="D1222" s="27"/>
      <c r="E1222" s="27"/>
      <c r="F1222" s="27"/>
      <c r="G1222" s="6">
        <f>SUM(G1216:G1219)</f>
        <v>0</v>
      </c>
      <c r="H1222" s="14"/>
      <c r="I1222" s="6">
        <f>SUM(I1193:I1221)</f>
        <v>0</v>
      </c>
      <c r="J1222" s="6">
        <f>SUM(I1222)*I1191</f>
        <v>0</v>
      </c>
      <c r="K1222" s="6">
        <f>SUM(K1216:K1221)</f>
        <v>0</v>
      </c>
      <c r="L1222" s="6">
        <f t="shared" ref="L1222" si="232">SUM(L1216:L1221)</f>
        <v>0</v>
      </c>
      <c r="M1222" s="6">
        <f t="shared" ref="M1222" si="233">SUM(M1216:M1221)</f>
        <v>0</v>
      </c>
    </row>
    <row r="1223" spans="1:13" ht="15.05">
      <c r="A1223" s="3" t="s">
        <v>9</v>
      </c>
      <c r="B1223" s="77">
        <f>'JMS SHEDULE OF WORKS'!C41</f>
        <v>0</v>
      </c>
      <c r="D1223" s="26">
        <f>'JMS SHEDULE OF WORKS'!D41</f>
        <v>0</v>
      </c>
      <c r="F1223" s="78">
        <f>'JMS SHEDULE OF WORKS'!G41</f>
        <v>0</v>
      </c>
      <c r="H1223" s="13" t="s">
        <v>22</v>
      </c>
      <c r="I1223" s="24">
        <f>'JMS SHEDULE OF WORKS'!E41</f>
        <v>0</v>
      </c>
    </row>
    <row r="1224" spans="1:13" s="2" customFormat="1" ht="13.1">
      <c r="A1224" s="76" t="str">
        <f>'JMS SHEDULE OF WORKS'!A41</f>
        <v>6964/39</v>
      </c>
      <c r="B1224" s="8" t="s">
        <v>3</v>
      </c>
      <c r="C1224" s="2" t="s">
        <v>4</v>
      </c>
      <c r="D1224" s="27" t="s">
        <v>5</v>
      </c>
      <c r="E1224" s="27" t="s">
        <v>5</v>
      </c>
      <c r="F1224" s="27" t="s">
        <v>23</v>
      </c>
      <c r="G1224" s="6" t="s">
        <v>6</v>
      </c>
      <c r="H1224" s="14" t="s">
        <v>7</v>
      </c>
      <c r="I1224" s="6" t="s">
        <v>8</v>
      </c>
      <c r="J1224" s="6"/>
      <c r="K1224" s="6" t="s">
        <v>18</v>
      </c>
      <c r="L1224" s="6" t="s">
        <v>19</v>
      </c>
      <c r="M1224" s="6" t="s">
        <v>20</v>
      </c>
    </row>
    <row r="1225" spans="1:13">
      <c r="A1225" s="30" t="s">
        <v>24</v>
      </c>
      <c r="B1225" s="11"/>
      <c r="C1225" s="12"/>
      <c r="D1225" s="28"/>
      <c r="E1225" s="28"/>
      <c r="F1225" s="28">
        <f t="shared" ref="F1225:F1230" si="234">SUM(D1225*E1225)</f>
        <v>0</v>
      </c>
      <c r="G1225" s="10"/>
      <c r="H1225" s="15"/>
      <c r="I1225" s="10">
        <f t="shared" ref="I1225:I1230" si="235">SUM(F1225*G1225)*H1225</f>
        <v>0</v>
      </c>
    </row>
    <row r="1226" spans="1:13">
      <c r="A1226" s="30" t="s">
        <v>24</v>
      </c>
      <c r="B1226" s="11"/>
      <c r="C1226" s="12"/>
      <c r="D1226" s="28"/>
      <c r="E1226" s="28"/>
      <c r="F1226" s="28">
        <f t="shared" si="234"/>
        <v>0</v>
      </c>
      <c r="G1226" s="10"/>
      <c r="H1226" s="15"/>
      <c r="I1226" s="10">
        <f t="shared" si="235"/>
        <v>0</v>
      </c>
    </row>
    <row r="1227" spans="1:13">
      <c r="A1227" s="30" t="s">
        <v>24</v>
      </c>
      <c r="B1227" s="11"/>
      <c r="C1227" s="12"/>
      <c r="D1227" s="28"/>
      <c r="E1227" s="28"/>
      <c r="F1227" s="28">
        <f t="shared" si="234"/>
        <v>0</v>
      </c>
      <c r="G1227" s="10"/>
      <c r="H1227" s="15"/>
      <c r="I1227" s="10">
        <f t="shared" si="235"/>
        <v>0</v>
      </c>
    </row>
    <row r="1228" spans="1:13">
      <c r="A1228" s="31" t="s">
        <v>25</v>
      </c>
      <c r="B1228" s="11"/>
      <c r="C1228" s="12"/>
      <c r="D1228" s="28"/>
      <c r="E1228" s="28"/>
      <c r="F1228" s="28">
        <f t="shared" si="234"/>
        <v>0</v>
      </c>
      <c r="G1228" s="10"/>
      <c r="H1228" s="15"/>
      <c r="I1228" s="10">
        <f t="shared" si="235"/>
        <v>0</v>
      </c>
    </row>
    <row r="1229" spans="1:13">
      <c r="A1229" s="31" t="s">
        <v>25</v>
      </c>
      <c r="B1229" s="11"/>
      <c r="C1229" s="12"/>
      <c r="D1229" s="28"/>
      <c r="E1229" s="28"/>
      <c r="F1229" s="28">
        <f t="shared" si="234"/>
        <v>0</v>
      </c>
      <c r="G1229" s="10"/>
      <c r="H1229" s="15"/>
      <c r="I1229" s="10">
        <f t="shared" si="235"/>
        <v>0</v>
      </c>
    </row>
    <row r="1230" spans="1:13">
      <c r="A1230" s="31" t="s">
        <v>25</v>
      </c>
      <c r="B1230" s="11"/>
      <c r="C1230" s="12"/>
      <c r="D1230" s="28"/>
      <c r="E1230" s="28"/>
      <c r="F1230" s="28">
        <f t="shared" si="234"/>
        <v>0</v>
      </c>
      <c r="G1230" s="10"/>
      <c r="H1230" s="15"/>
      <c r="I1230" s="10">
        <f t="shared" si="235"/>
        <v>0</v>
      </c>
    </row>
    <row r="1231" spans="1:13">
      <c r="A1231" s="31" t="s">
        <v>39</v>
      </c>
      <c r="B1231" s="11"/>
      <c r="C1231" s="12"/>
      <c r="D1231" s="28"/>
      <c r="E1231" s="28"/>
      <c r="F1231" s="28"/>
      <c r="G1231" s="10"/>
      <c r="H1231" s="15"/>
      <c r="I1231" s="10">
        <f t="shared" ref="I1231:I1233" si="236">SUM(G1231*H1231)</f>
        <v>0</v>
      </c>
    </row>
    <row r="1232" spans="1:13">
      <c r="A1232" s="31" t="s">
        <v>39</v>
      </c>
      <c r="B1232" s="11"/>
      <c r="C1232" s="12"/>
      <c r="D1232" s="28"/>
      <c r="E1232" s="28"/>
      <c r="F1232" s="28"/>
      <c r="G1232" s="10"/>
      <c r="H1232" s="15"/>
      <c r="I1232" s="10">
        <f t="shared" si="236"/>
        <v>0</v>
      </c>
    </row>
    <row r="1233" spans="1:11">
      <c r="A1233" s="31" t="s">
        <v>39</v>
      </c>
      <c r="B1233" s="11"/>
      <c r="C1233" s="12"/>
      <c r="D1233" s="28"/>
      <c r="E1233" s="28"/>
      <c r="F1233" s="28"/>
      <c r="G1233" s="10"/>
      <c r="H1233" s="15"/>
      <c r="I1233" s="10">
        <f t="shared" si="236"/>
        <v>0</v>
      </c>
    </row>
    <row r="1234" spans="1:11">
      <c r="A1234" s="32" t="s">
        <v>28</v>
      </c>
      <c r="B1234" s="11"/>
      <c r="C1234" s="12"/>
      <c r="D1234" s="28"/>
      <c r="E1234" s="28"/>
      <c r="F1234" s="28"/>
      <c r="G1234" s="10"/>
      <c r="H1234" s="15"/>
      <c r="I1234" s="10">
        <f t="shared" ref="I1234:I1252" si="237">SUM(G1234*H1234)</f>
        <v>0</v>
      </c>
    </row>
    <row r="1235" spans="1:11">
      <c r="A1235" s="32" t="s">
        <v>28</v>
      </c>
      <c r="B1235" s="11"/>
      <c r="C1235" s="12"/>
      <c r="D1235" s="28"/>
      <c r="E1235" s="28"/>
      <c r="F1235" s="28"/>
      <c r="G1235" s="10"/>
      <c r="H1235" s="15"/>
      <c r="I1235" s="10">
        <f t="shared" si="237"/>
        <v>0</v>
      </c>
    </row>
    <row r="1236" spans="1:11">
      <c r="A1236" s="32" t="s">
        <v>28</v>
      </c>
      <c r="B1236" s="11"/>
      <c r="C1236" s="12"/>
      <c r="D1236" s="28"/>
      <c r="E1236" s="28"/>
      <c r="F1236" s="28"/>
      <c r="G1236" s="10"/>
      <c r="H1236" s="15"/>
      <c r="I1236" s="10">
        <f t="shared" si="237"/>
        <v>0</v>
      </c>
    </row>
    <row r="1237" spans="1:11">
      <c r="A1237" t="s">
        <v>26</v>
      </c>
      <c r="B1237" s="11"/>
      <c r="C1237" s="12"/>
      <c r="D1237" s="28"/>
      <c r="E1237" s="28"/>
      <c r="F1237" s="28"/>
      <c r="G1237" s="33">
        <v>0.1</v>
      </c>
      <c r="H1237" s="15">
        <f>SUM(I1234:I1236)</f>
        <v>0</v>
      </c>
      <c r="I1237" s="10">
        <f t="shared" si="237"/>
        <v>0</v>
      </c>
    </row>
    <row r="1238" spans="1:11">
      <c r="B1238" s="11" t="s">
        <v>27</v>
      </c>
      <c r="C1238" s="12"/>
      <c r="D1238" s="28"/>
      <c r="E1238" s="28"/>
      <c r="F1238" s="28"/>
      <c r="G1238" s="10"/>
      <c r="H1238" s="15"/>
      <c r="I1238" s="10">
        <f t="shared" si="237"/>
        <v>0</v>
      </c>
    </row>
    <row r="1239" spans="1:11">
      <c r="B1239" s="11" t="s">
        <v>13</v>
      </c>
      <c r="C1239" s="12" t="s">
        <v>14</v>
      </c>
      <c r="D1239" s="28" t="s">
        <v>29</v>
      </c>
      <c r="E1239" s="28"/>
      <c r="F1239" s="28">
        <f>SUM(G1225:G1227)</f>
        <v>0</v>
      </c>
      <c r="G1239" s="34">
        <f>SUM(F1239)/20</f>
        <v>0</v>
      </c>
      <c r="H1239" s="23"/>
      <c r="I1239" s="10">
        <f t="shared" si="237"/>
        <v>0</v>
      </c>
    </row>
    <row r="1240" spans="1:11">
      <c r="B1240" s="11" t="s">
        <v>13</v>
      </c>
      <c r="C1240" s="12" t="s">
        <v>14</v>
      </c>
      <c r="D1240" s="28" t="s">
        <v>30</v>
      </c>
      <c r="E1240" s="28"/>
      <c r="F1240" s="28">
        <f>SUM(G1228:G1230)</f>
        <v>0</v>
      </c>
      <c r="G1240" s="34">
        <f>SUM(F1240)/10</f>
        <v>0</v>
      </c>
      <c r="H1240" s="23"/>
      <c r="I1240" s="10">
        <f t="shared" si="237"/>
        <v>0</v>
      </c>
    </row>
    <row r="1241" spans="1:11">
      <c r="B1241" s="11" t="s">
        <v>13</v>
      </c>
      <c r="C1241" s="12" t="s">
        <v>14</v>
      </c>
      <c r="D1241" s="28" t="s">
        <v>57</v>
      </c>
      <c r="E1241" s="28"/>
      <c r="F1241" s="80"/>
      <c r="G1241" s="34">
        <f>SUM(F1241)*0.25</f>
        <v>0</v>
      </c>
      <c r="H1241" s="23"/>
      <c r="I1241" s="10">
        <f t="shared" si="237"/>
        <v>0</v>
      </c>
    </row>
    <row r="1242" spans="1:11">
      <c r="B1242" s="11" t="s">
        <v>13</v>
      </c>
      <c r="C1242" s="12" t="s">
        <v>14</v>
      </c>
      <c r="D1242" s="28"/>
      <c r="E1242" s="28"/>
      <c r="F1242" s="28"/>
      <c r="G1242" s="34"/>
      <c r="H1242" s="23"/>
      <c r="I1242" s="10">
        <f t="shared" si="237"/>
        <v>0</v>
      </c>
    </row>
    <row r="1243" spans="1:11">
      <c r="B1243" s="11" t="s">
        <v>13</v>
      </c>
      <c r="C1243" s="12" t="s">
        <v>15</v>
      </c>
      <c r="D1243" s="28"/>
      <c r="E1243" s="28"/>
      <c r="F1243" s="28"/>
      <c r="G1243" s="34"/>
      <c r="H1243" s="23"/>
      <c r="I1243" s="10">
        <f t="shared" si="237"/>
        <v>0</v>
      </c>
    </row>
    <row r="1244" spans="1:11">
      <c r="B1244" s="11" t="s">
        <v>13</v>
      </c>
      <c r="C1244" s="12" t="s">
        <v>15</v>
      </c>
      <c r="D1244" s="28"/>
      <c r="E1244" s="28"/>
      <c r="F1244" s="28"/>
      <c r="G1244" s="34"/>
      <c r="H1244" s="23"/>
      <c r="I1244" s="10">
        <f t="shared" si="237"/>
        <v>0</v>
      </c>
    </row>
    <row r="1245" spans="1:11">
      <c r="B1245" s="11" t="s">
        <v>13</v>
      </c>
      <c r="C1245" s="12" t="s">
        <v>15</v>
      </c>
      <c r="D1245" s="28"/>
      <c r="E1245" s="28"/>
      <c r="F1245" s="28"/>
      <c r="G1245" s="34"/>
      <c r="H1245" s="23"/>
      <c r="I1245" s="10">
        <f t="shared" si="237"/>
        <v>0</v>
      </c>
    </row>
    <row r="1246" spans="1:11">
      <c r="B1246" s="11" t="s">
        <v>13</v>
      </c>
      <c r="C1246" s="12" t="s">
        <v>16</v>
      </c>
      <c r="D1246" s="28"/>
      <c r="E1246" s="28"/>
      <c r="F1246" s="28"/>
      <c r="G1246" s="34"/>
      <c r="H1246" s="23"/>
      <c r="I1246" s="10">
        <f t="shared" si="237"/>
        <v>0</v>
      </c>
    </row>
    <row r="1247" spans="1:11">
      <c r="B1247" s="11" t="s">
        <v>13</v>
      </c>
      <c r="C1247" s="12" t="s">
        <v>16</v>
      </c>
      <c r="D1247" s="28"/>
      <c r="E1247" s="28"/>
      <c r="F1247" s="28"/>
      <c r="G1247" s="34"/>
      <c r="H1247" s="23"/>
      <c r="I1247" s="10">
        <f t="shared" si="237"/>
        <v>0</v>
      </c>
    </row>
    <row r="1248" spans="1:11">
      <c r="B1248" s="11" t="s">
        <v>21</v>
      </c>
      <c r="C1248" s="12" t="s">
        <v>14</v>
      </c>
      <c r="D1248" s="28"/>
      <c r="E1248" s="28"/>
      <c r="F1248" s="28"/>
      <c r="G1248" s="22">
        <f>SUM(G1239:G1242)</f>
        <v>0</v>
      </c>
      <c r="H1248" s="15">
        <v>37.42</v>
      </c>
      <c r="I1248" s="10">
        <f t="shared" si="237"/>
        <v>0</v>
      </c>
      <c r="K1248" s="5">
        <f>SUM(G1248)*I1223</f>
        <v>0</v>
      </c>
    </row>
    <row r="1249" spans="1:13">
      <c r="B1249" s="11" t="s">
        <v>21</v>
      </c>
      <c r="C1249" s="12" t="s">
        <v>15</v>
      </c>
      <c r="D1249" s="28"/>
      <c r="E1249" s="28"/>
      <c r="F1249" s="28"/>
      <c r="G1249" s="22">
        <f>SUM(G1243:G1245)</f>
        <v>0</v>
      </c>
      <c r="H1249" s="15">
        <v>37.42</v>
      </c>
      <c r="I1249" s="10">
        <f t="shared" si="237"/>
        <v>0</v>
      </c>
      <c r="L1249" s="5">
        <f>SUM(G1249)*I1223</f>
        <v>0</v>
      </c>
    </row>
    <row r="1250" spans="1:13">
      <c r="B1250" s="11" t="s">
        <v>21</v>
      </c>
      <c r="C1250" s="12" t="s">
        <v>16</v>
      </c>
      <c r="D1250" s="28"/>
      <c r="E1250" s="28"/>
      <c r="F1250" s="28"/>
      <c r="G1250" s="22">
        <f>SUM(G1246:G1247)</f>
        <v>0</v>
      </c>
      <c r="H1250" s="15">
        <v>37.42</v>
      </c>
      <c r="I1250" s="10">
        <f t="shared" si="237"/>
        <v>0</v>
      </c>
      <c r="M1250" s="5">
        <f>SUM(G1250)*I1223</f>
        <v>0</v>
      </c>
    </row>
    <row r="1251" spans="1:13">
      <c r="B1251" s="11" t="s">
        <v>13</v>
      </c>
      <c r="C1251" s="12" t="s">
        <v>17</v>
      </c>
      <c r="D1251" s="28"/>
      <c r="E1251" s="28"/>
      <c r="F1251" s="28"/>
      <c r="G1251" s="34"/>
      <c r="H1251" s="15">
        <v>37.42</v>
      </c>
      <c r="I1251" s="10">
        <f t="shared" si="237"/>
        <v>0</v>
      </c>
      <c r="L1251" s="5">
        <f>SUM(G1251)*I1223</f>
        <v>0</v>
      </c>
    </row>
    <row r="1252" spans="1:13">
      <c r="B1252" s="11" t="s">
        <v>12</v>
      </c>
      <c r="C1252" s="12"/>
      <c r="D1252" s="28"/>
      <c r="E1252" s="28"/>
      <c r="F1252" s="28"/>
      <c r="G1252" s="10"/>
      <c r="H1252" s="15">
        <v>37.42</v>
      </c>
      <c r="I1252" s="10">
        <f t="shared" si="237"/>
        <v>0</v>
      </c>
    </row>
    <row r="1253" spans="1:13">
      <c r="B1253" s="11" t="s">
        <v>11</v>
      </c>
      <c r="C1253" s="12"/>
      <c r="D1253" s="28"/>
      <c r="E1253" s="28"/>
      <c r="F1253" s="28"/>
      <c r="G1253" s="10">
        <v>1</v>
      </c>
      <c r="H1253" s="15">
        <f>SUM(I1225:I1252)*0.01</f>
        <v>0</v>
      </c>
      <c r="I1253" s="10">
        <f>SUM(G1253*H1253)</f>
        <v>0</v>
      </c>
    </row>
    <row r="1254" spans="1:13" s="2" customFormat="1" ht="13.1">
      <c r="B1254" s="8" t="s">
        <v>10</v>
      </c>
      <c r="D1254" s="27"/>
      <c r="E1254" s="27"/>
      <c r="F1254" s="27"/>
      <c r="G1254" s="6">
        <f>SUM(G1248:G1251)</f>
        <v>0</v>
      </c>
      <c r="H1254" s="14"/>
      <c r="I1254" s="6">
        <f>SUM(I1225:I1253)</f>
        <v>0</v>
      </c>
      <c r="J1254" s="6">
        <f>SUM(I1254)*I1223</f>
        <v>0</v>
      </c>
      <c r="K1254" s="6">
        <f>SUM(K1248:K1253)</f>
        <v>0</v>
      </c>
      <c r="L1254" s="6">
        <f t="shared" ref="L1254" si="238">SUM(L1248:L1253)</f>
        <v>0</v>
      </c>
      <c r="M1254" s="6">
        <f t="shared" ref="M1254" si="239">SUM(M1248:M1253)</f>
        <v>0</v>
      </c>
    </row>
    <row r="1255" spans="1:13" ht="15.05">
      <c r="A1255" s="3" t="s">
        <v>9</v>
      </c>
      <c r="B1255" s="77">
        <f>'JMS SHEDULE OF WORKS'!C42</f>
        <v>0</v>
      </c>
      <c r="D1255" s="26">
        <f>'JMS SHEDULE OF WORKS'!D42</f>
        <v>0</v>
      </c>
      <c r="F1255" s="78">
        <f>'JMS SHEDULE OF WORKS'!G42</f>
        <v>0</v>
      </c>
      <c r="H1255" s="13" t="s">
        <v>22</v>
      </c>
      <c r="I1255" s="24">
        <f>'JMS SHEDULE OF WORKS'!E42</f>
        <v>0</v>
      </c>
    </row>
    <row r="1256" spans="1:13" s="2" customFormat="1" ht="13.1">
      <c r="A1256" s="76" t="str">
        <f>'JMS SHEDULE OF WORKS'!A42</f>
        <v>6964/40</v>
      </c>
      <c r="B1256" s="8" t="s">
        <v>3</v>
      </c>
      <c r="C1256" s="2" t="s">
        <v>4</v>
      </c>
      <c r="D1256" s="27" t="s">
        <v>5</v>
      </c>
      <c r="E1256" s="27" t="s">
        <v>5</v>
      </c>
      <c r="F1256" s="27" t="s">
        <v>23</v>
      </c>
      <c r="G1256" s="6" t="s">
        <v>6</v>
      </c>
      <c r="H1256" s="14" t="s">
        <v>7</v>
      </c>
      <c r="I1256" s="6" t="s">
        <v>8</v>
      </c>
      <c r="J1256" s="6"/>
      <c r="K1256" s="6" t="s">
        <v>18</v>
      </c>
      <c r="L1256" s="6" t="s">
        <v>19</v>
      </c>
      <c r="M1256" s="6" t="s">
        <v>20</v>
      </c>
    </row>
    <row r="1257" spans="1:13">
      <c r="A1257" s="30" t="s">
        <v>24</v>
      </c>
      <c r="B1257" s="11"/>
      <c r="C1257" s="12"/>
      <c r="D1257" s="28"/>
      <c r="E1257" s="28"/>
      <c r="F1257" s="28">
        <f t="shared" ref="F1257:F1262" si="240">SUM(D1257*E1257)</f>
        <v>0</v>
      </c>
      <c r="G1257" s="10"/>
      <c r="H1257" s="15"/>
      <c r="I1257" s="10">
        <f t="shared" ref="I1257:I1262" si="241">SUM(F1257*G1257)*H1257</f>
        <v>0</v>
      </c>
    </row>
    <row r="1258" spans="1:13">
      <c r="A1258" s="30" t="s">
        <v>24</v>
      </c>
      <c r="B1258" s="11"/>
      <c r="C1258" s="12"/>
      <c r="D1258" s="28"/>
      <c r="E1258" s="28"/>
      <c r="F1258" s="28">
        <f t="shared" si="240"/>
        <v>0</v>
      </c>
      <c r="G1258" s="10"/>
      <c r="H1258" s="15"/>
      <c r="I1258" s="10">
        <f t="shared" si="241"/>
        <v>0</v>
      </c>
    </row>
    <row r="1259" spans="1:13">
      <c r="A1259" s="30" t="s">
        <v>24</v>
      </c>
      <c r="B1259" s="11"/>
      <c r="C1259" s="12"/>
      <c r="D1259" s="28"/>
      <c r="E1259" s="28"/>
      <c r="F1259" s="28">
        <f t="shared" si="240"/>
        <v>0</v>
      </c>
      <c r="G1259" s="10"/>
      <c r="H1259" s="15"/>
      <c r="I1259" s="10">
        <f t="shared" si="241"/>
        <v>0</v>
      </c>
    </row>
    <row r="1260" spans="1:13">
      <c r="A1260" s="31" t="s">
        <v>25</v>
      </c>
      <c r="B1260" s="11"/>
      <c r="C1260" s="12"/>
      <c r="D1260" s="28"/>
      <c r="E1260" s="28"/>
      <c r="F1260" s="28">
        <f t="shared" si="240"/>
        <v>0</v>
      </c>
      <c r="G1260" s="10"/>
      <c r="H1260" s="15"/>
      <c r="I1260" s="10">
        <f t="shared" si="241"/>
        <v>0</v>
      </c>
    </row>
    <row r="1261" spans="1:13">
      <c r="A1261" s="31" t="s">
        <v>25</v>
      </c>
      <c r="B1261" s="11"/>
      <c r="C1261" s="12"/>
      <c r="D1261" s="28"/>
      <c r="E1261" s="28"/>
      <c r="F1261" s="28">
        <f t="shared" si="240"/>
        <v>0</v>
      </c>
      <c r="G1261" s="10"/>
      <c r="H1261" s="15"/>
      <c r="I1261" s="10">
        <f t="shared" si="241"/>
        <v>0</v>
      </c>
    </row>
    <row r="1262" spans="1:13">
      <c r="A1262" s="31" t="s">
        <v>25</v>
      </c>
      <c r="B1262" s="11"/>
      <c r="C1262" s="12"/>
      <c r="D1262" s="28"/>
      <c r="E1262" s="28"/>
      <c r="F1262" s="28">
        <f t="shared" si="240"/>
        <v>0</v>
      </c>
      <c r="G1262" s="10"/>
      <c r="H1262" s="15"/>
      <c r="I1262" s="10">
        <f t="shared" si="241"/>
        <v>0</v>
      </c>
    </row>
    <row r="1263" spans="1:13">
      <c r="A1263" s="31" t="s">
        <v>39</v>
      </c>
      <c r="B1263" s="11"/>
      <c r="C1263" s="12"/>
      <c r="D1263" s="28"/>
      <c r="E1263" s="28"/>
      <c r="F1263" s="28"/>
      <c r="G1263" s="10"/>
      <c r="H1263" s="15"/>
      <c r="I1263" s="10">
        <f t="shared" ref="I1263:I1265" si="242">SUM(G1263*H1263)</f>
        <v>0</v>
      </c>
    </row>
    <row r="1264" spans="1:13">
      <c r="A1264" s="31" t="s">
        <v>39</v>
      </c>
      <c r="B1264" s="11"/>
      <c r="C1264" s="12"/>
      <c r="D1264" s="28"/>
      <c r="E1264" s="28"/>
      <c r="F1264" s="28"/>
      <c r="G1264" s="10"/>
      <c r="H1264" s="15"/>
      <c r="I1264" s="10">
        <f t="shared" si="242"/>
        <v>0</v>
      </c>
    </row>
    <row r="1265" spans="1:11">
      <c r="A1265" s="31" t="s">
        <v>39</v>
      </c>
      <c r="B1265" s="11"/>
      <c r="C1265" s="12"/>
      <c r="D1265" s="28"/>
      <c r="E1265" s="28"/>
      <c r="F1265" s="28"/>
      <c r="G1265" s="10"/>
      <c r="H1265" s="15"/>
      <c r="I1265" s="10">
        <f t="shared" si="242"/>
        <v>0</v>
      </c>
    </row>
    <row r="1266" spans="1:11">
      <c r="A1266" s="32" t="s">
        <v>28</v>
      </c>
      <c r="B1266" s="11"/>
      <c r="C1266" s="12"/>
      <c r="D1266" s="28"/>
      <c r="E1266" s="28"/>
      <c r="F1266" s="28"/>
      <c r="G1266" s="10"/>
      <c r="H1266" s="15"/>
      <c r="I1266" s="10">
        <f t="shared" ref="I1266:I1284" si="243">SUM(G1266*H1266)</f>
        <v>0</v>
      </c>
    </row>
    <row r="1267" spans="1:11">
      <c r="A1267" s="32" t="s">
        <v>28</v>
      </c>
      <c r="B1267" s="11"/>
      <c r="C1267" s="12"/>
      <c r="D1267" s="28"/>
      <c r="E1267" s="28"/>
      <c r="F1267" s="28"/>
      <c r="G1267" s="10"/>
      <c r="H1267" s="15"/>
      <c r="I1267" s="10">
        <f t="shared" si="243"/>
        <v>0</v>
      </c>
    </row>
    <row r="1268" spans="1:11">
      <c r="A1268" s="32" t="s">
        <v>28</v>
      </c>
      <c r="B1268" s="11"/>
      <c r="C1268" s="12"/>
      <c r="D1268" s="28"/>
      <c r="E1268" s="28"/>
      <c r="F1268" s="28"/>
      <c r="G1268" s="10"/>
      <c r="H1268" s="15"/>
      <c r="I1268" s="10">
        <f t="shared" si="243"/>
        <v>0</v>
      </c>
    </row>
    <row r="1269" spans="1:11">
      <c r="A1269" t="s">
        <v>26</v>
      </c>
      <c r="B1269" s="11"/>
      <c r="C1269" s="12"/>
      <c r="D1269" s="28"/>
      <c r="E1269" s="28"/>
      <c r="F1269" s="28"/>
      <c r="G1269" s="33">
        <v>0.1</v>
      </c>
      <c r="H1269" s="15">
        <f>SUM(I1266:I1268)</f>
        <v>0</v>
      </c>
      <c r="I1269" s="10">
        <f t="shared" si="243"/>
        <v>0</v>
      </c>
    </row>
    <row r="1270" spans="1:11">
      <c r="B1270" s="11" t="s">
        <v>27</v>
      </c>
      <c r="C1270" s="12"/>
      <c r="D1270" s="28"/>
      <c r="E1270" s="28"/>
      <c r="F1270" s="28"/>
      <c r="G1270" s="10"/>
      <c r="H1270" s="15"/>
      <c r="I1270" s="10">
        <f t="shared" si="243"/>
        <v>0</v>
      </c>
    </row>
    <row r="1271" spans="1:11">
      <c r="B1271" s="11" t="s">
        <v>13</v>
      </c>
      <c r="C1271" s="12" t="s">
        <v>14</v>
      </c>
      <c r="D1271" s="28" t="s">
        <v>29</v>
      </c>
      <c r="E1271" s="28"/>
      <c r="F1271" s="28">
        <f>SUM(G1257:G1259)</f>
        <v>0</v>
      </c>
      <c r="G1271" s="34">
        <f>SUM(F1271)/20</f>
        <v>0</v>
      </c>
      <c r="H1271" s="23"/>
      <c r="I1271" s="10">
        <f t="shared" si="243"/>
        <v>0</v>
      </c>
    </row>
    <row r="1272" spans="1:11">
      <c r="B1272" s="11" t="s">
        <v>13</v>
      </c>
      <c r="C1272" s="12" t="s">
        <v>14</v>
      </c>
      <c r="D1272" s="28" t="s">
        <v>30</v>
      </c>
      <c r="E1272" s="28"/>
      <c r="F1272" s="28">
        <f>SUM(G1260:G1262)</f>
        <v>0</v>
      </c>
      <c r="G1272" s="34">
        <f>SUM(F1272)/10</f>
        <v>0</v>
      </c>
      <c r="H1272" s="23"/>
      <c r="I1272" s="10">
        <f t="shared" si="243"/>
        <v>0</v>
      </c>
    </row>
    <row r="1273" spans="1:11">
      <c r="B1273" s="11" t="s">
        <v>13</v>
      </c>
      <c r="C1273" s="12" t="s">
        <v>14</v>
      </c>
      <c r="D1273" s="28" t="s">
        <v>57</v>
      </c>
      <c r="E1273" s="28"/>
      <c r="F1273" s="80"/>
      <c r="G1273" s="34">
        <f>SUM(F1273)*0.25</f>
        <v>0</v>
      </c>
      <c r="H1273" s="23"/>
      <c r="I1273" s="10">
        <f t="shared" si="243"/>
        <v>0</v>
      </c>
    </row>
    <row r="1274" spans="1:11">
      <c r="B1274" s="11" t="s">
        <v>13</v>
      </c>
      <c r="C1274" s="12" t="s">
        <v>14</v>
      </c>
      <c r="D1274" s="28"/>
      <c r="E1274" s="28"/>
      <c r="F1274" s="28"/>
      <c r="G1274" s="34"/>
      <c r="H1274" s="23"/>
      <c r="I1274" s="10">
        <f t="shared" si="243"/>
        <v>0</v>
      </c>
    </row>
    <row r="1275" spans="1:11">
      <c r="B1275" s="11" t="s">
        <v>13</v>
      </c>
      <c r="C1275" s="12" t="s">
        <v>15</v>
      </c>
      <c r="D1275" s="28"/>
      <c r="E1275" s="28"/>
      <c r="F1275" s="28"/>
      <c r="G1275" s="34"/>
      <c r="H1275" s="23"/>
      <c r="I1275" s="10">
        <f t="shared" si="243"/>
        <v>0</v>
      </c>
    </row>
    <row r="1276" spans="1:11">
      <c r="B1276" s="11" t="s">
        <v>13</v>
      </c>
      <c r="C1276" s="12" t="s">
        <v>15</v>
      </c>
      <c r="D1276" s="28"/>
      <c r="E1276" s="28"/>
      <c r="F1276" s="28"/>
      <c r="G1276" s="34"/>
      <c r="H1276" s="23"/>
      <c r="I1276" s="10">
        <f t="shared" si="243"/>
        <v>0</v>
      </c>
    </row>
    <row r="1277" spans="1:11">
      <c r="B1277" s="11" t="s">
        <v>13</v>
      </c>
      <c r="C1277" s="12" t="s">
        <v>15</v>
      </c>
      <c r="D1277" s="28"/>
      <c r="E1277" s="28"/>
      <c r="F1277" s="28"/>
      <c r="G1277" s="34"/>
      <c r="H1277" s="23"/>
      <c r="I1277" s="10">
        <f t="shared" si="243"/>
        <v>0</v>
      </c>
    </row>
    <row r="1278" spans="1:11">
      <c r="B1278" s="11" t="s">
        <v>13</v>
      </c>
      <c r="C1278" s="12" t="s">
        <v>16</v>
      </c>
      <c r="D1278" s="28"/>
      <c r="E1278" s="28"/>
      <c r="F1278" s="28"/>
      <c r="G1278" s="34"/>
      <c r="H1278" s="23"/>
      <c r="I1278" s="10">
        <f t="shared" si="243"/>
        <v>0</v>
      </c>
    </row>
    <row r="1279" spans="1:11">
      <c r="B1279" s="11" t="s">
        <v>13</v>
      </c>
      <c r="C1279" s="12" t="s">
        <v>16</v>
      </c>
      <c r="D1279" s="28"/>
      <c r="E1279" s="28"/>
      <c r="F1279" s="28"/>
      <c r="G1279" s="34"/>
      <c r="H1279" s="23"/>
      <c r="I1279" s="10">
        <f t="shared" si="243"/>
        <v>0</v>
      </c>
    </row>
    <row r="1280" spans="1:11">
      <c r="B1280" s="11" t="s">
        <v>21</v>
      </c>
      <c r="C1280" s="12" t="s">
        <v>14</v>
      </c>
      <c r="D1280" s="28"/>
      <c r="E1280" s="28"/>
      <c r="F1280" s="28"/>
      <c r="G1280" s="22">
        <f>SUM(G1271:G1274)</f>
        <v>0</v>
      </c>
      <c r="H1280" s="15">
        <v>37.42</v>
      </c>
      <c r="I1280" s="10">
        <f t="shared" si="243"/>
        <v>0</v>
      </c>
      <c r="K1280" s="5">
        <f>SUM(G1280)*I1255</f>
        <v>0</v>
      </c>
    </row>
    <row r="1281" spans="1:13">
      <c r="B1281" s="11" t="s">
        <v>21</v>
      </c>
      <c r="C1281" s="12" t="s">
        <v>15</v>
      </c>
      <c r="D1281" s="28"/>
      <c r="E1281" s="28"/>
      <c r="F1281" s="28"/>
      <c r="G1281" s="22">
        <f>SUM(G1275:G1277)</f>
        <v>0</v>
      </c>
      <c r="H1281" s="15">
        <v>37.42</v>
      </c>
      <c r="I1281" s="10">
        <f t="shared" si="243"/>
        <v>0</v>
      </c>
      <c r="L1281" s="5">
        <f>SUM(G1281)*I1255</f>
        <v>0</v>
      </c>
    </row>
    <row r="1282" spans="1:13">
      <c r="B1282" s="11" t="s">
        <v>21</v>
      </c>
      <c r="C1282" s="12" t="s">
        <v>16</v>
      </c>
      <c r="D1282" s="28"/>
      <c r="E1282" s="28"/>
      <c r="F1282" s="28"/>
      <c r="G1282" s="22">
        <f>SUM(G1278:G1279)</f>
        <v>0</v>
      </c>
      <c r="H1282" s="15">
        <v>37.42</v>
      </c>
      <c r="I1282" s="10">
        <f t="shared" si="243"/>
        <v>0</v>
      </c>
      <c r="M1282" s="5">
        <f>SUM(G1282)*I1255</f>
        <v>0</v>
      </c>
    </row>
    <row r="1283" spans="1:13">
      <c r="B1283" s="11" t="s">
        <v>13</v>
      </c>
      <c r="C1283" s="12" t="s">
        <v>17</v>
      </c>
      <c r="D1283" s="28"/>
      <c r="E1283" s="28"/>
      <c r="F1283" s="28"/>
      <c r="G1283" s="34"/>
      <c r="H1283" s="15">
        <v>37.42</v>
      </c>
      <c r="I1283" s="10">
        <f t="shared" si="243"/>
        <v>0</v>
      </c>
      <c r="L1283" s="5">
        <f>SUM(G1283)*I1255</f>
        <v>0</v>
      </c>
    </row>
    <row r="1284" spans="1:13">
      <c r="B1284" s="11" t="s">
        <v>12</v>
      </c>
      <c r="C1284" s="12"/>
      <c r="D1284" s="28"/>
      <c r="E1284" s="28"/>
      <c r="F1284" s="28"/>
      <c r="G1284" s="10"/>
      <c r="H1284" s="15">
        <v>37.42</v>
      </c>
      <c r="I1284" s="10">
        <f t="shared" si="243"/>
        <v>0</v>
      </c>
    </row>
    <row r="1285" spans="1:13">
      <c r="B1285" s="11" t="s">
        <v>11</v>
      </c>
      <c r="C1285" s="12"/>
      <c r="D1285" s="28"/>
      <c r="E1285" s="28"/>
      <c r="F1285" s="28"/>
      <c r="G1285" s="10">
        <v>1</v>
      </c>
      <c r="H1285" s="15">
        <f>SUM(I1257:I1284)*0.01</f>
        <v>0</v>
      </c>
      <c r="I1285" s="10">
        <f>SUM(G1285*H1285)</f>
        <v>0</v>
      </c>
    </row>
    <row r="1286" spans="1:13" s="2" customFormat="1" ht="13.1">
      <c r="B1286" s="8" t="s">
        <v>10</v>
      </c>
      <c r="D1286" s="27"/>
      <c r="E1286" s="27"/>
      <c r="F1286" s="27"/>
      <c r="G1286" s="6">
        <f>SUM(G1280:G1283)</f>
        <v>0</v>
      </c>
      <c r="H1286" s="14"/>
      <c r="I1286" s="6">
        <f>SUM(I1257:I1285)</f>
        <v>0</v>
      </c>
      <c r="J1286" s="6">
        <f>SUM(I1286)*I1255</f>
        <v>0</v>
      </c>
      <c r="K1286" s="6">
        <f>SUM(K1280:K1285)</f>
        <v>0</v>
      </c>
      <c r="L1286" s="6">
        <f t="shared" ref="L1286" si="244">SUM(L1280:L1285)</f>
        <v>0</v>
      </c>
      <c r="M1286" s="6">
        <f t="shared" ref="M1286" si="245">SUM(M1280:M1285)</f>
        <v>0</v>
      </c>
    </row>
    <row r="1287" spans="1:13" ht="15.05">
      <c r="A1287" s="3" t="s">
        <v>9</v>
      </c>
      <c r="B1287" s="77">
        <f>'JMS SHEDULE OF WORKS'!C43</f>
        <v>0</v>
      </c>
      <c r="D1287" s="26">
        <f>'JMS SHEDULE OF WORKS'!D43</f>
        <v>0</v>
      </c>
      <c r="F1287" s="78">
        <f>'JMS SHEDULE OF WORKS'!G43</f>
        <v>0</v>
      </c>
      <c r="H1287" s="13" t="s">
        <v>22</v>
      </c>
      <c r="I1287" s="24">
        <f>'JMS SHEDULE OF WORKS'!E43</f>
        <v>0</v>
      </c>
    </row>
    <row r="1288" spans="1:13" s="2" customFormat="1" ht="13.1">
      <c r="A1288" s="76" t="str">
        <f>'JMS SHEDULE OF WORKS'!A43</f>
        <v>6964/41</v>
      </c>
      <c r="B1288" s="8" t="s">
        <v>3</v>
      </c>
      <c r="C1288" s="2" t="s">
        <v>4</v>
      </c>
      <c r="D1288" s="27" t="s">
        <v>5</v>
      </c>
      <c r="E1288" s="27" t="s">
        <v>5</v>
      </c>
      <c r="F1288" s="27" t="s">
        <v>23</v>
      </c>
      <c r="G1288" s="6" t="s">
        <v>6</v>
      </c>
      <c r="H1288" s="14" t="s">
        <v>7</v>
      </c>
      <c r="I1288" s="6" t="s">
        <v>8</v>
      </c>
      <c r="J1288" s="6"/>
      <c r="K1288" s="6" t="s">
        <v>18</v>
      </c>
      <c r="L1288" s="6" t="s">
        <v>19</v>
      </c>
      <c r="M1288" s="6" t="s">
        <v>20</v>
      </c>
    </row>
    <row r="1289" spans="1:13">
      <c r="A1289" s="30" t="s">
        <v>24</v>
      </c>
      <c r="B1289" s="11"/>
      <c r="C1289" s="12"/>
      <c r="D1289" s="28"/>
      <c r="E1289" s="28"/>
      <c r="F1289" s="28">
        <f t="shared" ref="F1289:F1294" si="246">SUM(D1289*E1289)</f>
        <v>0</v>
      </c>
      <c r="G1289" s="10"/>
      <c r="H1289" s="15"/>
      <c r="I1289" s="10">
        <f t="shared" ref="I1289:I1294" si="247">SUM(F1289*G1289)*H1289</f>
        <v>0</v>
      </c>
    </row>
    <row r="1290" spans="1:13">
      <c r="A1290" s="30" t="s">
        <v>24</v>
      </c>
      <c r="B1290" s="11"/>
      <c r="C1290" s="12"/>
      <c r="D1290" s="28"/>
      <c r="E1290" s="28"/>
      <c r="F1290" s="28">
        <f t="shared" si="246"/>
        <v>0</v>
      </c>
      <c r="G1290" s="10"/>
      <c r="H1290" s="15"/>
      <c r="I1290" s="10">
        <f t="shared" si="247"/>
        <v>0</v>
      </c>
    </row>
    <row r="1291" spans="1:13">
      <c r="A1291" s="30" t="s">
        <v>24</v>
      </c>
      <c r="B1291" s="11"/>
      <c r="C1291" s="12"/>
      <c r="D1291" s="28"/>
      <c r="E1291" s="28"/>
      <c r="F1291" s="28">
        <f t="shared" si="246"/>
        <v>0</v>
      </c>
      <c r="G1291" s="10"/>
      <c r="H1291" s="15"/>
      <c r="I1291" s="10">
        <f t="shared" si="247"/>
        <v>0</v>
      </c>
    </row>
    <row r="1292" spans="1:13">
      <c r="A1292" s="31" t="s">
        <v>25</v>
      </c>
      <c r="B1292" s="11"/>
      <c r="C1292" s="12"/>
      <c r="D1292" s="28"/>
      <c r="E1292" s="28"/>
      <c r="F1292" s="28">
        <f t="shared" si="246"/>
        <v>0</v>
      </c>
      <c r="G1292" s="10"/>
      <c r="H1292" s="15"/>
      <c r="I1292" s="10">
        <f t="shared" si="247"/>
        <v>0</v>
      </c>
    </row>
    <row r="1293" spans="1:13">
      <c r="A1293" s="31" t="s">
        <v>25</v>
      </c>
      <c r="B1293" s="11"/>
      <c r="C1293" s="12"/>
      <c r="D1293" s="28"/>
      <c r="E1293" s="28"/>
      <c r="F1293" s="28">
        <f t="shared" si="246"/>
        <v>0</v>
      </c>
      <c r="G1293" s="10"/>
      <c r="H1293" s="15"/>
      <c r="I1293" s="10">
        <f t="shared" si="247"/>
        <v>0</v>
      </c>
    </row>
    <row r="1294" spans="1:13">
      <c r="A1294" s="31" t="s">
        <v>25</v>
      </c>
      <c r="B1294" s="11"/>
      <c r="C1294" s="12"/>
      <c r="D1294" s="28"/>
      <c r="E1294" s="28"/>
      <c r="F1294" s="28">
        <f t="shared" si="246"/>
        <v>0</v>
      </c>
      <c r="G1294" s="10"/>
      <c r="H1294" s="15"/>
      <c r="I1294" s="10">
        <f t="shared" si="247"/>
        <v>0</v>
      </c>
    </row>
    <row r="1295" spans="1:13">
      <c r="A1295" s="31" t="s">
        <v>39</v>
      </c>
      <c r="B1295" s="11"/>
      <c r="C1295" s="12"/>
      <c r="D1295" s="28"/>
      <c r="E1295" s="28"/>
      <c r="F1295" s="28"/>
      <c r="G1295" s="10"/>
      <c r="H1295" s="15"/>
      <c r="I1295" s="10">
        <f t="shared" ref="I1295:I1297" si="248">SUM(G1295*H1295)</f>
        <v>0</v>
      </c>
    </row>
    <row r="1296" spans="1:13">
      <c r="A1296" s="31" t="s">
        <v>39</v>
      </c>
      <c r="B1296" s="11"/>
      <c r="C1296" s="12"/>
      <c r="D1296" s="28"/>
      <c r="E1296" s="28"/>
      <c r="F1296" s="28"/>
      <c r="G1296" s="10"/>
      <c r="H1296" s="15"/>
      <c r="I1296" s="10">
        <f t="shared" si="248"/>
        <v>0</v>
      </c>
    </row>
    <row r="1297" spans="1:11">
      <c r="A1297" s="31" t="s">
        <v>39</v>
      </c>
      <c r="B1297" s="11"/>
      <c r="C1297" s="12"/>
      <c r="D1297" s="28"/>
      <c r="E1297" s="28"/>
      <c r="F1297" s="28"/>
      <c r="G1297" s="10"/>
      <c r="H1297" s="15"/>
      <c r="I1297" s="10">
        <f t="shared" si="248"/>
        <v>0</v>
      </c>
    </row>
    <row r="1298" spans="1:11">
      <c r="A1298" s="32" t="s">
        <v>28</v>
      </c>
      <c r="B1298" s="11"/>
      <c r="C1298" s="12"/>
      <c r="D1298" s="28"/>
      <c r="E1298" s="28"/>
      <c r="F1298" s="28"/>
      <c r="G1298" s="10"/>
      <c r="H1298" s="15"/>
      <c r="I1298" s="10">
        <f t="shared" ref="I1298:I1316" si="249">SUM(G1298*H1298)</f>
        <v>0</v>
      </c>
    </row>
    <row r="1299" spans="1:11">
      <c r="A1299" s="32" t="s">
        <v>28</v>
      </c>
      <c r="B1299" s="11"/>
      <c r="C1299" s="12"/>
      <c r="D1299" s="28"/>
      <c r="E1299" s="28"/>
      <c r="F1299" s="28"/>
      <c r="G1299" s="10"/>
      <c r="H1299" s="15"/>
      <c r="I1299" s="10">
        <f t="shared" si="249"/>
        <v>0</v>
      </c>
    </row>
    <row r="1300" spans="1:11">
      <c r="A1300" s="32" t="s">
        <v>28</v>
      </c>
      <c r="B1300" s="11"/>
      <c r="C1300" s="12"/>
      <c r="D1300" s="28"/>
      <c r="E1300" s="28"/>
      <c r="F1300" s="28"/>
      <c r="G1300" s="10"/>
      <c r="H1300" s="15"/>
      <c r="I1300" s="10">
        <f t="shared" si="249"/>
        <v>0</v>
      </c>
    </row>
    <row r="1301" spans="1:11">
      <c r="A1301" t="s">
        <v>26</v>
      </c>
      <c r="B1301" s="11"/>
      <c r="C1301" s="12"/>
      <c r="D1301" s="28"/>
      <c r="E1301" s="28"/>
      <c r="F1301" s="28"/>
      <c r="G1301" s="33">
        <v>0.1</v>
      </c>
      <c r="H1301" s="15">
        <f>SUM(I1298:I1300)</f>
        <v>0</v>
      </c>
      <c r="I1301" s="10">
        <f t="shared" si="249"/>
        <v>0</v>
      </c>
    </row>
    <row r="1302" spans="1:11">
      <c r="B1302" s="11" t="s">
        <v>27</v>
      </c>
      <c r="C1302" s="12"/>
      <c r="D1302" s="28"/>
      <c r="E1302" s="28"/>
      <c r="F1302" s="28"/>
      <c r="G1302" s="10"/>
      <c r="H1302" s="15"/>
      <c r="I1302" s="10">
        <f t="shared" si="249"/>
        <v>0</v>
      </c>
    </row>
    <row r="1303" spans="1:11">
      <c r="B1303" s="11" t="s">
        <v>13</v>
      </c>
      <c r="C1303" s="12" t="s">
        <v>14</v>
      </c>
      <c r="D1303" s="28" t="s">
        <v>29</v>
      </c>
      <c r="E1303" s="28"/>
      <c r="F1303" s="28">
        <f>SUM(G1289:G1291)</f>
        <v>0</v>
      </c>
      <c r="G1303" s="34">
        <f>SUM(F1303)/20</f>
        <v>0</v>
      </c>
      <c r="H1303" s="23"/>
      <c r="I1303" s="10">
        <f t="shared" si="249"/>
        <v>0</v>
      </c>
    </row>
    <row r="1304" spans="1:11">
      <c r="B1304" s="11" t="s">
        <v>13</v>
      </c>
      <c r="C1304" s="12" t="s">
        <v>14</v>
      </c>
      <c r="D1304" s="28" t="s">
        <v>30</v>
      </c>
      <c r="E1304" s="28"/>
      <c r="F1304" s="28">
        <f>SUM(G1292:G1294)</f>
        <v>0</v>
      </c>
      <c r="G1304" s="34">
        <f>SUM(F1304)/10</f>
        <v>0</v>
      </c>
      <c r="H1304" s="23"/>
      <c r="I1304" s="10">
        <f t="shared" si="249"/>
        <v>0</v>
      </c>
    </row>
    <row r="1305" spans="1:11">
      <c r="B1305" s="11" t="s">
        <v>13</v>
      </c>
      <c r="C1305" s="12" t="s">
        <v>14</v>
      </c>
      <c r="D1305" s="28" t="s">
        <v>57</v>
      </c>
      <c r="E1305" s="28"/>
      <c r="F1305" s="80"/>
      <c r="G1305" s="34">
        <f>SUM(F1305)*0.25</f>
        <v>0</v>
      </c>
      <c r="H1305" s="23"/>
      <c r="I1305" s="10">
        <f t="shared" si="249"/>
        <v>0</v>
      </c>
    </row>
    <row r="1306" spans="1:11">
      <c r="B1306" s="11" t="s">
        <v>13</v>
      </c>
      <c r="C1306" s="12" t="s">
        <v>14</v>
      </c>
      <c r="D1306" s="28"/>
      <c r="E1306" s="28"/>
      <c r="F1306" s="28"/>
      <c r="G1306" s="34"/>
      <c r="H1306" s="23"/>
      <c r="I1306" s="10">
        <f t="shared" si="249"/>
        <v>0</v>
      </c>
    </row>
    <row r="1307" spans="1:11">
      <c r="B1307" s="11" t="s">
        <v>13</v>
      </c>
      <c r="C1307" s="12" t="s">
        <v>15</v>
      </c>
      <c r="D1307" s="28"/>
      <c r="E1307" s="28"/>
      <c r="F1307" s="28"/>
      <c r="G1307" s="34"/>
      <c r="H1307" s="23"/>
      <c r="I1307" s="10">
        <f t="shared" si="249"/>
        <v>0</v>
      </c>
    </row>
    <row r="1308" spans="1:11">
      <c r="B1308" s="11" t="s">
        <v>13</v>
      </c>
      <c r="C1308" s="12" t="s">
        <v>15</v>
      </c>
      <c r="D1308" s="28"/>
      <c r="E1308" s="28"/>
      <c r="F1308" s="28"/>
      <c r="G1308" s="34"/>
      <c r="H1308" s="23"/>
      <c r="I1308" s="10">
        <f t="shared" si="249"/>
        <v>0</v>
      </c>
    </row>
    <row r="1309" spans="1:11">
      <c r="B1309" s="11" t="s">
        <v>13</v>
      </c>
      <c r="C1309" s="12" t="s">
        <v>15</v>
      </c>
      <c r="D1309" s="28"/>
      <c r="E1309" s="28"/>
      <c r="F1309" s="28"/>
      <c r="G1309" s="34"/>
      <c r="H1309" s="23"/>
      <c r="I1309" s="10">
        <f t="shared" si="249"/>
        <v>0</v>
      </c>
    </row>
    <row r="1310" spans="1:11">
      <c r="B1310" s="11" t="s">
        <v>13</v>
      </c>
      <c r="C1310" s="12" t="s">
        <v>16</v>
      </c>
      <c r="D1310" s="28"/>
      <c r="E1310" s="28"/>
      <c r="F1310" s="28"/>
      <c r="G1310" s="34"/>
      <c r="H1310" s="23"/>
      <c r="I1310" s="10">
        <f t="shared" si="249"/>
        <v>0</v>
      </c>
    </row>
    <row r="1311" spans="1:11">
      <c r="B1311" s="11" t="s">
        <v>13</v>
      </c>
      <c r="C1311" s="12" t="s">
        <v>16</v>
      </c>
      <c r="D1311" s="28"/>
      <c r="E1311" s="28"/>
      <c r="F1311" s="28"/>
      <c r="G1311" s="34"/>
      <c r="H1311" s="23"/>
      <c r="I1311" s="10">
        <f t="shared" si="249"/>
        <v>0</v>
      </c>
    </row>
    <row r="1312" spans="1:11">
      <c r="B1312" s="11" t="s">
        <v>21</v>
      </c>
      <c r="C1312" s="12" t="s">
        <v>14</v>
      </c>
      <c r="D1312" s="28"/>
      <c r="E1312" s="28"/>
      <c r="F1312" s="28"/>
      <c r="G1312" s="22">
        <f>SUM(G1303:G1306)</f>
        <v>0</v>
      </c>
      <c r="H1312" s="15">
        <v>37.42</v>
      </c>
      <c r="I1312" s="10">
        <f t="shared" si="249"/>
        <v>0</v>
      </c>
      <c r="K1312" s="5">
        <f>SUM(G1312)*I1287</f>
        <v>0</v>
      </c>
    </row>
    <row r="1313" spans="1:13">
      <c r="B1313" s="11" t="s">
        <v>21</v>
      </c>
      <c r="C1313" s="12" t="s">
        <v>15</v>
      </c>
      <c r="D1313" s="28"/>
      <c r="E1313" s="28"/>
      <c r="F1313" s="28"/>
      <c r="G1313" s="22">
        <f>SUM(G1307:G1309)</f>
        <v>0</v>
      </c>
      <c r="H1313" s="15">
        <v>37.42</v>
      </c>
      <c r="I1313" s="10">
        <f t="shared" si="249"/>
        <v>0</v>
      </c>
      <c r="L1313" s="5">
        <f>SUM(G1313)*I1287</f>
        <v>0</v>
      </c>
    </row>
    <row r="1314" spans="1:13">
      <c r="B1314" s="11" t="s">
        <v>21</v>
      </c>
      <c r="C1314" s="12" t="s">
        <v>16</v>
      </c>
      <c r="D1314" s="28"/>
      <c r="E1314" s="28"/>
      <c r="F1314" s="28"/>
      <c r="G1314" s="22">
        <f>SUM(G1310:G1311)</f>
        <v>0</v>
      </c>
      <c r="H1314" s="15">
        <v>37.42</v>
      </c>
      <c r="I1314" s="10">
        <f t="shared" si="249"/>
        <v>0</v>
      </c>
      <c r="M1314" s="5">
        <f>SUM(G1314)*I1287</f>
        <v>0</v>
      </c>
    </row>
    <row r="1315" spans="1:13">
      <c r="B1315" s="11" t="s">
        <v>13</v>
      </c>
      <c r="C1315" s="12" t="s">
        <v>17</v>
      </c>
      <c r="D1315" s="28"/>
      <c r="E1315" s="28"/>
      <c r="F1315" s="28"/>
      <c r="G1315" s="34"/>
      <c r="H1315" s="15">
        <v>37.42</v>
      </c>
      <c r="I1315" s="10">
        <f t="shared" si="249"/>
        <v>0</v>
      </c>
      <c r="L1315" s="5">
        <f>SUM(G1315)*I1287</f>
        <v>0</v>
      </c>
    </row>
    <row r="1316" spans="1:13">
      <c r="B1316" s="11" t="s">
        <v>12</v>
      </c>
      <c r="C1316" s="12"/>
      <c r="D1316" s="28"/>
      <c r="E1316" s="28"/>
      <c r="F1316" s="28"/>
      <c r="G1316" s="10"/>
      <c r="H1316" s="15">
        <v>37.42</v>
      </c>
      <c r="I1316" s="10">
        <f t="shared" si="249"/>
        <v>0</v>
      </c>
    </row>
    <row r="1317" spans="1:13">
      <c r="B1317" s="11" t="s">
        <v>11</v>
      </c>
      <c r="C1317" s="12"/>
      <c r="D1317" s="28"/>
      <c r="E1317" s="28"/>
      <c r="F1317" s="28"/>
      <c r="G1317" s="10">
        <v>1</v>
      </c>
      <c r="H1317" s="15">
        <f>SUM(I1289:I1316)*0.01</f>
        <v>0</v>
      </c>
      <c r="I1317" s="10">
        <f>SUM(G1317*H1317)</f>
        <v>0</v>
      </c>
    </row>
    <row r="1318" spans="1:13" s="2" customFormat="1" ht="13.1">
      <c r="B1318" s="8" t="s">
        <v>10</v>
      </c>
      <c r="D1318" s="27"/>
      <c r="E1318" s="27"/>
      <c r="F1318" s="27"/>
      <c r="G1318" s="6">
        <f>SUM(G1312:G1315)</f>
        <v>0</v>
      </c>
      <c r="H1318" s="14"/>
      <c r="I1318" s="6">
        <f>SUM(I1289:I1317)</f>
        <v>0</v>
      </c>
      <c r="J1318" s="6">
        <f>SUM(I1318)*I1287</f>
        <v>0</v>
      </c>
      <c r="K1318" s="6">
        <f>SUM(K1312:K1317)</f>
        <v>0</v>
      </c>
      <c r="L1318" s="6">
        <f t="shared" ref="L1318" si="250">SUM(L1312:L1317)</f>
        <v>0</v>
      </c>
      <c r="M1318" s="6">
        <f t="shared" ref="M1318" si="251">SUM(M1312:M1317)</f>
        <v>0</v>
      </c>
    </row>
    <row r="1319" spans="1:13" ht="15.05">
      <c r="A1319" s="3" t="s">
        <v>9</v>
      </c>
      <c r="B1319" s="77">
        <f>'JMS SHEDULE OF WORKS'!C44</f>
        <v>0</v>
      </c>
      <c r="D1319" s="26">
        <f>'JMS SHEDULE OF WORKS'!D44</f>
        <v>0</v>
      </c>
      <c r="F1319" s="78">
        <f>'JMS SHEDULE OF WORKS'!G44</f>
        <v>0</v>
      </c>
      <c r="H1319" s="13" t="s">
        <v>22</v>
      </c>
      <c r="I1319" s="24">
        <f>'JMS SHEDULE OF WORKS'!E44</f>
        <v>0</v>
      </c>
    </row>
    <row r="1320" spans="1:13" s="2" customFormat="1" ht="13.1">
      <c r="A1320" s="76" t="str">
        <f>'JMS SHEDULE OF WORKS'!A44</f>
        <v>6964/42</v>
      </c>
      <c r="B1320" s="8" t="s">
        <v>3</v>
      </c>
      <c r="C1320" s="2" t="s">
        <v>4</v>
      </c>
      <c r="D1320" s="27" t="s">
        <v>5</v>
      </c>
      <c r="E1320" s="27" t="s">
        <v>5</v>
      </c>
      <c r="F1320" s="27" t="s">
        <v>23</v>
      </c>
      <c r="G1320" s="6" t="s">
        <v>6</v>
      </c>
      <c r="H1320" s="14" t="s">
        <v>7</v>
      </c>
      <c r="I1320" s="6" t="s">
        <v>8</v>
      </c>
      <c r="J1320" s="6"/>
      <c r="K1320" s="6" t="s">
        <v>18</v>
      </c>
      <c r="L1320" s="6" t="s">
        <v>19</v>
      </c>
      <c r="M1320" s="6" t="s">
        <v>20</v>
      </c>
    </row>
    <row r="1321" spans="1:13">
      <c r="A1321" s="30" t="s">
        <v>24</v>
      </c>
      <c r="B1321" s="11"/>
      <c r="C1321" s="12"/>
      <c r="D1321" s="28"/>
      <c r="E1321" s="28"/>
      <c r="F1321" s="28">
        <f t="shared" ref="F1321:F1326" si="252">SUM(D1321*E1321)</f>
        <v>0</v>
      </c>
      <c r="G1321" s="10"/>
      <c r="H1321" s="15"/>
      <c r="I1321" s="10">
        <f t="shared" ref="I1321:I1326" si="253">SUM(F1321*G1321)*H1321</f>
        <v>0</v>
      </c>
    </row>
    <row r="1322" spans="1:13">
      <c r="A1322" s="30" t="s">
        <v>24</v>
      </c>
      <c r="B1322" s="11"/>
      <c r="C1322" s="12"/>
      <c r="D1322" s="28"/>
      <c r="E1322" s="28"/>
      <c r="F1322" s="28">
        <f t="shared" si="252"/>
        <v>0</v>
      </c>
      <c r="G1322" s="10"/>
      <c r="H1322" s="15"/>
      <c r="I1322" s="10">
        <f t="shared" si="253"/>
        <v>0</v>
      </c>
    </row>
    <row r="1323" spans="1:13">
      <c r="A1323" s="30" t="s">
        <v>24</v>
      </c>
      <c r="B1323" s="11"/>
      <c r="C1323" s="12"/>
      <c r="D1323" s="28"/>
      <c r="E1323" s="28"/>
      <c r="F1323" s="28">
        <f t="shared" si="252"/>
        <v>0</v>
      </c>
      <c r="G1323" s="10"/>
      <c r="H1323" s="15"/>
      <c r="I1323" s="10">
        <f t="shared" si="253"/>
        <v>0</v>
      </c>
    </row>
    <row r="1324" spans="1:13">
      <c r="A1324" s="31" t="s">
        <v>25</v>
      </c>
      <c r="B1324" s="11"/>
      <c r="C1324" s="12"/>
      <c r="D1324" s="28"/>
      <c r="E1324" s="28"/>
      <c r="F1324" s="28">
        <f t="shared" si="252"/>
        <v>0</v>
      </c>
      <c r="G1324" s="10"/>
      <c r="H1324" s="15"/>
      <c r="I1324" s="10">
        <f t="shared" si="253"/>
        <v>0</v>
      </c>
    </row>
    <row r="1325" spans="1:13">
      <c r="A1325" s="31" t="s">
        <v>25</v>
      </c>
      <c r="B1325" s="11"/>
      <c r="C1325" s="12"/>
      <c r="D1325" s="28"/>
      <c r="E1325" s="28"/>
      <c r="F1325" s="28">
        <f t="shared" si="252"/>
        <v>0</v>
      </c>
      <c r="G1325" s="10"/>
      <c r="H1325" s="15"/>
      <c r="I1325" s="10">
        <f t="shared" si="253"/>
        <v>0</v>
      </c>
    </row>
    <row r="1326" spans="1:13">
      <c r="A1326" s="31" t="s">
        <v>25</v>
      </c>
      <c r="B1326" s="11"/>
      <c r="C1326" s="12"/>
      <c r="D1326" s="28"/>
      <c r="E1326" s="28"/>
      <c r="F1326" s="28">
        <f t="shared" si="252"/>
        <v>0</v>
      </c>
      <c r="G1326" s="10"/>
      <c r="H1326" s="15"/>
      <c r="I1326" s="10">
        <f t="shared" si="253"/>
        <v>0</v>
      </c>
    </row>
    <row r="1327" spans="1:13">
      <c r="A1327" s="31" t="s">
        <v>39</v>
      </c>
      <c r="B1327" s="11"/>
      <c r="C1327" s="12"/>
      <c r="D1327" s="28"/>
      <c r="E1327" s="28"/>
      <c r="F1327" s="28"/>
      <c r="G1327" s="10"/>
      <c r="H1327" s="15"/>
      <c r="I1327" s="10">
        <f t="shared" ref="I1327:I1329" si="254">SUM(G1327*H1327)</f>
        <v>0</v>
      </c>
    </row>
    <row r="1328" spans="1:13">
      <c r="A1328" s="31" t="s">
        <v>39</v>
      </c>
      <c r="B1328" s="11"/>
      <c r="C1328" s="12"/>
      <c r="D1328" s="28"/>
      <c r="E1328" s="28"/>
      <c r="F1328" s="28"/>
      <c r="G1328" s="10"/>
      <c r="H1328" s="15"/>
      <c r="I1328" s="10">
        <f t="shared" si="254"/>
        <v>0</v>
      </c>
    </row>
    <row r="1329" spans="1:11">
      <c r="A1329" s="31" t="s">
        <v>39</v>
      </c>
      <c r="B1329" s="11"/>
      <c r="C1329" s="12"/>
      <c r="D1329" s="28"/>
      <c r="E1329" s="28"/>
      <c r="F1329" s="28"/>
      <c r="G1329" s="10"/>
      <c r="H1329" s="15"/>
      <c r="I1329" s="10">
        <f t="shared" si="254"/>
        <v>0</v>
      </c>
    </row>
    <row r="1330" spans="1:11">
      <c r="A1330" s="32" t="s">
        <v>28</v>
      </c>
      <c r="B1330" s="11"/>
      <c r="C1330" s="12"/>
      <c r="D1330" s="28"/>
      <c r="E1330" s="28"/>
      <c r="F1330" s="28"/>
      <c r="G1330" s="10"/>
      <c r="H1330" s="15"/>
      <c r="I1330" s="10">
        <f t="shared" ref="I1330:I1348" si="255">SUM(G1330*H1330)</f>
        <v>0</v>
      </c>
    </row>
    <row r="1331" spans="1:11">
      <c r="A1331" s="32" t="s">
        <v>28</v>
      </c>
      <c r="B1331" s="11"/>
      <c r="C1331" s="12"/>
      <c r="D1331" s="28"/>
      <c r="E1331" s="28"/>
      <c r="F1331" s="28"/>
      <c r="G1331" s="10"/>
      <c r="H1331" s="15"/>
      <c r="I1331" s="10">
        <f t="shared" si="255"/>
        <v>0</v>
      </c>
    </row>
    <row r="1332" spans="1:11">
      <c r="A1332" s="32" t="s">
        <v>28</v>
      </c>
      <c r="B1332" s="11"/>
      <c r="C1332" s="12"/>
      <c r="D1332" s="28"/>
      <c r="E1332" s="28"/>
      <c r="F1332" s="28"/>
      <c r="G1332" s="10"/>
      <c r="H1332" s="15"/>
      <c r="I1332" s="10">
        <f t="shared" si="255"/>
        <v>0</v>
      </c>
    </row>
    <row r="1333" spans="1:11">
      <c r="A1333" t="s">
        <v>26</v>
      </c>
      <c r="B1333" s="11"/>
      <c r="C1333" s="12"/>
      <c r="D1333" s="28"/>
      <c r="E1333" s="28"/>
      <c r="F1333" s="28"/>
      <c r="G1333" s="33">
        <v>0.1</v>
      </c>
      <c r="H1333" s="15">
        <f>SUM(I1330:I1332)</f>
        <v>0</v>
      </c>
      <c r="I1333" s="10">
        <f t="shared" si="255"/>
        <v>0</v>
      </c>
    </row>
    <row r="1334" spans="1:11">
      <c r="B1334" s="11" t="s">
        <v>27</v>
      </c>
      <c r="C1334" s="12"/>
      <c r="D1334" s="28"/>
      <c r="E1334" s="28"/>
      <c r="F1334" s="28"/>
      <c r="G1334" s="10"/>
      <c r="H1334" s="15"/>
      <c r="I1334" s="10">
        <f t="shared" si="255"/>
        <v>0</v>
      </c>
    </row>
    <row r="1335" spans="1:11">
      <c r="B1335" s="11" t="s">
        <v>13</v>
      </c>
      <c r="C1335" s="12" t="s">
        <v>14</v>
      </c>
      <c r="D1335" s="28" t="s">
        <v>29</v>
      </c>
      <c r="E1335" s="28"/>
      <c r="F1335" s="28">
        <f>SUM(G1321:G1323)</f>
        <v>0</v>
      </c>
      <c r="G1335" s="34">
        <f>SUM(F1335)/20</f>
        <v>0</v>
      </c>
      <c r="H1335" s="23"/>
      <c r="I1335" s="10">
        <f t="shared" si="255"/>
        <v>0</v>
      </c>
    </row>
    <row r="1336" spans="1:11">
      <c r="B1336" s="11" t="s">
        <v>13</v>
      </c>
      <c r="C1336" s="12" t="s">
        <v>14</v>
      </c>
      <c r="D1336" s="28" t="s">
        <v>30</v>
      </c>
      <c r="E1336" s="28"/>
      <c r="F1336" s="28">
        <f>SUM(G1324:G1326)</f>
        <v>0</v>
      </c>
      <c r="G1336" s="34">
        <f>SUM(F1336)/10</f>
        <v>0</v>
      </c>
      <c r="H1336" s="23"/>
      <c r="I1336" s="10">
        <f t="shared" si="255"/>
        <v>0</v>
      </c>
    </row>
    <row r="1337" spans="1:11">
      <c r="B1337" s="11" t="s">
        <v>13</v>
      </c>
      <c r="C1337" s="12" t="s">
        <v>14</v>
      </c>
      <c r="D1337" s="28" t="s">
        <v>57</v>
      </c>
      <c r="E1337" s="28"/>
      <c r="F1337" s="80"/>
      <c r="G1337" s="34">
        <f>SUM(F1337)*0.25</f>
        <v>0</v>
      </c>
      <c r="H1337" s="23"/>
      <c r="I1337" s="10">
        <f t="shared" si="255"/>
        <v>0</v>
      </c>
    </row>
    <row r="1338" spans="1:11">
      <c r="B1338" s="11" t="s">
        <v>13</v>
      </c>
      <c r="C1338" s="12" t="s">
        <v>14</v>
      </c>
      <c r="D1338" s="28"/>
      <c r="E1338" s="28"/>
      <c r="F1338" s="28"/>
      <c r="G1338" s="34"/>
      <c r="H1338" s="23"/>
      <c r="I1338" s="10">
        <f t="shared" si="255"/>
        <v>0</v>
      </c>
    </row>
    <row r="1339" spans="1:11">
      <c r="B1339" s="11" t="s">
        <v>13</v>
      </c>
      <c r="C1339" s="12" t="s">
        <v>15</v>
      </c>
      <c r="D1339" s="28"/>
      <c r="E1339" s="28"/>
      <c r="F1339" s="28"/>
      <c r="G1339" s="34"/>
      <c r="H1339" s="23"/>
      <c r="I1339" s="10">
        <f t="shared" si="255"/>
        <v>0</v>
      </c>
    </row>
    <row r="1340" spans="1:11">
      <c r="B1340" s="11" t="s">
        <v>13</v>
      </c>
      <c r="C1340" s="12" t="s">
        <v>15</v>
      </c>
      <c r="D1340" s="28"/>
      <c r="E1340" s="28"/>
      <c r="F1340" s="28"/>
      <c r="G1340" s="34"/>
      <c r="H1340" s="23"/>
      <c r="I1340" s="10">
        <f t="shared" si="255"/>
        <v>0</v>
      </c>
    </row>
    <row r="1341" spans="1:11">
      <c r="B1341" s="11" t="s">
        <v>13</v>
      </c>
      <c r="C1341" s="12" t="s">
        <v>15</v>
      </c>
      <c r="D1341" s="28"/>
      <c r="E1341" s="28"/>
      <c r="F1341" s="28"/>
      <c r="G1341" s="34"/>
      <c r="H1341" s="23"/>
      <c r="I1341" s="10">
        <f t="shared" si="255"/>
        <v>0</v>
      </c>
    </row>
    <row r="1342" spans="1:11">
      <c r="B1342" s="11" t="s">
        <v>13</v>
      </c>
      <c r="C1342" s="12" t="s">
        <v>16</v>
      </c>
      <c r="D1342" s="28"/>
      <c r="E1342" s="28"/>
      <c r="F1342" s="28"/>
      <c r="G1342" s="34"/>
      <c r="H1342" s="23"/>
      <c r="I1342" s="10">
        <f t="shared" si="255"/>
        <v>0</v>
      </c>
    </row>
    <row r="1343" spans="1:11">
      <c r="B1343" s="11" t="s">
        <v>13</v>
      </c>
      <c r="C1343" s="12" t="s">
        <v>16</v>
      </c>
      <c r="D1343" s="28"/>
      <c r="E1343" s="28"/>
      <c r="F1343" s="28"/>
      <c r="G1343" s="34"/>
      <c r="H1343" s="23"/>
      <c r="I1343" s="10">
        <f t="shared" si="255"/>
        <v>0</v>
      </c>
    </row>
    <row r="1344" spans="1:11">
      <c r="B1344" s="11" t="s">
        <v>21</v>
      </c>
      <c r="C1344" s="12" t="s">
        <v>14</v>
      </c>
      <c r="D1344" s="28"/>
      <c r="E1344" s="28"/>
      <c r="F1344" s="28"/>
      <c r="G1344" s="22">
        <f>SUM(G1335:G1338)</f>
        <v>0</v>
      </c>
      <c r="H1344" s="15">
        <v>37.42</v>
      </c>
      <c r="I1344" s="10">
        <f t="shared" si="255"/>
        <v>0</v>
      </c>
      <c r="K1344" s="5">
        <f>SUM(G1344)*I1319</f>
        <v>0</v>
      </c>
    </row>
    <row r="1345" spans="1:13">
      <c r="B1345" s="11" t="s">
        <v>21</v>
      </c>
      <c r="C1345" s="12" t="s">
        <v>15</v>
      </c>
      <c r="D1345" s="28"/>
      <c r="E1345" s="28"/>
      <c r="F1345" s="28"/>
      <c r="G1345" s="22">
        <f>SUM(G1339:G1341)</f>
        <v>0</v>
      </c>
      <c r="H1345" s="15">
        <v>37.42</v>
      </c>
      <c r="I1345" s="10">
        <f t="shared" si="255"/>
        <v>0</v>
      </c>
      <c r="L1345" s="5">
        <f>SUM(G1345)*I1319</f>
        <v>0</v>
      </c>
    </row>
    <row r="1346" spans="1:13">
      <c r="B1346" s="11" t="s">
        <v>21</v>
      </c>
      <c r="C1346" s="12" t="s">
        <v>16</v>
      </c>
      <c r="D1346" s="28"/>
      <c r="E1346" s="28"/>
      <c r="F1346" s="28"/>
      <c r="G1346" s="22">
        <f>SUM(G1342:G1343)</f>
        <v>0</v>
      </c>
      <c r="H1346" s="15">
        <v>37.42</v>
      </c>
      <c r="I1346" s="10">
        <f t="shared" si="255"/>
        <v>0</v>
      </c>
      <c r="M1346" s="5">
        <f>SUM(G1346)*I1319</f>
        <v>0</v>
      </c>
    </row>
    <row r="1347" spans="1:13">
      <c r="B1347" s="11" t="s">
        <v>13</v>
      </c>
      <c r="C1347" s="12" t="s">
        <v>17</v>
      </c>
      <c r="D1347" s="28"/>
      <c r="E1347" s="28"/>
      <c r="F1347" s="28"/>
      <c r="G1347" s="34"/>
      <c r="H1347" s="15">
        <v>37.42</v>
      </c>
      <c r="I1347" s="10">
        <f t="shared" si="255"/>
        <v>0</v>
      </c>
      <c r="L1347" s="5">
        <f>SUM(G1347)*I1319</f>
        <v>0</v>
      </c>
    </row>
    <row r="1348" spans="1:13">
      <c r="B1348" s="11" t="s">
        <v>12</v>
      </c>
      <c r="C1348" s="12"/>
      <c r="D1348" s="28"/>
      <c r="E1348" s="28"/>
      <c r="F1348" s="28"/>
      <c r="G1348" s="10"/>
      <c r="H1348" s="15">
        <v>37.42</v>
      </c>
      <c r="I1348" s="10">
        <f t="shared" si="255"/>
        <v>0</v>
      </c>
    </row>
    <row r="1349" spans="1:13">
      <c r="B1349" s="11" t="s">
        <v>11</v>
      </c>
      <c r="C1349" s="12"/>
      <c r="D1349" s="28"/>
      <c r="E1349" s="28"/>
      <c r="F1349" s="28"/>
      <c r="G1349" s="10">
        <v>1</v>
      </c>
      <c r="H1349" s="15">
        <f>SUM(I1321:I1348)*0.01</f>
        <v>0</v>
      </c>
      <c r="I1349" s="10">
        <f>SUM(G1349*H1349)</f>
        <v>0</v>
      </c>
    </row>
    <row r="1350" spans="1:13" s="2" customFormat="1" ht="13.1">
      <c r="B1350" s="8" t="s">
        <v>10</v>
      </c>
      <c r="D1350" s="27"/>
      <c r="E1350" s="27"/>
      <c r="F1350" s="27"/>
      <c r="G1350" s="6">
        <f>SUM(G1344:G1347)</f>
        <v>0</v>
      </c>
      <c r="H1350" s="14"/>
      <c r="I1350" s="6">
        <f>SUM(I1321:I1349)</f>
        <v>0</v>
      </c>
      <c r="J1350" s="6">
        <f>SUM(I1350)*I1319</f>
        <v>0</v>
      </c>
      <c r="K1350" s="6">
        <f>SUM(K1344:K1349)</f>
        <v>0</v>
      </c>
      <c r="L1350" s="6">
        <f t="shared" ref="L1350" si="256">SUM(L1344:L1349)</f>
        <v>0</v>
      </c>
      <c r="M1350" s="6">
        <f t="shared" ref="M1350" si="257">SUM(M1344:M1349)</f>
        <v>0</v>
      </c>
    </row>
    <row r="1351" spans="1:13" ht="15.05">
      <c r="A1351" s="3" t="s">
        <v>9</v>
      </c>
      <c r="B1351" s="77">
        <f>'JMS SHEDULE OF WORKS'!C45</f>
        <v>0</v>
      </c>
      <c r="D1351" s="26">
        <f>'JMS SHEDULE OF WORKS'!D45</f>
        <v>0</v>
      </c>
      <c r="F1351" s="78">
        <f>'JMS SHEDULE OF WORKS'!G45</f>
        <v>0</v>
      </c>
      <c r="H1351" s="13" t="s">
        <v>22</v>
      </c>
      <c r="I1351" s="24">
        <f>'JMS SHEDULE OF WORKS'!E45</f>
        <v>0</v>
      </c>
    </row>
    <row r="1352" spans="1:13" s="2" customFormat="1" ht="13.1">
      <c r="A1352" s="76" t="str">
        <f>'JMS SHEDULE OF WORKS'!A45</f>
        <v>6964/43</v>
      </c>
      <c r="B1352" s="8" t="s">
        <v>3</v>
      </c>
      <c r="C1352" s="2" t="s">
        <v>4</v>
      </c>
      <c r="D1352" s="27" t="s">
        <v>5</v>
      </c>
      <c r="E1352" s="27" t="s">
        <v>5</v>
      </c>
      <c r="F1352" s="27" t="s">
        <v>23</v>
      </c>
      <c r="G1352" s="6" t="s">
        <v>6</v>
      </c>
      <c r="H1352" s="14" t="s">
        <v>7</v>
      </c>
      <c r="I1352" s="6" t="s">
        <v>8</v>
      </c>
      <c r="J1352" s="6"/>
      <c r="K1352" s="6" t="s">
        <v>18</v>
      </c>
      <c r="L1352" s="6" t="s">
        <v>19</v>
      </c>
      <c r="M1352" s="6" t="s">
        <v>20</v>
      </c>
    </row>
    <row r="1353" spans="1:13">
      <c r="A1353" s="30" t="s">
        <v>24</v>
      </c>
      <c r="B1353" s="11"/>
      <c r="C1353" s="12"/>
      <c r="D1353" s="28"/>
      <c r="E1353" s="28"/>
      <c r="F1353" s="28">
        <f t="shared" ref="F1353:F1358" si="258">SUM(D1353*E1353)</f>
        <v>0</v>
      </c>
      <c r="G1353" s="10"/>
      <c r="H1353" s="15"/>
      <c r="I1353" s="10">
        <f t="shared" ref="I1353:I1358" si="259">SUM(F1353*G1353)*H1353</f>
        <v>0</v>
      </c>
    </row>
    <row r="1354" spans="1:13">
      <c r="A1354" s="30" t="s">
        <v>24</v>
      </c>
      <c r="B1354" s="11"/>
      <c r="C1354" s="12"/>
      <c r="D1354" s="28"/>
      <c r="E1354" s="28"/>
      <c r="F1354" s="28">
        <f t="shared" si="258"/>
        <v>0</v>
      </c>
      <c r="G1354" s="10"/>
      <c r="H1354" s="15"/>
      <c r="I1354" s="10">
        <f t="shared" si="259"/>
        <v>0</v>
      </c>
    </row>
    <row r="1355" spans="1:13">
      <c r="A1355" s="30" t="s">
        <v>24</v>
      </c>
      <c r="B1355" s="11"/>
      <c r="C1355" s="12"/>
      <c r="D1355" s="28"/>
      <c r="E1355" s="28"/>
      <c r="F1355" s="28">
        <f t="shared" si="258"/>
        <v>0</v>
      </c>
      <c r="G1355" s="10"/>
      <c r="H1355" s="15"/>
      <c r="I1355" s="10">
        <f t="shared" si="259"/>
        <v>0</v>
      </c>
    </row>
    <row r="1356" spans="1:13">
      <c r="A1356" s="31" t="s">
        <v>25</v>
      </c>
      <c r="B1356" s="11"/>
      <c r="C1356" s="12"/>
      <c r="D1356" s="28"/>
      <c r="E1356" s="28"/>
      <c r="F1356" s="28">
        <f t="shared" si="258"/>
        <v>0</v>
      </c>
      <c r="G1356" s="10"/>
      <c r="H1356" s="15"/>
      <c r="I1356" s="10">
        <f t="shared" si="259"/>
        <v>0</v>
      </c>
    </row>
    <row r="1357" spans="1:13">
      <c r="A1357" s="31" t="s">
        <v>25</v>
      </c>
      <c r="B1357" s="11"/>
      <c r="C1357" s="12"/>
      <c r="D1357" s="28"/>
      <c r="E1357" s="28"/>
      <c r="F1357" s="28">
        <f t="shared" si="258"/>
        <v>0</v>
      </c>
      <c r="G1357" s="10"/>
      <c r="H1357" s="15"/>
      <c r="I1357" s="10">
        <f t="shared" si="259"/>
        <v>0</v>
      </c>
    </row>
    <row r="1358" spans="1:13">
      <c r="A1358" s="31" t="s">
        <v>25</v>
      </c>
      <c r="B1358" s="11"/>
      <c r="C1358" s="12"/>
      <c r="D1358" s="28"/>
      <c r="E1358" s="28"/>
      <c r="F1358" s="28">
        <f t="shared" si="258"/>
        <v>0</v>
      </c>
      <c r="G1358" s="10"/>
      <c r="H1358" s="15"/>
      <c r="I1358" s="10">
        <f t="shared" si="259"/>
        <v>0</v>
      </c>
    </row>
    <row r="1359" spans="1:13">
      <c r="A1359" s="31" t="s">
        <v>39</v>
      </c>
      <c r="B1359" s="11"/>
      <c r="C1359" s="12"/>
      <c r="D1359" s="28"/>
      <c r="E1359" s="28"/>
      <c r="F1359" s="28"/>
      <c r="G1359" s="10"/>
      <c r="H1359" s="15"/>
      <c r="I1359" s="10">
        <f t="shared" ref="I1359:I1361" si="260">SUM(G1359*H1359)</f>
        <v>0</v>
      </c>
    </row>
    <row r="1360" spans="1:13">
      <c r="A1360" s="31" t="s">
        <v>39</v>
      </c>
      <c r="B1360" s="11"/>
      <c r="C1360" s="12"/>
      <c r="D1360" s="28"/>
      <c r="E1360" s="28"/>
      <c r="F1360" s="28"/>
      <c r="G1360" s="10"/>
      <c r="H1360" s="15"/>
      <c r="I1360" s="10">
        <f t="shared" si="260"/>
        <v>0</v>
      </c>
    </row>
    <row r="1361" spans="1:11">
      <c r="A1361" s="31" t="s">
        <v>39</v>
      </c>
      <c r="B1361" s="11"/>
      <c r="C1361" s="12"/>
      <c r="D1361" s="28"/>
      <c r="E1361" s="28"/>
      <c r="F1361" s="28"/>
      <c r="G1361" s="10"/>
      <c r="H1361" s="15"/>
      <c r="I1361" s="10">
        <f t="shared" si="260"/>
        <v>0</v>
      </c>
    </row>
    <row r="1362" spans="1:11">
      <c r="A1362" s="32" t="s">
        <v>28</v>
      </c>
      <c r="B1362" s="11"/>
      <c r="C1362" s="12"/>
      <c r="D1362" s="28"/>
      <c r="E1362" s="28"/>
      <c r="F1362" s="28"/>
      <c r="G1362" s="10"/>
      <c r="H1362" s="15"/>
      <c r="I1362" s="10">
        <f t="shared" ref="I1362:I1380" si="261">SUM(G1362*H1362)</f>
        <v>0</v>
      </c>
    </row>
    <row r="1363" spans="1:11">
      <c r="A1363" s="32" t="s">
        <v>28</v>
      </c>
      <c r="B1363" s="11"/>
      <c r="C1363" s="12"/>
      <c r="D1363" s="28"/>
      <c r="E1363" s="28"/>
      <c r="F1363" s="28"/>
      <c r="G1363" s="10"/>
      <c r="H1363" s="15"/>
      <c r="I1363" s="10">
        <f t="shared" si="261"/>
        <v>0</v>
      </c>
    </row>
    <row r="1364" spans="1:11">
      <c r="A1364" s="32" t="s">
        <v>28</v>
      </c>
      <c r="B1364" s="11"/>
      <c r="C1364" s="12"/>
      <c r="D1364" s="28"/>
      <c r="E1364" s="28"/>
      <c r="F1364" s="28"/>
      <c r="G1364" s="10"/>
      <c r="H1364" s="15"/>
      <c r="I1364" s="10">
        <f t="shared" si="261"/>
        <v>0</v>
      </c>
    </row>
    <row r="1365" spans="1:11">
      <c r="A1365" t="s">
        <v>26</v>
      </c>
      <c r="B1365" s="11"/>
      <c r="C1365" s="12"/>
      <c r="D1365" s="28"/>
      <c r="E1365" s="28"/>
      <c r="F1365" s="28"/>
      <c r="G1365" s="33">
        <v>0.1</v>
      </c>
      <c r="H1365" s="15">
        <f>SUM(I1362:I1364)</f>
        <v>0</v>
      </c>
      <c r="I1365" s="10">
        <f t="shared" si="261"/>
        <v>0</v>
      </c>
    </row>
    <row r="1366" spans="1:11">
      <c r="B1366" s="11" t="s">
        <v>27</v>
      </c>
      <c r="C1366" s="12"/>
      <c r="D1366" s="28"/>
      <c r="E1366" s="28"/>
      <c r="F1366" s="28"/>
      <c r="G1366" s="10"/>
      <c r="H1366" s="15"/>
      <c r="I1366" s="10">
        <f t="shared" si="261"/>
        <v>0</v>
      </c>
    </row>
    <row r="1367" spans="1:11">
      <c r="B1367" s="11" t="s">
        <v>13</v>
      </c>
      <c r="C1367" s="12" t="s">
        <v>14</v>
      </c>
      <c r="D1367" s="28" t="s">
        <v>29</v>
      </c>
      <c r="E1367" s="28"/>
      <c r="F1367" s="28">
        <f>SUM(G1353:G1355)</f>
        <v>0</v>
      </c>
      <c r="G1367" s="34">
        <f>SUM(F1367)/20</f>
        <v>0</v>
      </c>
      <c r="H1367" s="23"/>
      <c r="I1367" s="10">
        <f t="shared" si="261"/>
        <v>0</v>
      </c>
    </row>
    <row r="1368" spans="1:11">
      <c r="B1368" s="11" t="s">
        <v>13</v>
      </c>
      <c r="C1368" s="12" t="s">
        <v>14</v>
      </c>
      <c r="D1368" s="28" t="s">
        <v>30</v>
      </c>
      <c r="E1368" s="28"/>
      <c r="F1368" s="28">
        <f>SUM(G1356:G1358)</f>
        <v>0</v>
      </c>
      <c r="G1368" s="34">
        <f>SUM(F1368)/10</f>
        <v>0</v>
      </c>
      <c r="H1368" s="23"/>
      <c r="I1368" s="10">
        <f t="shared" si="261"/>
        <v>0</v>
      </c>
    </row>
    <row r="1369" spans="1:11">
      <c r="B1369" s="11" t="s">
        <v>13</v>
      </c>
      <c r="C1369" s="12" t="s">
        <v>14</v>
      </c>
      <c r="D1369" s="28" t="s">
        <v>57</v>
      </c>
      <c r="E1369" s="28"/>
      <c r="F1369" s="80"/>
      <c r="G1369" s="34">
        <f>SUM(F1369)*0.25</f>
        <v>0</v>
      </c>
      <c r="H1369" s="23"/>
      <c r="I1369" s="10">
        <f t="shared" si="261"/>
        <v>0</v>
      </c>
    </row>
    <row r="1370" spans="1:11">
      <c r="B1370" s="11" t="s">
        <v>13</v>
      </c>
      <c r="C1370" s="12" t="s">
        <v>14</v>
      </c>
      <c r="D1370" s="28"/>
      <c r="E1370" s="28"/>
      <c r="F1370" s="28"/>
      <c r="G1370" s="34"/>
      <c r="H1370" s="23"/>
      <c r="I1370" s="10">
        <f t="shared" si="261"/>
        <v>0</v>
      </c>
    </row>
    <row r="1371" spans="1:11">
      <c r="B1371" s="11" t="s">
        <v>13</v>
      </c>
      <c r="C1371" s="12" t="s">
        <v>15</v>
      </c>
      <c r="D1371" s="28"/>
      <c r="E1371" s="28"/>
      <c r="F1371" s="28"/>
      <c r="G1371" s="34"/>
      <c r="H1371" s="23"/>
      <c r="I1371" s="10">
        <f t="shared" si="261"/>
        <v>0</v>
      </c>
    </row>
    <row r="1372" spans="1:11">
      <c r="B1372" s="11" t="s">
        <v>13</v>
      </c>
      <c r="C1372" s="12" t="s">
        <v>15</v>
      </c>
      <c r="D1372" s="28"/>
      <c r="E1372" s="28"/>
      <c r="F1372" s="28"/>
      <c r="G1372" s="34"/>
      <c r="H1372" s="23"/>
      <c r="I1372" s="10">
        <f t="shared" si="261"/>
        <v>0</v>
      </c>
    </row>
    <row r="1373" spans="1:11">
      <c r="B1373" s="11" t="s">
        <v>13</v>
      </c>
      <c r="C1373" s="12" t="s">
        <v>15</v>
      </c>
      <c r="D1373" s="28"/>
      <c r="E1373" s="28"/>
      <c r="F1373" s="28"/>
      <c r="G1373" s="34"/>
      <c r="H1373" s="23"/>
      <c r="I1373" s="10">
        <f t="shared" si="261"/>
        <v>0</v>
      </c>
    </row>
    <row r="1374" spans="1:11">
      <c r="B1374" s="11" t="s">
        <v>13</v>
      </c>
      <c r="C1374" s="12" t="s">
        <v>16</v>
      </c>
      <c r="D1374" s="28"/>
      <c r="E1374" s="28"/>
      <c r="F1374" s="28"/>
      <c r="G1374" s="34"/>
      <c r="H1374" s="23"/>
      <c r="I1374" s="10">
        <f t="shared" si="261"/>
        <v>0</v>
      </c>
    </row>
    <row r="1375" spans="1:11">
      <c r="B1375" s="11" t="s">
        <v>13</v>
      </c>
      <c r="C1375" s="12" t="s">
        <v>16</v>
      </c>
      <c r="D1375" s="28"/>
      <c r="E1375" s="28"/>
      <c r="F1375" s="28"/>
      <c r="G1375" s="34"/>
      <c r="H1375" s="23"/>
      <c r="I1375" s="10">
        <f t="shared" si="261"/>
        <v>0</v>
      </c>
    </row>
    <row r="1376" spans="1:11">
      <c r="B1376" s="11" t="s">
        <v>21</v>
      </c>
      <c r="C1376" s="12" t="s">
        <v>14</v>
      </c>
      <c r="D1376" s="28"/>
      <c r="E1376" s="28"/>
      <c r="F1376" s="28"/>
      <c r="G1376" s="22">
        <f>SUM(G1367:G1370)</f>
        <v>0</v>
      </c>
      <c r="H1376" s="15">
        <v>37.42</v>
      </c>
      <c r="I1376" s="10">
        <f t="shared" si="261"/>
        <v>0</v>
      </c>
      <c r="K1376" s="5">
        <f>SUM(G1376)*I1351</f>
        <v>0</v>
      </c>
    </row>
    <row r="1377" spans="1:13">
      <c r="B1377" s="11" t="s">
        <v>21</v>
      </c>
      <c r="C1377" s="12" t="s">
        <v>15</v>
      </c>
      <c r="D1377" s="28"/>
      <c r="E1377" s="28"/>
      <c r="F1377" s="28"/>
      <c r="G1377" s="22">
        <f>SUM(G1371:G1373)</f>
        <v>0</v>
      </c>
      <c r="H1377" s="15">
        <v>37.42</v>
      </c>
      <c r="I1377" s="10">
        <f t="shared" si="261"/>
        <v>0</v>
      </c>
      <c r="L1377" s="5">
        <f>SUM(G1377)*I1351</f>
        <v>0</v>
      </c>
    </row>
    <row r="1378" spans="1:13">
      <c r="B1378" s="11" t="s">
        <v>21</v>
      </c>
      <c r="C1378" s="12" t="s">
        <v>16</v>
      </c>
      <c r="D1378" s="28"/>
      <c r="E1378" s="28"/>
      <c r="F1378" s="28"/>
      <c r="G1378" s="22">
        <f>SUM(G1374:G1375)</f>
        <v>0</v>
      </c>
      <c r="H1378" s="15">
        <v>37.42</v>
      </c>
      <c r="I1378" s="10">
        <f t="shared" si="261"/>
        <v>0</v>
      </c>
      <c r="M1378" s="5">
        <f>SUM(G1378)*I1351</f>
        <v>0</v>
      </c>
    </row>
    <row r="1379" spans="1:13">
      <c r="B1379" s="11" t="s">
        <v>13</v>
      </c>
      <c r="C1379" s="12" t="s">
        <v>17</v>
      </c>
      <c r="D1379" s="28"/>
      <c r="E1379" s="28"/>
      <c r="F1379" s="28"/>
      <c r="G1379" s="34"/>
      <c r="H1379" s="15">
        <v>37.42</v>
      </c>
      <c r="I1379" s="10">
        <f t="shared" si="261"/>
        <v>0</v>
      </c>
      <c r="L1379" s="5">
        <f>SUM(G1379)*I1351</f>
        <v>0</v>
      </c>
    </row>
    <row r="1380" spans="1:13">
      <c r="B1380" s="11" t="s">
        <v>12</v>
      </c>
      <c r="C1380" s="12"/>
      <c r="D1380" s="28"/>
      <c r="E1380" s="28"/>
      <c r="F1380" s="28"/>
      <c r="G1380" s="10"/>
      <c r="H1380" s="15">
        <v>37.42</v>
      </c>
      <c r="I1380" s="10">
        <f t="shared" si="261"/>
        <v>0</v>
      </c>
    </row>
    <row r="1381" spans="1:13">
      <c r="B1381" s="11" t="s">
        <v>11</v>
      </c>
      <c r="C1381" s="12"/>
      <c r="D1381" s="28"/>
      <c r="E1381" s="28"/>
      <c r="F1381" s="28"/>
      <c r="G1381" s="10">
        <v>1</v>
      </c>
      <c r="H1381" s="15">
        <f>SUM(I1353:I1380)*0.01</f>
        <v>0</v>
      </c>
      <c r="I1381" s="10">
        <f>SUM(G1381*H1381)</f>
        <v>0</v>
      </c>
    </row>
    <row r="1382" spans="1:13" s="2" customFormat="1" ht="13.1">
      <c r="B1382" s="8" t="s">
        <v>10</v>
      </c>
      <c r="D1382" s="27"/>
      <c r="E1382" s="27"/>
      <c r="F1382" s="27"/>
      <c r="G1382" s="6">
        <f>SUM(G1376:G1379)</f>
        <v>0</v>
      </c>
      <c r="H1382" s="14"/>
      <c r="I1382" s="6">
        <f>SUM(I1353:I1381)</f>
        <v>0</v>
      </c>
      <c r="J1382" s="6">
        <f>SUM(I1382)*I1351</f>
        <v>0</v>
      </c>
      <c r="K1382" s="6">
        <f>SUM(K1376:K1381)</f>
        <v>0</v>
      </c>
      <c r="L1382" s="6">
        <f t="shared" ref="L1382" si="262">SUM(L1376:L1381)</f>
        <v>0</v>
      </c>
      <c r="M1382" s="6">
        <f t="shared" ref="M1382" si="263">SUM(M1376:M1381)</f>
        <v>0</v>
      </c>
    </row>
    <row r="1383" spans="1:13" ht="15.05">
      <c r="A1383" s="3" t="s">
        <v>9</v>
      </c>
      <c r="B1383" s="77">
        <f>'JMS SHEDULE OF WORKS'!C46</f>
        <v>0</v>
      </c>
      <c r="D1383" s="26">
        <f>'JMS SHEDULE OF WORKS'!D46</f>
        <v>0</v>
      </c>
      <c r="F1383" s="78">
        <f>'JMS SHEDULE OF WORKS'!G46</f>
        <v>0</v>
      </c>
      <c r="H1383" s="13" t="s">
        <v>22</v>
      </c>
      <c r="I1383" s="24">
        <f>'JMS SHEDULE OF WORKS'!E46</f>
        <v>0</v>
      </c>
    </row>
    <row r="1384" spans="1:13" s="2" customFormat="1" ht="13.1">
      <c r="A1384" s="76" t="str">
        <f>'JMS SHEDULE OF WORKS'!A46</f>
        <v>6964/44</v>
      </c>
      <c r="B1384" s="8" t="s">
        <v>3</v>
      </c>
      <c r="C1384" s="2" t="s">
        <v>4</v>
      </c>
      <c r="D1384" s="27" t="s">
        <v>5</v>
      </c>
      <c r="E1384" s="27" t="s">
        <v>5</v>
      </c>
      <c r="F1384" s="27" t="s">
        <v>23</v>
      </c>
      <c r="G1384" s="6" t="s">
        <v>6</v>
      </c>
      <c r="H1384" s="14" t="s">
        <v>7</v>
      </c>
      <c r="I1384" s="6" t="s">
        <v>8</v>
      </c>
      <c r="J1384" s="6"/>
      <c r="K1384" s="6" t="s">
        <v>18</v>
      </c>
      <c r="L1384" s="6" t="s">
        <v>19</v>
      </c>
      <c r="M1384" s="6" t="s">
        <v>20</v>
      </c>
    </row>
    <row r="1385" spans="1:13">
      <c r="A1385" s="30" t="s">
        <v>24</v>
      </c>
      <c r="B1385" s="11"/>
      <c r="C1385" s="12"/>
      <c r="D1385" s="28"/>
      <c r="E1385" s="28"/>
      <c r="F1385" s="28">
        <f t="shared" ref="F1385:F1390" si="264">SUM(D1385*E1385)</f>
        <v>0</v>
      </c>
      <c r="G1385" s="10"/>
      <c r="H1385" s="15"/>
      <c r="I1385" s="10">
        <f t="shared" ref="I1385:I1390" si="265">SUM(F1385*G1385)*H1385</f>
        <v>0</v>
      </c>
    </row>
    <row r="1386" spans="1:13">
      <c r="A1386" s="30" t="s">
        <v>24</v>
      </c>
      <c r="B1386" s="11"/>
      <c r="C1386" s="12"/>
      <c r="D1386" s="28"/>
      <c r="E1386" s="28"/>
      <c r="F1386" s="28">
        <f t="shared" si="264"/>
        <v>0</v>
      </c>
      <c r="G1386" s="10"/>
      <c r="H1386" s="15"/>
      <c r="I1386" s="10">
        <f t="shared" si="265"/>
        <v>0</v>
      </c>
    </row>
    <row r="1387" spans="1:13">
      <c r="A1387" s="30" t="s">
        <v>24</v>
      </c>
      <c r="B1387" s="11"/>
      <c r="C1387" s="12"/>
      <c r="D1387" s="28"/>
      <c r="E1387" s="28"/>
      <c r="F1387" s="28">
        <f t="shared" si="264"/>
        <v>0</v>
      </c>
      <c r="G1387" s="10"/>
      <c r="H1387" s="15"/>
      <c r="I1387" s="10">
        <f t="shared" si="265"/>
        <v>0</v>
      </c>
    </row>
    <row r="1388" spans="1:13">
      <c r="A1388" s="31" t="s">
        <v>25</v>
      </c>
      <c r="B1388" s="11"/>
      <c r="C1388" s="12"/>
      <c r="D1388" s="28"/>
      <c r="E1388" s="28"/>
      <c r="F1388" s="28">
        <f t="shared" si="264"/>
        <v>0</v>
      </c>
      <c r="G1388" s="10"/>
      <c r="H1388" s="15"/>
      <c r="I1388" s="10">
        <f t="shared" si="265"/>
        <v>0</v>
      </c>
    </row>
    <row r="1389" spans="1:13">
      <c r="A1389" s="31" t="s">
        <v>25</v>
      </c>
      <c r="B1389" s="11"/>
      <c r="C1389" s="12"/>
      <c r="D1389" s="28"/>
      <c r="E1389" s="28"/>
      <c r="F1389" s="28">
        <f t="shared" si="264"/>
        <v>0</v>
      </c>
      <c r="G1389" s="10"/>
      <c r="H1389" s="15"/>
      <c r="I1389" s="10">
        <f t="shared" si="265"/>
        <v>0</v>
      </c>
    </row>
    <row r="1390" spans="1:13">
      <c r="A1390" s="31" t="s">
        <v>25</v>
      </c>
      <c r="B1390" s="11"/>
      <c r="C1390" s="12"/>
      <c r="D1390" s="28"/>
      <c r="E1390" s="28"/>
      <c r="F1390" s="28">
        <f t="shared" si="264"/>
        <v>0</v>
      </c>
      <c r="G1390" s="10"/>
      <c r="H1390" s="15"/>
      <c r="I1390" s="10">
        <f t="shared" si="265"/>
        <v>0</v>
      </c>
    </row>
    <row r="1391" spans="1:13">
      <c r="A1391" s="31" t="s">
        <v>39</v>
      </c>
      <c r="B1391" s="11"/>
      <c r="C1391" s="12"/>
      <c r="D1391" s="28"/>
      <c r="E1391" s="28"/>
      <c r="F1391" s="28"/>
      <c r="G1391" s="10"/>
      <c r="H1391" s="15"/>
      <c r="I1391" s="10">
        <f t="shared" ref="I1391:I1393" si="266">SUM(G1391*H1391)</f>
        <v>0</v>
      </c>
    </row>
    <row r="1392" spans="1:13">
      <c r="A1392" s="31" t="s">
        <v>39</v>
      </c>
      <c r="B1392" s="11"/>
      <c r="C1392" s="12"/>
      <c r="D1392" s="28"/>
      <c r="E1392" s="28"/>
      <c r="F1392" s="28"/>
      <c r="G1392" s="10"/>
      <c r="H1392" s="15"/>
      <c r="I1392" s="10">
        <f t="shared" si="266"/>
        <v>0</v>
      </c>
    </row>
    <row r="1393" spans="1:11">
      <c r="A1393" s="31" t="s">
        <v>39</v>
      </c>
      <c r="B1393" s="11"/>
      <c r="C1393" s="12"/>
      <c r="D1393" s="28"/>
      <c r="E1393" s="28"/>
      <c r="F1393" s="28"/>
      <c r="G1393" s="10"/>
      <c r="H1393" s="15"/>
      <c r="I1393" s="10">
        <f t="shared" si="266"/>
        <v>0</v>
      </c>
    </row>
    <row r="1394" spans="1:11">
      <c r="A1394" s="32" t="s">
        <v>28</v>
      </c>
      <c r="B1394" s="11"/>
      <c r="C1394" s="12"/>
      <c r="D1394" s="28"/>
      <c r="E1394" s="28"/>
      <c r="F1394" s="28"/>
      <c r="G1394" s="10"/>
      <c r="H1394" s="15"/>
      <c r="I1394" s="10">
        <f t="shared" ref="I1394:I1412" si="267">SUM(G1394*H1394)</f>
        <v>0</v>
      </c>
    </row>
    <row r="1395" spans="1:11">
      <c r="A1395" s="32" t="s">
        <v>28</v>
      </c>
      <c r="B1395" s="11"/>
      <c r="C1395" s="12"/>
      <c r="D1395" s="28"/>
      <c r="E1395" s="28"/>
      <c r="F1395" s="28"/>
      <c r="G1395" s="10"/>
      <c r="H1395" s="15"/>
      <c r="I1395" s="10">
        <f t="shared" si="267"/>
        <v>0</v>
      </c>
    </row>
    <row r="1396" spans="1:11">
      <c r="A1396" s="32" t="s">
        <v>28</v>
      </c>
      <c r="B1396" s="11"/>
      <c r="C1396" s="12"/>
      <c r="D1396" s="28"/>
      <c r="E1396" s="28"/>
      <c r="F1396" s="28"/>
      <c r="G1396" s="10"/>
      <c r="H1396" s="15"/>
      <c r="I1396" s="10">
        <f t="shared" si="267"/>
        <v>0</v>
      </c>
    </row>
    <row r="1397" spans="1:11">
      <c r="A1397" t="s">
        <v>26</v>
      </c>
      <c r="B1397" s="11"/>
      <c r="C1397" s="12"/>
      <c r="D1397" s="28"/>
      <c r="E1397" s="28"/>
      <c r="F1397" s="28"/>
      <c r="G1397" s="33">
        <v>0.1</v>
      </c>
      <c r="H1397" s="15">
        <f>SUM(I1394:I1396)</f>
        <v>0</v>
      </c>
      <c r="I1397" s="10">
        <f t="shared" si="267"/>
        <v>0</v>
      </c>
    </row>
    <row r="1398" spans="1:11">
      <c r="B1398" s="11" t="s">
        <v>27</v>
      </c>
      <c r="C1398" s="12"/>
      <c r="D1398" s="28"/>
      <c r="E1398" s="28"/>
      <c r="F1398" s="28"/>
      <c r="G1398" s="10"/>
      <c r="H1398" s="15"/>
      <c r="I1398" s="10">
        <f t="shared" si="267"/>
        <v>0</v>
      </c>
    </row>
    <row r="1399" spans="1:11">
      <c r="B1399" s="11" t="s">
        <v>13</v>
      </c>
      <c r="C1399" s="12" t="s">
        <v>14</v>
      </c>
      <c r="D1399" s="28" t="s">
        <v>29</v>
      </c>
      <c r="E1399" s="28"/>
      <c r="F1399" s="28">
        <f>SUM(G1385:G1387)</f>
        <v>0</v>
      </c>
      <c r="G1399" s="34">
        <f>SUM(F1399)/20</f>
        <v>0</v>
      </c>
      <c r="H1399" s="23"/>
      <c r="I1399" s="10">
        <f t="shared" si="267"/>
        <v>0</v>
      </c>
    </row>
    <row r="1400" spans="1:11">
      <c r="B1400" s="11" t="s">
        <v>13</v>
      </c>
      <c r="C1400" s="12" t="s">
        <v>14</v>
      </c>
      <c r="D1400" s="28" t="s">
        <v>30</v>
      </c>
      <c r="E1400" s="28"/>
      <c r="F1400" s="28">
        <f>SUM(G1388:G1390)</f>
        <v>0</v>
      </c>
      <c r="G1400" s="34">
        <f>SUM(F1400)/10</f>
        <v>0</v>
      </c>
      <c r="H1400" s="23"/>
      <c r="I1400" s="10">
        <f t="shared" si="267"/>
        <v>0</v>
      </c>
    </row>
    <row r="1401" spans="1:11">
      <c r="B1401" s="11" t="s">
        <v>13</v>
      </c>
      <c r="C1401" s="12" t="s">
        <v>14</v>
      </c>
      <c r="D1401" s="28" t="s">
        <v>57</v>
      </c>
      <c r="E1401" s="28"/>
      <c r="F1401" s="80"/>
      <c r="G1401" s="34">
        <f>SUM(F1401)*0.25</f>
        <v>0</v>
      </c>
      <c r="H1401" s="23"/>
      <c r="I1401" s="10">
        <f t="shared" si="267"/>
        <v>0</v>
      </c>
    </row>
    <row r="1402" spans="1:11">
      <c r="B1402" s="11" t="s">
        <v>13</v>
      </c>
      <c r="C1402" s="12" t="s">
        <v>14</v>
      </c>
      <c r="D1402" s="28"/>
      <c r="E1402" s="28"/>
      <c r="F1402" s="28"/>
      <c r="G1402" s="34"/>
      <c r="H1402" s="23"/>
      <c r="I1402" s="10">
        <f t="shared" si="267"/>
        <v>0</v>
      </c>
    </row>
    <row r="1403" spans="1:11">
      <c r="B1403" s="11" t="s">
        <v>13</v>
      </c>
      <c r="C1403" s="12" t="s">
        <v>15</v>
      </c>
      <c r="D1403" s="28"/>
      <c r="E1403" s="28"/>
      <c r="F1403" s="28"/>
      <c r="G1403" s="34"/>
      <c r="H1403" s="23"/>
      <c r="I1403" s="10">
        <f t="shared" si="267"/>
        <v>0</v>
      </c>
    </row>
    <row r="1404" spans="1:11">
      <c r="B1404" s="11" t="s">
        <v>13</v>
      </c>
      <c r="C1404" s="12" t="s">
        <v>15</v>
      </c>
      <c r="D1404" s="28"/>
      <c r="E1404" s="28"/>
      <c r="F1404" s="28"/>
      <c r="G1404" s="34"/>
      <c r="H1404" s="23"/>
      <c r="I1404" s="10">
        <f t="shared" si="267"/>
        <v>0</v>
      </c>
    </row>
    <row r="1405" spans="1:11">
      <c r="B1405" s="11" t="s">
        <v>13</v>
      </c>
      <c r="C1405" s="12" t="s">
        <v>15</v>
      </c>
      <c r="D1405" s="28"/>
      <c r="E1405" s="28"/>
      <c r="F1405" s="28"/>
      <c r="G1405" s="34"/>
      <c r="H1405" s="23"/>
      <c r="I1405" s="10">
        <f t="shared" si="267"/>
        <v>0</v>
      </c>
    </row>
    <row r="1406" spans="1:11">
      <c r="B1406" s="11" t="s">
        <v>13</v>
      </c>
      <c r="C1406" s="12" t="s">
        <v>16</v>
      </c>
      <c r="D1406" s="28"/>
      <c r="E1406" s="28"/>
      <c r="F1406" s="28"/>
      <c r="G1406" s="34"/>
      <c r="H1406" s="23"/>
      <c r="I1406" s="10">
        <f t="shared" si="267"/>
        <v>0</v>
      </c>
    </row>
    <row r="1407" spans="1:11">
      <c r="B1407" s="11" t="s">
        <v>13</v>
      </c>
      <c r="C1407" s="12" t="s">
        <v>16</v>
      </c>
      <c r="D1407" s="28"/>
      <c r="E1407" s="28"/>
      <c r="F1407" s="28"/>
      <c r="G1407" s="34"/>
      <c r="H1407" s="23"/>
      <c r="I1407" s="10">
        <f t="shared" si="267"/>
        <v>0</v>
      </c>
    </row>
    <row r="1408" spans="1:11">
      <c r="B1408" s="11" t="s">
        <v>21</v>
      </c>
      <c r="C1408" s="12" t="s">
        <v>14</v>
      </c>
      <c r="D1408" s="28"/>
      <c r="E1408" s="28"/>
      <c r="F1408" s="28"/>
      <c r="G1408" s="22">
        <f>SUM(G1399:G1402)</f>
        <v>0</v>
      </c>
      <c r="H1408" s="15">
        <v>37.42</v>
      </c>
      <c r="I1408" s="10">
        <f t="shared" si="267"/>
        <v>0</v>
      </c>
      <c r="K1408" s="5">
        <f>SUM(G1408)*I1383</f>
        <v>0</v>
      </c>
    </row>
    <row r="1409" spans="1:13">
      <c r="B1409" s="11" t="s">
        <v>21</v>
      </c>
      <c r="C1409" s="12" t="s">
        <v>15</v>
      </c>
      <c r="D1409" s="28"/>
      <c r="E1409" s="28"/>
      <c r="F1409" s="28"/>
      <c r="G1409" s="22">
        <f>SUM(G1403:G1405)</f>
        <v>0</v>
      </c>
      <c r="H1409" s="15">
        <v>37.42</v>
      </c>
      <c r="I1409" s="10">
        <f t="shared" si="267"/>
        <v>0</v>
      </c>
      <c r="L1409" s="5">
        <f>SUM(G1409)*I1383</f>
        <v>0</v>
      </c>
    </row>
    <row r="1410" spans="1:13">
      <c r="B1410" s="11" t="s">
        <v>21</v>
      </c>
      <c r="C1410" s="12" t="s">
        <v>16</v>
      </c>
      <c r="D1410" s="28"/>
      <c r="E1410" s="28"/>
      <c r="F1410" s="28"/>
      <c r="G1410" s="22">
        <f>SUM(G1406:G1407)</f>
        <v>0</v>
      </c>
      <c r="H1410" s="15">
        <v>37.42</v>
      </c>
      <c r="I1410" s="10">
        <f t="shared" si="267"/>
        <v>0</v>
      </c>
      <c r="M1410" s="5">
        <f>SUM(G1410)*I1383</f>
        <v>0</v>
      </c>
    </row>
    <row r="1411" spans="1:13">
      <c r="B1411" s="11" t="s">
        <v>13</v>
      </c>
      <c r="C1411" s="12" t="s">
        <v>17</v>
      </c>
      <c r="D1411" s="28"/>
      <c r="E1411" s="28"/>
      <c r="F1411" s="28"/>
      <c r="G1411" s="34"/>
      <c r="H1411" s="15">
        <v>37.42</v>
      </c>
      <c r="I1411" s="10">
        <f t="shared" si="267"/>
        <v>0</v>
      </c>
      <c r="L1411" s="5">
        <f>SUM(G1411)*I1383</f>
        <v>0</v>
      </c>
    </row>
    <row r="1412" spans="1:13">
      <c r="B1412" s="11" t="s">
        <v>12</v>
      </c>
      <c r="C1412" s="12"/>
      <c r="D1412" s="28"/>
      <c r="E1412" s="28"/>
      <c r="F1412" s="28"/>
      <c r="G1412" s="10"/>
      <c r="H1412" s="15">
        <v>37.42</v>
      </c>
      <c r="I1412" s="10">
        <f t="shared" si="267"/>
        <v>0</v>
      </c>
    </row>
    <row r="1413" spans="1:13">
      <c r="B1413" s="11" t="s">
        <v>11</v>
      </c>
      <c r="C1413" s="12"/>
      <c r="D1413" s="28"/>
      <c r="E1413" s="28"/>
      <c r="F1413" s="28"/>
      <c r="G1413" s="10">
        <v>1</v>
      </c>
      <c r="H1413" s="15">
        <f>SUM(I1385:I1412)*0.01</f>
        <v>0</v>
      </c>
      <c r="I1413" s="10">
        <f>SUM(G1413*H1413)</f>
        <v>0</v>
      </c>
    </row>
    <row r="1414" spans="1:13" s="2" customFormat="1" ht="13.1">
      <c r="B1414" s="8" t="s">
        <v>10</v>
      </c>
      <c r="D1414" s="27"/>
      <c r="E1414" s="27"/>
      <c r="F1414" s="27"/>
      <c r="G1414" s="6">
        <f>SUM(G1408:G1411)</f>
        <v>0</v>
      </c>
      <c r="H1414" s="14"/>
      <c r="I1414" s="6">
        <f>SUM(I1385:I1413)</f>
        <v>0</v>
      </c>
      <c r="J1414" s="6">
        <f>SUM(I1414)*I1383</f>
        <v>0</v>
      </c>
      <c r="K1414" s="6">
        <f>SUM(K1408:K1413)</f>
        <v>0</v>
      </c>
      <c r="L1414" s="6">
        <f t="shared" ref="L1414" si="268">SUM(L1408:L1413)</f>
        <v>0</v>
      </c>
      <c r="M1414" s="6">
        <f t="shared" ref="M1414" si="269">SUM(M1408:M1413)</f>
        <v>0</v>
      </c>
    </row>
    <row r="1415" spans="1:13" ht="15.05">
      <c r="A1415" s="3" t="s">
        <v>9</v>
      </c>
      <c r="B1415" s="77">
        <f>'JMS SHEDULE OF WORKS'!C47</f>
        <v>0</v>
      </c>
      <c r="D1415" s="26">
        <f>'JMS SHEDULE OF WORKS'!D47</f>
        <v>0</v>
      </c>
      <c r="F1415" s="78">
        <f>'JMS SHEDULE OF WORKS'!G47</f>
        <v>0</v>
      </c>
      <c r="H1415" s="13" t="s">
        <v>22</v>
      </c>
      <c r="I1415" s="24">
        <f>'JMS SHEDULE OF WORKS'!E47</f>
        <v>0</v>
      </c>
    </row>
    <row r="1416" spans="1:13" s="2" customFormat="1" ht="13.1">
      <c r="A1416" s="76" t="str">
        <f>'JMS SHEDULE OF WORKS'!A47</f>
        <v>6964/45</v>
      </c>
      <c r="B1416" s="8" t="s">
        <v>3</v>
      </c>
      <c r="C1416" s="2" t="s">
        <v>4</v>
      </c>
      <c r="D1416" s="27" t="s">
        <v>5</v>
      </c>
      <c r="E1416" s="27" t="s">
        <v>5</v>
      </c>
      <c r="F1416" s="27" t="s">
        <v>23</v>
      </c>
      <c r="G1416" s="6" t="s">
        <v>6</v>
      </c>
      <c r="H1416" s="14" t="s">
        <v>7</v>
      </c>
      <c r="I1416" s="6" t="s">
        <v>8</v>
      </c>
      <c r="J1416" s="6"/>
      <c r="K1416" s="6" t="s">
        <v>18</v>
      </c>
      <c r="L1416" s="6" t="s">
        <v>19</v>
      </c>
      <c r="M1416" s="6" t="s">
        <v>20</v>
      </c>
    </row>
    <row r="1417" spans="1:13">
      <c r="A1417" s="30" t="s">
        <v>24</v>
      </c>
      <c r="B1417" s="11"/>
      <c r="C1417" s="12"/>
      <c r="D1417" s="28"/>
      <c r="E1417" s="28"/>
      <c r="F1417" s="28">
        <f t="shared" ref="F1417:F1422" si="270">SUM(D1417*E1417)</f>
        <v>0</v>
      </c>
      <c r="G1417" s="10"/>
      <c r="H1417" s="15"/>
      <c r="I1417" s="10">
        <f t="shared" ref="I1417:I1422" si="271">SUM(F1417*G1417)*H1417</f>
        <v>0</v>
      </c>
    </row>
    <row r="1418" spans="1:13">
      <c r="A1418" s="30" t="s">
        <v>24</v>
      </c>
      <c r="B1418" s="11"/>
      <c r="C1418" s="12"/>
      <c r="D1418" s="28"/>
      <c r="E1418" s="28"/>
      <c r="F1418" s="28">
        <f t="shared" si="270"/>
        <v>0</v>
      </c>
      <c r="G1418" s="10"/>
      <c r="H1418" s="15"/>
      <c r="I1418" s="10">
        <f t="shared" si="271"/>
        <v>0</v>
      </c>
    </row>
    <row r="1419" spans="1:13">
      <c r="A1419" s="30" t="s">
        <v>24</v>
      </c>
      <c r="B1419" s="11"/>
      <c r="C1419" s="12"/>
      <c r="D1419" s="28"/>
      <c r="E1419" s="28"/>
      <c r="F1419" s="28">
        <f t="shared" si="270"/>
        <v>0</v>
      </c>
      <c r="G1419" s="10"/>
      <c r="H1419" s="15"/>
      <c r="I1419" s="10">
        <f t="shared" si="271"/>
        <v>0</v>
      </c>
    </row>
    <row r="1420" spans="1:13">
      <c r="A1420" s="31" t="s">
        <v>25</v>
      </c>
      <c r="B1420" s="11"/>
      <c r="C1420" s="12"/>
      <c r="D1420" s="28"/>
      <c r="E1420" s="28"/>
      <c r="F1420" s="28">
        <f t="shared" si="270"/>
        <v>0</v>
      </c>
      <c r="G1420" s="10"/>
      <c r="H1420" s="15"/>
      <c r="I1420" s="10">
        <f t="shared" si="271"/>
        <v>0</v>
      </c>
    </row>
    <row r="1421" spans="1:13">
      <c r="A1421" s="31" t="s">
        <v>25</v>
      </c>
      <c r="B1421" s="11"/>
      <c r="C1421" s="12"/>
      <c r="D1421" s="28"/>
      <c r="E1421" s="28"/>
      <c r="F1421" s="28">
        <f t="shared" si="270"/>
        <v>0</v>
      </c>
      <c r="G1421" s="10"/>
      <c r="H1421" s="15"/>
      <c r="I1421" s="10">
        <f t="shared" si="271"/>
        <v>0</v>
      </c>
    </row>
    <row r="1422" spans="1:13">
      <c r="A1422" s="31" t="s">
        <v>25</v>
      </c>
      <c r="B1422" s="11"/>
      <c r="C1422" s="12"/>
      <c r="D1422" s="28"/>
      <c r="E1422" s="28"/>
      <c r="F1422" s="28">
        <f t="shared" si="270"/>
        <v>0</v>
      </c>
      <c r="G1422" s="10"/>
      <c r="H1422" s="15"/>
      <c r="I1422" s="10">
        <f t="shared" si="271"/>
        <v>0</v>
      </c>
    </row>
    <row r="1423" spans="1:13">
      <c r="A1423" s="31" t="s">
        <v>39</v>
      </c>
      <c r="B1423" s="11"/>
      <c r="C1423" s="12"/>
      <c r="D1423" s="28"/>
      <c r="E1423" s="28"/>
      <c r="F1423" s="28"/>
      <c r="G1423" s="10"/>
      <c r="H1423" s="15"/>
      <c r="I1423" s="10">
        <f t="shared" ref="I1423:I1425" si="272">SUM(G1423*H1423)</f>
        <v>0</v>
      </c>
    </row>
    <row r="1424" spans="1:13">
      <c r="A1424" s="31" t="s">
        <v>39</v>
      </c>
      <c r="B1424" s="11"/>
      <c r="C1424" s="12"/>
      <c r="D1424" s="28"/>
      <c r="E1424" s="28"/>
      <c r="F1424" s="28"/>
      <c r="G1424" s="10"/>
      <c r="H1424" s="15"/>
      <c r="I1424" s="10">
        <f t="shared" si="272"/>
        <v>0</v>
      </c>
    </row>
    <row r="1425" spans="1:11">
      <c r="A1425" s="31" t="s">
        <v>39</v>
      </c>
      <c r="B1425" s="11"/>
      <c r="C1425" s="12"/>
      <c r="D1425" s="28"/>
      <c r="E1425" s="28"/>
      <c r="F1425" s="28"/>
      <c r="G1425" s="10"/>
      <c r="H1425" s="15"/>
      <c r="I1425" s="10">
        <f t="shared" si="272"/>
        <v>0</v>
      </c>
    </row>
    <row r="1426" spans="1:11">
      <c r="A1426" s="32" t="s">
        <v>28</v>
      </c>
      <c r="B1426" s="11"/>
      <c r="C1426" s="12"/>
      <c r="D1426" s="28"/>
      <c r="E1426" s="28"/>
      <c r="F1426" s="28"/>
      <c r="G1426" s="10"/>
      <c r="H1426" s="15"/>
      <c r="I1426" s="10">
        <f t="shared" ref="I1426:I1444" si="273">SUM(G1426*H1426)</f>
        <v>0</v>
      </c>
    </row>
    <row r="1427" spans="1:11">
      <c r="A1427" s="32" t="s">
        <v>28</v>
      </c>
      <c r="B1427" s="11"/>
      <c r="C1427" s="12"/>
      <c r="D1427" s="28"/>
      <c r="E1427" s="28"/>
      <c r="F1427" s="28"/>
      <c r="G1427" s="10"/>
      <c r="H1427" s="15"/>
      <c r="I1427" s="10">
        <f t="shared" si="273"/>
        <v>0</v>
      </c>
    </row>
    <row r="1428" spans="1:11">
      <c r="A1428" s="32" t="s">
        <v>28</v>
      </c>
      <c r="B1428" s="11"/>
      <c r="C1428" s="12"/>
      <c r="D1428" s="28"/>
      <c r="E1428" s="28"/>
      <c r="F1428" s="28"/>
      <c r="G1428" s="10"/>
      <c r="H1428" s="15"/>
      <c r="I1428" s="10">
        <f t="shared" si="273"/>
        <v>0</v>
      </c>
    </row>
    <row r="1429" spans="1:11">
      <c r="A1429" t="s">
        <v>26</v>
      </c>
      <c r="B1429" s="11"/>
      <c r="C1429" s="12"/>
      <c r="D1429" s="28"/>
      <c r="E1429" s="28"/>
      <c r="F1429" s="28"/>
      <c r="G1429" s="33">
        <v>0.1</v>
      </c>
      <c r="H1429" s="15">
        <f>SUM(I1426:I1428)</f>
        <v>0</v>
      </c>
      <c r="I1429" s="10">
        <f t="shared" si="273"/>
        <v>0</v>
      </c>
    </row>
    <row r="1430" spans="1:11">
      <c r="B1430" s="11" t="s">
        <v>27</v>
      </c>
      <c r="C1430" s="12"/>
      <c r="D1430" s="28"/>
      <c r="E1430" s="28"/>
      <c r="F1430" s="28"/>
      <c r="G1430" s="10"/>
      <c r="H1430" s="15"/>
      <c r="I1430" s="10">
        <f t="shared" si="273"/>
        <v>0</v>
      </c>
    </row>
    <row r="1431" spans="1:11">
      <c r="B1431" s="11" t="s">
        <v>13</v>
      </c>
      <c r="C1431" s="12" t="s">
        <v>14</v>
      </c>
      <c r="D1431" s="28" t="s">
        <v>29</v>
      </c>
      <c r="E1431" s="28"/>
      <c r="F1431" s="28">
        <f>SUM(G1417:G1419)</f>
        <v>0</v>
      </c>
      <c r="G1431" s="34">
        <f>SUM(F1431)/20</f>
        <v>0</v>
      </c>
      <c r="H1431" s="23"/>
      <c r="I1431" s="10">
        <f t="shared" si="273"/>
        <v>0</v>
      </c>
    </row>
    <row r="1432" spans="1:11">
      <c r="B1432" s="11" t="s">
        <v>13</v>
      </c>
      <c r="C1432" s="12" t="s">
        <v>14</v>
      </c>
      <c r="D1432" s="28" t="s">
        <v>30</v>
      </c>
      <c r="E1432" s="28"/>
      <c r="F1432" s="28">
        <f>SUM(G1420:G1422)</f>
        <v>0</v>
      </c>
      <c r="G1432" s="34">
        <f>SUM(F1432)/10</f>
        <v>0</v>
      </c>
      <c r="H1432" s="23"/>
      <c r="I1432" s="10">
        <f t="shared" si="273"/>
        <v>0</v>
      </c>
    </row>
    <row r="1433" spans="1:11">
      <c r="B1433" s="11" t="s">
        <v>13</v>
      </c>
      <c r="C1433" s="12" t="s">
        <v>14</v>
      </c>
      <c r="D1433" s="28" t="s">
        <v>57</v>
      </c>
      <c r="E1433" s="28"/>
      <c r="F1433" s="80"/>
      <c r="G1433" s="34">
        <f>SUM(F1433)*0.25</f>
        <v>0</v>
      </c>
      <c r="H1433" s="23"/>
      <c r="I1433" s="10">
        <f t="shared" si="273"/>
        <v>0</v>
      </c>
    </row>
    <row r="1434" spans="1:11">
      <c r="B1434" s="11" t="s">
        <v>13</v>
      </c>
      <c r="C1434" s="12" t="s">
        <v>14</v>
      </c>
      <c r="D1434" s="28"/>
      <c r="E1434" s="28"/>
      <c r="F1434" s="28"/>
      <c r="G1434" s="34"/>
      <c r="H1434" s="23"/>
      <c r="I1434" s="10">
        <f t="shared" si="273"/>
        <v>0</v>
      </c>
    </row>
    <row r="1435" spans="1:11">
      <c r="B1435" s="11" t="s">
        <v>13</v>
      </c>
      <c r="C1435" s="12" t="s">
        <v>15</v>
      </c>
      <c r="D1435" s="28"/>
      <c r="E1435" s="28"/>
      <c r="F1435" s="28"/>
      <c r="G1435" s="34"/>
      <c r="H1435" s="23"/>
      <c r="I1435" s="10">
        <f t="shared" si="273"/>
        <v>0</v>
      </c>
    </row>
    <row r="1436" spans="1:11">
      <c r="B1436" s="11" t="s">
        <v>13</v>
      </c>
      <c r="C1436" s="12" t="s">
        <v>15</v>
      </c>
      <c r="D1436" s="28"/>
      <c r="E1436" s="28"/>
      <c r="F1436" s="28"/>
      <c r="G1436" s="34"/>
      <c r="H1436" s="23"/>
      <c r="I1436" s="10">
        <f t="shared" si="273"/>
        <v>0</v>
      </c>
    </row>
    <row r="1437" spans="1:11">
      <c r="B1437" s="11" t="s">
        <v>13</v>
      </c>
      <c r="C1437" s="12" t="s">
        <v>15</v>
      </c>
      <c r="D1437" s="28"/>
      <c r="E1437" s="28"/>
      <c r="F1437" s="28"/>
      <c r="G1437" s="34"/>
      <c r="H1437" s="23"/>
      <c r="I1437" s="10">
        <f t="shared" si="273"/>
        <v>0</v>
      </c>
    </row>
    <row r="1438" spans="1:11">
      <c r="B1438" s="11" t="s">
        <v>13</v>
      </c>
      <c r="C1438" s="12" t="s">
        <v>16</v>
      </c>
      <c r="D1438" s="28"/>
      <c r="E1438" s="28"/>
      <c r="F1438" s="28"/>
      <c r="G1438" s="34"/>
      <c r="H1438" s="23"/>
      <c r="I1438" s="10">
        <f t="shared" si="273"/>
        <v>0</v>
      </c>
    </row>
    <row r="1439" spans="1:11">
      <c r="B1439" s="11" t="s">
        <v>13</v>
      </c>
      <c r="C1439" s="12" t="s">
        <v>16</v>
      </c>
      <c r="D1439" s="28"/>
      <c r="E1439" s="28"/>
      <c r="F1439" s="28"/>
      <c r="G1439" s="34"/>
      <c r="H1439" s="23"/>
      <c r="I1439" s="10">
        <f t="shared" si="273"/>
        <v>0</v>
      </c>
    </row>
    <row r="1440" spans="1:11">
      <c r="B1440" s="11" t="s">
        <v>21</v>
      </c>
      <c r="C1440" s="12" t="s">
        <v>14</v>
      </c>
      <c r="D1440" s="28"/>
      <c r="E1440" s="28"/>
      <c r="F1440" s="28"/>
      <c r="G1440" s="22">
        <f>SUM(G1431:G1434)</f>
        <v>0</v>
      </c>
      <c r="H1440" s="15">
        <v>37.42</v>
      </c>
      <c r="I1440" s="10">
        <f t="shared" si="273"/>
        <v>0</v>
      </c>
      <c r="K1440" s="5">
        <f>SUM(G1440)*I1415</f>
        <v>0</v>
      </c>
    </row>
    <row r="1441" spans="1:13">
      <c r="B1441" s="11" t="s">
        <v>21</v>
      </c>
      <c r="C1441" s="12" t="s">
        <v>15</v>
      </c>
      <c r="D1441" s="28"/>
      <c r="E1441" s="28"/>
      <c r="F1441" s="28"/>
      <c r="G1441" s="22">
        <f>SUM(G1435:G1437)</f>
        <v>0</v>
      </c>
      <c r="H1441" s="15">
        <v>37.42</v>
      </c>
      <c r="I1441" s="10">
        <f t="shared" si="273"/>
        <v>0</v>
      </c>
      <c r="L1441" s="5">
        <f>SUM(G1441)*I1415</f>
        <v>0</v>
      </c>
    </row>
    <row r="1442" spans="1:13">
      <c r="B1442" s="11" t="s">
        <v>21</v>
      </c>
      <c r="C1442" s="12" t="s">
        <v>16</v>
      </c>
      <c r="D1442" s="28"/>
      <c r="E1442" s="28"/>
      <c r="F1442" s="28"/>
      <c r="G1442" s="22">
        <f>SUM(G1438:G1439)</f>
        <v>0</v>
      </c>
      <c r="H1442" s="15">
        <v>37.42</v>
      </c>
      <c r="I1442" s="10">
        <f t="shared" si="273"/>
        <v>0</v>
      </c>
      <c r="M1442" s="5">
        <f>SUM(G1442)*I1415</f>
        <v>0</v>
      </c>
    </row>
    <row r="1443" spans="1:13">
      <c r="B1443" s="11" t="s">
        <v>13</v>
      </c>
      <c r="C1443" s="12" t="s">
        <v>17</v>
      </c>
      <c r="D1443" s="28"/>
      <c r="E1443" s="28"/>
      <c r="F1443" s="28"/>
      <c r="G1443" s="34"/>
      <c r="H1443" s="15">
        <v>37.42</v>
      </c>
      <c r="I1443" s="10">
        <f t="shared" si="273"/>
        <v>0</v>
      </c>
      <c r="L1443" s="5">
        <f>SUM(G1443)*I1415</f>
        <v>0</v>
      </c>
    </row>
    <row r="1444" spans="1:13">
      <c r="B1444" s="11" t="s">
        <v>12</v>
      </c>
      <c r="C1444" s="12"/>
      <c r="D1444" s="28"/>
      <c r="E1444" s="28"/>
      <c r="F1444" s="28"/>
      <c r="G1444" s="10"/>
      <c r="H1444" s="15">
        <v>37.42</v>
      </c>
      <c r="I1444" s="10">
        <f t="shared" si="273"/>
        <v>0</v>
      </c>
    </row>
    <row r="1445" spans="1:13">
      <c r="B1445" s="11" t="s">
        <v>11</v>
      </c>
      <c r="C1445" s="12"/>
      <c r="D1445" s="28"/>
      <c r="E1445" s="28"/>
      <c r="F1445" s="28"/>
      <c r="G1445" s="10">
        <v>1</v>
      </c>
      <c r="H1445" s="15">
        <f>SUM(I1417:I1444)*0.01</f>
        <v>0</v>
      </c>
      <c r="I1445" s="10">
        <f>SUM(G1445*H1445)</f>
        <v>0</v>
      </c>
    </row>
    <row r="1446" spans="1:13" s="2" customFormat="1" ht="13.1">
      <c r="B1446" s="8" t="s">
        <v>10</v>
      </c>
      <c r="D1446" s="27"/>
      <c r="E1446" s="27"/>
      <c r="F1446" s="27"/>
      <c r="G1446" s="6">
        <f>SUM(G1440:G1443)</f>
        <v>0</v>
      </c>
      <c r="H1446" s="14"/>
      <c r="I1446" s="6">
        <f>SUM(I1417:I1445)</f>
        <v>0</v>
      </c>
      <c r="J1446" s="6">
        <f>SUM(I1446)*I1415</f>
        <v>0</v>
      </c>
      <c r="K1446" s="6">
        <f>SUM(K1440:K1445)</f>
        <v>0</v>
      </c>
      <c r="L1446" s="6">
        <f t="shared" ref="L1446" si="274">SUM(L1440:L1445)</f>
        <v>0</v>
      </c>
      <c r="M1446" s="6">
        <f t="shared" ref="M1446" si="275">SUM(M1440:M1445)</f>
        <v>0</v>
      </c>
    </row>
    <row r="1447" spans="1:13" ht="15.05">
      <c r="A1447" s="3" t="s">
        <v>9</v>
      </c>
      <c r="B1447" s="77">
        <f>'JMS SHEDULE OF WORKS'!C48</f>
        <v>0</v>
      </c>
      <c r="D1447" s="26">
        <f>'JMS SHEDULE OF WORKS'!D48</f>
        <v>0</v>
      </c>
      <c r="F1447" s="78">
        <f>'JMS SHEDULE OF WORKS'!G48</f>
        <v>0</v>
      </c>
      <c r="H1447" s="13" t="s">
        <v>22</v>
      </c>
      <c r="I1447" s="24">
        <f>'JMS SHEDULE OF WORKS'!E48</f>
        <v>0</v>
      </c>
    </row>
    <row r="1448" spans="1:13" s="2" customFormat="1" ht="13.1">
      <c r="A1448" s="76" t="str">
        <f>'JMS SHEDULE OF WORKS'!A48</f>
        <v>6964/46</v>
      </c>
      <c r="B1448" s="8" t="s">
        <v>3</v>
      </c>
      <c r="C1448" s="2" t="s">
        <v>4</v>
      </c>
      <c r="D1448" s="27" t="s">
        <v>5</v>
      </c>
      <c r="E1448" s="27" t="s">
        <v>5</v>
      </c>
      <c r="F1448" s="27" t="s">
        <v>23</v>
      </c>
      <c r="G1448" s="6" t="s">
        <v>6</v>
      </c>
      <c r="H1448" s="14" t="s">
        <v>7</v>
      </c>
      <c r="I1448" s="6" t="s">
        <v>8</v>
      </c>
      <c r="J1448" s="6"/>
      <c r="K1448" s="6" t="s">
        <v>18</v>
      </c>
      <c r="L1448" s="6" t="s">
        <v>19</v>
      </c>
      <c r="M1448" s="6" t="s">
        <v>20</v>
      </c>
    </row>
    <row r="1449" spans="1:13">
      <c r="A1449" s="30" t="s">
        <v>24</v>
      </c>
      <c r="B1449" s="11"/>
      <c r="C1449" s="12"/>
      <c r="D1449" s="28"/>
      <c r="E1449" s="28"/>
      <c r="F1449" s="28">
        <f t="shared" ref="F1449:F1454" si="276">SUM(D1449*E1449)</f>
        <v>0</v>
      </c>
      <c r="G1449" s="10"/>
      <c r="H1449" s="15"/>
      <c r="I1449" s="10">
        <f t="shared" ref="I1449:I1454" si="277">SUM(F1449*G1449)*H1449</f>
        <v>0</v>
      </c>
    </row>
    <row r="1450" spans="1:13">
      <c r="A1450" s="30" t="s">
        <v>24</v>
      </c>
      <c r="B1450" s="11"/>
      <c r="C1450" s="12"/>
      <c r="D1450" s="28"/>
      <c r="E1450" s="28"/>
      <c r="F1450" s="28">
        <f t="shared" si="276"/>
        <v>0</v>
      </c>
      <c r="G1450" s="10"/>
      <c r="H1450" s="15"/>
      <c r="I1450" s="10">
        <f t="shared" si="277"/>
        <v>0</v>
      </c>
    </row>
    <row r="1451" spans="1:13">
      <c r="A1451" s="30" t="s">
        <v>24</v>
      </c>
      <c r="B1451" s="11"/>
      <c r="C1451" s="12"/>
      <c r="D1451" s="28"/>
      <c r="E1451" s="28"/>
      <c r="F1451" s="28">
        <f t="shared" si="276"/>
        <v>0</v>
      </c>
      <c r="G1451" s="10"/>
      <c r="H1451" s="15"/>
      <c r="I1451" s="10">
        <f t="shared" si="277"/>
        <v>0</v>
      </c>
    </row>
    <row r="1452" spans="1:13">
      <c r="A1452" s="31" t="s">
        <v>25</v>
      </c>
      <c r="B1452" s="11"/>
      <c r="C1452" s="12"/>
      <c r="D1452" s="28"/>
      <c r="E1452" s="28"/>
      <c r="F1452" s="28">
        <f t="shared" si="276"/>
        <v>0</v>
      </c>
      <c r="G1452" s="10"/>
      <c r="H1452" s="15"/>
      <c r="I1452" s="10">
        <f t="shared" si="277"/>
        <v>0</v>
      </c>
    </row>
    <row r="1453" spans="1:13">
      <c r="A1453" s="31" t="s">
        <v>25</v>
      </c>
      <c r="B1453" s="11"/>
      <c r="C1453" s="12"/>
      <c r="D1453" s="28"/>
      <c r="E1453" s="28"/>
      <c r="F1453" s="28">
        <f t="shared" si="276"/>
        <v>0</v>
      </c>
      <c r="G1453" s="10"/>
      <c r="H1453" s="15"/>
      <c r="I1453" s="10">
        <f t="shared" si="277"/>
        <v>0</v>
      </c>
    </row>
    <row r="1454" spans="1:13">
      <c r="A1454" s="31" t="s">
        <v>25</v>
      </c>
      <c r="B1454" s="11"/>
      <c r="C1454" s="12"/>
      <c r="D1454" s="28"/>
      <c r="E1454" s="28"/>
      <c r="F1454" s="28">
        <f t="shared" si="276"/>
        <v>0</v>
      </c>
      <c r="G1454" s="10"/>
      <c r="H1454" s="15"/>
      <c r="I1454" s="10">
        <f t="shared" si="277"/>
        <v>0</v>
      </c>
    </row>
    <row r="1455" spans="1:13">
      <c r="A1455" s="31" t="s">
        <v>39</v>
      </c>
      <c r="B1455" s="11"/>
      <c r="C1455" s="12"/>
      <c r="D1455" s="28"/>
      <c r="E1455" s="28"/>
      <c r="F1455" s="28"/>
      <c r="G1455" s="10"/>
      <c r="H1455" s="15"/>
      <c r="I1455" s="10">
        <f t="shared" ref="I1455:I1457" si="278">SUM(G1455*H1455)</f>
        <v>0</v>
      </c>
    </row>
    <row r="1456" spans="1:13">
      <c r="A1456" s="31" t="s">
        <v>39</v>
      </c>
      <c r="B1456" s="11"/>
      <c r="C1456" s="12"/>
      <c r="D1456" s="28"/>
      <c r="E1456" s="28"/>
      <c r="F1456" s="28"/>
      <c r="G1456" s="10"/>
      <c r="H1456" s="15"/>
      <c r="I1456" s="10">
        <f t="shared" si="278"/>
        <v>0</v>
      </c>
    </row>
    <row r="1457" spans="1:11">
      <c r="A1457" s="31" t="s">
        <v>39</v>
      </c>
      <c r="B1457" s="11"/>
      <c r="C1457" s="12"/>
      <c r="D1457" s="28"/>
      <c r="E1457" s="28"/>
      <c r="F1457" s="28"/>
      <c r="G1457" s="10"/>
      <c r="H1457" s="15"/>
      <c r="I1457" s="10">
        <f t="shared" si="278"/>
        <v>0</v>
      </c>
    </row>
    <row r="1458" spans="1:11">
      <c r="A1458" s="32" t="s">
        <v>28</v>
      </c>
      <c r="B1458" s="11"/>
      <c r="C1458" s="12"/>
      <c r="D1458" s="28"/>
      <c r="E1458" s="28"/>
      <c r="F1458" s="28"/>
      <c r="G1458" s="10"/>
      <c r="H1458" s="15"/>
      <c r="I1458" s="10">
        <f t="shared" ref="I1458:I1476" si="279">SUM(G1458*H1458)</f>
        <v>0</v>
      </c>
    </row>
    <row r="1459" spans="1:11">
      <c r="A1459" s="32" t="s">
        <v>28</v>
      </c>
      <c r="B1459" s="11"/>
      <c r="C1459" s="12"/>
      <c r="D1459" s="28"/>
      <c r="E1459" s="28"/>
      <c r="F1459" s="28"/>
      <c r="G1459" s="10"/>
      <c r="H1459" s="15"/>
      <c r="I1459" s="10">
        <f t="shared" si="279"/>
        <v>0</v>
      </c>
    </row>
    <row r="1460" spans="1:11">
      <c r="A1460" s="32" t="s">
        <v>28</v>
      </c>
      <c r="B1460" s="11"/>
      <c r="C1460" s="12"/>
      <c r="D1460" s="28"/>
      <c r="E1460" s="28"/>
      <c r="F1460" s="28"/>
      <c r="G1460" s="10"/>
      <c r="H1460" s="15"/>
      <c r="I1460" s="10">
        <f t="shared" si="279"/>
        <v>0</v>
      </c>
    </row>
    <row r="1461" spans="1:11">
      <c r="A1461" t="s">
        <v>26</v>
      </c>
      <c r="B1461" s="11"/>
      <c r="C1461" s="12"/>
      <c r="D1461" s="28"/>
      <c r="E1461" s="28"/>
      <c r="F1461" s="28"/>
      <c r="G1461" s="33">
        <v>0.1</v>
      </c>
      <c r="H1461" s="15">
        <f>SUM(I1458:I1460)</f>
        <v>0</v>
      </c>
      <c r="I1461" s="10">
        <f t="shared" si="279"/>
        <v>0</v>
      </c>
    </row>
    <row r="1462" spans="1:11">
      <c r="B1462" s="11" t="s">
        <v>27</v>
      </c>
      <c r="C1462" s="12"/>
      <c r="D1462" s="28"/>
      <c r="E1462" s="28"/>
      <c r="F1462" s="28"/>
      <c r="G1462" s="10"/>
      <c r="H1462" s="15"/>
      <c r="I1462" s="10">
        <f t="shared" si="279"/>
        <v>0</v>
      </c>
    </row>
    <row r="1463" spans="1:11">
      <c r="B1463" s="11" t="s">
        <v>13</v>
      </c>
      <c r="C1463" s="12" t="s">
        <v>14</v>
      </c>
      <c r="D1463" s="28" t="s">
        <v>29</v>
      </c>
      <c r="E1463" s="28"/>
      <c r="F1463" s="28">
        <f>SUM(G1449:G1451)</f>
        <v>0</v>
      </c>
      <c r="G1463" s="34">
        <f>SUM(F1463)/20</f>
        <v>0</v>
      </c>
      <c r="H1463" s="23"/>
      <c r="I1463" s="10">
        <f t="shared" si="279"/>
        <v>0</v>
      </c>
    </row>
    <row r="1464" spans="1:11">
      <c r="B1464" s="11" t="s">
        <v>13</v>
      </c>
      <c r="C1464" s="12" t="s">
        <v>14</v>
      </c>
      <c r="D1464" s="28" t="s">
        <v>30</v>
      </c>
      <c r="E1464" s="28"/>
      <c r="F1464" s="28">
        <f>SUM(G1452:G1454)</f>
        <v>0</v>
      </c>
      <c r="G1464" s="34">
        <f>SUM(F1464)/10</f>
        <v>0</v>
      </c>
      <c r="H1464" s="23"/>
      <c r="I1464" s="10">
        <f t="shared" si="279"/>
        <v>0</v>
      </c>
    </row>
    <row r="1465" spans="1:11">
      <c r="B1465" s="11" t="s">
        <v>13</v>
      </c>
      <c r="C1465" s="12" t="s">
        <v>14</v>
      </c>
      <c r="D1465" s="28" t="s">
        <v>57</v>
      </c>
      <c r="E1465" s="28"/>
      <c r="F1465" s="80"/>
      <c r="G1465" s="34">
        <f>SUM(F1465)*0.25</f>
        <v>0</v>
      </c>
      <c r="H1465" s="23"/>
      <c r="I1465" s="10">
        <f t="shared" si="279"/>
        <v>0</v>
      </c>
    </row>
    <row r="1466" spans="1:11">
      <c r="B1466" s="11" t="s">
        <v>13</v>
      </c>
      <c r="C1466" s="12" t="s">
        <v>14</v>
      </c>
      <c r="D1466" s="28"/>
      <c r="E1466" s="28"/>
      <c r="F1466" s="28"/>
      <c r="G1466" s="34"/>
      <c r="H1466" s="23"/>
      <c r="I1466" s="10">
        <f t="shared" si="279"/>
        <v>0</v>
      </c>
    </row>
    <row r="1467" spans="1:11">
      <c r="B1467" s="11" t="s">
        <v>13</v>
      </c>
      <c r="C1467" s="12" t="s">
        <v>15</v>
      </c>
      <c r="D1467" s="28"/>
      <c r="E1467" s="28"/>
      <c r="F1467" s="28"/>
      <c r="G1467" s="34"/>
      <c r="H1467" s="23"/>
      <c r="I1467" s="10">
        <f t="shared" si="279"/>
        <v>0</v>
      </c>
    </row>
    <row r="1468" spans="1:11">
      <c r="B1468" s="11" t="s">
        <v>13</v>
      </c>
      <c r="C1468" s="12" t="s">
        <v>15</v>
      </c>
      <c r="D1468" s="28"/>
      <c r="E1468" s="28"/>
      <c r="F1468" s="28"/>
      <c r="G1468" s="34"/>
      <c r="H1468" s="23"/>
      <c r="I1468" s="10">
        <f t="shared" si="279"/>
        <v>0</v>
      </c>
    </row>
    <row r="1469" spans="1:11">
      <c r="B1469" s="11" t="s">
        <v>13</v>
      </c>
      <c r="C1469" s="12" t="s">
        <v>15</v>
      </c>
      <c r="D1469" s="28"/>
      <c r="E1469" s="28"/>
      <c r="F1469" s="28"/>
      <c r="G1469" s="34"/>
      <c r="H1469" s="23"/>
      <c r="I1469" s="10">
        <f t="shared" si="279"/>
        <v>0</v>
      </c>
    </row>
    <row r="1470" spans="1:11">
      <c r="B1470" s="11" t="s">
        <v>13</v>
      </c>
      <c r="C1470" s="12" t="s">
        <v>16</v>
      </c>
      <c r="D1470" s="28"/>
      <c r="E1470" s="28"/>
      <c r="F1470" s="28"/>
      <c r="G1470" s="34"/>
      <c r="H1470" s="23"/>
      <c r="I1470" s="10">
        <f t="shared" si="279"/>
        <v>0</v>
      </c>
    </row>
    <row r="1471" spans="1:11">
      <c r="B1471" s="11" t="s">
        <v>13</v>
      </c>
      <c r="C1471" s="12" t="s">
        <v>16</v>
      </c>
      <c r="D1471" s="28"/>
      <c r="E1471" s="28"/>
      <c r="F1471" s="28"/>
      <c r="G1471" s="34"/>
      <c r="H1471" s="23"/>
      <c r="I1471" s="10">
        <f t="shared" si="279"/>
        <v>0</v>
      </c>
    </row>
    <row r="1472" spans="1:11">
      <c r="B1472" s="11" t="s">
        <v>21</v>
      </c>
      <c r="C1472" s="12" t="s">
        <v>14</v>
      </c>
      <c r="D1472" s="28"/>
      <c r="E1472" s="28"/>
      <c r="F1472" s="28"/>
      <c r="G1472" s="22">
        <f>SUM(G1463:G1466)</f>
        <v>0</v>
      </c>
      <c r="H1472" s="15">
        <v>37.42</v>
      </c>
      <c r="I1472" s="10">
        <f t="shared" si="279"/>
        <v>0</v>
      </c>
      <c r="K1472" s="5">
        <f>SUM(G1472)*I1447</f>
        <v>0</v>
      </c>
    </row>
    <row r="1473" spans="1:13">
      <c r="B1473" s="11" t="s">
        <v>21</v>
      </c>
      <c r="C1473" s="12" t="s">
        <v>15</v>
      </c>
      <c r="D1473" s="28"/>
      <c r="E1473" s="28"/>
      <c r="F1473" s="28"/>
      <c r="G1473" s="22">
        <f>SUM(G1467:G1469)</f>
        <v>0</v>
      </c>
      <c r="H1473" s="15">
        <v>37.42</v>
      </c>
      <c r="I1473" s="10">
        <f t="shared" si="279"/>
        <v>0</v>
      </c>
      <c r="L1473" s="5">
        <f>SUM(G1473)*I1447</f>
        <v>0</v>
      </c>
    </row>
    <row r="1474" spans="1:13">
      <c r="B1474" s="11" t="s">
        <v>21</v>
      </c>
      <c r="C1474" s="12" t="s">
        <v>16</v>
      </c>
      <c r="D1474" s="28"/>
      <c r="E1474" s="28"/>
      <c r="F1474" s="28"/>
      <c r="G1474" s="22">
        <f>SUM(G1470:G1471)</f>
        <v>0</v>
      </c>
      <c r="H1474" s="15">
        <v>37.42</v>
      </c>
      <c r="I1474" s="10">
        <f t="shared" si="279"/>
        <v>0</v>
      </c>
      <c r="M1474" s="5">
        <f>SUM(G1474)*I1447</f>
        <v>0</v>
      </c>
    </row>
    <row r="1475" spans="1:13">
      <c r="B1475" s="11" t="s">
        <v>13</v>
      </c>
      <c r="C1475" s="12" t="s">
        <v>17</v>
      </c>
      <c r="D1475" s="28"/>
      <c r="E1475" s="28"/>
      <c r="F1475" s="28"/>
      <c r="G1475" s="34"/>
      <c r="H1475" s="15">
        <v>37.42</v>
      </c>
      <c r="I1475" s="10">
        <f t="shared" si="279"/>
        <v>0</v>
      </c>
      <c r="L1475" s="5">
        <f>SUM(G1475)*I1447</f>
        <v>0</v>
      </c>
    </row>
    <row r="1476" spans="1:13">
      <c r="B1476" s="11" t="s">
        <v>12</v>
      </c>
      <c r="C1476" s="12"/>
      <c r="D1476" s="28"/>
      <c r="E1476" s="28"/>
      <c r="F1476" s="28"/>
      <c r="G1476" s="10"/>
      <c r="H1476" s="15">
        <v>37.42</v>
      </c>
      <c r="I1476" s="10">
        <f t="shared" si="279"/>
        <v>0</v>
      </c>
    </row>
    <row r="1477" spans="1:13">
      <c r="B1477" s="11" t="s">
        <v>11</v>
      </c>
      <c r="C1477" s="12"/>
      <c r="D1477" s="28"/>
      <c r="E1477" s="28"/>
      <c r="F1477" s="28"/>
      <c r="G1477" s="10">
        <v>1</v>
      </c>
      <c r="H1477" s="15">
        <f>SUM(I1449:I1476)*0.01</f>
        <v>0</v>
      </c>
      <c r="I1477" s="10">
        <f>SUM(G1477*H1477)</f>
        <v>0</v>
      </c>
    </row>
    <row r="1478" spans="1:13" s="2" customFormat="1" ht="13.1">
      <c r="B1478" s="8" t="s">
        <v>10</v>
      </c>
      <c r="D1478" s="27"/>
      <c r="E1478" s="27"/>
      <c r="F1478" s="27"/>
      <c r="G1478" s="6">
        <f>SUM(G1472:G1475)</f>
        <v>0</v>
      </c>
      <c r="H1478" s="14"/>
      <c r="I1478" s="6">
        <f>SUM(I1449:I1477)</f>
        <v>0</v>
      </c>
      <c r="J1478" s="6">
        <f>SUM(I1478)*I1447</f>
        <v>0</v>
      </c>
      <c r="K1478" s="6">
        <f>SUM(K1472:K1477)</f>
        <v>0</v>
      </c>
      <c r="L1478" s="6">
        <f t="shared" ref="L1478" si="280">SUM(L1472:L1477)</f>
        <v>0</v>
      </c>
      <c r="M1478" s="6">
        <f t="shared" ref="M1478" si="281">SUM(M1472:M1477)</f>
        <v>0</v>
      </c>
    </row>
    <row r="1479" spans="1:13" ht="15.05">
      <c r="A1479" s="3" t="s">
        <v>9</v>
      </c>
      <c r="B1479" s="77">
        <f>'JMS SHEDULE OF WORKS'!C49</f>
        <v>0</v>
      </c>
      <c r="D1479" s="26">
        <f>'JMS SHEDULE OF WORKS'!D49</f>
        <v>0</v>
      </c>
      <c r="F1479" s="78">
        <f>'JMS SHEDULE OF WORKS'!G49</f>
        <v>0</v>
      </c>
      <c r="H1479" s="13" t="s">
        <v>22</v>
      </c>
      <c r="I1479" s="24">
        <f>'JMS SHEDULE OF WORKS'!E49</f>
        <v>0</v>
      </c>
    </row>
    <row r="1480" spans="1:13" s="2" customFormat="1" ht="13.1">
      <c r="A1480" s="76" t="str">
        <f>'JMS SHEDULE OF WORKS'!A49</f>
        <v>6964/47</v>
      </c>
      <c r="B1480" s="8" t="s">
        <v>3</v>
      </c>
      <c r="C1480" s="2" t="s">
        <v>4</v>
      </c>
      <c r="D1480" s="27" t="s">
        <v>5</v>
      </c>
      <c r="E1480" s="27" t="s">
        <v>5</v>
      </c>
      <c r="F1480" s="27" t="s">
        <v>23</v>
      </c>
      <c r="G1480" s="6" t="s">
        <v>6</v>
      </c>
      <c r="H1480" s="14" t="s">
        <v>7</v>
      </c>
      <c r="I1480" s="6" t="s">
        <v>8</v>
      </c>
      <c r="J1480" s="6"/>
      <c r="K1480" s="6" t="s">
        <v>18</v>
      </c>
      <c r="L1480" s="6" t="s">
        <v>19</v>
      </c>
      <c r="M1480" s="6" t="s">
        <v>20</v>
      </c>
    </row>
    <row r="1481" spans="1:13">
      <c r="A1481" s="30" t="s">
        <v>24</v>
      </c>
      <c r="B1481" s="11"/>
      <c r="C1481" s="12"/>
      <c r="D1481" s="28"/>
      <c r="E1481" s="28"/>
      <c r="F1481" s="28">
        <f t="shared" ref="F1481:F1486" si="282">SUM(D1481*E1481)</f>
        <v>0</v>
      </c>
      <c r="G1481" s="10"/>
      <c r="H1481" s="15"/>
      <c r="I1481" s="10">
        <f t="shared" ref="I1481:I1486" si="283">SUM(F1481*G1481)*H1481</f>
        <v>0</v>
      </c>
    </row>
    <row r="1482" spans="1:13">
      <c r="A1482" s="30" t="s">
        <v>24</v>
      </c>
      <c r="B1482" s="11"/>
      <c r="C1482" s="12"/>
      <c r="D1482" s="28"/>
      <c r="E1482" s="28"/>
      <c r="F1482" s="28">
        <f t="shared" si="282"/>
        <v>0</v>
      </c>
      <c r="G1482" s="10"/>
      <c r="H1482" s="15"/>
      <c r="I1482" s="10">
        <f t="shared" si="283"/>
        <v>0</v>
      </c>
    </row>
    <row r="1483" spans="1:13">
      <c r="A1483" s="30" t="s">
        <v>24</v>
      </c>
      <c r="B1483" s="11"/>
      <c r="C1483" s="12"/>
      <c r="D1483" s="28"/>
      <c r="E1483" s="28"/>
      <c r="F1483" s="28">
        <f t="shared" si="282"/>
        <v>0</v>
      </c>
      <c r="G1483" s="10"/>
      <c r="H1483" s="15"/>
      <c r="I1483" s="10">
        <f t="shared" si="283"/>
        <v>0</v>
      </c>
    </row>
    <row r="1484" spans="1:13">
      <c r="A1484" s="31" t="s">
        <v>25</v>
      </c>
      <c r="B1484" s="11"/>
      <c r="C1484" s="12"/>
      <c r="D1484" s="28"/>
      <c r="E1484" s="28"/>
      <c r="F1484" s="28">
        <f t="shared" si="282"/>
        <v>0</v>
      </c>
      <c r="G1484" s="10"/>
      <c r="H1484" s="15"/>
      <c r="I1484" s="10">
        <f t="shared" si="283"/>
        <v>0</v>
      </c>
    </row>
    <row r="1485" spans="1:13">
      <c r="A1485" s="31" t="s">
        <v>25</v>
      </c>
      <c r="B1485" s="11"/>
      <c r="C1485" s="12"/>
      <c r="D1485" s="28"/>
      <c r="E1485" s="28"/>
      <c r="F1485" s="28">
        <f t="shared" si="282"/>
        <v>0</v>
      </c>
      <c r="G1485" s="10"/>
      <c r="H1485" s="15"/>
      <c r="I1485" s="10">
        <f t="shared" si="283"/>
        <v>0</v>
      </c>
    </row>
    <row r="1486" spans="1:13">
      <c r="A1486" s="31" t="s">
        <v>25</v>
      </c>
      <c r="B1486" s="11"/>
      <c r="C1486" s="12"/>
      <c r="D1486" s="28"/>
      <c r="E1486" s="28"/>
      <c r="F1486" s="28">
        <f t="shared" si="282"/>
        <v>0</v>
      </c>
      <c r="G1486" s="10"/>
      <c r="H1486" s="15"/>
      <c r="I1486" s="10">
        <f t="shared" si="283"/>
        <v>0</v>
      </c>
    </row>
    <row r="1487" spans="1:13">
      <c r="A1487" s="31" t="s">
        <v>39</v>
      </c>
      <c r="B1487" s="11"/>
      <c r="C1487" s="12"/>
      <c r="D1487" s="28"/>
      <c r="E1487" s="28"/>
      <c r="F1487" s="28"/>
      <c r="G1487" s="10"/>
      <c r="H1487" s="15"/>
      <c r="I1487" s="10">
        <f t="shared" ref="I1487:I1489" si="284">SUM(G1487*H1487)</f>
        <v>0</v>
      </c>
    </row>
    <row r="1488" spans="1:13">
      <c r="A1488" s="31" t="s">
        <v>39</v>
      </c>
      <c r="B1488" s="11"/>
      <c r="C1488" s="12"/>
      <c r="D1488" s="28"/>
      <c r="E1488" s="28"/>
      <c r="F1488" s="28"/>
      <c r="G1488" s="10"/>
      <c r="H1488" s="15"/>
      <c r="I1488" s="10">
        <f t="shared" si="284"/>
        <v>0</v>
      </c>
    </row>
    <row r="1489" spans="1:11">
      <c r="A1489" s="31" t="s">
        <v>39</v>
      </c>
      <c r="B1489" s="11"/>
      <c r="C1489" s="12"/>
      <c r="D1489" s="28"/>
      <c r="E1489" s="28"/>
      <c r="F1489" s="28"/>
      <c r="G1489" s="10"/>
      <c r="H1489" s="15"/>
      <c r="I1489" s="10">
        <f t="shared" si="284"/>
        <v>0</v>
      </c>
    </row>
    <row r="1490" spans="1:11">
      <c r="A1490" s="32" t="s">
        <v>28</v>
      </c>
      <c r="B1490" s="11"/>
      <c r="C1490" s="12"/>
      <c r="D1490" s="28"/>
      <c r="E1490" s="28"/>
      <c r="F1490" s="28"/>
      <c r="G1490" s="10"/>
      <c r="H1490" s="15"/>
      <c r="I1490" s="10">
        <f t="shared" ref="I1490:I1508" si="285">SUM(G1490*H1490)</f>
        <v>0</v>
      </c>
    </row>
    <row r="1491" spans="1:11">
      <c r="A1491" s="32" t="s">
        <v>28</v>
      </c>
      <c r="B1491" s="11"/>
      <c r="C1491" s="12"/>
      <c r="D1491" s="28"/>
      <c r="E1491" s="28"/>
      <c r="F1491" s="28"/>
      <c r="G1491" s="10"/>
      <c r="H1491" s="15"/>
      <c r="I1491" s="10">
        <f t="shared" si="285"/>
        <v>0</v>
      </c>
    </row>
    <row r="1492" spans="1:11">
      <c r="A1492" s="32" t="s">
        <v>28</v>
      </c>
      <c r="B1492" s="11"/>
      <c r="C1492" s="12"/>
      <c r="D1492" s="28"/>
      <c r="E1492" s="28"/>
      <c r="F1492" s="28"/>
      <c r="G1492" s="10"/>
      <c r="H1492" s="15"/>
      <c r="I1492" s="10">
        <f t="shared" si="285"/>
        <v>0</v>
      </c>
    </row>
    <row r="1493" spans="1:11">
      <c r="A1493" t="s">
        <v>26</v>
      </c>
      <c r="B1493" s="11"/>
      <c r="C1493" s="12"/>
      <c r="D1493" s="28"/>
      <c r="E1493" s="28"/>
      <c r="F1493" s="28"/>
      <c r="G1493" s="33">
        <v>0.1</v>
      </c>
      <c r="H1493" s="15">
        <f>SUM(I1490:I1492)</f>
        <v>0</v>
      </c>
      <c r="I1493" s="10">
        <f t="shared" si="285"/>
        <v>0</v>
      </c>
    </row>
    <row r="1494" spans="1:11">
      <c r="B1494" s="11" t="s">
        <v>27</v>
      </c>
      <c r="C1494" s="12"/>
      <c r="D1494" s="28"/>
      <c r="E1494" s="28"/>
      <c r="F1494" s="28"/>
      <c r="G1494" s="10"/>
      <c r="H1494" s="15"/>
      <c r="I1494" s="10">
        <f t="shared" si="285"/>
        <v>0</v>
      </c>
    </row>
    <row r="1495" spans="1:11">
      <c r="B1495" s="11" t="s">
        <v>13</v>
      </c>
      <c r="C1495" s="12" t="s">
        <v>14</v>
      </c>
      <c r="D1495" s="28" t="s">
        <v>29</v>
      </c>
      <c r="E1495" s="28"/>
      <c r="F1495" s="28">
        <f>SUM(G1481:G1483)</f>
        <v>0</v>
      </c>
      <c r="G1495" s="34">
        <f>SUM(F1495)/20</f>
        <v>0</v>
      </c>
      <c r="H1495" s="23"/>
      <c r="I1495" s="10">
        <f t="shared" si="285"/>
        <v>0</v>
      </c>
    </row>
    <row r="1496" spans="1:11">
      <c r="B1496" s="11" t="s">
        <v>13</v>
      </c>
      <c r="C1496" s="12" t="s">
        <v>14</v>
      </c>
      <c r="D1496" s="28" t="s">
        <v>30</v>
      </c>
      <c r="E1496" s="28"/>
      <c r="F1496" s="28">
        <f>SUM(G1484:G1486)</f>
        <v>0</v>
      </c>
      <c r="G1496" s="34">
        <f>SUM(F1496)/10</f>
        <v>0</v>
      </c>
      <c r="H1496" s="23"/>
      <c r="I1496" s="10">
        <f t="shared" si="285"/>
        <v>0</v>
      </c>
    </row>
    <row r="1497" spans="1:11">
      <c r="B1497" s="11" t="s">
        <v>13</v>
      </c>
      <c r="C1497" s="12" t="s">
        <v>14</v>
      </c>
      <c r="D1497" s="28" t="s">
        <v>57</v>
      </c>
      <c r="E1497" s="28"/>
      <c r="F1497" s="80"/>
      <c r="G1497" s="34">
        <f>SUM(F1497)*0.25</f>
        <v>0</v>
      </c>
      <c r="H1497" s="23"/>
      <c r="I1497" s="10">
        <f t="shared" si="285"/>
        <v>0</v>
      </c>
    </row>
    <row r="1498" spans="1:11">
      <c r="B1498" s="11" t="s">
        <v>13</v>
      </c>
      <c r="C1498" s="12" t="s">
        <v>14</v>
      </c>
      <c r="D1498" s="28"/>
      <c r="E1498" s="28"/>
      <c r="F1498" s="28"/>
      <c r="G1498" s="34"/>
      <c r="H1498" s="23"/>
      <c r="I1498" s="10">
        <f t="shared" si="285"/>
        <v>0</v>
      </c>
    </row>
    <row r="1499" spans="1:11">
      <c r="B1499" s="11" t="s">
        <v>13</v>
      </c>
      <c r="C1499" s="12" t="s">
        <v>15</v>
      </c>
      <c r="D1499" s="28"/>
      <c r="E1499" s="28"/>
      <c r="F1499" s="28"/>
      <c r="G1499" s="34"/>
      <c r="H1499" s="23"/>
      <c r="I1499" s="10">
        <f t="shared" si="285"/>
        <v>0</v>
      </c>
    </row>
    <row r="1500" spans="1:11">
      <c r="B1500" s="11" t="s">
        <v>13</v>
      </c>
      <c r="C1500" s="12" t="s">
        <v>15</v>
      </c>
      <c r="D1500" s="28"/>
      <c r="E1500" s="28"/>
      <c r="F1500" s="28"/>
      <c r="G1500" s="34"/>
      <c r="H1500" s="23"/>
      <c r="I1500" s="10">
        <f t="shared" si="285"/>
        <v>0</v>
      </c>
    </row>
    <row r="1501" spans="1:11">
      <c r="B1501" s="11" t="s">
        <v>13</v>
      </c>
      <c r="C1501" s="12" t="s">
        <v>15</v>
      </c>
      <c r="D1501" s="28"/>
      <c r="E1501" s="28"/>
      <c r="F1501" s="28"/>
      <c r="G1501" s="34"/>
      <c r="H1501" s="23"/>
      <c r="I1501" s="10">
        <f t="shared" si="285"/>
        <v>0</v>
      </c>
    </row>
    <row r="1502" spans="1:11">
      <c r="B1502" s="11" t="s">
        <v>13</v>
      </c>
      <c r="C1502" s="12" t="s">
        <v>16</v>
      </c>
      <c r="D1502" s="28"/>
      <c r="E1502" s="28"/>
      <c r="F1502" s="28"/>
      <c r="G1502" s="34"/>
      <c r="H1502" s="23"/>
      <c r="I1502" s="10">
        <f t="shared" si="285"/>
        <v>0</v>
      </c>
    </row>
    <row r="1503" spans="1:11">
      <c r="B1503" s="11" t="s">
        <v>13</v>
      </c>
      <c r="C1503" s="12" t="s">
        <v>16</v>
      </c>
      <c r="D1503" s="28"/>
      <c r="E1503" s="28"/>
      <c r="F1503" s="28"/>
      <c r="G1503" s="34"/>
      <c r="H1503" s="23"/>
      <c r="I1503" s="10">
        <f t="shared" si="285"/>
        <v>0</v>
      </c>
    </row>
    <row r="1504" spans="1:11">
      <c r="B1504" s="11" t="s">
        <v>21</v>
      </c>
      <c r="C1504" s="12" t="s">
        <v>14</v>
      </c>
      <c r="D1504" s="28"/>
      <c r="E1504" s="28"/>
      <c r="F1504" s="28"/>
      <c r="G1504" s="22">
        <f>SUM(G1495:G1498)</f>
        <v>0</v>
      </c>
      <c r="H1504" s="15">
        <v>37.42</v>
      </c>
      <c r="I1504" s="10">
        <f t="shared" si="285"/>
        <v>0</v>
      </c>
      <c r="K1504" s="5">
        <f>SUM(G1504)*I1479</f>
        <v>0</v>
      </c>
    </row>
    <row r="1505" spans="1:13">
      <c r="B1505" s="11" t="s">
        <v>21</v>
      </c>
      <c r="C1505" s="12" t="s">
        <v>15</v>
      </c>
      <c r="D1505" s="28"/>
      <c r="E1505" s="28"/>
      <c r="F1505" s="28"/>
      <c r="G1505" s="22">
        <f>SUM(G1499:G1501)</f>
        <v>0</v>
      </c>
      <c r="H1505" s="15">
        <v>37.42</v>
      </c>
      <c r="I1505" s="10">
        <f t="shared" si="285"/>
        <v>0</v>
      </c>
      <c r="L1505" s="5">
        <f>SUM(G1505)*I1479</f>
        <v>0</v>
      </c>
    </row>
    <row r="1506" spans="1:13">
      <c r="B1506" s="11" t="s">
        <v>21</v>
      </c>
      <c r="C1506" s="12" t="s">
        <v>16</v>
      </c>
      <c r="D1506" s="28"/>
      <c r="E1506" s="28"/>
      <c r="F1506" s="28"/>
      <c r="G1506" s="22">
        <f>SUM(G1502:G1503)</f>
        <v>0</v>
      </c>
      <c r="H1506" s="15">
        <v>37.42</v>
      </c>
      <c r="I1506" s="10">
        <f t="shared" si="285"/>
        <v>0</v>
      </c>
      <c r="M1506" s="5">
        <f>SUM(G1506)*I1479</f>
        <v>0</v>
      </c>
    </row>
    <row r="1507" spans="1:13">
      <c r="B1507" s="11" t="s">
        <v>13</v>
      </c>
      <c r="C1507" s="12" t="s">
        <v>17</v>
      </c>
      <c r="D1507" s="28"/>
      <c r="E1507" s="28"/>
      <c r="F1507" s="28"/>
      <c r="G1507" s="34"/>
      <c r="H1507" s="15">
        <v>37.42</v>
      </c>
      <c r="I1507" s="10">
        <f t="shared" si="285"/>
        <v>0</v>
      </c>
      <c r="L1507" s="5">
        <f>SUM(G1507)*I1479</f>
        <v>0</v>
      </c>
    </row>
    <row r="1508" spans="1:13">
      <c r="B1508" s="11" t="s">
        <v>12</v>
      </c>
      <c r="C1508" s="12"/>
      <c r="D1508" s="28"/>
      <c r="E1508" s="28"/>
      <c r="F1508" s="28"/>
      <c r="G1508" s="10"/>
      <c r="H1508" s="15">
        <v>37.42</v>
      </c>
      <c r="I1508" s="10">
        <f t="shared" si="285"/>
        <v>0</v>
      </c>
    </row>
    <row r="1509" spans="1:13">
      <c r="B1509" s="11" t="s">
        <v>11</v>
      </c>
      <c r="C1509" s="12"/>
      <c r="D1509" s="28"/>
      <c r="E1509" s="28"/>
      <c r="F1509" s="28"/>
      <c r="G1509" s="10">
        <v>1</v>
      </c>
      <c r="H1509" s="15">
        <f>SUM(I1481:I1508)*0.01</f>
        <v>0</v>
      </c>
      <c r="I1509" s="10">
        <f>SUM(G1509*H1509)</f>
        <v>0</v>
      </c>
    </row>
    <row r="1510" spans="1:13" s="2" customFormat="1" ht="13.1">
      <c r="B1510" s="8" t="s">
        <v>10</v>
      </c>
      <c r="D1510" s="27"/>
      <c r="E1510" s="27"/>
      <c r="F1510" s="27"/>
      <c r="G1510" s="6">
        <f>SUM(G1504:G1507)</f>
        <v>0</v>
      </c>
      <c r="H1510" s="14"/>
      <c r="I1510" s="6">
        <f>SUM(I1481:I1509)</f>
        <v>0</v>
      </c>
      <c r="J1510" s="6">
        <f>SUM(I1510)*I1479</f>
        <v>0</v>
      </c>
      <c r="K1510" s="6">
        <f>SUM(K1504:K1509)</f>
        <v>0</v>
      </c>
      <c r="L1510" s="6">
        <f t="shared" ref="L1510" si="286">SUM(L1504:L1509)</f>
        <v>0</v>
      </c>
      <c r="M1510" s="6">
        <f t="shared" ref="M1510" si="287">SUM(M1504:M1509)</f>
        <v>0</v>
      </c>
    </row>
    <row r="1511" spans="1:13" ht="15.05">
      <c r="A1511" s="3" t="s">
        <v>9</v>
      </c>
      <c r="B1511" s="77">
        <f>'JMS SHEDULE OF WORKS'!C50</f>
        <v>0</v>
      </c>
      <c r="D1511" s="26">
        <f>'JMS SHEDULE OF WORKS'!D50</f>
        <v>0</v>
      </c>
      <c r="F1511" s="78">
        <f>'JMS SHEDULE OF WORKS'!G50</f>
        <v>0</v>
      </c>
      <c r="H1511" s="13" t="s">
        <v>22</v>
      </c>
      <c r="I1511" s="24">
        <f>'JMS SHEDULE OF WORKS'!E50</f>
        <v>0</v>
      </c>
    </row>
    <row r="1512" spans="1:13" s="2" customFormat="1" ht="13.1">
      <c r="A1512" s="76" t="str">
        <f>'JMS SHEDULE OF WORKS'!A50</f>
        <v>6964/48</v>
      </c>
      <c r="B1512" s="8" t="s">
        <v>3</v>
      </c>
      <c r="C1512" s="2" t="s">
        <v>4</v>
      </c>
      <c r="D1512" s="27" t="s">
        <v>5</v>
      </c>
      <c r="E1512" s="27" t="s">
        <v>5</v>
      </c>
      <c r="F1512" s="27" t="s">
        <v>23</v>
      </c>
      <c r="G1512" s="6" t="s">
        <v>6</v>
      </c>
      <c r="H1512" s="14" t="s">
        <v>7</v>
      </c>
      <c r="I1512" s="6" t="s">
        <v>8</v>
      </c>
      <c r="J1512" s="6"/>
      <c r="K1512" s="6" t="s">
        <v>18</v>
      </c>
      <c r="L1512" s="6" t="s">
        <v>19</v>
      </c>
      <c r="M1512" s="6" t="s">
        <v>20</v>
      </c>
    </row>
    <row r="1513" spans="1:13">
      <c r="A1513" s="30" t="s">
        <v>24</v>
      </c>
      <c r="B1513" s="11"/>
      <c r="C1513" s="12"/>
      <c r="D1513" s="28"/>
      <c r="E1513" s="28"/>
      <c r="F1513" s="28">
        <f t="shared" ref="F1513:F1518" si="288">SUM(D1513*E1513)</f>
        <v>0</v>
      </c>
      <c r="G1513" s="10"/>
      <c r="H1513" s="15"/>
      <c r="I1513" s="10">
        <f t="shared" ref="I1513:I1518" si="289">SUM(F1513*G1513)*H1513</f>
        <v>0</v>
      </c>
    </row>
    <row r="1514" spans="1:13">
      <c r="A1514" s="30" t="s">
        <v>24</v>
      </c>
      <c r="B1514" s="11"/>
      <c r="C1514" s="12"/>
      <c r="D1514" s="28"/>
      <c r="E1514" s="28"/>
      <c r="F1514" s="28">
        <f t="shared" si="288"/>
        <v>0</v>
      </c>
      <c r="G1514" s="10"/>
      <c r="H1514" s="15"/>
      <c r="I1514" s="10">
        <f t="shared" si="289"/>
        <v>0</v>
      </c>
    </row>
    <row r="1515" spans="1:13">
      <c r="A1515" s="30" t="s">
        <v>24</v>
      </c>
      <c r="B1515" s="11"/>
      <c r="C1515" s="12"/>
      <c r="D1515" s="28"/>
      <c r="E1515" s="28"/>
      <c r="F1515" s="28">
        <f t="shared" si="288"/>
        <v>0</v>
      </c>
      <c r="G1515" s="10"/>
      <c r="H1515" s="15"/>
      <c r="I1515" s="10">
        <f t="shared" si="289"/>
        <v>0</v>
      </c>
    </row>
    <row r="1516" spans="1:13">
      <c r="A1516" s="31" t="s">
        <v>25</v>
      </c>
      <c r="B1516" s="11"/>
      <c r="C1516" s="12"/>
      <c r="D1516" s="28"/>
      <c r="E1516" s="28"/>
      <c r="F1516" s="28">
        <f t="shared" si="288"/>
        <v>0</v>
      </c>
      <c r="G1516" s="10"/>
      <c r="H1516" s="15"/>
      <c r="I1516" s="10">
        <f t="shared" si="289"/>
        <v>0</v>
      </c>
    </row>
    <row r="1517" spans="1:13">
      <c r="A1517" s="31" t="s">
        <v>25</v>
      </c>
      <c r="B1517" s="11"/>
      <c r="C1517" s="12"/>
      <c r="D1517" s="28"/>
      <c r="E1517" s="28"/>
      <c r="F1517" s="28">
        <f t="shared" si="288"/>
        <v>0</v>
      </c>
      <c r="G1517" s="10"/>
      <c r="H1517" s="15"/>
      <c r="I1517" s="10">
        <f t="shared" si="289"/>
        <v>0</v>
      </c>
    </row>
    <row r="1518" spans="1:13">
      <c r="A1518" s="31" t="s">
        <v>25</v>
      </c>
      <c r="B1518" s="11"/>
      <c r="C1518" s="12"/>
      <c r="D1518" s="28"/>
      <c r="E1518" s="28"/>
      <c r="F1518" s="28">
        <f t="shared" si="288"/>
        <v>0</v>
      </c>
      <c r="G1518" s="10"/>
      <c r="H1518" s="15"/>
      <c r="I1518" s="10">
        <f t="shared" si="289"/>
        <v>0</v>
      </c>
    </row>
    <row r="1519" spans="1:13">
      <c r="A1519" s="31" t="s">
        <v>39</v>
      </c>
      <c r="B1519" s="11"/>
      <c r="C1519" s="12"/>
      <c r="D1519" s="28"/>
      <c r="E1519" s="28"/>
      <c r="F1519" s="28"/>
      <c r="G1519" s="10"/>
      <c r="H1519" s="15"/>
      <c r="I1519" s="10">
        <f t="shared" ref="I1519:I1521" si="290">SUM(G1519*H1519)</f>
        <v>0</v>
      </c>
    </row>
    <row r="1520" spans="1:13">
      <c r="A1520" s="31" t="s">
        <v>39</v>
      </c>
      <c r="B1520" s="11"/>
      <c r="C1520" s="12"/>
      <c r="D1520" s="28"/>
      <c r="E1520" s="28"/>
      <c r="F1520" s="28"/>
      <c r="G1520" s="10"/>
      <c r="H1520" s="15"/>
      <c r="I1520" s="10">
        <f t="shared" si="290"/>
        <v>0</v>
      </c>
    </row>
    <row r="1521" spans="1:11">
      <c r="A1521" s="31" t="s">
        <v>39</v>
      </c>
      <c r="B1521" s="11"/>
      <c r="C1521" s="12"/>
      <c r="D1521" s="28"/>
      <c r="E1521" s="28"/>
      <c r="F1521" s="28"/>
      <c r="G1521" s="10"/>
      <c r="H1521" s="15"/>
      <c r="I1521" s="10">
        <f t="shared" si="290"/>
        <v>0</v>
      </c>
    </row>
    <row r="1522" spans="1:11">
      <c r="A1522" s="32" t="s">
        <v>28</v>
      </c>
      <c r="B1522" s="11"/>
      <c r="C1522" s="12"/>
      <c r="D1522" s="28"/>
      <c r="E1522" s="28"/>
      <c r="F1522" s="28"/>
      <c r="G1522" s="10"/>
      <c r="H1522" s="15"/>
      <c r="I1522" s="10">
        <f t="shared" ref="I1522:I1540" si="291">SUM(G1522*H1522)</f>
        <v>0</v>
      </c>
    </row>
    <row r="1523" spans="1:11">
      <c r="A1523" s="32" t="s">
        <v>28</v>
      </c>
      <c r="B1523" s="11"/>
      <c r="C1523" s="12"/>
      <c r="D1523" s="28"/>
      <c r="E1523" s="28"/>
      <c r="F1523" s="28"/>
      <c r="G1523" s="10"/>
      <c r="H1523" s="15"/>
      <c r="I1523" s="10">
        <f t="shared" si="291"/>
        <v>0</v>
      </c>
    </row>
    <row r="1524" spans="1:11">
      <c r="A1524" s="32" t="s">
        <v>28</v>
      </c>
      <c r="B1524" s="11"/>
      <c r="C1524" s="12"/>
      <c r="D1524" s="28"/>
      <c r="E1524" s="28"/>
      <c r="F1524" s="28"/>
      <c r="G1524" s="10"/>
      <c r="H1524" s="15"/>
      <c r="I1524" s="10">
        <f t="shared" si="291"/>
        <v>0</v>
      </c>
    </row>
    <row r="1525" spans="1:11">
      <c r="A1525" t="s">
        <v>26</v>
      </c>
      <c r="B1525" s="11"/>
      <c r="C1525" s="12"/>
      <c r="D1525" s="28"/>
      <c r="E1525" s="28"/>
      <c r="F1525" s="28"/>
      <c r="G1525" s="33">
        <v>0.1</v>
      </c>
      <c r="H1525" s="15">
        <f>SUM(I1522:I1524)</f>
        <v>0</v>
      </c>
      <c r="I1525" s="10">
        <f t="shared" si="291"/>
        <v>0</v>
      </c>
    </row>
    <row r="1526" spans="1:11">
      <c r="B1526" s="11" t="s">
        <v>27</v>
      </c>
      <c r="C1526" s="12"/>
      <c r="D1526" s="28"/>
      <c r="E1526" s="28"/>
      <c r="F1526" s="28"/>
      <c r="G1526" s="10"/>
      <c r="H1526" s="15"/>
      <c r="I1526" s="10">
        <f t="shared" si="291"/>
        <v>0</v>
      </c>
    </row>
    <row r="1527" spans="1:11">
      <c r="B1527" s="11" t="s">
        <v>13</v>
      </c>
      <c r="C1527" s="12" t="s">
        <v>14</v>
      </c>
      <c r="D1527" s="28" t="s">
        <v>29</v>
      </c>
      <c r="E1527" s="28"/>
      <c r="F1527" s="28">
        <f>SUM(G1513:G1515)</f>
        <v>0</v>
      </c>
      <c r="G1527" s="34">
        <f>SUM(F1527)/20</f>
        <v>0</v>
      </c>
      <c r="H1527" s="23"/>
      <c r="I1527" s="10">
        <f t="shared" si="291"/>
        <v>0</v>
      </c>
    </row>
    <row r="1528" spans="1:11">
      <c r="B1528" s="11" t="s">
        <v>13</v>
      </c>
      <c r="C1528" s="12" t="s">
        <v>14</v>
      </c>
      <c r="D1528" s="28" t="s">
        <v>30</v>
      </c>
      <c r="E1528" s="28"/>
      <c r="F1528" s="28">
        <f>SUM(G1516:G1518)</f>
        <v>0</v>
      </c>
      <c r="G1528" s="34">
        <f>SUM(F1528)/10</f>
        <v>0</v>
      </c>
      <c r="H1528" s="23"/>
      <c r="I1528" s="10">
        <f t="shared" si="291"/>
        <v>0</v>
      </c>
    </row>
    <row r="1529" spans="1:11">
      <c r="B1529" s="11" t="s">
        <v>13</v>
      </c>
      <c r="C1529" s="12" t="s">
        <v>14</v>
      </c>
      <c r="D1529" s="28" t="s">
        <v>57</v>
      </c>
      <c r="E1529" s="28"/>
      <c r="F1529" s="80"/>
      <c r="G1529" s="34">
        <f>SUM(F1529)*0.25</f>
        <v>0</v>
      </c>
      <c r="H1529" s="23"/>
      <c r="I1529" s="10">
        <f t="shared" si="291"/>
        <v>0</v>
      </c>
    </row>
    <row r="1530" spans="1:11">
      <c r="B1530" s="11" t="s">
        <v>13</v>
      </c>
      <c r="C1530" s="12" t="s">
        <v>14</v>
      </c>
      <c r="D1530" s="28"/>
      <c r="E1530" s="28"/>
      <c r="F1530" s="28"/>
      <c r="G1530" s="34"/>
      <c r="H1530" s="23"/>
      <c r="I1530" s="10">
        <f t="shared" si="291"/>
        <v>0</v>
      </c>
    </row>
    <row r="1531" spans="1:11">
      <c r="B1531" s="11" t="s">
        <v>13</v>
      </c>
      <c r="C1531" s="12" t="s">
        <v>15</v>
      </c>
      <c r="D1531" s="28"/>
      <c r="E1531" s="28"/>
      <c r="F1531" s="28"/>
      <c r="G1531" s="34"/>
      <c r="H1531" s="23"/>
      <c r="I1531" s="10">
        <f t="shared" si="291"/>
        <v>0</v>
      </c>
    </row>
    <row r="1532" spans="1:11">
      <c r="B1532" s="11" t="s">
        <v>13</v>
      </c>
      <c r="C1532" s="12" t="s">
        <v>15</v>
      </c>
      <c r="D1532" s="28"/>
      <c r="E1532" s="28"/>
      <c r="F1532" s="28"/>
      <c r="G1532" s="34"/>
      <c r="H1532" s="23"/>
      <c r="I1532" s="10">
        <f t="shared" si="291"/>
        <v>0</v>
      </c>
    </row>
    <row r="1533" spans="1:11">
      <c r="B1533" s="11" t="s">
        <v>13</v>
      </c>
      <c r="C1533" s="12" t="s">
        <v>15</v>
      </c>
      <c r="D1533" s="28"/>
      <c r="E1533" s="28"/>
      <c r="F1533" s="28"/>
      <c r="G1533" s="34"/>
      <c r="H1533" s="23"/>
      <c r="I1533" s="10">
        <f t="shared" si="291"/>
        <v>0</v>
      </c>
    </row>
    <row r="1534" spans="1:11">
      <c r="B1534" s="11" t="s">
        <v>13</v>
      </c>
      <c r="C1534" s="12" t="s">
        <v>16</v>
      </c>
      <c r="D1534" s="28"/>
      <c r="E1534" s="28"/>
      <c r="F1534" s="28"/>
      <c r="G1534" s="34"/>
      <c r="H1534" s="23"/>
      <c r="I1534" s="10">
        <f t="shared" si="291"/>
        <v>0</v>
      </c>
    </row>
    <row r="1535" spans="1:11">
      <c r="B1535" s="11" t="s">
        <v>13</v>
      </c>
      <c r="C1535" s="12" t="s">
        <v>16</v>
      </c>
      <c r="D1535" s="28"/>
      <c r="E1535" s="28"/>
      <c r="F1535" s="28"/>
      <c r="G1535" s="34"/>
      <c r="H1535" s="23"/>
      <c r="I1535" s="10">
        <f t="shared" si="291"/>
        <v>0</v>
      </c>
    </row>
    <row r="1536" spans="1:11">
      <c r="B1536" s="11" t="s">
        <v>21</v>
      </c>
      <c r="C1536" s="12" t="s">
        <v>14</v>
      </c>
      <c r="D1536" s="28"/>
      <c r="E1536" s="28"/>
      <c r="F1536" s="28"/>
      <c r="G1536" s="22">
        <f>SUM(G1527:G1530)</f>
        <v>0</v>
      </c>
      <c r="H1536" s="15">
        <v>37.42</v>
      </c>
      <c r="I1536" s="10">
        <f t="shared" si="291"/>
        <v>0</v>
      </c>
      <c r="K1536" s="5">
        <f>SUM(G1536)*I1511</f>
        <v>0</v>
      </c>
    </row>
    <row r="1537" spans="1:13">
      <c r="B1537" s="11" t="s">
        <v>21</v>
      </c>
      <c r="C1537" s="12" t="s">
        <v>15</v>
      </c>
      <c r="D1537" s="28"/>
      <c r="E1537" s="28"/>
      <c r="F1537" s="28"/>
      <c r="G1537" s="22">
        <f>SUM(G1531:G1533)</f>
        <v>0</v>
      </c>
      <c r="H1537" s="15">
        <v>37.42</v>
      </c>
      <c r="I1537" s="10">
        <f t="shared" si="291"/>
        <v>0</v>
      </c>
      <c r="L1537" s="5">
        <f>SUM(G1537)*I1511</f>
        <v>0</v>
      </c>
    </row>
    <row r="1538" spans="1:13">
      <c r="B1538" s="11" t="s">
        <v>21</v>
      </c>
      <c r="C1538" s="12" t="s">
        <v>16</v>
      </c>
      <c r="D1538" s="28"/>
      <c r="E1538" s="28"/>
      <c r="F1538" s="28"/>
      <c r="G1538" s="22">
        <f>SUM(G1534:G1535)</f>
        <v>0</v>
      </c>
      <c r="H1538" s="15">
        <v>37.42</v>
      </c>
      <c r="I1538" s="10">
        <f t="shared" si="291"/>
        <v>0</v>
      </c>
      <c r="M1538" s="5">
        <f>SUM(G1538)*I1511</f>
        <v>0</v>
      </c>
    </row>
    <row r="1539" spans="1:13">
      <c r="B1539" s="11" t="s">
        <v>13</v>
      </c>
      <c r="C1539" s="12" t="s">
        <v>17</v>
      </c>
      <c r="D1539" s="28"/>
      <c r="E1539" s="28"/>
      <c r="F1539" s="28"/>
      <c r="G1539" s="34"/>
      <c r="H1539" s="15">
        <v>37.42</v>
      </c>
      <c r="I1539" s="10">
        <f t="shared" si="291"/>
        <v>0</v>
      </c>
      <c r="L1539" s="5">
        <f>SUM(G1539)*I1511</f>
        <v>0</v>
      </c>
    </row>
    <row r="1540" spans="1:13">
      <c r="B1540" s="11" t="s">
        <v>12</v>
      </c>
      <c r="C1540" s="12"/>
      <c r="D1540" s="28"/>
      <c r="E1540" s="28"/>
      <c r="F1540" s="28"/>
      <c r="G1540" s="10"/>
      <c r="H1540" s="15">
        <v>37.42</v>
      </c>
      <c r="I1540" s="10">
        <f t="shared" si="291"/>
        <v>0</v>
      </c>
    </row>
    <row r="1541" spans="1:13">
      <c r="B1541" s="11" t="s">
        <v>11</v>
      </c>
      <c r="C1541" s="12"/>
      <c r="D1541" s="28"/>
      <c r="E1541" s="28"/>
      <c r="F1541" s="28"/>
      <c r="G1541" s="10">
        <v>1</v>
      </c>
      <c r="H1541" s="15">
        <f>SUM(I1513:I1540)*0.01</f>
        <v>0</v>
      </c>
      <c r="I1541" s="10">
        <f>SUM(G1541*H1541)</f>
        <v>0</v>
      </c>
    </row>
    <row r="1542" spans="1:13" s="2" customFormat="1" ht="13.1">
      <c r="B1542" s="8" t="s">
        <v>10</v>
      </c>
      <c r="D1542" s="27"/>
      <c r="E1542" s="27"/>
      <c r="F1542" s="27"/>
      <c r="G1542" s="6">
        <f>SUM(G1536:G1539)</f>
        <v>0</v>
      </c>
      <c r="H1542" s="14"/>
      <c r="I1542" s="6">
        <f>SUM(I1513:I1541)</f>
        <v>0</v>
      </c>
      <c r="J1542" s="6">
        <f>SUM(I1542)*I1511</f>
        <v>0</v>
      </c>
      <c r="K1542" s="6">
        <f>SUM(K1536:K1541)</f>
        <v>0</v>
      </c>
      <c r="L1542" s="6">
        <f t="shared" ref="L1542" si="292">SUM(L1536:L1541)</f>
        <v>0</v>
      </c>
      <c r="M1542" s="6">
        <f t="shared" ref="M1542" si="293">SUM(M1536:M1541)</f>
        <v>0</v>
      </c>
    </row>
    <row r="1543" spans="1:13" ht="15.05">
      <c r="A1543" s="3" t="s">
        <v>9</v>
      </c>
      <c r="B1543" s="77">
        <f>'JMS SHEDULE OF WORKS'!C51</f>
        <v>0</v>
      </c>
      <c r="D1543" s="26">
        <f>'JMS SHEDULE OF WORKS'!D51</f>
        <v>0</v>
      </c>
      <c r="F1543" s="78">
        <f>'JMS SHEDULE OF WORKS'!G51</f>
        <v>0</v>
      </c>
      <c r="H1543" s="13" t="s">
        <v>22</v>
      </c>
      <c r="I1543" s="24">
        <f>'JMS SHEDULE OF WORKS'!E51</f>
        <v>0</v>
      </c>
    </row>
    <row r="1544" spans="1:13" s="2" customFormat="1" ht="13.1">
      <c r="A1544" s="76" t="str">
        <f>'JMS SHEDULE OF WORKS'!A51</f>
        <v>6964/49</v>
      </c>
      <c r="B1544" s="8" t="s">
        <v>3</v>
      </c>
      <c r="C1544" s="2" t="s">
        <v>4</v>
      </c>
      <c r="D1544" s="27" t="s">
        <v>5</v>
      </c>
      <c r="E1544" s="27" t="s">
        <v>5</v>
      </c>
      <c r="F1544" s="27" t="s">
        <v>23</v>
      </c>
      <c r="G1544" s="6" t="s">
        <v>6</v>
      </c>
      <c r="H1544" s="14" t="s">
        <v>7</v>
      </c>
      <c r="I1544" s="6" t="s">
        <v>8</v>
      </c>
      <c r="J1544" s="6"/>
      <c r="K1544" s="6" t="s">
        <v>18</v>
      </c>
      <c r="L1544" s="6" t="s">
        <v>19</v>
      </c>
      <c r="M1544" s="6" t="s">
        <v>20</v>
      </c>
    </row>
    <row r="1545" spans="1:13">
      <c r="A1545" s="30" t="s">
        <v>24</v>
      </c>
      <c r="B1545" s="11"/>
      <c r="C1545" s="12"/>
      <c r="D1545" s="28"/>
      <c r="E1545" s="28"/>
      <c r="F1545" s="28">
        <f t="shared" ref="F1545:F1550" si="294">SUM(D1545*E1545)</f>
        <v>0</v>
      </c>
      <c r="G1545" s="10"/>
      <c r="H1545" s="15"/>
      <c r="I1545" s="10">
        <f t="shared" ref="I1545:I1550" si="295">SUM(F1545*G1545)*H1545</f>
        <v>0</v>
      </c>
    </row>
    <row r="1546" spans="1:13">
      <c r="A1546" s="30" t="s">
        <v>24</v>
      </c>
      <c r="B1546" s="11"/>
      <c r="C1546" s="12"/>
      <c r="D1546" s="28"/>
      <c r="E1546" s="28"/>
      <c r="F1546" s="28">
        <f t="shared" si="294"/>
        <v>0</v>
      </c>
      <c r="G1546" s="10"/>
      <c r="H1546" s="15"/>
      <c r="I1546" s="10">
        <f t="shared" si="295"/>
        <v>0</v>
      </c>
    </row>
    <row r="1547" spans="1:13">
      <c r="A1547" s="30" t="s">
        <v>24</v>
      </c>
      <c r="B1547" s="11"/>
      <c r="C1547" s="12"/>
      <c r="D1547" s="28"/>
      <c r="E1547" s="28"/>
      <c r="F1547" s="28">
        <f t="shared" si="294"/>
        <v>0</v>
      </c>
      <c r="G1547" s="10"/>
      <c r="H1547" s="15"/>
      <c r="I1547" s="10">
        <f t="shared" si="295"/>
        <v>0</v>
      </c>
    </row>
    <row r="1548" spans="1:13">
      <c r="A1548" s="31" t="s">
        <v>25</v>
      </c>
      <c r="B1548" s="11"/>
      <c r="C1548" s="12"/>
      <c r="D1548" s="28"/>
      <c r="E1548" s="28"/>
      <c r="F1548" s="28">
        <f t="shared" si="294"/>
        <v>0</v>
      </c>
      <c r="G1548" s="10"/>
      <c r="H1548" s="15"/>
      <c r="I1548" s="10">
        <f t="shared" si="295"/>
        <v>0</v>
      </c>
    </row>
    <row r="1549" spans="1:13">
      <c r="A1549" s="31" t="s">
        <v>25</v>
      </c>
      <c r="B1549" s="11"/>
      <c r="C1549" s="12"/>
      <c r="D1549" s="28"/>
      <c r="E1549" s="28"/>
      <c r="F1549" s="28">
        <f t="shared" si="294"/>
        <v>0</v>
      </c>
      <c r="G1549" s="10"/>
      <c r="H1549" s="15"/>
      <c r="I1549" s="10">
        <f t="shared" si="295"/>
        <v>0</v>
      </c>
    </row>
    <row r="1550" spans="1:13">
      <c r="A1550" s="31" t="s">
        <v>25</v>
      </c>
      <c r="B1550" s="11"/>
      <c r="C1550" s="12"/>
      <c r="D1550" s="28"/>
      <c r="E1550" s="28"/>
      <c r="F1550" s="28">
        <f t="shared" si="294"/>
        <v>0</v>
      </c>
      <c r="G1550" s="10"/>
      <c r="H1550" s="15"/>
      <c r="I1550" s="10">
        <f t="shared" si="295"/>
        <v>0</v>
      </c>
    </row>
    <row r="1551" spans="1:13">
      <c r="A1551" s="31" t="s">
        <v>39</v>
      </c>
      <c r="B1551" s="11"/>
      <c r="C1551" s="12"/>
      <c r="D1551" s="28"/>
      <c r="E1551" s="28"/>
      <c r="F1551" s="28"/>
      <c r="G1551" s="10"/>
      <c r="H1551" s="15"/>
      <c r="I1551" s="10">
        <f t="shared" ref="I1551:I1553" si="296">SUM(G1551*H1551)</f>
        <v>0</v>
      </c>
    </row>
    <row r="1552" spans="1:13">
      <c r="A1552" s="31" t="s">
        <v>39</v>
      </c>
      <c r="B1552" s="11"/>
      <c r="C1552" s="12"/>
      <c r="D1552" s="28"/>
      <c r="E1552" s="28"/>
      <c r="F1552" s="28"/>
      <c r="G1552" s="10"/>
      <c r="H1552" s="15"/>
      <c r="I1552" s="10">
        <f t="shared" si="296"/>
        <v>0</v>
      </c>
    </row>
    <row r="1553" spans="1:11">
      <c r="A1553" s="31" t="s">
        <v>39</v>
      </c>
      <c r="B1553" s="11"/>
      <c r="C1553" s="12"/>
      <c r="D1553" s="28"/>
      <c r="E1553" s="28"/>
      <c r="F1553" s="28"/>
      <c r="G1553" s="10"/>
      <c r="H1553" s="15"/>
      <c r="I1553" s="10">
        <f t="shared" si="296"/>
        <v>0</v>
      </c>
    </row>
    <row r="1554" spans="1:11">
      <c r="A1554" s="32" t="s">
        <v>28</v>
      </c>
      <c r="B1554" s="11"/>
      <c r="C1554" s="12"/>
      <c r="D1554" s="28"/>
      <c r="E1554" s="28"/>
      <c r="F1554" s="28"/>
      <c r="G1554" s="10"/>
      <c r="H1554" s="15"/>
      <c r="I1554" s="10">
        <f t="shared" ref="I1554:I1572" si="297">SUM(G1554*H1554)</f>
        <v>0</v>
      </c>
    </row>
    <row r="1555" spans="1:11">
      <c r="A1555" s="32" t="s">
        <v>28</v>
      </c>
      <c r="B1555" s="11"/>
      <c r="C1555" s="12"/>
      <c r="D1555" s="28"/>
      <c r="E1555" s="28"/>
      <c r="F1555" s="28"/>
      <c r="G1555" s="10"/>
      <c r="H1555" s="15"/>
      <c r="I1555" s="10">
        <f t="shared" si="297"/>
        <v>0</v>
      </c>
    </row>
    <row r="1556" spans="1:11">
      <c r="A1556" s="32" t="s">
        <v>28</v>
      </c>
      <c r="B1556" s="11"/>
      <c r="C1556" s="12"/>
      <c r="D1556" s="28"/>
      <c r="E1556" s="28"/>
      <c r="F1556" s="28"/>
      <c r="G1556" s="10"/>
      <c r="H1556" s="15"/>
      <c r="I1556" s="10">
        <f t="shared" si="297"/>
        <v>0</v>
      </c>
    </row>
    <row r="1557" spans="1:11">
      <c r="A1557" t="s">
        <v>26</v>
      </c>
      <c r="B1557" s="11"/>
      <c r="C1557" s="12"/>
      <c r="D1557" s="28"/>
      <c r="E1557" s="28"/>
      <c r="F1557" s="28"/>
      <c r="G1557" s="33">
        <v>0.1</v>
      </c>
      <c r="H1557" s="15">
        <f>SUM(I1554:I1556)</f>
        <v>0</v>
      </c>
      <c r="I1557" s="10">
        <f t="shared" si="297"/>
        <v>0</v>
      </c>
    </row>
    <row r="1558" spans="1:11">
      <c r="B1558" s="11" t="s">
        <v>27</v>
      </c>
      <c r="C1558" s="12"/>
      <c r="D1558" s="28"/>
      <c r="E1558" s="28"/>
      <c r="F1558" s="28"/>
      <c r="G1558" s="10"/>
      <c r="H1558" s="15"/>
      <c r="I1558" s="10">
        <f t="shared" si="297"/>
        <v>0</v>
      </c>
    </row>
    <row r="1559" spans="1:11">
      <c r="B1559" s="11" t="s">
        <v>13</v>
      </c>
      <c r="C1559" s="12" t="s">
        <v>14</v>
      </c>
      <c r="D1559" s="28" t="s">
        <v>29</v>
      </c>
      <c r="E1559" s="28"/>
      <c r="F1559" s="28">
        <f>SUM(G1545:G1547)</f>
        <v>0</v>
      </c>
      <c r="G1559" s="34">
        <f>SUM(F1559)/20</f>
        <v>0</v>
      </c>
      <c r="H1559" s="23"/>
      <c r="I1559" s="10">
        <f t="shared" si="297"/>
        <v>0</v>
      </c>
    </row>
    <row r="1560" spans="1:11">
      <c r="B1560" s="11" t="s">
        <v>13</v>
      </c>
      <c r="C1560" s="12" t="s">
        <v>14</v>
      </c>
      <c r="D1560" s="28" t="s">
        <v>30</v>
      </c>
      <c r="E1560" s="28"/>
      <c r="F1560" s="28">
        <f>SUM(G1548:G1550)</f>
        <v>0</v>
      </c>
      <c r="G1560" s="34">
        <f>SUM(F1560)/10</f>
        <v>0</v>
      </c>
      <c r="H1560" s="23"/>
      <c r="I1560" s="10">
        <f t="shared" si="297"/>
        <v>0</v>
      </c>
    </row>
    <row r="1561" spans="1:11">
      <c r="B1561" s="11" t="s">
        <v>13</v>
      </c>
      <c r="C1561" s="12" t="s">
        <v>14</v>
      </c>
      <c r="D1561" s="28" t="s">
        <v>57</v>
      </c>
      <c r="E1561" s="28"/>
      <c r="F1561" s="80"/>
      <c r="G1561" s="34">
        <f>SUM(F1561)*0.25</f>
        <v>0</v>
      </c>
      <c r="H1561" s="23"/>
      <c r="I1561" s="10">
        <f t="shared" si="297"/>
        <v>0</v>
      </c>
    </row>
    <row r="1562" spans="1:11">
      <c r="B1562" s="11" t="s">
        <v>13</v>
      </c>
      <c r="C1562" s="12" t="s">
        <v>14</v>
      </c>
      <c r="D1562" s="28"/>
      <c r="E1562" s="28"/>
      <c r="F1562" s="28"/>
      <c r="G1562" s="34"/>
      <c r="H1562" s="23"/>
      <c r="I1562" s="10">
        <f t="shared" si="297"/>
        <v>0</v>
      </c>
    </row>
    <row r="1563" spans="1:11">
      <c r="B1563" s="11" t="s">
        <v>13</v>
      </c>
      <c r="C1563" s="12" t="s">
        <v>15</v>
      </c>
      <c r="D1563" s="28"/>
      <c r="E1563" s="28"/>
      <c r="F1563" s="28"/>
      <c r="G1563" s="34"/>
      <c r="H1563" s="23"/>
      <c r="I1563" s="10">
        <f t="shared" si="297"/>
        <v>0</v>
      </c>
    </row>
    <row r="1564" spans="1:11">
      <c r="B1564" s="11" t="s">
        <v>13</v>
      </c>
      <c r="C1564" s="12" t="s">
        <v>15</v>
      </c>
      <c r="D1564" s="28"/>
      <c r="E1564" s="28"/>
      <c r="F1564" s="28"/>
      <c r="G1564" s="34"/>
      <c r="H1564" s="23"/>
      <c r="I1564" s="10">
        <f t="shared" si="297"/>
        <v>0</v>
      </c>
    </row>
    <row r="1565" spans="1:11">
      <c r="B1565" s="11" t="s">
        <v>13</v>
      </c>
      <c r="C1565" s="12" t="s">
        <v>15</v>
      </c>
      <c r="D1565" s="28"/>
      <c r="E1565" s="28"/>
      <c r="F1565" s="28"/>
      <c r="G1565" s="34"/>
      <c r="H1565" s="23"/>
      <c r="I1565" s="10">
        <f t="shared" si="297"/>
        <v>0</v>
      </c>
    </row>
    <row r="1566" spans="1:11">
      <c r="B1566" s="11" t="s">
        <v>13</v>
      </c>
      <c r="C1566" s="12" t="s">
        <v>16</v>
      </c>
      <c r="D1566" s="28"/>
      <c r="E1566" s="28"/>
      <c r="F1566" s="28"/>
      <c r="G1566" s="34"/>
      <c r="H1566" s="23"/>
      <c r="I1566" s="10">
        <f t="shared" si="297"/>
        <v>0</v>
      </c>
    </row>
    <row r="1567" spans="1:11">
      <c r="B1567" s="11" t="s">
        <v>13</v>
      </c>
      <c r="C1567" s="12" t="s">
        <v>16</v>
      </c>
      <c r="D1567" s="28"/>
      <c r="E1567" s="28"/>
      <c r="F1567" s="28"/>
      <c r="G1567" s="34"/>
      <c r="H1567" s="23"/>
      <c r="I1567" s="10">
        <f t="shared" si="297"/>
        <v>0</v>
      </c>
    </row>
    <row r="1568" spans="1:11">
      <c r="B1568" s="11" t="s">
        <v>21</v>
      </c>
      <c r="C1568" s="12" t="s">
        <v>14</v>
      </c>
      <c r="D1568" s="28"/>
      <c r="E1568" s="28"/>
      <c r="F1568" s="28"/>
      <c r="G1568" s="22">
        <f>SUM(G1559:G1562)</f>
        <v>0</v>
      </c>
      <c r="H1568" s="15">
        <v>37.42</v>
      </c>
      <c r="I1568" s="10">
        <f t="shared" si="297"/>
        <v>0</v>
      </c>
      <c r="K1568" s="5">
        <f>SUM(G1568)*I1543</f>
        <v>0</v>
      </c>
    </row>
    <row r="1569" spans="1:13">
      <c r="B1569" s="11" t="s">
        <v>21</v>
      </c>
      <c r="C1569" s="12" t="s">
        <v>15</v>
      </c>
      <c r="D1569" s="28"/>
      <c r="E1569" s="28"/>
      <c r="F1569" s="28"/>
      <c r="G1569" s="22">
        <f>SUM(G1563:G1565)</f>
        <v>0</v>
      </c>
      <c r="H1569" s="15">
        <v>37.42</v>
      </c>
      <c r="I1569" s="10">
        <f t="shared" si="297"/>
        <v>0</v>
      </c>
      <c r="L1569" s="5">
        <f>SUM(G1569)*I1543</f>
        <v>0</v>
      </c>
    </row>
    <row r="1570" spans="1:13">
      <c r="B1570" s="11" t="s">
        <v>21</v>
      </c>
      <c r="C1570" s="12" t="s">
        <v>16</v>
      </c>
      <c r="D1570" s="28"/>
      <c r="E1570" s="28"/>
      <c r="F1570" s="28"/>
      <c r="G1570" s="22">
        <f>SUM(G1566:G1567)</f>
        <v>0</v>
      </c>
      <c r="H1570" s="15">
        <v>37.42</v>
      </c>
      <c r="I1570" s="10">
        <f t="shared" si="297"/>
        <v>0</v>
      </c>
      <c r="M1570" s="5">
        <f>SUM(G1570)*I1543</f>
        <v>0</v>
      </c>
    </row>
    <row r="1571" spans="1:13">
      <c r="B1571" s="11" t="s">
        <v>13</v>
      </c>
      <c r="C1571" s="12" t="s">
        <v>17</v>
      </c>
      <c r="D1571" s="28"/>
      <c r="E1571" s="28"/>
      <c r="F1571" s="28"/>
      <c r="G1571" s="34"/>
      <c r="H1571" s="15">
        <v>37.42</v>
      </c>
      <c r="I1571" s="10">
        <f t="shared" si="297"/>
        <v>0</v>
      </c>
      <c r="L1571" s="5">
        <f>SUM(G1571)*I1543</f>
        <v>0</v>
      </c>
    </row>
    <row r="1572" spans="1:13">
      <c r="B1572" s="11" t="s">
        <v>12</v>
      </c>
      <c r="C1572" s="12"/>
      <c r="D1572" s="28"/>
      <c r="E1572" s="28"/>
      <c r="F1572" s="28"/>
      <c r="G1572" s="10"/>
      <c r="H1572" s="15">
        <v>37.42</v>
      </c>
      <c r="I1572" s="10">
        <f t="shared" si="297"/>
        <v>0</v>
      </c>
    </row>
    <row r="1573" spans="1:13">
      <c r="B1573" s="11" t="s">
        <v>11</v>
      </c>
      <c r="C1573" s="12"/>
      <c r="D1573" s="28"/>
      <c r="E1573" s="28"/>
      <c r="F1573" s="28"/>
      <c r="G1573" s="10">
        <v>1</v>
      </c>
      <c r="H1573" s="15">
        <f>SUM(I1545:I1572)*0.01</f>
        <v>0</v>
      </c>
      <c r="I1573" s="10">
        <f>SUM(G1573*H1573)</f>
        <v>0</v>
      </c>
    </row>
    <row r="1574" spans="1:13" s="2" customFormat="1" ht="13.1">
      <c r="B1574" s="8" t="s">
        <v>10</v>
      </c>
      <c r="D1574" s="27"/>
      <c r="E1574" s="27"/>
      <c r="F1574" s="27"/>
      <c r="G1574" s="6">
        <f>SUM(G1568:G1571)</f>
        <v>0</v>
      </c>
      <c r="H1574" s="14"/>
      <c r="I1574" s="6">
        <f>SUM(I1545:I1573)</f>
        <v>0</v>
      </c>
      <c r="J1574" s="6">
        <f>SUM(I1574)*I1543</f>
        <v>0</v>
      </c>
      <c r="K1574" s="6">
        <f>SUM(K1568:K1573)</f>
        <v>0</v>
      </c>
      <c r="L1574" s="6">
        <f t="shared" ref="L1574" si="298">SUM(L1568:L1573)</f>
        <v>0</v>
      </c>
      <c r="M1574" s="6">
        <f t="shared" ref="M1574" si="299">SUM(M1568:M1573)</f>
        <v>0</v>
      </c>
    </row>
    <row r="1575" spans="1:13" ht="15.05">
      <c r="A1575" s="3" t="s">
        <v>9</v>
      </c>
      <c r="B1575" s="77">
        <f>'JMS SHEDULE OF WORKS'!C52</f>
        <v>0</v>
      </c>
      <c r="D1575" s="26">
        <f>'JMS SHEDULE OF WORKS'!D52</f>
        <v>0</v>
      </c>
      <c r="F1575" s="78">
        <f>'JMS SHEDULE OF WORKS'!G52</f>
        <v>0</v>
      </c>
      <c r="H1575" s="13" t="s">
        <v>22</v>
      </c>
      <c r="I1575" s="24">
        <f>'JMS SHEDULE OF WORKS'!E52</f>
        <v>0</v>
      </c>
    </row>
    <row r="1576" spans="1:13" s="2" customFormat="1" ht="13.1">
      <c r="A1576" s="76" t="str">
        <f>'JMS SHEDULE OF WORKS'!A52</f>
        <v>6964/50</v>
      </c>
      <c r="B1576" s="8" t="s">
        <v>3</v>
      </c>
      <c r="C1576" s="2" t="s">
        <v>4</v>
      </c>
      <c r="D1576" s="27" t="s">
        <v>5</v>
      </c>
      <c r="E1576" s="27" t="s">
        <v>5</v>
      </c>
      <c r="F1576" s="27" t="s">
        <v>23</v>
      </c>
      <c r="G1576" s="6" t="s">
        <v>6</v>
      </c>
      <c r="H1576" s="14" t="s">
        <v>7</v>
      </c>
      <c r="I1576" s="6" t="s">
        <v>8</v>
      </c>
      <c r="J1576" s="6"/>
      <c r="K1576" s="6" t="s">
        <v>18</v>
      </c>
      <c r="L1576" s="6" t="s">
        <v>19</v>
      </c>
      <c r="M1576" s="6" t="s">
        <v>20</v>
      </c>
    </row>
    <row r="1577" spans="1:13">
      <c r="A1577" s="30" t="s">
        <v>24</v>
      </c>
      <c r="B1577" s="11"/>
      <c r="C1577" s="12"/>
      <c r="D1577" s="28"/>
      <c r="E1577" s="28"/>
      <c r="F1577" s="28">
        <f t="shared" ref="F1577:F1582" si="300">SUM(D1577*E1577)</f>
        <v>0</v>
      </c>
      <c r="G1577" s="10"/>
      <c r="H1577" s="15"/>
      <c r="I1577" s="10">
        <f t="shared" ref="I1577:I1582" si="301">SUM(F1577*G1577)*H1577</f>
        <v>0</v>
      </c>
    </row>
    <row r="1578" spans="1:13">
      <c r="A1578" s="30" t="s">
        <v>24</v>
      </c>
      <c r="B1578" s="11"/>
      <c r="C1578" s="12"/>
      <c r="D1578" s="28"/>
      <c r="E1578" s="28"/>
      <c r="F1578" s="28">
        <f t="shared" si="300"/>
        <v>0</v>
      </c>
      <c r="G1578" s="10"/>
      <c r="H1578" s="15"/>
      <c r="I1578" s="10">
        <f t="shared" si="301"/>
        <v>0</v>
      </c>
    </row>
    <row r="1579" spans="1:13">
      <c r="A1579" s="30" t="s">
        <v>24</v>
      </c>
      <c r="B1579" s="11"/>
      <c r="C1579" s="12"/>
      <c r="D1579" s="28"/>
      <c r="E1579" s="28"/>
      <c r="F1579" s="28">
        <f t="shared" si="300"/>
        <v>0</v>
      </c>
      <c r="G1579" s="10"/>
      <c r="H1579" s="15"/>
      <c r="I1579" s="10">
        <f t="shared" si="301"/>
        <v>0</v>
      </c>
    </row>
    <row r="1580" spans="1:13">
      <c r="A1580" s="31" t="s">
        <v>25</v>
      </c>
      <c r="B1580" s="11"/>
      <c r="C1580" s="12"/>
      <c r="D1580" s="28"/>
      <c r="E1580" s="28"/>
      <c r="F1580" s="28">
        <f t="shared" si="300"/>
        <v>0</v>
      </c>
      <c r="G1580" s="10"/>
      <c r="H1580" s="15"/>
      <c r="I1580" s="10">
        <f t="shared" si="301"/>
        <v>0</v>
      </c>
    </row>
    <row r="1581" spans="1:13">
      <c r="A1581" s="31" t="s">
        <v>25</v>
      </c>
      <c r="B1581" s="11"/>
      <c r="C1581" s="12"/>
      <c r="D1581" s="28"/>
      <c r="E1581" s="28"/>
      <c r="F1581" s="28">
        <f t="shared" si="300"/>
        <v>0</v>
      </c>
      <c r="G1581" s="10"/>
      <c r="H1581" s="15"/>
      <c r="I1581" s="10">
        <f t="shared" si="301"/>
        <v>0</v>
      </c>
    </row>
    <row r="1582" spans="1:13">
      <c r="A1582" s="31" t="s">
        <v>25</v>
      </c>
      <c r="B1582" s="11"/>
      <c r="C1582" s="12"/>
      <c r="D1582" s="28"/>
      <c r="E1582" s="28"/>
      <c r="F1582" s="28">
        <f t="shared" si="300"/>
        <v>0</v>
      </c>
      <c r="G1582" s="10"/>
      <c r="H1582" s="15"/>
      <c r="I1582" s="10">
        <f t="shared" si="301"/>
        <v>0</v>
      </c>
    </row>
    <row r="1583" spans="1:13">
      <c r="A1583" s="31" t="s">
        <v>39</v>
      </c>
      <c r="B1583" s="11"/>
      <c r="C1583" s="12"/>
      <c r="D1583" s="28"/>
      <c r="E1583" s="28"/>
      <c r="F1583" s="28"/>
      <c r="G1583" s="10"/>
      <c r="H1583" s="15"/>
      <c r="I1583" s="10">
        <f t="shared" ref="I1583:I1585" si="302">SUM(G1583*H1583)</f>
        <v>0</v>
      </c>
    </row>
    <row r="1584" spans="1:13">
      <c r="A1584" s="31" t="s">
        <v>39</v>
      </c>
      <c r="B1584" s="11"/>
      <c r="C1584" s="12"/>
      <c r="D1584" s="28"/>
      <c r="E1584" s="28"/>
      <c r="F1584" s="28"/>
      <c r="G1584" s="10"/>
      <c r="H1584" s="15"/>
      <c r="I1584" s="10">
        <f t="shared" si="302"/>
        <v>0</v>
      </c>
    </row>
    <row r="1585" spans="1:11">
      <c r="A1585" s="31" t="s">
        <v>39</v>
      </c>
      <c r="B1585" s="11"/>
      <c r="C1585" s="12"/>
      <c r="D1585" s="28"/>
      <c r="E1585" s="28"/>
      <c r="F1585" s="28"/>
      <c r="G1585" s="10"/>
      <c r="H1585" s="15"/>
      <c r="I1585" s="10">
        <f t="shared" si="302"/>
        <v>0</v>
      </c>
    </row>
    <row r="1586" spans="1:11">
      <c r="A1586" s="32" t="s">
        <v>28</v>
      </c>
      <c r="B1586" s="11"/>
      <c r="C1586" s="12"/>
      <c r="D1586" s="28"/>
      <c r="E1586" s="28"/>
      <c r="F1586" s="28"/>
      <c r="G1586" s="10"/>
      <c r="H1586" s="15"/>
      <c r="I1586" s="10">
        <f t="shared" ref="I1586:I1604" si="303">SUM(G1586*H1586)</f>
        <v>0</v>
      </c>
    </row>
    <row r="1587" spans="1:11">
      <c r="A1587" s="32" t="s">
        <v>28</v>
      </c>
      <c r="B1587" s="11"/>
      <c r="C1587" s="12"/>
      <c r="D1587" s="28"/>
      <c r="E1587" s="28"/>
      <c r="F1587" s="28"/>
      <c r="G1587" s="10"/>
      <c r="H1587" s="15"/>
      <c r="I1587" s="10">
        <f t="shared" si="303"/>
        <v>0</v>
      </c>
    </row>
    <row r="1588" spans="1:11">
      <c r="A1588" s="32" t="s">
        <v>28</v>
      </c>
      <c r="B1588" s="11"/>
      <c r="C1588" s="12"/>
      <c r="D1588" s="28"/>
      <c r="E1588" s="28"/>
      <c r="F1588" s="28"/>
      <c r="G1588" s="10"/>
      <c r="H1588" s="15"/>
      <c r="I1588" s="10">
        <f t="shared" si="303"/>
        <v>0</v>
      </c>
    </row>
    <row r="1589" spans="1:11">
      <c r="A1589" t="s">
        <v>26</v>
      </c>
      <c r="B1589" s="11"/>
      <c r="C1589" s="12"/>
      <c r="D1589" s="28"/>
      <c r="E1589" s="28"/>
      <c r="F1589" s="28"/>
      <c r="G1589" s="33">
        <v>0.1</v>
      </c>
      <c r="H1589" s="15">
        <f>SUM(I1586:I1588)</f>
        <v>0</v>
      </c>
      <c r="I1589" s="10">
        <f t="shared" si="303"/>
        <v>0</v>
      </c>
    </row>
    <row r="1590" spans="1:11">
      <c r="B1590" s="11" t="s">
        <v>27</v>
      </c>
      <c r="C1590" s="12"/>
      <c r="D1590" s="28"/>
      <c r="E1590" s="28"/>
      <c r="F1590" s="28"/>
      <c r="G1590" s="10"/>
      <c r="H1590" s="15"/>
      <c r="I1590" s="10">
        <f t="shared" si="303"/>
        <v>0</v>
      </c>
    </row>
    <row r="1591" spans="1:11">
      <c r="B1591" s="11" t="s">
        <v>13</v>
      </c>
      <c r="C1591" s="12" t="s">
        <v>14</v>
      </c>
      <c r="D1591" s="28" t="s">
        <v>29</v>
      </c>
      <c r="E1591" s="28"/>
      <c r="F1591" s="28">
        <f>SUM(G1577:G1579)</f>
        <v>0</v>
      </c>
      <c r="G1591" s="34">
        <f>SUM(F1591)/20</f>
        <v>0</v>
      </c>
      <c r="H1591" s="23"/>
      <c r="I1591" s="10">
        <f t="shared" si="303"/>
        <v>0</v>
      </c>
    </row>
    <row r="1592" spans="1:11">
      <c r="B1592" s="11" t="s">
        <v>13</v>
      </c>
      <c r="C1592" s="12" t="s">
        <v>14</v>
      </c>
      <c r="D1592" s="28" t="s">
        <v>30</v>
      </c>
      <c r="E1592" s="28"/>
      <c r="F1592" s="28">
        <f>SUM(G1580:G1582)</f>
        <v>0</v>
      </c>
      <c r="G1592" s="34">
        <f>SUM(F1592)/10</f>
        <v>0</v>
      </c>
      <c r="H1592" s="23"/>
      <c r="I1592" s="10">
        <f t="shared" si="303"/>
        <v>0</v>
      </c>
    </row>
    <row r="1593" spans="1:11">
      <c r="B1593" s="11" t="s">
        <v>13</v>
      </c>
      <c r="C1593" s="12" t="s">
        <v>14</v>
      </c>
      <c r="D1593" s="28" t="s">
        <v>57</v>
      </c>
      <c r="E1593" s="28"/>
      <c r="F1593" s="80"/>
      <c r="G1593" s="34">
        <f>SUM(F1593)*0.25</f>
        <v>0</v>
      </c>
      <c r="H1593" s="23"/>
      <c r="I1593" s="10">
        <f t="shared" si="303"/>
        <v>0</v>
      </c>
    </row>
    <row r="1594" spans="1:11">
      <c r="B1594" s="11" t="s">
        <v>13</v>
      </c>
      <c r="C1594" s="12" t="s">
        <v>14</v>
      </c>
      <c r="D1594" s="28"/>
      <c r="E1594" s="28"/>
      <c r="F1594" s="28"/>
      <c r="G1594" s="34"/>
      <c r="H1594" s="23"/>
      <c r="I1594" s="10">
        <f t="shared" si="303"/>
        <v>0</v>
      </c>
    </row>
    <row r="1595" spans="1:11">
      <c r="B1595" s="11" t="s">
        <v>13</v>
      </c>
      <c r="C1595" s="12" t="s">
        <v>15</v>
      </c>
      <c r="D1595" s="28"/>
      <c r="E1595" s="28"/>
      <c r="F1595" s="28"/>
      <c r="G1595" s="34"/>
      <c r="H1595" s="23"/>
      <c r="I1595" s="10">
        <f t="shared" si="303"/>
        <v>0</v>
      </c>
    </row>
    <row r="1596" spans="1:11">
      <c r="B1596" s="11" t="s">
        <v>13</v>
      </c>
      <c r="C1596" s="12" t="s">
        <v>15</v>
      </c>
      <c r="D1596" s="28"/>
      <c r="E1596" s="28"/>
      <c r="F1596" s="28"/>
      <c r="G1596" s="34"/>
      <c r="H1596" s="23"/>
      <c r="I1596" s="10">
        <f t="shared" si="303"/>
        <v>0</v>
      </c>
    </row>
    <row r="1597" spans="1:11">
      <c r="B1597" s="11" t="s">
        <v>13</v>
      </c>
      <c r="C1597" s="12" t="s">
        <v>15</v>
      </c>
      <c r="D1597" s="28"/>
      <c r="E1597" s="28"/>
      <c r="F1597" s="28"/>
      <c r="G1597" s="34"/>
      <c r="H1597" s="23"/>
      <c r="I1597" s="10">
        <f t="shared" si="303"/>
        <v>0</v>
      </c>
    </row>
    <row r="1598" spans="1:11">
      <c r="B1598" s="11" t="s">
        <v>13</v>
      </c>
      <c r="C1598" s="12" t="s">
        <v>16</v>
      </c>
      <c r="D1598" s="28"/>
      <c r="E1598" s="28"/>
      <c r="F1598" s="28"/>
      <c r="G1598" s="34"/>
      <c r="H1598" s="23"/>
      <c r="I1598" s="10">
        <f t="shared" si="303"/>
        <v>0</v>
      </c>
    </row>
    <row r="1599" spans="1:11">
      <c r="B1599" s="11" t="s">
        <v>13</v>
      </c>
      <c r="C1599" s="12" t="s">
        <v>16</v>
      </c>
      <c r="D1599" s="28"/>
      <c r="E1599" s="28"/>
      <c r="F1599" s="28"/>
      <c r="G1599" s="34"/>
      <c r="H1599" s="23"/>
      <c r="I1599" s="10">
        <f t="shared" si="303"/>
        <v>0</v>
      </c>
    </row>
    <row r="1600" spans="1:11">
      <c r="B1600" s="11" t="s">
        <v>21</v>
      </c>
      <c r="C1600" s="12" t="s">
        <v>14</v>
      </c>
      <c r="D1600" s="28"/>
      <c r="E1600" s="28"/>
      <c r="F1600" s="28"/>
      <c r="G1600" s="22">
        <f>SUM(G1591:G1594)</f>
        <v>0</v>
      </c>
      <c r="H1600" s="15">
        <v>37.42</v>
      </c>
      <c r="I1600" s="10">
        <f t="shared" si="303"/>
        <v>0</v>
      </c>
      <c r="K1600" s="5">
        <f>SUM(G1600)*I1575</f>
        <v>0</v>
      </c>
    </row>
    <row r="1601" spans="1:13">
      <c r="B1601" s="11" t="s">
        <v>21</v>
      </c>
      <c r="C1601" s="12" t="s">
        <v>15</v>
      </c>
      <c r="D1601" s="28"/>
      <c r="E1601" s="28"/>
      <c r="F1601" s="28"/>
      <c r="G1601" s="22">
        <f>SUM(G1595:G1597)</f>
        <v>0</v>
      </c>
      <c r="H1601" s="15">
        <v>37.42</v>
      </c>
      <c r="I1601" s="10">
        <f t="shared" si="303"/>
        <v>0</v>
      </c>
      <c r="L1601" s="5">
        <f>SUM(G1601)*I1575</f>
        <v>0</v>
      </c>
    </row>
    <row r="1602" spans="1:13">
      <c r="B1602" s="11" t="s">
        <v>21</v>
      </c>
      <c r="C1602" s="12" t="s">
        <v>16</v>
      </c>
      <c r="D1602" s="28"/>
      <c r="E1602" s="28"/>
      <c r="F1602" s="28"/>
      <c r="G1602" s="22">
        <f>SUM(G1598:G1599)</f>
        <v>0</v>
      </c>
      <c r="H1602" s="15">
        <v>37.42</v>
      </c>
      <c r="I1602" s="10">
        <f t="shared" si="303"/>
        <v>0</v>
      </c>
      <c r="M1602" s="5">
        <f>SUM(G1602)*I1575</f>
        <v>0</v>
      </c>
    </row>
    <row r="1603" spans="1:13">
      <c r="B1603" s="11" t="s">
        <v>13</v>
      </c>
      <c r="C1603" s="12" t="s">
        <v>17</v>
      </c>
      <c r="D1603" s="28"/>
      <c r="E1603" s="28"/>
      <c r="F1603" s="28"/>
      <c r="G1603" s="34"/>
      <c r="H1603" s="15">
        <v>37.42</v>
      </c>
      <c r="I1603" s="10">
        <f t="shared" si="303"/>
        <v>0</v>
      </c>
      <c r="L1603" s="5">
        <f>SUM(G1603)*I1575</f>
        <v>0</v>
      </c>
    </row>
    <row r="1604" spans="1:13">
      <c r="B1604" s="11" t="s">
        <v>12</v>
      </c>
      <c r="C1604" s="12"/>
      <c r="D1604" s="28"/>
      <c r="E1604" s="28"/>
      <c r="F1604" s="28"/>
      <c r="G1604" s="10"/>
      <c r="H1604" s="15">
        <v>37.42</v>
      </c>
      <c r="I1604" s="10">
        <f t="shared" si="303"/>
        <v>0</v>
      </c>
    </row>
    <row r="1605" spans="1:13">
      <c r="B1605" s="11" t="s">
        <v>11</v>
      </c>
      <c r="C1605" s="12"/>
      <c r="D1605" s="28"/>
      <c r="E1605" s="28"/>
      <c r="F1605" s="28"/>
      <c r="G1605" s="10">
        <v>1</v>
      </c>
      <c r="H1605" s="15">
        <f>SUM(I1577:I1604)*0.01</f>
        <v>0</v>
      </c>
      <c r="I1605" s="10">
        <f>SUM(G1605*H1605)</f>
        <v>0</v>
      </c>
    </row>
    <row r="1606" spans="1:13" s="2" customFormat="1" ht="13.1">
      <c r="B1606" s="8" t="s">
        <v>10</v>
      </c>
      <c r="D1606" s="27"/>
      <c r="E1606" s="27"/>
      <c r="F1606" s="27"/>
      <c r="G1606" s="6">
        <f>SUM(G1600:G1603)</f>
        <v>0</v>
      </c>
      <c r="H1606" s="14"/>
      <c r="I1606" s="6">
        <f>SUM(I1577:I1605)</f>
        <v>0</v>
      </c>
      <c r="J1606" s="6">
        <f>SUM(I1606)*I1575</f>
        <v>0</v>
      </c>
      <c r="K1606" s="6">
        <f>SUM(K1600:K1605)</f>
        <v>0</v>
      </c>
      <c r="L1606" s="6">
        <f t="shared" ref="L1606" si="304">SUM(L1600:L1605)</f>
        <v>0</v>
      </c>
      <c r="M1606" s="6">
        <f t="shared" ref="M1606" si="305">SUM(M1600:M1605)</f>
        <v>0</v>
      </c>
    </row>
    <row r="1607" spans="1:13" ht="15.05">
      <c r="A1607" s="3" t="s">
        <v>9</v>
      </c>
      <c r="B1607" s="77">
        <f>'JMS SHEDULE OF WORKS'!C53</f>
        <v>0</v>
      </c>
      <c r="D1607" s="26">
        <f>'JMS SHEDULE OF WORKS'!D53</f>
        <v>0</v>
      </c>
      <c r="F1607" s="78">
        <f>'JMS SHEDULE OF WORKS'!G53</f>
        <v>0</v>
      </c>
      <c r="H1607" s="13" t="s">
        <v>22</v>
      </c>
      <c r="I1607" s="24">
        <f>'JMS SHEDULE OF WORKS'!E53</f>
        <v>0</v>
      </c>
    </row>
    <row r="1608" spans="1:13" s="2" customFormat="1" ht="13.1">
      <c r="A1608" s="76" t="str">
        <f>'JMS SHEDULE OF WORKS'!A53</f>
        <v>6964/51</v>
      </c>
      <c r="B1608" s="8" t="s">
        <v>3</v>
      </c>
      <c r="C1608" s="2" t="s">
        <v>4</v>
      </c>
      <c r="D1608" s="27" t="s">
        <v>5</v>
      </c>
      <c r="E1608" s="27" t="s">
        <v>5</v>
      </c>
      <c r="F1608" s="27" t="s">
        <v>23</v>
      </c>
      <c r="G1608" s="6" t="s">
        <v>6</v>
      </c>
      <c r="H1608" s="14" t="s">
        <v>7</v>
      </c>
      <c r="I1608" s="6" t="s">
        <v>8</v>
      </c>
      <c r="J1608" s="6"/>
      <c r="K1608" s="6" t="s">
        <v>18</v>
      </c>
      <c r="L1608" s="6" t="s">
        <v>19</v>
      </c>
      <c r="M1608" s="6" t="s">
        <v>20</v>
      </c>
    </row>
    <row r="1609" spans="1:13">
      <c r="A1609" s="30" t="s">
        <v>24</v>
      </c>
      <c r="B1609" s="11"/>
      <c r="C1609" s="12"/>
      <c r="D1609" s="28"/>
      <c r="E1609" s="28"/>
      <c r="F1609" s="28">
        <f t="shared" ref="F1609:F1614" si="306">SUM(D1609*E1609)</f>
        <v>0</v>
      </c>
      <c r="G1609" s="10"/>
      <c r="H1609" s="15"/>
      <c r="I1609" s="10">
        <f t="shared" ref="I1609:I1614" si="307">SUM(F1609*G1609)*H1609</f>
        <v>0</v>
      </c>
    </row>
    <row r="1610" spans="1:13">
      <c r="A1610" s="30" t="s">
        <v>24</v>
      </c>
      <c r="B1610" s="11"/>
      <c r="C1610" s="12"/>
      <c r="D1610" s="28"/>
      <c r="E1610" s="28"/>
      <c r="F1610" s="28">
        <f t="shared" si="306"/>
        <v>0</v>
      </c>
      <c r="G1610" s="10"/>
      <c r="H1610" s="15"/>
      <c r="I1610" s="10">
        <f t="shared" si="307"/>
        <v>0</v>
      </c>
    </row>
    <row r="1611" spans="1:13">
      <c r="A1611" s="30" t="s">
        <v>24</v>
      </c>
      <c r="B1611" s="11"/>
      <c r="C1611" s="12"/>
      <c r="D1611" s="28"/>
      <c r="E1611" s="28"/>
      <c r="F1611" s="28">
        <f t="shared" si="306"/>
        <v>0</v>
      </c>
      <c r="G1611" s="10"/>
      <c r="H1611" s="15"/>
      <c r="I1611" s="10">
        <f t="shared" si="307"/>
        <v>0</v>
      </c>
    </row>
    <row r="1612" spans="1:13">
      <c r="A1612" s="31" t="s">
        <v>25</v>
      </c>
      <c r="B1612" s="11"/>
      <c r="C1612" s="12"/>
      <c r="D1612" s="28"/>
      <c r="E1612" s="28"/>
      <c r="F1612" s="28">
        <f t="shared" si="306"/>
        <v>0</v>
      </c>
      <c r="G1612" s="10"/>
      <c r="H1612" s="15"/>
      <c r="I1612" s="10">
        <f t="shared" si="307"/>
        <v>0</v>
      </c>
    </row>
    <row r="1613" spans="1:13">
      <c r="A1613" s="31" t="s">
        <v>25</v>
      </c>
      <c r="B1613" s="11"/>
      <c r="C1613" s="12"/>
      <c r="D1613" s="28"/>
      <c r="E1613" s="28"/>
      <c r="F1613" s="28">
        <f t="shared" si="306"/>
        <v>0</v>
      </c>
      <c r="G1613" s="10"/>
      <c r="H1613" s="15"/>
      <c r="I1613" s="10">
        <f t="shared" si="307"/>
        <v>0</v>
      </c>
    </row>
    <row r="1614" spans="1:13">
      <c r="A1614" s="31" t="s">
        <v>25</v>
      </c>
      <c r="B1614" s="11"/>
      <c r="C1614" s="12"/>
      <c r="D1614" s="28"/>
      <c r="E1614" s="28"/>
      <c r="F1614" s="28">
        <f t="shared" si="306"/>
        <v>0</v>
      </c>
      <c r="G1614" s="10"/>
      <c r="H1614" s="15"/>
      <c r="I1614" s="10">
        <f t="shared" si="307"/>
        <v>0</v>
      </c>
    </row>
    <row r="1615" spans="1:13">
      <c r="A1615" s="31" t="s">
        <v>39</v>
      </c>
      <c r="B1615" s="11"/>
      <c r="C1615" s="12"/>
      <c r="D1615" s="28"/>
      <c r="E1615" s="28"/>
      <c r="F1615" s="28"/>
      <c r="G1615" s="10"/>
      <c r="H1615" s="15"/>
      <c r="I1615" s="10">
        <f t="shared" ref="I1615:I1617" si="308">SUM(G1615*H1615)</f>
        <v>0</v>
      </c>
    </row>
    <row r="1616" spans="1:13">
      <c r="A1616" s="31" t="s">
        <v>39</v>
      </c>
      <c r="B1616" s="11"/>
      <c r="C1616" s="12"/>
      <c r="D1616" s="28"/>
      <c r="E1616" s="28"/>
      <c r="F1616" s="28"/>
      <c r="G1616" s="10"/>
      <c r="H1616" s="15"/>
      <c r="I1616" s="10">
        <f t="shared" si="308"/>
        <v>0</v>
      </c>
    </row>
    <row r="1617" spans="1:11">
      <c r="A1617" s="31" t="s">
        <v>39</v>
      </c>
      <c r="B1617" s="11"/>
      <c r="C1617" s="12"/>
      <c r="D1617" s="28"/>
      <c r="E1617" s="28"/>
      <c r="F1617" s="28"/>
      <c r="G1617" s="10"/>
      <c r="H1617" s="15"/>
      <c r="I1617" s="10">
        <f t="shared" si="308"/>
        <v>0</v>
      </c>
    </row>
    <row r="1618" spans="1:11">
      <c r="A1618" s="32" t="s">
        <v>28</v>
      </c>
      <c r="B1618" s="11"/>
      <c r="C1618" s="12"/>
      <c r="D1618" s="28"/>
      <c r="E1618" s="28"/>
      <c r="F1618" s="28"/>
      <c r="G1618" s="10"/>
      <c r="H1618" s="15"/>
      <c r="I1618" s="10">
        <f t="shared" ref="I1618:I1636" si="309">SUM(G1618*H1618)</f>
        <v>0</v>
      </c>
    </row>
    <row r="1619" spans="1:11">
      <c r="A1619" s="32" t="s">
        <v>28</v>
      </c>
      <c r="B1619" s="11"/>
      <c r="C1619" s="12"/>
      <c r="D1619" s="28"/>
      <c r="E1619" s="28"/>
      <c r="F1619" s="28"/>
      <c r="G1619" s="10"/>
      <c r="H1619" s="15"/>
      <c r="I1619" s="10">
        <f t="shared" si="309"/>
        <v>0</v>
      </c>
    </row>
    <row r="1620" spans="1:11">
      <c r="A1620" s="32" t="s">
        <v>28</v>
      </c>
      <c r="B1620" s="11"/>
      <c r="C1620" s="12"/>
      <c r="D1620" s="28"/>
      <c r="E1620" s="28"/>
      <c r="F1620" s="28"/>
      <c r="G1620" s="10"/>
      <c r="H1620" s="15"/>
      <c r="I1620" s="10">
        <f t="shared" si="309"/>
        <v>0</v>
      </c>
    </row>
    <row r="1621" spans="1:11">
      <c r="A1621" t="s">
        <v>26</v>
      </c>
      <c r="B1621" s="11"/>
      <c r="C1621" s="12"/>
      <c r="D1621" s="28"/>
      <c r="E1621" s="28"/>
      <c r="F1621" s="28"/>
      <c r="G1621" s="33">
        <v>0.1</v>
      </c>
      <c r="H1621" s="15">
        <f>SUM(I1618:I1620)</f>
        <v>0</v>
      </c>
      <c r="I1621" s="10">
        <f t="shared" si="309"/>
        <v>0</v>
      </c>
    </row>
    <row r="1622" spans="1:11">
      <c r="B1622" s="11" t="s">
        <v>27</v>
      </c>
      <c r="C1622" s="12"/>
      <c r="D1622" s="28"/>
      <c r="E1622" s="28"/>
      <c r="F1622" s="28"/>
      <c r="G1622" s="10"/>
      <c r="H1622" s="15"/>
      <c r="I1622" s="10">
        <f t="shared" si="309"/>
        <v>0</v>
      </c>
    </row>
    <row r="1623" spans="1:11">
      <c r="B1623" s="11" t="s">
        <v>13</v>
      </c>
      <c r="C1623" s="12" t="s">
        <v>14</v>
      </c>
      <c r="D1623" s="28" t="s">
        <v>29</v>
      </c>
      <c r="E1623" s="28"/>
      <c r="F1623" s="28">
        <f>SUM(G1609:G1611)</f>
        <v>0</v>
      </c>
      <c r="G1623" s="34">
        <f>SUM(F1623)/20</f>
        <v>0</v>
      </c>
      <c r="H1623" s="23"/>
      <c r="I1623" s="10">
        <f t="shared" si="309"/>
        <v>0</v>
      </c>
    </row>
    <row r="1624" spans="1:11">
      <c r="B1624" s="11" t="s">
        <v>13</v>
      </c>
      <c r="C1624" s="12" t="s">
        <v>14</v>
      </c>
      <c r="D1624" s="28" t="s">
        <v>30</v>
      </c>
      <c r="E1624" s="28"/>
      <c r="F1624" s="28">
        <f>SUM(G1612:G1614)</f>
        <v>0</v>
      </c>
      <c r="G1624" s="34">
        <f>SUM(F1624)/10</f>
        <v>0</v>
      </c>
      <c r="H1624" s="23"/>
      <c r="I1624" s="10">
        <f t="shared" si="309"/>
        <v>0</v>
      </c>
    </row>
    <row r="1625" spans="1:11">
      <c r="B1625" s="11" t="s">
        <v>13</v>
      </c>
      <c r="C1625" s="12" t="s">
        <v>14</v>
      </c>
      <c r="D1625" s="28" t="s">
        <v>57</v>
      </c>
      <c r="E1625" s="28"/>
      <c r="F1625" s="80"/>
      <c r="G1625" s="34">
        <f>SUM(F1625)*0.25</f>
        <v>0</v>
      </c>
      <c r="H1625" s="23"/>
      <c r="I1625" s="10">
        <f t="shared" si="309"/>
        <v>0</v>
      </c>
    </row>
    <row r="1626" spans="1:11">
      <c r="B1626" s="11" t="s">
        <v>13</v>
      </c>
      <c r="C1626" s="12" t="s">
        <v>14</v>
      </c>
      <c r="D1626" s="28"/>
      <c r="E1626" s="28"/>
      <c r="F1626" s="28"/>
      <c r="G1626" s="34"/>
      <c r="H1626" s="23"/>
      <c r="I1626" s="10">
        <f t="shared" si="309"/>
        <v>0</v>
      </c>
    </row>
    <row r="1627" spans="1:11">
      <c r="B1627" s="11" t="s">
        <v>13</v>
      </c>
      <c r="C1627" s="12" t="s">
        <v>15</v>
      </c>
      <c r="D1627" s="28"/>
      <c r="E1627" s="28"/>
      <c r="F1627" s="28"/>
      <c r="G1627" s="34"/>
      <c r="H1627" s="23"/>
      <c r="I1627" s="10">
        <f t="shared" si="309"/>
        <v>0</v>
      </c>
    </row>
    <row r="1628" spans="1:11">
      <c r="B1628" s="11" t="s">
        <v>13</v>
      </c>
      <c r="C1628" s="12" t="s">
        <v>15</v>
      </c>
      <c r="D1628" s="28"/>
      <c r="E1628" s="28"/>
      <c r="F1628" s="28"/>
      <c r="G1628" s="34"/>
      <c r="H1628" s="23"/>
      <c r="I1628" s="10">
        <f t="shared" si="309"/>
        <v>0</v>
      </c>
    </row>
    <row r="1629" spans="1:11">
      <c r="B1629" s="11" t="s">
        <v>13</v>
      </c>
      <c r="C1629" s="12" t="s">
        <v>15</v>
      </c>
      <c r="D1629" s="28"/>
      <c r="E1629" s="28"/>
      <c r="F1629" s="28"/>
      <c r="G1629" s="34"/>
      <c r="H1629" s="23"/>
      <c r="I1629" s="10">
        <f t="shared" si="309"/>
        <v>0</v>
      </c>
    </row>
    <row r="1630" spans="1:11">
      <c r="B1630" s="11" t="s">
        <v>13</v>
      </c>
      <c r="C1630" s="12" t="s">
        <v>16</v>
      </c>
      <c r="D1630" s="28"/>
      <c r="E1630" s="28"/>
      <c r="F1630" s="28"/>
      <c r="G1630" s="34"/>
      <c r="H1630" s="23"/>
      <c r="I1630" s="10">
        <f t="shared" si="309"/>
        <v>0</v>
      </c>
    </row>
    <row r="1631" spans="1:11">
      <c r="B1631" s="11" t="s">
        <v>13</v>
      </c>
      <c r="C1631" s="12" t="s">
        <v>16</v>
      </c>
      <c r="D1631" s="28"/>
      <c r="E1631" s="28"/>
      <c r="F1631" s="28"/>
      <c r="G1631" s="34"/>
      <c r="H1631" s="23"/>
      <c r="I1631" s="10">
        <f t="shared" si="309"/>
        <v>0</v>
      </c>
    </row>
    <row r="1632" spans="1:11">
      <c r="B1632" s="11" t="s">
        <v>21</v>
      </c>
      <c r="C1632" s="12" t="s">
        <v>14</v>
      </c>
      <c r="D1632" s="28"/>
      <c r="E1632" s="28"/>
      <c r="F1632" s="28"/>
      <c r="G1632" s="22">
        <f>SUM(G1623:G1626)</f>
        <v>0</v>
      </c>
      <c r="H1632" s="15">
        <v>37.42</v>
      </c>
      <c r="I1632" s="10">
        <f t="shared" si="309"/>
        <v>0</v>
      </c>
      <c r="K1632" s="5">
        <f>SUM(G1632)*I1607</f>
        <v>0</v>
      </c>
    </row>
    <row r="1633" spans="1:13">
      <c r="B1633" s="11" t="s">
        <v>21</v>
      </c>
      <c r="C1633" s="12" t="s">
        <v>15</v>
      </c>
      <c r="D1633" s="28"/>
      <c r="E1633" s="28"/>
      <c r="F1633" s="28"/>
      <c r="G1633" s="22">
        <f>SUM(G1627:G1629)</f>
        <v>0</v>
      </c>
      <c r="H1633" s="15">
        <v>37.42</v>
      </c>
      <c r="I1633" s="10">
        <f t="shared" si="309"/>
        <v>0</v>
      </c>
      <c r="L1633" s="5">
        <f>SUM(G1633)*I1607</f>
        <v>0</v>
      </c>
    </row>
    <row r="1634" spans="1:13">
      <c r="B1634" s="11" t="s">
        <v>21</v>
      </c>
      <c r="C1634" s="12" t="s">
        <v>16</v>
      </c>
      <c r="D1634" s="28"/>
      <c r="E1634" s="28"/>
      <c r="F1634" s="28"/>
      <c r="G1634" s="22">
        <f>SUM(G1630:G1631)</f>
        <v>0</v>
      </c>
      <c r="H1634" s="15">
        <v>37.42</v>
      </c>
      <c r="I1634" s="10">
        <f t="shared" si="309"/>
        <v>0</v>
      </c>
      <c r="M1634" s="5">
        <f>SUM(G1634)*I1607</f>
        <v>0</v>
      </c>
    </row>
    <row r="1635" spans="1:13">
      <c r="B1635" s="11" t="s">
        <v>13</v>
      </c>
      <c r="C1635" s="12" t="s">
        <v>17</v>
      </c>
      <c r="D1635" s="28"/>
      <c r="E1635" s="28"/>
      <c r="F1635" s="28"/>
      <c r="G1635" s="34"/>
      <c r="H1635" s="15">
        <v>37.42</v>
      </c>
      <c r="I1635" s="10">
        <f t="shared" si="309"/>
        <v>0</v>
      </c>
      <c r="L1635" s="5">
        <f>SUM(G1635)*I1607</f>
        <v>0</v>
      </c>
    </row>
    <row r="1636" spans="1:13">
      <c r="B1636" s="11" t="s">
        <v>12</v>
      </c>
      <c r="C1636" s="12"/>
      <c r="D1636" s="28"/>
      <c r="E1636" s="28"/>
      <c r="F1636" s="28"/>
      <c r="G1636" s="10"/>
      <c r="H1636" s="15">
        <v>37.42</v>
      </c>
      <c r="I1636" s="10">
        <f t="shared" si="309"/>
        <v>0</v>
      </c>
    </row>
    <row r="1637" spans="1:13">
      <c r="B1637" s="11" t="s">
        <v>11</v>
      </c>
      <c r="C1637" s="12"/>
      <c r="D1637" s="28"/>
      <c r="E1637" s="28"/>
      <c r="F1637" s="28"/>
      <c r="G1637" s="10">
        <v>1</v>
      </c>
      <c r="H1637" s="15">
        <f>SUM(I1609:I1636)*0.01</f>
        <v>0</v>
      </c>
      <c r="I1637" s="10">
        <f>SUM(G1637*H1637)</f>
        <v>0</v>
      </c>
    </row>
    <row r="1638" spans="1:13" s="2" customFormat="1" ht="13.1">
      <c r="B1638" s="8" t="s">
        <v>10</v>
      </c>
      <c r="D1638" s="27"/>
      <c r="E1638" s="27"/>
      <c r="F1638" s="27"/>
      <c r="G1638" s="6">
        <f>SUM(G1632:G1635)</f>
        <v>0</v>
      </c>
      <c r="H1638" s="14"/>
      <c r="I1638" s="6">
        <f>SUM(I1609:I1637)</f>
        <v>0</v>
      </c>
      <c r="J1638" s="6">
        <f>SUM(I1638)*I1607</f>
        <v>0</v>
      </c>
      <c r="K1638" s="6">
        <f>SUM(K1632:K1637)</f>
        <v>0</v>
      </c>
      <c r="L1638" s="6">
        <f t="shared" ref="L1638" si="310">SUM(L1632:L1637)</f>
        <v>0</v>
      </c>
      <c r="M1638" s="6">
        <f t="shared" ref="M1638" si="311">SUM(M1632:M1637)</f>
        <v>0</v>
      </c>
    </row>
    <row r="1639" spans="1:13" ht="15.05">
      <c r="A1639" s="3" t="s">
        <v>9</v>
      </c>
      <c r="B1639" s="77">
        <f>'JMS SHEDULE OF WORKS'!C54</f>
        <v>0</v>
      </c>
      <c r="D1639" s="26">
        <f>'JMS SHEDULE OF WORKS'!D54</f>
        <v>0</v>
      </c>
      <c r="F1639" s="78">
        <f>'JMS SHEDULE OF WORKS'!G54</f>
        <v>0</v>
      </c>
      <c r="H1639" s="13" t="s">
        <v>22</v>
      </c>
      <c r="I1639" s="24">
        <f>'JMS SHEDULE OF WORKS'!E54</f>
        <v>0</v>
      </c>
    </row>
    <row r="1640" spans="1:13" s="2" customFormat="1" ht="13.1">
      <c r="A1640" s="76" t="str">
        <f>'JMS SHEDULE OF WORKS'!A54</f>
        <v>6964/52</v>
      </c>
      <c r="B1640" s="8" t="s">
        <v>3</v>
      </c>
      <c r="C1640" s="2" t="s">
        <v>4</v>
      </c>
      <c r="D1640" s="27" t="s">
        <v>5</v>
      </c>
      <c r="E1640" s="27" t="s">
        <v>5</v>
      </c>
      <c r="F1640" s="27" t="s">
        <v>23</v>
      </c>
      <c r="G1640" s="6" t="s">
        <v>6</v>
      </c>
      <c r="H1640" s="14" t="s">
        <v>7</v>
      </c>
      <c r="I1640" s="6" t="s">
        <v>8</v>
      </c>
      <c r="J1640" s="6"/>
      <c r="K1640" s="6" t="s">
        <v>18</v>
      </c>
      <c r="L1640" s="6" t="s">
        <v>19</v>
      </c>
      <c r="M1640" s="6" t="s">
        <v>20</v>
      </c>
    </row>
    <row r="1641" spans="1:13">
      <c r="A1641" s="30" t="s">
        <v>24</v>
      </c>
      <c r="B1641" s="11"/>
      <c r="C1641" s="12"/>
      <c r="D1641" s="28"/>
      <c r="E1641" s="28"/>
      <c r="F1641" s="28">
        <f t="shared" ref="F1641:F1646" si="312">SUM(D1641*E1641)</f>
        <v>0</v>
      </c>
      <c r="G1641" s="10"/>
      <c r="H1641" s="15"/>
      <c r="I1641" s="10">
        <f t="shared" ref="I1641:I1646" si="313">SUM(F1641*G1641)*H1641</f>
        <v>0</v>
      </c>
    </row>
    <row r="1642" spans="1:13">
      <c r="A1642" s="30" t="s">
        <v>24</v>
      </c>
      <c r="B1642" s="11"/>
      <c r="C1642" s="12"/>
      <c r="D1642" s="28"/>
      <c r="E1642" s="28"/>
      <c r="F1642" s="28">
        <f t="shared" si="312"/>
        <v>0</v>
      </c>
      <c r="G1642" s="10"/>
      <c r="H1642" s="15"/>
      <c r="I1642" s="10">
        <f t="shared" si="313"/>
        <v>0</v>
      </c>
    </row>
    <row r="1643" spans="1:13">
      <c r="A1643" s="30" t="s">
        <v>24</v>
      </c>
      <c r="B1643" s="11"/>
      <c r="C1643" s="12"/>
      <c r="D1643" s="28"/>
      <c r="E1643" s="28"/>
      <c r="F1643" s="28">
        <f t="shared" si="312"/>
        <v>0</v>
      </c>
      <c r="G1643" s="10"/>
      <c r="H1643" s="15"/>
      <c r="I1643" s="10">
        <f t="shared" si="313"/>
        <v>0</v>
      </c>
    </row>
    <row r="1644" spans="1:13">
      <c r="A1644" s="31" t="s">
        <v>25</v>
      </c>
      <c r="B1644" s="11"/>
      <c r="C1644" s="12"/>
      <c r="D1644" s="28"/>
      <c r="E1644" s="28"/>
      <c r="F1644" s="28">
        <f t="shared" si="312"/>
        <v>0</v>
      </c>
      <c r="G1644" s="10"/>
      <c r="H1644" s="15"/>
      <c r="I1644" s="10">
        <f t="shared" si="313"/>
        <v>0</v>
      </c>
    </row>
    <row r="1645" spans="1:13">
      <c r="A1645" s="31" t="s">
        <v>25</v>
      </c>
      <c r="B1645" s="11"/>
      <c r="C1645" s="12"/>
      <c r="D1645" s="28"/>
      <c r="E1645" s="28"/>
      <c r="F1645" s="28">
        <f t="shared" si="312"/>
        <v>0</v>
      </c>
      <c r="G1645" s="10"/>
      <c r="H1645" s="15"/>
      <c r="I1645" s="10">
        <f t="shared" si="313"/>
        <v>0</v>
      </c>
    </row>
    <row r="1646" spans="1:13">
      <c r="A1646" s="31" t="s">
        <v>25</v>
      </c>
      <c r="B1646" s="11"/>
      <c r="C1646" s="12"/>
      <c r="D1646" s="28"/>
      <c r="E1646" s="28"/>
      <c r="F1646" s="28">
        <f t="shared" si="312"/>
        <v>0</v>
      </c>
      <c r="G1646" s="10"/>
      <c r="H1646" s="15"/>
      <c r="I1646" s="10">
        <f t="shared" si="313"/>
        <v>0</v>
      </c>
    </row>
    <row r="1647" spans="1:13">
      <c r="A1647" s="31" t="s">
        <v>39</v>
      </c>
      <c r="B1647" s="11"/>
      <c r="C1647" s="12"/>
      <c r="D1647" s="28"/>
      <c r="E1647" s="28"/>
      <c r="F1647" s="28"/>
      <c r="G1647" s="10"/>
      <c r="H1647" s="15"/>
      <c r="I1647" s="10">
        <f t="shared" ref="I1647:I1649" si="314">SUM(G1647*H1647)</f>
        <v>0</v>
      </c>
    </row>
    <row r="1648" spans="1:13">
      <c r="A1648" s="31" t="s">
        <v>39</v>
      </c>
      <c r="B1648" s="11"/>
      <c r="C1648" s="12"/>
      <c r="D1648" s="28"/>
      <c r="E1648" s="28"/>
      <c r="F1648" s="28"/>
      <c r="G1648" s="10"/>
      <c r="H1648" s="15"/>
      <c r="I1648" s="10">
        <f t="shared" si="314"/>
        <v>0</v>
      </c>
    </row>
    <row r="1649" spans="1:11">
      <c r="A1649" s="31" t="s">
        <v>39</v>
      </c>
      <c r="B1649" s="11"/>
      <c r="C1649" s="12"/>
      <c r="D1649" s="28"/>
      <c r="E1649" s="28"/>
      <c r="F1649" s="28"/>
      <c r="G1649" s="10"/>
      <c r="H1649" s="15"/>
      <c r="I1649" s="10">
        <f t="shared" si="314"/>
        <v>0</v>
      </c>
    </row>
    <row r="1650" spans="1:11">
      <c r="A1650" s="32" t="s">
        <v>28</v>
      </c>
      <c r="B1650" s="11"/>
      <c r="C1650" s="12"/>
      <c r="D1650" s="28"/>
      <c r="E1650" s="28"/>
      <c r="F1650" s="28"/>
      <c r="G1650" s="10"/>
      <c r="H1650" s="15"/>
      <c r="I1650" s="10">
        <f t="shared" ref="I1650:I1668" si="315">SUM(G1650*H1650)</f>
        <v>0</v>
      </c>
    </row>
    <row r="1651" spans="1:11">
      <c r="A1651" s="32" t="s">
        <v>28</v>
      </c>
      <c r="B1651" s="11"/>
      <c r="C1651" s="12"/>
      <c r="D1651" s="28"/>
      <c r="E1651" s="28"/>
      <c r="F1651" s="28"/>
      <c r="G1651" s="10"/>
      <c r="H1651" s="15"/>
      <c r="I1651" s="10">
        <f t="shared" si="315"/>
        <v>0</v>
      </c>
    </row>
    <row r="1652" spans="1:11">
      <c r="A1652" s="32" t="s">
        <v>28</v>
      </c>
      <c r="B1652" s="11"/>
      <c r="C1652" s="12"/>
      <c r="D1652" s="28"/>
      <c r="E1652" s="28"/>
      <c r="F1652" s="28"/>
      <c r="G1652" s="10"/>
      <c r="H1652" s="15"/>
      <c r="I1652" s="10">
        <f t="shared" si="315"/>
        <v>0</v>
      </c>
    </row>
    <row r="1653" spans="1:11">
      <c r="A1653" t="s">
        <v>26</v>
      </c>
      <c r="B1653" s="11"/>
      <c r="C1653" s="12"/>
      <c r="D1653" s="28"/>
      <c r="E1653" s="28"/>
      <c r="F1653" s="28"/>
      <c r="G1653" s="33">
        <v>0.1</v>
      </c>
      <c r="H1653" s="15">
        <f>SUM(I1650:I1652)</f>
        <v>0</v>
      </c>
      <c r="I1653" s="10">
        <f t="shared" si="315"/>
        <v>0</v>
      </c>
    </row>
    <row r="1654" spans="1:11">
      <c r="B1654" s="11" t="s">
        <v>27</v>
      </c>
      <c r="C1654" s="12"/>
      <c r="D1654" s="28"/>
      <c r="E1654" s="28"/>
      <c r="F1654" s="28"/>
      <c r="G1654" s="10"/>
      <c r="H1654" s="15"/>
      <c r="I1654" s="10">
        <f t="shared" si="315"/>
        <v>0</v>
      </c>
    </row>
    <row r="1655" spans="1:11">
      <c r="B1655" s="11" t="s">
        <v>13</v>
      </c>
      <c r="C1655" s="12" t="s">
        <v>14</v>
      </c>
      <c r="D1655" s="28" t="s">
        <v>29</v>
      </c>
      <c r="E1655" s="28"/>
      <c r="F1655" s="28">
        <f>SUM(G1641:G1643)</f>
        <v>0</v>
      </c>
      <c r="G1655" s="34">
        <f>SUM(F1655)/20</f>
        <v>0</v>
      </c>
      <c r="H1655" s="23"/>
      <c r="I1655" s="10">
        <f t="shared" si="315"/>
        <v>0</v>
      </c>
    </row>
    <row r="1656" spans="1:11">
      <c r="B1656" s="11" t="s">
        <v>13</v>
      </c>
      <c r="C1656" s="12" t="s">
        <v>14</v>
      </c>
      <c r="D1656" s="28" t="s">
        <v>30</v>
      </c>
      <c r="E1656" s="28"/>
      <c r="F1656" s="28">
        <f>SUM(G1644:G1646)</f>
        <v>0</v>
      </c>
      <c r="G1656" s="34">
        <f>SUM(F1656)/10</f>
        <v>0</v>
      </c>
      <c r="H1656" s="23"/>
      <c r="I1656" s="10">
        <f t="shared" si="315"/>
        <v>0</v>
      </c>
    </row>
    <row r="1657" spans="1:11">
      <c r="B1657" s="11" t="s">
        <v>13</v>
      </c>
      <c r="C1657" s="12" t="s">
        <v>14</v>
      </c>
      <c r="D1657" s="28" t="s">
        <v>57</v>
      </c>
      <c r="E1657" s="28"/>
      <c r="F1657" s="80"/>
      <c r="G1657" s="34">
        <f>SUM(F1657)*0.25</f>
        <v>0</v>
      </c>
      <c r="H1657" s="23"/>
      <c r="I1657" s="10">
        <f t="shared" si="315"/>
        <v>0</v>
      </c>
    </row>
    <row r="1658" spans="1:11">
      <c r="B1658" s="11" t="s">
        <v>13</v>
      </c>
      <c r="C1658" s="12" t="s">
        <v>14</v>
      </c>
      <c r="D1658" s="28"/>
      <c r="E1658" s="28"/>
      <c r="F1658" s="28"/>
      <c r="G1658" s="34"/>
      <c r="H1658" s="23"/>
      <c r="I1658" s="10">
        <f t="shared" si="315"/>
        <v>0</v>
      </c>
    </row>
    <row r="1659" spans="1:11">
      <c r="B1659" s="11" t="s">
        <v>13</v>
      </c>
      <c r="C1659" s="12" t="s">
        <v>15</v>
      </c>
      <c r="D1659" s="28"/>
      <c r="E1659" s="28"/>
      <c r="F1659" s="28"/>
      <c r="G1659" s="34"/>
      <c r="H1659" s="23"/>
      <c r="I1659" s="10">
        <f t="shared" si="315"/>
        <v>0</v>
      </c>
    </row>
    <row r="1660" spans="1:11">
      <c r="B1660" s="11" t="s">
        <v>13</v>
      </c>
      <c r="C1660" s="12" t="s">
        <v>15</v>
      </c>
      <c r="D1660" s="28"/>
      <c r="E1660" s="28"/>
      <c r="F1660" s="28"/>
      <c r="G1660" s="34"/>
      <c r="H1660" s="23"/>
      <c r="I1660" s="10">
        <f t="shared" si="315"/>
        <v>0</v>
      </c>
    </row>
    <row r="1661" spans="1:11">
      <c r="B1661" s="11" t="s">
        <v>13</v>
      </c>
      <c r="C1661" s="12" t="s">
        <v>15</v>
      </c>
      <c r="D1661" s="28"/>
      <c r="E1661" s="28"/>
      <c r="F1661" s="28"/>
      <c r="G1661" s="34"/>
      <c r="H1661" s="23"/>
      <c r="I1661" s="10">
        <f t="shared" si="315"/>
        <v>0</v>
      </c>
    </row>
    <row r="1662" spans="1:11">
      <c r="B1662" s="11" t="s">
        <v>13</v>
      </c>
      <c r="C1662" s="12" t="s">
        <v>16</v>
      </c>
      <c r="D1662" s="28"/>
      <c r="E1662" s="28"/>
      <c r="F1662" s="28"/>
      <c r="G1662" s="34"/>
      <c r="H1662" s="23"/>
      <c r="I1662" s="10">
        <f t="shared" si="315"/>
        <v>0</v>
      </c>
    </row>
    <row r="1663" spans="1:11">
      <c r="B1663" s="11" t="s">
        <v>13</v>
      </c>
      <c r="C1663" s="12" t="s">
        <v>16</v>
      </c>
      <c r="D1663" s="28"/>
      <c r="E1663" s="28"/>
      <c r="F1663" s="28"/>
      <c r="G1663" s="34"/>
      <c r="H1663" s="23"/>
      <c r="I1663" s="10">
        <f t="shared" si="315"/>
        <v>0</v>
      </c>
    </row>
    <row r="1664" spans="1:11">
      <c r="B1664" s="11" t="s">
        <v>21</v>
      </c>
      <c r="C1664" s="12" t="s">
        <v>14</v>
      </c>
      <c r="D1664" s="28"/>
      <c r="E1664" s="28"/>
      <c r="F1664" s="28"/>
      <c r="G1664" s="22">
        <f>SUM(G1655:G1658)</f>
        <v>0</v>
      </c>
      <c r="H1664" s="15">
        <v>37.42</v>
      </c>
      <c r="I1664" s="10">
        <f t="shared" si="315"/>
        <v>0</v>
      </c>
      <c r="K1664" s="5">
        <f>SUM(G1664)*I1639</f>
        <v>0</v>
      </c>
    </row>
    <row r="1665" spans="1:13">
      <c r="B1665" s="11" t="s">
        <v>21</v>
      </c>
      <c r="C1665" s="12" t="s">
        <v>15</v>
      </c>
      <c r="D1665" s="28"/>
      <c r="E1665" s="28"/>
      <c r="F1665" s="28"/>
      <c r="G1665" s="22">
        <f>SUM(G1659:G1661)</f>
        <v>0</v>
      </c>
      <c r="H1665" s="15">
        <v>37.42</v>
      </c>
      <c r="I1665" s="10">
        <f t="shared" si="315"/>
        <v>0</v>
      </c>
      <c r="L1665" s="5">
        <f>SUM(G1665)*I1639</f>
        <v>0</v>
      </c>
    </row>
    <row r="1666" spans="1:13">
      <c r="B1666" s="11" t="s">
        <v>21</v>
      </c>
      <c r="C1666" s="12" t="s">
        <v>16</v>
      </c>
      <c r="D1666" s="28"/>
      <c r="E1666" s="28"/>
      <c r="F1666" s="28"/>
      <c r="G1666" s="22">
        <f>SUM(G1662:G1663)</f>
        <v>0</v>
      </c>
      <c r="H1666" s="15">
        <v>37.42</v>
      </c>
      <c r="I1666" s="10">
        <f t="shared" si="315"/>
        <v>0</v>
      </c>
      <c r="M1666" s="5">
        <f>SUM(G1666)*I1639</f>
        <v>0</v>
      </c>
    </row>
    <row r="1667" spans="1:13">
      <c r="B1667" s="11" t="s">
        <v>13</v>
      </c>
      <c r="C1667" s="12" t="s">
        <v>17</v>
      </c>
      <c r="D1667" s="28"/>
      <c r="E1667" s="28"/>
      <c r="F1667" s="28"/>
      <c r="G1667" s="34"/>
      <c r="H1667" s="15">
        <v>37.42</v>
      </c>
      <c r="I1667" s="10">
        <f t="shared" si="315"/>
        <v>0</v>
      </c>
      <c r="L1667" s="5">
        <f>SUM(G1667)*I1639</f>
        <v>0</v>
      </c>
    </row>
    <row r="1668" spans="1:13">
      <c r="B1668" s="11" t="s">
        <v>12</v>
      </c>
      <c r="C1668" s="12"/>
      <c r="D1668" s="28"/>
      <c r="E1668" s="28"/>
      <c r="F1668" s="28"/>
      <c r="G1668" s="10"/>
      <c r="H1668" s="15">
        <v>37.42</v>
      </c>
      <c r="I1668" s="10">
        <f t="shared" si="315"/>
        <v>0</v>
      </c>
    </row>
    <row r="1669" spans="1:13">
      <c r="B1669" s="11" t="s">
        <v>11</v>
      </c>
      <c r="C1669" s="12"/>
      <c r="D1669" s="28"/>
      <c r="E1669" s="28"/>
      <c r="F1669" s="28"/>
      <c r="G1669" s="10">
        <v>1</v>
      </c>
      <c r="H1669" s="15">
        <f>SUM(I1641:I1668)*0.01</f>
        <v>0</v>
      </c>
      <c r="I1669" s="10">
        <f>SUM(G1669*H1669)</f>
        <v>0</v>
      </c>
    </row>
    <row r="1670" spans="1:13" s="2" customFormat="1" ht="13.1">
      <c r="B1670" s="8" t="s">
        <v>10</v>
      </c>
      <c r="D1670" s="27"/>
      <c r="E1670" s="27"/>
      <c r="F1670" s="27"/>
      <c r="G1670" s="6">
        <f>SUM(G1664:G1667)</f>
        <v>0</v>
      </c>
      <c r="H1670" s="14"/>
      <c r="I1670" s="6">
        <f>SUM(I1641:I1669)</f>
        <v>0</v>
      </c>
      <c r="J1670" s="6">
        <f>SUM(I1670)*I1639</f>
        <v>0</v>
      </c>
      <c r="K1670" s="6">
        <f>SUM(K1664:K1669)</f>
        <v>0</v>
      </c>
      <c r="L1670" s="6">
        <f t="shared" ref="L1670" si="316">SUM(L1664:L1669)</f>
        <v>0</v>
      </c>
      <c r="M1670" s="6">
        <f t="shared" ref="M1670" si="317">SUM(M1664:M1669)</f>
        <v>0</v>
      </c>
    </row>
    <row r="1671" spans="1:13" ht="15.05">
      <c r="A1671" s="3" t="s">
        <v>9</v>
      </c>
      <c r="B1671" s="77">
        <f>'JMS SHEDULE OF WORKS'!C55</f>
        <v>0</v>
      </c>
      <c r="D1671" s="26">
        <f>'JMS SHEDULE OF WORKS'!D55</f>
        <v>0</v>
      </c>
      <c r="F1671" s="78">
        <f>'JMS SHEDULE OF WORKS'!G55</f>
        <v>0</v>
      </c>
      <c r="H1671" s="13" t="s">
        <v>22</v>
      </c>
      <c r="I1671" s="24">
        <f>'JMS SHEDULE OF WORKS'!E55</f>
        <v>0</v>
      </c>
    </row>
    <row r="1672" spans="1:13" s="2" customFormat="1" ht="13.1">
      <c r="A1672" s="76" t="str">
        <f>'JMS SHEDULE OF WORKS'!A55</f>
        <v>6964/53</v>
      </c>
      <c r="B1672" s="8" t="s">
        <v>3</v>
      </c>
      <c r="C1672" s="2" t="s">
        <v>4</v>
      </c>
      <c r="D1672" s="27" t="s">
        <v>5</v>
      </c>
      <c r="E1672" s="27" t="s">
        <v>5</v>
      </c>
      <c r="F1672" s="27" t="s">
        <v>23</v>
      </c>
      <c r="G1672" s="6" t="s">
        <v>6</v>
      </c>
      <c r="H1672" s="14" t="s">
        <v>7</v>
      </c>
      <c r="I1672" s="6" t="s">
        <v>8</v>
      </c>
      <c r="J1672" s="6"/>
      <c r="K1672" s="6" t="s">
        <v>18</v>
      </c>
      <c r="L1672" s="6" t="s">
        <v>19</v>
      </c>
      <c r="M1672" s="6" t="s">
        <v>20</v>
      </c>
    </row>
    <row r="1673" spans="1:13">
      <c r="A1673" s="30" t="s">
        <v>24</v>
      </c>
      <c r="B1673" s="11"/>
      <c r="C1673" s="12"/>
      <c r="D1673" s="28"/>
      <c r="E1673" s="28"/>
      <c r="F1673" s="28">
        <f t="shared" ref="F1673:F1678" si="318">SUM(D1673*E1673)</f>
        <v>0</v>
      </c>
      <c r="G1673" s="10"/>
      <c r="H1673" s="15"/>
      <c r="I1673" s="10">
        <f t="shared" ref="I1673:I1678" si="319">SUM(F1673*G1673)*H1673</f>
        <v>0</v>
      </c>
    </row>
    <row r="1674" spans="1:13">
      <c r="A1674" s="30" t="s">
        <v>24</v>
      </c>
      <c r="B1674" s="11"/>
      <c r="C1674" s="12"/>
      <c r="D1674" s="28"/>
      <c r="E1674" s="28"/>
      <c r="F1674" s="28">
        <f t="shared" si="318"/>
        <v>0</v>
      </c>
      <c r="G1674" s="10"/>
      <c r="H1674" s="15"/>
      <c r="I1674" s="10">
        <f t="shared" si="319"/>
        <v>0</v>
      </c>
    </row>
    <row r="1675" spans="1:13">
      <c r="A1675" s="30" t="s">
        <v>24</v>
      </c>
      <c r="B1675" s="11"/>
      <c r="C1675" s="12"/>
      <c r="D1675" s="28"/>
      <c r="E1675" s="28"/>
      <c r="F1675" s="28">
        <f t="shared" si="318"/>
        <v>0</v>
      </c>
      <c r="G1675" s="10"/>
      <c r="H1675" s="15"/>
      <c r="I1675" s="10">
        <f t="shared" si="319"/>
        <v>0</v>
      </c>
    </row>
    <row r="1676" spans="1:13">
      <c r="A1676" s="31" t="s">
        <v>25</v>
      </c>
      <c r="B1676" s="11"/>
      <c r="C1676" s="12"/>
      <c r="D1676" s="28"/>
      <c r="E1676" s="28"/>
      <c r="F1676" s="28">
        <f t="shared" si="318"/>
        <v>0</v>
      </c>
      <c r="G1676" s="10"/>
      <c r="H1676" s="15"/>
      <c r="I1676" s="10">
        <f t="shared" si="319"/>
        <v>0</v>
      </c>
    </row>
    <row r="1677" spans="1:13">
      <c r="A1677" s="31" t="s">
        <v>25</v>
      </c>
      <c r="B1677" s="11"/>
      <c r="C1677" s="12"/>
      <c r="D1677" s="28"/>
      <c r="E1677" s="28"/>
      <c r="F1677" s="28">
        <f t="shared" si="318"/>
        <v>0</v>
      </c>
      <c r="G1677" s="10"/>
      <c r="H1677" s="15"/>
      <c r="I1677" s="10">
        <f t="shared" si="319"/>
        <v>0</v>
      </c>
    </row>
    <row r="1678" spans="1:13">
      <c r="A1678" s="31" t="s">
        <v>25</v>
      </c>
      <c r="B1678" s="11"/>
      <c r="C1678" s="12"/>
      <c r="D1678" s="28"/>
      <c r="E1678" s="28"/>
      <c r="F1678" s="28">
        <f t="shared" si="318"/>
        <v>0</v>
      </c>
      <c r="G1678" s="10"/>
      <c r="H1678" s="15"/>
      <c r="I1678" s="10">
        <f t="shared" si="319"/>
        <v>0</v>
      </c>
    </row>
    <row r="1679" spans="1:13">
      <c r="A1679" s="31" t="s">
        <v>39</v>
      </c>
      <c r="B1679" s="11"/>
      <c r="C1679" s="12"/>
      <c r="D1679" s="28"/>
      <c r="E1679" s="28"/>
      <c r="F1679" s="28"/>
      <c r="G1679" s="10"/>
      <c r="H1679" s="15"/>
      <c r="I1679" s="10">
        <f t="shared" ref="I1679:I1681" si="320">SUM(G1679*H1679)</f>
        <v>0</v>
      </c>
    </row>
    <row r="1680" spans="1:13">
      <c r="A1680" s="31" t="s">
        <v>39</v>
      </c>
      <c r="B1680" s="11"/>
      <c r="C1680" s="12"/>
      <c r="D1680" s="28"/>
      <c r="E1680" s="28"/>
      <c r="F1680" s="28"/>
      <c r="G1680" s="10"/>
      <c r="H1680" s="15"/>
      <c r="I1680" s="10">
        <f t="shared" si="320"/>
        <v>0</v>
      </c>
    </row>
    <row r="1681" spans="1:11">
      <c r="A1681" s="31" t="s">
        <v>39</v>
      </c>
      <c r="B1681" s="11"/>
      <c r="C1681" s="12"/>
      <c r="D1681" s="28"/>
      <c r="E1681" s="28"/>
      <c r="F1681" s="28"/>
      <c r="G1681" s="10"/>
      <c r="H1681" s="15"/>
      <c r="I1681" s="10">
        <f t="shared" si="320"/>
        <v>0</v>
      </c>
    </row>
    <row r="1682" spans="1:11">
      <c r="A1682" s="32" t="s">
        <v>28</v>
      </c>
      <c r="B1682" s="11"/>
      <c r="C1682" s="12"/>
      <c r="D1682" s="28"/>
      <c r="E1682" s="28"/>
      <c r="F1682" s="28"/>
      <c r="G1682" s="10"/>
      <c r="H1682" s="15"/>
      <c r="I1682" s="10">
        <f t="shared" ref="I1682:I1700" si="321">SUM(G1682*H1682)</f>
        <v>0</v>
      </c>
    </row>
    <row r="1683" spans="1:11">
      <c r="A1683" s="32" t="s">
        <v>28</v>
      </c>
      <c r="B1683" s="11"/>
      <c r="C1683" s="12"/>
      <c r="D1683" s="28"/>
      <c r="E1683" s="28"/>
      <c r="F1683" s="28"/>
      <c r="G1683" s="10"/>
      <c r="H1683" s="15"/>
      <c r="I1683" s="10">
        <f t="shared" si="321"/>
        <v>0</v>
      </c>
    </row>
    <row r="1684" spans="1:11">
      <c r="A1684" s="32" t="s">
        <v>28</v>
      </c>
      <c r="B1684" s="11"/>
      <c r="C1684" s="12"/>
      <c r="D1684" s="28"/>
      <c r="E1684" s="28"/>
      <c r="F1684" s="28"/>
      <c r="G1684" s="10"/>
      <c r="H1684" s="15"/>
      <c r="I1684" s="10">
        <f t="shared" si="321"/>
        <v>0</v>
      </c>
    </row>
    <row r="1685" spans="1:11">
      <c r="A1685" t="s">
        <v>26</v>
      </c>
      <c r="B1685" s="11"/>
      <c r="C1685" s="12"/>
      <c r="D1685" s="28"/>
      <c r="E1685" s="28"/>
      <c r="F1685" s="28"/>
      <c r="G1685" s="33">
        <v>0.1</v>
      </c>
      <c r="H1685" s="15">
        <f>SUM(I1682:I1684)</f>
        <v>0</v>
      </c>
      <c r="I1685" s="10">
        <f t="shared" si="321"/>
        <v>0</v>
      </c>
    </row>
    <row r="1686" spans="1:11">
      <c r="B1686" s="11" t="s">
        <v>27</v>
      </c>
      <c r="C1686" s="12"/>
      <c r="D1686" s="28"/>
      <c r="E1686" s="28"/>
      <c r="F1686" s="28"/>
      <c r="G1686" s="10"/>
      <c r="H1686" s="15"/>
      <c r="I1686" s="10">
        <f t="shared" si="321"/>
        <v>0</v>
      </c>
    </row>
    <row r="1687" spans="1:11">
      <c r="B1687" s="11" t="s">
        <v>13</v>
      </c>
      <c r="C1687" s="12" t="s">
        <v>14</v>
      </c>
      <c r="D1687" s="28" t="s">
        <v>29</v>
      </c>
      <c r="E1687" s="28"/>
      <c r="F1687" s="28">
        <f>SUM(G1673:G1675)</f>
        <v>0</v>
      </c>
      <c r="G1687" s="34">
        <f>SUM(F1687)/20</f>
        <v>0</v>
      </c>
      <c r="H1687" s="23"/>
      <c r="I1687" s="10">
        <f t="shared" si="321"/>
        <v>0</v>
      </c>
    </row>
    <row r="1688" spans="1:11">
      <c r="B1688" s="11" t="s">
        <v>13</v>
      </c>
      <c r="C1688" s="12" t="s">
        <v>14</v>
      </c>
      <c r="D1688" s="28" t="s">
        <v>30</v>
      </c>
      <c r="E1688" s="28"/>
      <c r="F1688" s="28">
        <f>SUM(G1676:G1678)</f>
        <v>0</v>
      </c>
      <c r="G1688" s="34">
        <f>SUM(F1688)/10</f>
        <v>0</v>
      </c>
      <c r="H1688" s="23"/>
      <c r="I1688" s="10">
        <f t="shared" si="321"/>
        <v>0</v>
      </c>
    </row>
    <row r="1689" spans="1:11">
      <c r="B1689" s="11" t="s">
        <v>13</v>
      </c>
      <c r="C1689" s="12" t="s">
        <v>14</v>
      </c>
      <c r="D1689" s="28" t="s">
        <v>57</v>
      </c>
      <c r="E1689" s="28"/>
      <c r="F1689" s="80"/>
      <c r="G1689" s="34">
        <f>SUM(F1689)*0.25</f>
        <v>0</v>
      </c>
      <c r="H1689" s="23"/>
      <c r="I1689" s="10">
        <f t="shared" si="321"/>
        <v>0</v>
      </c>
    </row>
    <row r="1690" spans="1:11">
      <c r="B1690" s="11" t="s">
        <v>13</v>
      </c>
      <c r="C1690" s="12" t="s">
        <v>14</v>
      </c>
      <c r="D1690" s="28"/>
      <c r="E1690" s="28"/>
      <c r="F1690" s="28"/>
      <c r="G1690" s="34"/>
      <c r="H1690" s="23"/>
      <c r="I1690" s="10">
        <f t="shared" si="321"/>
        <v>0</v>
      </c>
    </row>
    <row r="1691" spans="1:11">
      <c r="B1691" s="11" t="s">
        <v>13</v>
      </c>
      <c r="C1691" s="12" t="s">
        <v>15</v>
      </c>
      <c r="D1691" s="28"/>
      <c r="E1691" s="28"/>
      <c r="F1691" s="28"/>
      <c r="G1691" s="34"/>
      <c r="H1691" s="23"/>
      <c r="I1691" s="10">
        <f t="shared" si="321"/>
        <v>0</v>
      </c>
    </row>
    <row r="1692" spans="1:11">
      <c r="B1692" s="11" t="s">
        <v>13</v>
      </c>
      <c r="C1692" s="12" t="s">
        <v>15</v>
      </c>
      <c r="D1692" s="28"/>
      <c r="E1692" s="28"/>
      <c r="F1692" s="28"/>
      <c r="G1692" s="34"/>
      <c r="H1692" s="23"/>
      <c r="I1692" s="10">
        <f t="shared" si="321"/>
        <v>0</v>
      </c>
    </row>
    <row r="1693" spans="1:11">
      <c r="B1693" s="11" t="s">
        <v>13</v>
      </c>
      <c r="C1693" s="12" t="s">
        <v>15</v>
      </c>
      <c r="D1693" s="28"/>
      <c r="E1693" s="28"/>
      <c r="F1693" s="28"/>
      <c r="G1693" s="34"/>
      <c r="H1693" s="23"/>
      <c r="I1693" s="10">
        <f t="shared" si="321"/>
        <v>0</v>
      </c>
    </row>
    <row r="1694" spans="1:11">
      <c r="B1694" s="11" t="s">
        <v>13</v>
      </c>
      <c r="C1694" s="12" t="s">
        <v>16</v>
      </c>
      <c r="D1694" s="28"/>
      <c r="E1694" s="28"/>
      <c r="F1694" s="28"/>
      <c r="G1694" s="34"/>
      <c r="H1694" s="23"/>
      <c r="I1694" s="10">
        <f t="shared" si="321"/>
        <v>0</v>
      </c>
    </row>
    <row r="1695" spans="1:11">
      <c r="B1695" s="11" t="s">
        <v>13</v>
      </c>
      <c r="C1695" s="12" t="s">
        <v>16</v>
      </c>
      <c r="D1695" s="28"/>
      <c r="E1695" s="28"/>
      <c r="F1695" s="28"/>
      <c r="G1695" s="34"/>
      <c r="H1695" s="23"/>
      <c r="I1695" s="10">
        <f t="shared" si="321"/>
        <v>0</v>
      </c>
    </row>
    <row r="1696" spans="1:11">
      <c r="B1696" s="11" t="s">
        <v>21</v>
      </c>
      <c r="C1696" s="12" t="s">
        <v>14</v>
      </c>
      <c r="D1696" s="28"/>
      <c r="E1696" s="28"/>
      <c r="F1696" s="28"/>
      <c r="G1696" s="22">
        <f>SUM(G1687:G1690)</f>
        <v>0</v>
      </c>
      <c r="H1696" s="15">
        <v>37.42</v>
      </c>
      <c r="I1696" s="10">
        <f t="shared" si="321"/>
        <v>0</v>
      </c>
      <c r="K1696" s="5">
        <f>SUM(G1696)*I1671</f>
        <v>0</v>
      </c>
    </row>
    <row r="1697" spans="1:13">
      <c r="B1697" s="11" t="s">
        <v>21</v>
      </c>
      <c r="C1697" s="12" t="s">
        <v>15</v>
      </c>
      <c r="D1697" s="28"/>
      <c r="E1697" s="28"/>
      <c r="F1697" s="28"/>
      <c r="G1697" s="22">
        <f>SUM(G1691:G1693)</f>
        <v>0</v>
      </c>
      <c r="H1697" s="15">
        <v>37.42</v>
      </c>
      <c r="I1697" s="10">
        <f t="shared" si="321"/>
        <v>0</v>
      </c>
      <c r="L1697" s="5">
        <f>SUM(G1697)*I1671</f>
        <v>0</v>
      </c>
    </row>
    <row r="1698" spans="1:13">
      <c r="B1698" s="11" t="s">
        <v>21</v>
      </c>
      <c r="C1698" s="12" t="s">
        <v>16</v>
      </c>
      <c r="D1698" s="28"/>
      <c r="E1698" s="28"/>
      <c r="F1698" s="28"/>
      <c r="G1698" s="22">
        <f>SUM(G1694:G1695)</f>
        <v>0</v>
      </c>
      <c r="H1698" s="15">
        <v>37.42</v>
      </c>
      <c r="I1698" s="10">
        <f t="shared" si="321"/>
        <v>0</v>
      </c>
      <c r="M1698" s="5">
        <f>SUM(G1698)*I1671</f>
        <v>0</v>
      </c>
    </row>
    <row r="1699" spans="1:13">
      <c r="B1699" s="11" t="s">
        <v>13</v>
      </c>
      <c r="C1699" s="12" t="s">
        <v>17</v>
      </c>
      <c r="D1699" s="28"/>
      <c r="E1699" s="28"/>
      <c r="F1699" s="28"/>
      <c r="G1699" s="34"/>
      <c r="H1699" s="15">
        <v>37.42</v>
      </c>
      <c r="I1699" s="10">
        <f t="shared" si="321"/>
        <v>0</v>
      </c>
      <c r="L1699" s="5">
        <f>SUM(G1699)*I1671</f>
        <v>0</v>
      </c>
    </row>
    <row r="1700" spans="1:13">
      <c r="B1700" s="11" t="s">
        <v>12</v>
      </c>
      <c r="C1700" s="12"/>
      <c r="D1700" s="28"/>
      <c r="E1700" s="28"/>
      <c r="F1700" s="28"/>
      <c r="G1700" s="10"/>
      <c r="H1700" s="15">
        <v>37.42</v>
      </c>
      <c r="I1700" s="10">
        <f t="shared" si="321"/>
        <v>0</v>
      </c>
    </row>
    <row r="1701" spans="1:13">
      <c r="B1701" s="11" t="s">
        <v>11</v>
      </c>
      <c r="C1701" s="12"/>
      <c r="D1701" s="28"/>
      <c r="E1701" s="28"/>
      <c r="F1701" s="28"/>
      <c r="G1701" s="10">
        <v>1</v>
      </c>
      <c r="H1701" s="15">
        <f>SUM(I1673:I1700)*0.01</f>
        <v>0</v>
      </c>
      <c r="I1701" s="10">
        <f>SUM(G1701*H1701)</f>
        <v>0</v>
      </c>
    </row>
    <row r="1702" spans="1:13" s="2" customFormat="1" ht="13.1">
      <c r="B1702" s="8" t="s">
        <v>10</v>
      </c>
      <c r="D1702" s="27"/>
      <c r="E1702" s="27"/>
      <c r="F1702" s="27"/>
      <c r="G1702" s="6">
        <f>SUM(G1696:G1699)</f>
        <v>0</v>
      </c>
      <c r="H1702" s="14"/>
      <c r="I1702" s="6">
        <f>SUM(I1673:I1701)</f>
        <v>0</v>
      </c>
      <c r="J1702" s="6">
        <f>SUM(I1702)*I1671</f>
        <v>0</v>
      </c>
      <c r="K1702" s="6">
        <f>SUM(K1696:K1701)</f>
        <v>0</v>
      </c>
      <c r="L1702" s="6">
        <f t="shared" ref="L1702" si="322">SUM(L1696:L1701)</f>
        <v>0</v>
      </c>
      <c r="M1702" s="6">
        <f t="shared" ref="M1702" si="323">SUM(M1696:M1701)</f>
        <v>0</v>
      </c>
    </row>
    <row r="1703" spans="1:13" ht="15.05">
      <c r="A1703" s="3" t="s">
        <v>9</v>
      </c>
      <c r="B1703" s="77">
        <f>'JMS SHEDULE OF WORKS'!C56</f>
        <v>0</v>
      </c>
      <c r="D1703" s="26">
        <f>'JMS SHEDULE OF WORKS'!D56</f>
        <v>0</v>
      </c>
      <c r="F1703" s="78">
        <f>'JMS SHEDULE OF WORKS'!G56</f>
        <v>0</v>
      </c>
      <c r="H1703" s="13" t="s">
        <v>22</v>
      </c>
      <c r="I1703" s="24">
        <f>'JMS SHEDULE OF WORKS'!E56</f>
        <v>0</v>
      </c>
    </row>
    <row r="1704" spans="1:13" s="2" customFormat="1" ht="13.1">
      <c r="A1704" s="76" t="str">
        <f>'JMS SHEDULE OF WORKS'!A56</f>
        <v>6964/54</v>
      </c>
      <c r="B1704" s="8" t="s">
        <v>3</v>
      </c>
      <c r="C1704" s="2" t="s">
        <v>4</v>
      </c>
      <c r="D1704" s="27" t="s">
        <v>5</v>
      </c>
      <c r="E1704" s="27" t="s">
        <v>5</v>
      </c>
      <c r="F1704" s="27" t="s">
        <v>23</v>
      </c>
      <c r="G1704" s="6" t="s">
        <v>6</v>
      </c>
      <c r="H1704" s="14" t="s">
        <v>7</v>
      </c>
      <c r="I1704" s="6" t="s">
        <v>8</v>
      </c>
      <c r="J1704" s="6"/>
      <c r="K1704" s="6" t="s">
        <v>18</v>
      </c>
      <c r="L1704" s="6" t="s">
        <v>19</v>
      </c>
      <c r="M1704" s="6" t="s">
        <v>20</v>
      </c>
    </row>
    <row r="1705" spans="1:13">
      <c r="A1705" s="30" t="s">
        <v>24</v>
      </c>
      <c r="B1705" s="11"/>
      <c r="C1705" s="12"/>
      <c r="D1705" s="28"/>
      <c r="E1705" s="28"/>
      <c r="F1705" s="28">
        <f t="shared" ref="F1705:F1710" si="324">SUM(D1705*E1705)</f>
        <v>0</v>
      </c>
      <c r="G1705" s="10"/>
      <c r="H1705" s="15"/>
      <c r="I1705" s="10">
        <f t="shared" ref="I1705:I1710" si="325">SUM(F1705*G1705)*H1705</f>
        <v>0</v>
      </c>
    </row>
    <row r="1706" spans="1:13">
      <c r="A1706" s="30" t="s">
        <v>24</v>
      </c>
      <c r="B1706" s="11"/>
      <c r="C1706" s="12"/>
      <c r="D1706" s="28"/>
      <c r="E1706" s="28"/>
      <c r="F1706" s="28">
        <f t="shared" si="324"/>
        <v>0</v>
      </c>
      <c r="G1706" s="10"/>
      <c r="H1706" s="15"/>
      <c r="I1706" s="10">
        <f t="shared" si="325"/>
        <v>0</v>
      </c>
    </row>
    <row r="1707" spans="1:13">
      <c r="A1707" s="30" t="s">
        <v>24</v>
      </c>
      <c r="B1707" s="11"/>
      <c r="C1707" s="12"/>
      <c r="D1707" s="28"/>
      <c r="E1707" s="28"/>
      <c r="F1707" s="28">
        <f t="shared" si="324"/>
        <v>0</v>
      </c>
      <c r="G1707" s="10"/>
      <c r="H1707" s="15"/>
      <c r="I1707" s="10">
        <f t="shared" si="325"/>
        <v>0</v>
      </c>
    </row>
    <row r="1708" spans="1:13">
      <c r="A1708" s="31" t="s">
        <v>25</v>
      </c>
      <c r="B1708" s="11"/>
      <c r="C1708" s="12"/>
      <c r="D1708" s="28"/>
      <c r="E1708" s="28"/>
      <c r="F1708" s="28">
        <f t="shared" si="324"/>
        <v>0</v>
      </c>
      <c r="G1708" s="10"/>
      <c r="H1708" s="15"/>
      <c r="I1708" s="10">
        <f t="shared" si="325"/>
        <v>0</v>
      </c>
    </row>
    <row r="1709" spans="1:13">
      <c r="A1709" s="31" t="s">
        <v>25</v>
      </c>
      <c r="B1709" s="11"/>
      <c r="C1709" s="12"/>
      <c r="D1709" s="28"/>
      <c r="E1709" s="28"/>
      <c r="F1709" s="28">
        <f t="shared" si="324"/>
        <v>0</v>
      </c>
      <c r="G1709" s="10"/>
      <c r="H1709" s="15"/>
      <c r="I1709" s="10">
        <f t="shared" si="325"/>
        <v>0</v>
      </c>
    </row>
    <row r="1710" spans="1:13">
      <c r="A1710" s="31" t="s">
        <v>25</v>
      </c>
      <c r="B1710" s="11"/>
      <c r="C1710" s="12"/>
      <c r="D1710" s="28"/>
      <c r="E1710" s="28"/>
      <c r="F1710" s="28">
        <f t="shared" si="324"/>
        <v>0</v>
      </c>
      <c r="G1710" s="10"/>
      <c r="H1710" s="15"/>
      <c r="I1710" s="10">
        <f t="shared" si="325"/>
        <v>0</v>
      </c>
    </row>
    <row r="1711" spans="1:13">
      <c r="A1711" s="31" t="s">
        <v>39</v>
      </c>
      <c r="B1711" s="11"/>
      <c r="C1711" s="12"/>
      <c r="D1711" s="28"/>
      <c r="E1711" s="28"/>
      <c r="F1711" s="28"/>
      <c r="G1711" s="10"/>
      <c r="H1711" s="15"/>
      <c r="I1711" s="10">
        <f t="shared" ref="I1711:I1713" si="326">SUM(G1711*H1711)</f>
        <v>0</v>
      </c>
    </row>
    <row r="1712" spans="1:13">
      <c r="A1712" s="31" t="s">
        <v>39</v>
      </c>
      <c r="B1712" s="11"/>
      <c r="C1712" s="12"/>
      <c r="D1712" s="28"/>
      <c r="E1712" s="28"/>
      <c r="F1712" s="28"/>
      <c r="G1712" s="10"/>
      <c r="H1712" s="15"/>
      <c r="I1712" s="10">
        <f t="shared" si="326"/>
        <v>0</v>
      </c>
    </row>
    <row r="1713" spans="1:11">
      <c r="A1713" s="31" t="s">
        <v>39</v>
      </c>
      <c r="B1713" s="11"/>
      <c r="C1713" s="12"/>
      <c r="D1713" s="28"/>
      <c r="E1713" s="28"/>
      <c r="F1713" s="28"/>
      <c r="G1713" s="10"/>
      <c r="H1713" s="15"/>
      <c r="I1713" s="10">
        <f t="shared" si="326"/>
        <v>0</v>
      </c>
    </row>
    <row r="1714" spans="1:11">
      <c r="A1714" s="32" t="s">
        <v>28</v>
      </c>
      <c r="B1714" s="11"/>
      <c r="C1714" s="12"/>
      <c r="D1714" s="28"/>
      <c r="E1714" s="28"/>
      <c r="F1714" s="28"/>
      <c r="G1714" s="10"/>
      <c r="H1714" s="15"/>
      <c r="I1714" s="10">
        <f t="shared" ref="I1714:I1732" si="327">SUM(G1714*H1714)</f>
        <v>0</v>
      </c>
    </row>
    <row r="1715" spans="1:11">
      <c r="A1715" s="32" t="s">
        <v>28</v>
      </c>
      <c r="B1715" s="11"/>
      <c r="C1715" s="12"/>
      <c r="D1715" s="28"/>
      <c r="E1715" s="28"/>
      <c r="F1715" s="28"/>
      <c r="G1715" s="10"/>
      <c r="H1715" s="15"/>
      <c r="I1715" s="10">
        <f t="shared" si="327"/>
        <v>0</v>
      </c>
    </row>
    <row r="1716" spans="1:11">
      <c r="A1716" s="32" t="s">
        <v>28</v>
      </c>
      <c r="B1716" s="11"/>
      <c r="C1716" s="12"/>
      <c r="D1716" s="28"/>
      <c r="E1716" s="28"/>
      <c r="F1716" s="28"/>
      <c r="G1716" s="10"/>
      <c r="H1716" s="15"/>
      <c r="I1716" s="10">
        <f t="shared" si="327"/>
        <v>0</v>
      </c>
    </row>
    <row r="1717" spans="1:11">
      <c r="A1717" t="s">
        <v>26</v>
      </c>
      <c r="B1717" s="11"/>
      <c r="C1717" s="12"/>
      <c r="D1717" s="28"/>
      <c r="E1717" s="28"/>
      <c r="F1717" s="28"/>
      <c r="G1717" s="33">
        <v>0.1</v>
      </c>
      <c r="H1717" s="15">
        <f>SUM(I1714:I1716)</f>
        <v>0</v>
      </c>
      <c r="I1717" s="10">
        <f t="shared" si="327"/>
        <v>0</v>
      </c>
    </row>
    <row r="1718" spans="1:11">
      <c r="B1718" s="11" t="s">
        <v>27</v>
      </c>
      <c r="C1718" s="12"/>
      <c r="D1718" s="28"/>
      <c r="E1718" s="28"/>
      <c r="F1718" s="28"/>
      <c r="G1718" s="10"/>
      <c r="H1718" s="15"/>
      <c r="I1718" s="10">
        <f t="shared" si="327"/>
        <v>0</v>
      </c>
    </row>
    <row r="1719" spans="1:11">
      <c r="B1719" s="11" t="s">
        <v>13</v>
      </c>
      <c r="C1719" s="12" t="s">
        <v>14</v>
      </c>
      <c r="D1719" s="28" t="s">
        <v>29</v>
      </c>
      <c r="E1719" s="28"/>
      <c r="F1719" s="28">
        <f>SUM(G1705:G1707)</f>
        <v>0</v>
      </c>
      <c r="G1719" s="34">
        <f>SUM(F1719)/20</f>
        <v>0</v>
      </c>
      <c r="H1719" s="23"/>
      <c r="I1719" s="10">
        <f t="shared" si="327"/>
        <v>0</v>
      </c>
    </row>
    <row r="1720" spans="1:11">
      <c r="B1720" s="11" t="s">
        <v>13</v>
      </c>
      <c r="C1720" s="12" t="s">
        <v>14</v>
      </c>
      <c r="D1720" s="28" t="s">
        <v>30</v>
      </c>
      <c r="E1720" s="28"/>
      <c r="F1720" s="28">
        <f>SUM(G1708:G1710)</f>
        <v>0</v>
      </c>
      <c r="G1720" s="34">
        <f>SUM(F1720)/10</f>
        <v>0</v>
      </c>
      <c r="H1720" s="23"/>
      <c r="I1720" s="10">
        <f t="shared" si="327"/>
        <v>0</v>
      </c>
    </row>
    <row r="1721" spans="1:11">
      <c r="B1721" s="11" t="s">
        <v>13</v>
      </c>
      <c r="C1721" s="12" t="s">
        <v>14</v>
      </c>
      <c r="D1721" s="28" t="s">
        <v>57</v>
      </c>
      <c r="E1721" s="28"/>
      <c r="F1721" s="80"/>
      <c r="G1721" s="34">
        <f>SUM(F1721)*0.25</f>
        <v>0</v>
      </c>
      <c r="H1721" s="23"/>
      <c r="I1721" s="10">
        <f t="shared" si="327"/>
        <v>0</v>
      </c>
    </row>
    <row r="1722" spans="1:11">
      <c r="B1722" s="11" t="s">
        <v>13</v>
      </c>
      <c r="C1722" s="12" t="s">
        <v>14</v>
      </c>
      <c r="D1722" s="28"/>
      <c r="E1722" s="28"/>
      <c r="F1722" s="28"/>
      <c r="G1722" s="34"/>
      <c r="H1722" s="23"/>
      <c r="I1722" s="10">
        <f t="shared" si="327"/>
        <v>0</v>
      </c>
    </row>
    <row r="1723" spans="1:11">
      <c r="B1723" s="11" t="s">
        <v>13</v>
      </c>
      <c r="C1723" s="12" t="s">
        <v>15</v>
      </c>
      <c r="D1723" s="28"/>
      <c r="E1723" s="28"/>
      <c r="F1723" s="28"/>
      <c r="G1723" s="34"/>
      <c r="H1723" s="23"/>
      <c r="I1723" s="10">
        <f t="shared" si="327"/>
        <v>0</v>
      </c>
    </row>
    <row r="1724" spans="1:11">
      <c r="B1724" s="11" t="s">
        <v>13</v>
      </c>
      <c r="C1724" s="12" t="s">
        <v>15</v>
      </c>
      <c r="D1724" s="28"/>
      <c r="E1724" s="28"/>
      <c r="F1724" s="28"/>
      <c r="G1724" s="34"/>
      <c r="H1724" s="23"/>
      <c r="I1724" s="10">
        <f t="shared" si="327"/>
        <v>0</v>
      </c>
    </row>
    <row r="1725" spans="1:11">
      <c r="B1725" s="11" t="s">
        <v>13</v>
      </c>
      <c r="C1725" s="12" t="s">
        <v>15</v>
      </c>
      <c r="D1725" s="28"/>
      <c r="E1725" s="28"/>
      <c r="F1725" s="28"/>
      <c r="G1725" s="34"/>
      <c r="H1725" s="23"/>
      <c r="I1725" s="10">
        <f t="shared" si="327"/>
        <v>0</v>
      </c>
    </row>
    <row r="1726" spans="1:11">
      <c r="B1726" s="11" t="s">
        <v>13</v>
      </c>
      <c r="C1726" s="12" t="s">
        <v>16</v>
      </c>
      <c r="D1726" s="28"/>
      <c r="E1726" s="28"/>
      <c r="F1726" s="28"/>
      <c r="G1726" s="34"/>
      <c r="H1726" s="23"/>
      <c r="I1726" s="10">
        <f t="shared" si="327"/>
        <v>0</v>
      </c>
    </row>
    <row r="1727" spans="1:11">
      <c r="B1727" s="11" t="s">
        <v>13</v>
      </c>
      <c r="C1727" s="12" t="s">
        <v>16</v>
      </c>
      <c r="D1727" s="28"/>
      <c r="E1727" s="28"/>
      <c r="F1727" s="28"/>
      <c r="G1727" s="34"/>
      <c r="H1727" s="23"/>
      <c r="I1727" s="10">
        <f t="shared" si="327"/>
        <v>0</v>
      </c>
    </row>
    <row r="1728" spans="1:11">
      <c r="B1728" s="11" t="s">
        <v>21</v>
      </c>
      <c r="C1728" s="12" t="s">
        <v>14</v>
      </c>
      <c r="D1728" s="28"/>
      <c r="E1728" s="28"/>
      <c r="F1728" s="28"/>
      <c r="G1728" s="22">
        <f>SUM(G1719:G1722)</f>
        <v>0</v>
      </c>
      <c r="H1728" s="15">
        <v>37.42</v>
      </c>
      <c r="I1728" s="10">
        <f t="shared" si="327"/>
        <v>0</v>
      </c>
      <c r="K1728" s="5">
        <f>SUM(G1728)*I1703</f>
        <v>0</v>
      </c>
    </row>
    <row r="1729" spans="1:13">
      <c r="B1729" s="11" t="s">
        <v>21</v>
      </c>
      <c r="C1729" s="12" t="s">
        <v>15</v>
      </c>
      <c r="D1729" s="28"/>
      <c r="E1729" s="28"/>
      <c r="F1729" s="28"/>
      <c r="G1729" s="22">
        <f>SUM(G1723:G1725)</f>
        <v>0</v>
      </c>
      <c r="H1729" s="15">
        <v>37.42</v>
      </c>
      <c r="I1729" s="10">
        <f t="shared" si="327"/>
        <v>0</v>
      </c>
      <c r="L1729" s="5">
        <f>SUM(G1729)*I1703</f>
        <v>0</v>
      </c>
    </row>
    <row r="1730" spans="1:13">
      <c r="B1730" s="11" t="s">
        <v>21</v>
      </c>
      <c r="C1730" s="12" t="s">
        <v>16</v>
      </c>
      <c r="D1730" s="28"/>
      <c r="E1730" s="28"/>
      <c r="F1730" s="28"/>
      <c r="G1730" s="22">
        <f>SUM(G1726:G1727)</f>
        <v>0</v>
      </c>
      <c r="H1730" s="15">
        <v>37.42</v>
      </c>
      <c r="I1730" s="10">
        <f t="shared" si="327"/>
        <v>0</v>
      </c>
      <c r="M1730" s="5">
        <f>SUM(G1730)*I1703</f>
        <v>0</v>
      </c>
    </row>
    <row r="1731" spans="1:13">
      <c r="B1731" s="11" t="s">
        <v>13</v>
      </c>
      <c r="C1731" s="12" t="s">
        <v>17</v>
      </c>
      <c r="D1731" s="28"/>
      <c r="E1731" s="28"/>
      <c r="F1731" s="28"/>
      <c r="G1731" s="34"/>
      <c r="H1731" s="15">
        <v>37.42</v>
      </c>
      <c r="I1731" s="10">
        <f t="shared" si="327"/>
        <v>0</v>
      </c>
      <c r="L1731" s="5">
        <f>SUM(G1731)*I1703</f>
        <v>0</v>
      </c>
    </row>
    <row r="1732" spans="1:13">
      <c r="B1732" s="11" t="s">
        <v>12</v>
      </c>
      <c r="C1732" s="12"/>
      <c r="D1732" s="28"/>
      <c r="E1732" s="28"/>
      <c r="F1732" s="28"/>
      <c r="G1732" s="10"/>
      <c r="H1732" s="15">
        <v>37.42</v>
      </c>
      <c r="I1732" s="10">
        <f t="shared" si="327"/>
        <v>0</v>
      </c>
    </row>
    <row r="1733" spans="1:13">
      <c r="B1733" s="11" t="s">
        <v>11</v>
      </c>
      <c r="C1733" s="12"/>
      <c r="D1733" s="28"/>
      <c r="E1733" s="28"/>
      <c r="F1733" s="28"/>
      <c r="G1733" s="10">
        <v>1</v>
      </c>
      <c r="H1733" s="15">
        <f>SUM(I1705:I1732)*0.01</f>
        <v>0</v>
      </c>
      <c r="I1733" s="10">
        <f>SUM(G1733*H1733)</f>
        <v>0</v>
      </c>
    </row>
    <row r="1734" spans="1:13" s="2" customFormat="1" ht="13.1">
      <c r="B1734" s="8" t="s">
        <v>10</v>
      </c>
      <c r="D1734" s="27"/>
      <c r="E1734" s="27"/>
      <c r="F1734" s="27"/>
      <c r="G1734" s="6">
        <f>SUM(G1728:G1731)</f>
        <v>0</v>
      </c>
      <c r="H1734" s="14"/>
      <c r="I1734" s="6">
        <f>SUM(I1705:I1733)</f>
        <v>0</v>
      </c>
      <c r="J1734" s="6">
        <f>SUM(I1734)*I1703</f>
        <v>0</v>
      </c>
      <c r="K1734" s="6">
        <f>SUM(K1728:K1733)</f>
        <v>0</v>
      </c>
      <c r="L1734" s="6">
        <f t="shared" ref="L1734" si="328">SUM(L1728:L1733)</f>
        <v>0</v>
      </c>
      <c r="M1734" s="6">
        <f t="shared" ref="M1734" si="329">SUM(M1728:M1733)</f>
        <v>0</v>
      </c>
    </row>
    <row r="1735" spans="1:13" ht="15.05">
      <c r="A1735" s="3" t="s">
        <v>9</v>
      </c>
      <c r="B1735" s="77">
        <f>'JMS SHEDULE OF WORKS'!C57</f>
        <v>0</v>
      </c>
      <c r="D1735" s="26">
        <f>'JMS SHEDULE OF WORKS'!D57</f>
        <v>0</v>
      </c>
      <c r="F1735" s="78">
        <f>'JMS SHEDULE OF WORKS'!G57</f>
        <v>0</v>
      </c>
      <c r="H1735" s="13" t="s">
        <v>22</v>
      </c>
      <c r="I1735" s="24">
        <f>'JMS SHEDULE OF WORKS'!E57</f>
        <v>0</v>
      </c>
    </row>
    <row r="1736" spans="1:13" s="2" customFormat="1" ht="13.1">
      <c r="A1736" s="76" t="str">
        <f>'JMS SHEDULE OF WORKS'!A57</f>
        <v>6964/55</v>
      </c>
      <c r="B1736" s="8" t="s">
        <v>3</v>
      </c>
      <c r="C1736" s="2" t="s">
        <v>4</v>
      </c>
      <c r="D1736" s="27" t="s">
        <v>5</v>
      </c>
      <c r="E1736" s="27" t="s">
        <v>5</v>
      </c>
      <c r="F1736" s="27" t="s">
        <v>23</v>
      </c>
      <c r="G1736" s="6" t="s">
        <v>6</v>
      </c>
      <c r="H1736" s="14" t="s">
        <v>7</v>
      </c>
      <c r="I1736" s="6" t="s">
        <v>8</v>
      </c>
      <c r="J1736" s="6"/>
      <c r="K1736" s="6" t="s">
        <v>18</v>
      </c>
      <c r="L1736" s="6" t="s">
        <v>19</v>
      </c>
      <c r="M1736" s="6" t="s">
        <v>20</v>
      </c>
    </row>
    <row r="1737" spans="1:13">
      <c r="A1737" s="30" t="s">
        <v>24</v>
      </c>
      <c r="B1737" s="11"/>
      <c r="C1737" s="12"/>
      <c r="D1737" s="28"/>
      <c r="E1737" s="28"/>
      <c r="F1737" s="28">
        <f t="shared" ref="F1737:F1742" si="330">SUM(D1737*E1737)</f>
        <v>0</v>
      </c>
      <c r="G1737" s="10"/>
      <c r="H1737" s="15"/>
      <c r="I1737" s="10">
        <f t="shared" ref="I1737:I1742" si="331">SUM(F1737*G1737)*H1737</f>
        <v>0</v>
      </c>
    </row>
    <row r="1738" spans="1:13">
      <c r="A1738" s="30" t="s">
        <v>24</v>
      </c>
      <c r="B1738" s="11"/>
      <c r="C1738" s="12"/>
      <c r="D1738" s="28"/>
      <c r="E1738" s="28"/>
      <c r="F1738" s="28">
        <f t="shared" si="330"/>
        <v>0</v>
      </c>
      <c r="G1738" s="10"/>
      <c r="H1738" s="15"/>
      <c r="I1738" s="10">
        <f t="shared" si="331"/>
        <v>0</v>
      </c>
    </row>
    <row r="1739" spans="1:13">
      <c r="A1739" s="30" t="s">
        <v>24</v>
      </c>
      <c r="B1739" s="11"/>
      <c r="C1739" s="12"/>
      <c r="D1739" s="28"/>
      <c r="E1739" s="28"/>
      <c r="F1739" s="28">
        <f t="shared" si="330"/>
        <v>0</v>
      </c>
      <c r="G1739" s="10"/>
      <c r="H1739" s="15"/>
      <c r="I1739" s="10">
        <f t="shared" si="331"/>
        <v>0</v>
      </c>
    </row>
    <row r="1740" spans="1:13">
      <c r="A1740" s="31" t="s">
        <v>25</v>
      </c>
      <c r="B1740" s="11"/>
      <c r="C1740" s="12"/>
      <c r="D1740" s="28"/>
      <c r="E1740" s="28"/>
      <c r="F1740" s="28">
        <f t="shared" si="330"/>
        <v>0</v>
      </c>
      <c r="G1740" s="10"/>
      <c r="H1740" s="15"/>
      <c r="I1740" s="10">
        <f t="shared" si="331"/>
        <v>0</v>
      </c>
    </row>
    <row r="1741" spans="1:13">
      <c r="A1741" s="31" t="s">
        <v>25</v>
      </c>
      <c r="B1741" s="11"/>
      <c r="C1741" s="12"/>
      <c r="D1741" s="28"/>
      <c r="E1741" s="28"/>
      <c r="F1741" s="28">
        <f t="shared" si="330"/>
        <v>0</v>
      </c>
      <c r="G1741" s="10"/>
      <c r="H1741" s="15"/>
      <c r="I1741" s="10">
        <f t="shared" si="331"/>
        <v>0</v>
      </c>
    </row>
    <row r="1742" spans="1:13">
      <c r="A1742" s="31" t="s">
        <v>25</v>
      </c>
      <c r="B1742" s="11"/>
      <c r="C1742" s="12"/>
      <c r="D1742" s="28"/>
      <c r="E1742" s="28"/>
      <c r="F1742" s="28">
        <f t="shared" si="330"/>
        <v>0</v>
      </c>
      <c r="G1742" s="10"/>
      <c r="H1742" s="15"/>
      <c r="I1742" s="10">
        <f t="shared" si="331"/>
        <v>0</v>
      </c>
    </row>
    <row r="1743" spans="1:13">
      <c r="A1743" s="31" t="s">
        <v>39</v>
      </c>
      <c r="B1743" s="11"/>
      <c r="C1743" s="12"/>
      <c r="D1743" s="28"/>
      <c r="E1743" s="28"/>
      <c r="F1743" s="28"/>
      <c r="G1743" s="10"/>
      <c r="H1743" s="15"/>
      <c r="I1743" s="10">
        <f t="shared" ref="I1743:I1745" si="332">SUM(G1743*H1743)</f>
        <v>0</v>
      </c>
    </row>
    <row r="1744" spans="1:13">
      <c r="A1744" s="31" t="s">
        <v>39</v>
      </c>
      <c r="B1744" s="11"/>
      <c r="C1744" s="12"/>
      <c r="D1744" s="28"/>
      <c r="E1744" s="28"/>
      <c r="F1744" s="28"/>
      <c r="G1744" s="10"/>
      <c r="H1744" s="15"/>
      <c r="I1744" s="10">
        <f t="shared" si="332"/>
        <v>0</v>
      </c>
    </row>
    <row r="1745" spans="1:11">
      <c r="A1745" s="31" t="s">
        <v>39</v>
      </c>
      <c r="B1745" s="11"/>
      <c r="C1745" s="12"/>
      <c r="D1745" s="28"/>
      <c r="E1745" s="28"/>
      <c r="F1745" s="28"/>
      <c r="G1745" s="10"/>
      <c r="H1745" s="15"/>
      <c r="I1745" s="10">
        <f t="shared" si="332"/>
        <v>0</v>
      </c>
    </row>
    <row r="1746" spans="1:11">
      <c r="A1746" s="32" t="s">
        <v>28</v>
      </c>
      <c r="B1746" s="11"/>
      <c r="C1746" s="12"/>
      <c r="D1746" s="28"/>
      <c r="E1746" s="28"/>
      <c r="F1746" s="28"/>
      <c r="G1746" s="10"/>
      <c r="H1746" s="15"/>
      <c r="I1746" s="10">
        <f t="shared" ref="I1746:I1764" si="333">SUM(G1746*H1746)</f>
        <v>0</v>
      </c>
    </row>
    <row r="1747" spans="1:11">
      <c r="A1747" s="32" t="s">
        <v>28</v>
      </c>
      <c r="B1747" s="11"/>
      <c r="C1747" s="12"/>
      <c r="D1747" s="28"/>
      <c r="E1747" s="28"/>
      <c r="F1747" s="28"/>
      <c r="G1747" s="10"/>
      <c r="H1747" s="15"/>
      <c r="I1747" s="10">
        <f t="shared" si="333"/>
        <v>0</v>
      </c>
    </row>
    <row r="1748" spans="1:11">
      <c r="A1748" s="32" t="s">
        <v>28</v>
      </c>
      <c r="B1748" s="11"/>
      <c r="C1748" s="12"/>
      <c r="D1748" s="28"/>
      <c r="E1748" s="28"/>
      <c r="F1748" s="28"/>
      <c r="G1748" s="10"/>
      <c r="H1748" s="15"/>
      <c r="I1748" s="10">
        <f t="shared" si="333"/>
        <v>0</v>
      </c>
    </row>
    <row r="1749" spans="1:11">
      <c r="A1749" t="s">
        <v>26</v>
      </c>
      <c r="B1749" s="11"/>
      <c r="C1749" s="12"/>
      <c r="D1749" s="28"/>
      <c r="E1749" s="28"/>
      <c r="F1749" s="28"/>
      <c r="G1749" s="33">
        <v>0.1</v>
      </c>
      <c r="H1749" s="15">
        <f>SUM(I1746:I1748)</f>
        <v>0</v>
      </c>
      <c r="I1749" s="10">
        <f t="shared" si="333"/>
        <v>0</v>
      </c>
    </row>
    <row r="1750" spans="1:11">
      <c r="B1750" s="11" t="s">
        <v>27</v>
      </c>
      <c r="C1750" s="12"/>
      <c r="D1750" s="28"/>
      <c r="E1750" s="28"/>
      <c r="F1750" s="28"/>
      <c r="G1750" s="10"/>
      <c r="H1750" s="15"/>
      <c r="I1750" s="10">
        <f t="shared" si="333"/>
        <v>0</v>
      </c>
    </row>
    <row r="1751" spans="1:11">
      <c r="B1751" s="11" t="s">
        <v>13</v>
      </c>
      <c r="C1751" s="12" t="s">
        <v>14</v>
      </c>
      <c r="D1751" s="28" t="s">
        <v>29</v>
      </c>
      <c r="E1751" s="28"/>
      <c r="F1751" s="28">
        <f>SUM(G1737:G1739)</f>
        <v>0</v>
      </c>
      <c r="G1751" s="34">
        <f>SUM(F1751)/20</f>
        <v>0</v>
      </c>
      <c r="H1751" s="23"/>
      <c r="I1751" s="10">
        <f t="shared" si="333"/>
        <v>0</v>
      </c>
    </row>
    <row r="1752" spans="1:11">
      <c r="B1752" s="11" t="s">
        <v>13</v>
      </c>
      <c r="C1752" s="12" t="s">
        <v>14</v>
      </c>
      <c r="D1752" s="28" t="s">
        <v>30</v>
      </c>
      <c r="E1752" s="28"/>
      <c r="F1752" s="28">
        <f>SUM(G1740:G1742)</f>
        <v>0</v>
      </c>
      <c r="G1752" s="34">
        <f>SUM(F1752)/10</f>
        <v>0</v>
      </c>
      <c r="H1752" s="23"/>
      <c r="I1752" s="10">
        <f t="shared" si="333"/>
        <v>0</v>
      </c>
    </row>
    <row r="1753" spans="1:11">
      <c r="B1753" s="11" t="s">
        <v>13</v>
      </c>
      <c r="C1753" s="12" t="s">
        <v>14</v>
      </c>
      <c r="D1753" s="28" t="s">
        <v>57</v>
      </c>
      <c r="E1753" s="28"/>
      <c r="F1753" s="80"/>
      <c r="G1753" s="34">
        <f>SUM(F1753)*0.25</f>
        <v>0</v>
      </c>
      <c r="H1753" s="23"/>
      <c r="I1753" s="10">
        <f t="shared" si="333"/>
        <v>0</v>
      </c>
    </row>
    <row r="1754" spans="1:11">
      <c r="B1754" s="11" t="s">
        <v>13</v>
      </c>
      <c r="C1754" s="12" t="s">
        <v>14</v>
      </c>
      <c r="D1754" s="28"/>
      <c r="E1754" s="28"/>
      <c r="F1754" s="28"/>
      <c r="G1754" s="34"/>
      <c r="H1754" s="23"/>
      <c r="I1754" s="10">
        <f t="shared" si="333"/>
        <v>0</v>
      </c>
    </row>
    <row r="1755" spans="1:11">
      <c r="B1755" s="11" t="s">
        <v>13</v>
      </c>
      <c r="C1755" s="12" t="s">
        <v>15</v>
      </c>
      <c r="D1755" s="28"/>
      <c r="E1755" s="28"/>
      <c r="F1755" s="28"/>
      <c r="G1755" s="34"/>
      <c r="H1755" s="23"/>
      <c r="I1755" s="10">
        <f t="shared" si="333"/>
        <v>0</v>
      </c>
    </row>
    <row r="1756" spans="1:11">
      <c r="B1756" s="11" t="s">
        <v>13</v>
      </c>
      <c r="C1756" s="12" t="s">
        <v>15</v>
      </c>
      <c r="D1756" s="28"/>
      <c r="E1756" s="28"/>
      <c r="F1756" s="28"/>
      <c r="G1756" s="34"/>
      <c r="H1756" s="23"/>
      <c r="I1756" s="10">
        <f t="shared" si="333"/>
        <v>0</v>
      </c>
    </row>
    <row r="1757" spans="1:11">
      <c r="B1757" s="11" t="s">
        <v>13</v>
      </c>
      <c r="C1757" s="12" t="s">
        <v>15</v>
      </c>
      <c r="D1757" s="28"/>
      <c r="E1757" s="28"/>
      <c r="F1757" s="28"/>
      <c r="G1757" s="34"/>
      <c r="H1757" s="23"/>
      <c r="I1757" s="10">
        <f t="shared" si="333"/>
        <v>0</v>
      </c>
    </row>
    <row r="1758" spans="1:11">
      <c r="B1758" s="11" t="s">
        <v>13</v>
      </c>
      <c r="C1758" s="12" t="s">
        <v>16</v>
      </c>
      <c r="D1758" s="28"/>
      <c r="E1758" s="28"/>
      <c r="F1758" s="28"/>
      <c r="G1758" s="34"/>
      <c r="H1758" s="23"/>
      <c r="I1758" s="10">
        <f t="shared" si="333"/>
        <v>0</v>
      </c>
    </row>
    <row r="1759" spans="1:11">
      <c r="B1759" s="11" t="s">
        <v>13</v>
      </c>
      <c r="C1759" s="12" t="s">
        <v>16</v>
      </c>
      <c r="D1759" s="28"/>
      <c r="E1759" s="28"/>
      <c r="F1759" s="28"/>
      <c r="G1759" s="34"/>
      <c r="H1759" s="23"/>
      <c r="I1759" s="10">
        <f t="shared" si="333"/>
        <v>0</v>
      </c>
    </row>
    <row r="1760" spans="1:11">
      <c r="B1760" s="11" t="s">
        <v>21</v>
      </c>
      <c r="C1760" s="12" t="s">
        <v>14</v>
      </c>
      <c r="D1760" s="28"/>
      <c r="E1760" s="28"/>
      <c r="F1760" s="28"/>
      <c r="G1760" s="22">
        <f>SUM(G1751:G1754)</f>
        <v>0</v>
      </c>
      <c r="H1760" s="15">
        <v>37.42</v>
      </c>
      <c r="I1760" s="10">
        <f t="shared" si="333"/>
        <v>0</v>
      </c>
      <c r="K1760" s="5">
        <f>SUM(G1760)*I1735</f>
        <v>0</v>
      </c>
    </row>
    <row r="1761" spans="1:13">
      <c r="B1761" s="11" t="s">
        <v>21</v>
      </c>
      <c r="C1761" s="12" t="s">
        <v>15</v>
      </c>
      <c r="D1761" s="28"/>
      <c r="E1761" s="28"/>
      <c r="F1761" s="28"/>
      <c r="G1761" s="22">
        <f>SUM(G1755:G1757)</f>
        <v>0</v>
      </c>
      <c r="H1761" s="15">
        <v>37.42</v>
      </c>
      <c r="I1761" s="10">
        <f t="shared" si="333"/>
        <v>0</v>
      </c>
      <c r="L1761" s="5">
        <f>SUM(G1761)*I1735</f>
        <v>0</v>
      </c>
    </row>
    <row r="1762" spans="1:13">
      <c r="B1762" s="11" t="s">
        <v>21</v>
      </c>
      <c r="C1762" s="12" t="s">
        <v>16</v>
      </c>
      <c r="D1762" s="28"/>
      <c r="E1762" s="28"/>
      <c r="F1762" s="28"/>
      <c r="G1762" s="22">
        <f>SUM(G1758:G1759)</f>
        <v>0</v>
      </c>
      <c r="H1762" s="15">
        <v>37.42</v>
      </c>
      <c r="I1762" s="10">
        <f t="shared" si="333"/>
        <v>0</v>
      </c>
      <c r="M1762" s="5">
        <f>SUM(G1762)*I1735</f>
        <v>0</v>
      </c>
    </row>
    <row r="1763" spans="1:13">
      <c r="B1763" s="11" t="s">
        <v>13</v>
      </c>
      <c r="C1763" s="12" t="s">
        <v>17</v>
      </c>
      <c r="D1763" s="28"/>
      <c r="E1763" s="28"/>
      <c r="F1763" s="28"/>
      <c r="G1763" s="34"/>
      <c r="H1763" s="15">
        <v>37.42</v>
      </c>
      <c r="I1763" s="10">
        <f t="shared" si="333"/>
        <v>0</v>
      </c>
      <c r="L1763" s="5">
        <f>SUM(G1763)*I1735</f>
        <v>0</v>
      </c>
    </row>
    <row r="1764" spans="1:13">
      <c r="B1764" s="11" t="s">
        <v>12</v>
      </c>
      <c r="C1764" s="12"/>
      <c r="D1764" s="28"/>
      <c r="E1764" s="28"/>
      <c r="F1764" s="28"/>
      <c r="G1764" s="10"/>
      <c r="H1764" s="15">
        <v>37.42</v>
      </c>
      <c r="I1764" s="10">
        <f t="shared" si="333"/>
        <v>0</v>
      </c>
    </row>
    <row r="1765" spans="1:13">
      <c r="B1765" s="11" t="s">
        <v>11</v>
      </c>
      <c r="C1765" s="12"/>
      <c r="D1765" s="28"/>
      <c r="E1765" s="28"/>
      <c r="F1765" s="28"/>
      <c r="G1765" s="10">
        <v>1</v>
      </c>
      <c r="H1765" s="15">
        <f>SUM(I1737:I1764)*0.01</f>
        <v>0</v>
      </c>
      <c r="I1765" s="10">
        <f>SUM(G1765*H1765)</f>
        <v>0</v>
      </c>
    </row>
    <row r="1766" spans="1:13" s="2" customFormat="1" ht="13.1">
      <c r="B1766" s="8" t="s">
        <v>10</v>
      </c>
      <c r="D1766" s="27"/>
      <c r="E1766" s="27"/>
      <c r="F1766" s="27"/>
      <c r="G1766" s="6">
        <f>SUM(G1760:G1763)</f>
        <v>0</v>
      </c>
      <c r="H1766" s="14"/>
      <c r="I1766" s="6">
        <f>SUM(I1737:I1765)</f>
        <v>0</v>
      </c>
      <c r="J1766" s="6">
        <f>SUM(I1766)*I1735</f>
        <v>0</v>
      </c>
      <c r="K1766" s="6">
        <f>SUM(K1760:K1765)</f>
        <v>0</v>
      </c>
      <c r="L1766" s="6">
        <f t="shared" ref="L1766" si="334">SUM(L1760:L1765)</f>
        <v>0</v>
      </c>
      <c r="M1766" s="6">
        <f t="shared" ref="M1766" si="335">SUM(M1760:M1765)</f>
        <v>0</v>
      </c>
    </row>
    <row r="1767" spans="1:13" ht="15.05">
      <c r="A1767" s="3" t="s">
        <v>9</v>
      </c>
      <c r="B1767" s="77">
        <f>'JMS SHEDULE OF WORKS'!C58</f>
        <v>0</v>
      </c>
      <c r="D1767" s="26">
        <f>'JMS SHEDULE OF WORKS'!D58</f>
        <v>0</v>
      </c>
      <c r="F1767" s="78">
        <f>'JMS SHEDULE OF WORKS'!G58</f>
        <v>0</v>
      </c>
      <c r="H1767" s="13" t="s">
        <v>22</v>
      </c>
      <c r="I1767" s="24">
        <f>'JMS SHEDULE OF WORKS'!E58</f>
        <v>0</v>
      </c>
    </row>
    <row r="1768" spans="1:13" s="2" customFormat="1" ht="13.1">
      <c r="A1768" s="76" t="str">
        <f>'JMS SHEDULE OF WORKS'!A58</f>
        <v>6964/56</v>
      </c>
      <c r="B1768" s="8" t="s">
        <v>3</v>
      </c>
      <c r="C1768" s="2" t="s">
        <v>4</v>
      </c>
      <c r="D1768" s="27" t="s">
        <v>5</v>
      </c>
      <c r="E1768" s="27" t="s">
        <v>5</v>
      </c>
      <c r="F1768" s="27" t="s">
        <v>23</v>
      </c>
      <c r="G1768" s="6" t="s">
        <v>6</v>
      </c>
      <c r="H1768" s="14" t="s">
        <v>7</v>
      </c>
      <c r="I1768" s="6" t="s">
        <v>8</v>
      </c>
      <c r="J1768" s="6"/>
      <c r="K1768" s="6" t="s">
        <v>18</v>
      </c>
      <c r="L1768" s="6" t="s">
        <v>19</v>
      </c>
      <c r="M1768" s="6" t="s">
        <v>20</v>
      </c>
    </row>
    <row r="1769" spans="1:13">
      <c r="A1769" s="30" t="s">
        <v>24</v>
      </c>
      <c r="B1769" s="11"/>
      <c r="C1769" s="12"/>
      <c r="D1769" s="28"/>
      <c r="E1769" s="28"/>
      <c r="F1769" s="28">
        <f t="shared" ref="F1769:F1774" si="336">SUM(D1769*E1769)</f>
        <v>0</v>
      </c>
      <c r="G1769" s="10"/>
      <c r="H1769" s="15"/>
      <c r="I1769" s="10">
        <f t="shared" ref="I1769:I1774" si="337">SUM(F1769*G1769)*H1769</f>
        <v>0</v>
      </c>
    </row>
    <row r="1770" spans="1:13">
      <c r="A1770" s="30" t="s">
        <v>24</v>
      </c>
      <c r="B1770" s="11"/>
      <c r="C1770" s="12"/>
      <c r="D1770" s="28"/>
      <c r="E1770" s="28"/>
      <c r="F1770" s="28">
        <f t="shared" si="336"/>
        <v>0</v>
      </c>
      <c r="G1770" s="10"/>
      <c r="H1770" s="15"/>
      <c r="I1770" s="10">
        <f t="shared" si="337"/>
        <v>0</v>
      </c>
    </row>
    <row r="1771" spans="1:13">
      <c r="A1771" s="30" t="s">
        <v>24</v>
      </c>
      <c r="B1771" s="11"/>
      <c r="C1771" s="12"/>
      <c r="D1771" s="28"/>
      <c r="E1771" s="28"/>
      <c r="F1771" s="28">
        <f t="shared" si="336"/>
        <v>0</v>
      </c>
      <c r="G1771" s="10"/>
      <c r="H1771" s="15"/>
      <c r="I1771" s="10">
        <f t="shared" si="337"/>
        <v>0</v>
      </c>
    </row>
    <row r="1772" spans="1:13">
      <c r="A1772" s="31" t="s">
        <v>25</v>
      </c>
      <c r="B1772" s="11"/>
      <c r="C1772" s="12"/>
      <c r="D1772" s="28"/>
      <c r="E1772" s="28"/>
      <c r="F1772" s="28">
        <f t="shared" si="336"/>
        <v>0</v>
      </c>
      <c r="G1772" s="10"/>
      <c r="H1772" s="15"/>
      <c r="I1772" s="10">
        <f t="shared" si="337"/>
        <v>0</v>
      </c>
    </row>
    <row r="1773" spans="1:13">
      <c r="A1773" s="31" t="s">
        <v>25</v>
      </c>
      <c r="B1773" s="11"/>
      <c r="C1773" s="12"/>
      <c r="D1773" s="28"/>
      <c r="E1773" s="28"/>
      <c r="F1773" s="28">
        <f t="shared" si="336"/>
        <v>0</v>
      </c>
      <c r="G1773" s="10"/>
      <c r="H1773" s="15"/>
      <c r="I1773" s="10">
        <f t="shared" si="337"/>
        <v>0</v>
      </c>
    </row>
    <row r="1774" spans="1:13">
      <c r="A1774" s="31" t="s">
        <v>25</v>
      </c>
      <c r="B1774" s="11"/>
      <c r="C1774" s="12"/>
      <c r="D1774" s="28"/>
      <c r="E1774" s="28"/>
      <c r="F1774" s="28">
        <f t="shared" si="336"/>
        <v>0</v>
      </c>
      <c r="G1774" s="10"/>
      <c r="H1774" s="15"/>
      <c r="I1774" s="10">
        <f t="shared" si="337"/>
        <v>0</v>
      </c>
    </row>
    <row r="1775" spans="1:13">
      <c r="A1775" s="31" t="s">
        <v>39</v>
      </c>
      <c r="B1775" s="11"/>
      <c r="C1775" s="12"/>
      <c r="D1775" s="28"/>
      <c r="E1775" s="28"/>
      <c r="F1775" s="28"/>
      <c r="G1775" s="10"/>
      <c r="H1775" s="15"/>
      <c r="I1775" s="10">
        <f t="shared" ref="I1775:I1777" si="338">SUM(G1775*H1775)</f>
        <v>0</v>
      </c>
    </row>
    <row r="1776" spans="1:13">
      <c r="A1776" s="31" t="s">
        <v>39</v>
      </c>
      <c r="B1776" s="11"/>
      <c r="C1776" s="12"/>
      <c r="D1776" s="28"/>
      <c r="E1776" s="28"/>
      <c r="F1776" s="28"/>
      <c r="G1776" s="10"/>
      <c r="H1776" s="15"/>
      <c r="I1776" s="10">
        <f t="shared" si="338"/>
        <v>0</v>
      </c>
    </row>
    <row r="1777" spans="1:11">
      <c r="A1777" s="31" t="s">
        <v>39</v>
      </c>
      <c r="B1777" s="11"/>
      <c r="C1777" s="12"/>
      <c r="D1777" s="28"/>
      <c r="E1777" s="28"/>
      <c r="F1777" s="28"/>
      <c r="G1777" s="10"/>
      <c r="H1777" s="15"/>
      <c r="I1777" s="10">
        <f t="shared" si="338"/>
        <v>0</v>
      </c>
    </row>
    <row r="1778" spans="1:11">
      <c r="A1778" s="32" t="s">
        <v>28</v>
      </c>
      <c r="B1778" s="11"/>
      <c r="C1778" s="12"/>
      <c r="D1778" s="28"/>
      <c r="E1778" s="28"/>
      <c r="F1778" s="28"/>
      <c r="G1778" s="10"/>
      <c r="H1778" s="15"/>
      <c r="I1778" s="10">
        <f t="shared" ref="I1778:I1796" si="339">SUM(G1778*H1778)</f>
        <v>0</v>
      </c>
    </row>
    <row r="1779" spans="1:11">
      <c r="A1779" s="32" t="s">
        <v>28</v>
      </c>
      <c r="B1779" s="11"/>
      <c r="C1779" s="12"/>
      <c r="D1779" s="28"/>
      <c r="E1779" s="28"/>
      <c r="F1779" s="28"/>
      <c r="G1779" s="10"/>
      <c r="H1779" s="15"/>
      <c r="I1779" s="10">
        <f t="shared" si="339"/>
        <v>0</v>
      </c>
    </row>
    <row r="1780" spans="1:11">
      <c r="A1780" s="32" t="s">
        <v>28</v>
      </c>
      <c r="B1780" s="11"/>
      <c r="C1780" s="12"/>
      <c r="D1780" s="28"/>
      <c r="E1780" s="28"/>
      <c r="F1780" s="28"/>
      <c r="G1780" s="10"/>
      <c r="H1780" s="15"/>
      <c r="I1780" s="10">
        <f t="shared" si="339"/>
        <v>0</v>
      </c>
    </row>
    <row r="1781" spans="1:11">
      <c r="A1781" t="s">
        <v>26</v>
      </c>
      <c r="B1781" s="11"/>
      <c r="C1781" s="12"/>
      <c r="D1781" s="28"/>
      <c r="E1781" s="28"/>
      <c r="F1781" s="28"/>
      <c r="G1781" s="33">
        <v>0.1</v>
      </c>
      <c r="H1781" s="15">
        <f>SUM(I1778:I1780)</f>
        <v>0</v>
      </c>
      <c r="I1781" s="10">
        <f t="shared" si="339"/>
        <v>0</v>
      </c>
    </row>
    <row r="1782" spans="1:11">
      <c r="B1782" s="11" t="s">
        <v>27</v>
      </c>
      <c r="C1782" s="12"/>
      <c r="D1782" s="28"/>
      <c r="E1782" s="28"/>
      <c r="F1782" s="28"/>
      <c r="G1782" s="10"/>
      <c r="H1782" s="15"/>
      <c r="I1782" s="10">
        <f t="shared" si="339"/>
        <v>0</v>
      </c>
    </row>
    <row r="1783" spans="1:11">
      <c r="B1783" s="11" t="s">
        <v>13</v>
      </c>
      <c r="C1783" s="12" t="s">
        <v>14</v>
      </c>
      <c r="D1783" s="28" t="s">
        <v>29</v>
      </c>
      <c r="E1783" s="28"/>
      <c r="F1783" s="28">
        <f>SUM(G1769:G1771)</f>
        <v>0</v>
      </c>
      <c r="G1783" s="34">
        <f>SUM(F1783)/20</f>
        <v>0</v>
      </c>
      <c r="H1783" s="23"/>
      <c r="I1783" s="10">
        <f t="shared" si="339"/>
        <v>0</v>
      </c>
    </row>
    <row r="1784" spans="1:11">
      <c r="B1784" s="11" t="s">
        <v>13</v>
      </c>
      <c r="C1784" s="12" t="s">
        <v>14</v>
      </c>
      <c r="D1784" s="28" t="s">
        <v>30</v>
      </c>
      <c r="E1784" s="28"/>
      <c r="F1784" s="28">
        <f>SUM(G1772:G1774)</f>
        <v>0</v>
      </c>
      <c r="G1784" s="34">
        <f>SUM(F1784)/10</f>
        <v>0</v>
      </c>
      <c r="H1784" s="23"/>
      <c r="I1784" s="10">
        <f t="shared" si="339"/>
        <v>0</v>
      </c>
    </row>
    <row r="1785" spans="1:11">
      <c r="B1785" s="11" t="s">
        <v>13</v>
      </c>
      <c r="C1785" s="12" t="s">
        <v>14</v>
      </c>
      <c r="D1785" s="28" t="s">
        <v>57</v>
      </c>
      <c r="E1785" s="28"/>
      <c r="F1785" s="80"/>
      <c r="G1785" s="34">
        <f>SUM(F1785)*0.25</f>
        <v>0</v>
      </c>
      <c r="H1785" s="23"/>
      <c r="I1785" s="10">
        <f t="shared" si="339"/>
        <v>0</v>
      </c>
    </row>
    <row r="1786" spans="1:11">
      <c r="B1786" s="11" t="s">
        <v>13</v>
      </c>
      <c r="C1786" s="12" t="s">
        <v>14</v>
      </c>
      <c r="D1786" s="28"/>
      <c r="E1786" s="28"/>
      <c r="F1786" s="28"/>
      <c r="G1786" s="34"/>
      <c r="H1786" s="23"/>
      <c r="I1786" s="10">
        <f t="shared" si="339"/>
        <v>0</v>
      </c>
    </row>
    <row r="1787" spans="1:11">
      <c r="B1787" s="11" t="s">
        <v>13</v>
      </c>
      <c r="C1787" s="12" t="s">
        <v>15</v>
      </c>
      <c r="D1787" s="28"/>
      <c r="E1787" s="28"/>
      <c r="F1787" s="28"/>
      <c r="G1787" s="34"/>
      <c r="H1787" s="23"/>
      <c r="I1787" s="10">
        <f t="shared" si="339"/>
        <v>0</v>
      </c>
    </row>
    <row r="1788" spans="1:11">
      <c r="B1788" s="11" t="s">
        <v>13</v>
      </c>
      <c r="C1788" s="12" t="s">
        <v>15</v>
      </c>
      <c r="D1788" s="28"/>
      <c r="E1788" s="28"/>
      <c r="F1788" s="28"/>
      <c r="G1788" s="34"/>
      <c r="H1788" s="23"/>
      <c r="I1788" s="10">
        <f t="shared" si="339"/>
        <v>0</v>
      </c>
    </row>
    <row r="1789" spans="1:11">
      <c r="B1789" s="11" t="s">
        <v>13</v>
      </c>
      <c r="C1789" s="12" t="s">
        <v>15</v>
      </c>
      <c r="D1789" s="28"/>
      <c r="E1789" s="28"/>
      <c r="F1789" s="28"/>
      <c r="G1789" s="34"/>
      <c r="H1789" s="23"/>
      <c r="I1789" s="10">
        <f t="shared" si="339"/>
        <v>0</v>
      </c>
    </row>
    <row r="1790" spans="1:11">
      <c r="B1790" s="11" t="s">
        <v>13</v>
      </c>
      <c r="C1790" s="12" t="s">
        <v>16</v>
      </c>
      <c r="D1790" s="28"/>
      <c r="E1790" s="28"/>
      <c r="F1790" s="28"/>
      <c r="G1790" s="34"/>
      <c r="H1790" s="23"/>
      <c r="I1790" s="10">
        <f t="shared" si="339"/>
        <v>0</v>
      </c>
    </row>
    <row r="1791" spans="1:11">
      <c r="B1791" s="11" t="s">
        <v>13</v>
      </c>
      <c r="C1791" s="12" t="s">
        <v>16</v>
      </c>
      <c r="D1791" s="28"/>
      <c r="E1791" s="28"/>
      <c r="F1791" s="28"/>
      <c r="G1791" s="34"/>
      <c r="H1791" s="23"/>
      <c r="I1791" s="10">
        <f t="shared" si="339"/>
        <v>0</v>
      </c>
    </row>
    <row r="1792" spans="1:11">
      <c r="B1792" s="11" t="s">
        <v>21</v>
      </c>
      <c r="C1792" s="12" t="s">
        <v>14</v>
      </c>
      <c r="D1792" s="28"/>
      <c r="E1792" s="28"/>
      <c r="F1792" s="28"/>
      <c r="G1792" s="22">
        <f>SUM(G1783:G1786)</f>
        <v>0</v>
      </c>
      <c r="H1792" s="15">
        <v>37.42</v>
      </c>
      <c r="I1792" s="10">
        <f t="shared" si="339"/>
        <v>0</v>
      </c>
      <c r="K1792" s="5">
        <f>SUM(G1792)*I1767</f>
        <v>0</v>
      </c>
    </row>
    <row r="1793" spans="1:13">
      <c r="B1793" s="11" t="s">
        <v>21</v>
      </c>
      <c r="C1793" s="12" t="s">
        <v>15</v>
      </c>
      <c r="D1793" s="28"/>
      <c r="E1793" s="28"/>
      <c r="F1793" s="28"/>
      <c r="G1793" s="22">
        <f>SUM(G1787:G1789)</f>
        <v>0</v>
      </c>
      <c r="H1793" s="15">
        <v>37.42</v>
      </c>
      <c r="I1793" s="10">
        <f t="shared" si="339"/>
        <v>0</v>
      </c>
      <c r="L1793" s="5">
        <f>SUM(G1793)*I1767</f>
        <v>0</v>
      </c>
    </row>
    <row r="1794" spans="1:13">
      <c r="B1794" s="11" t="s">
        <v>21</v>
      </c>
      <c r="C1794" s="12" t="s">
        <v>16</v>
      </c>
      <c r="D1794" s="28"/>
      <c r="E1794" s="28"/>
      <c r="F1794" s="28"/>
      <c r="G1794" s="22">
        <f>SUM(G1790:G1791)</f>
        <v>0</v>
      </c>
      <c r="H1794" s="15">
        <v>37.42</v>
      </c>
      <c r="I1794" s="10">
        <f t="shared" si="339"/>
        <v>0</v>
      </c>
      <c r="M1794" s="5">
        <f>SUM(G1794)*I1767</f>
        <v>0</v>
      </c>
    </row>
    <row r="1795" spans="1:13">
      <c r="B1795" s="11" t="s">
        <v>13</v>
      </c>
      <c r="C1795" s="12" t="s">
        <v>17</v>
      </c>
      <c r="D1795" s="28"/>
      <c r="E1795" s="28"/>
      <c r="F1795" s="28"/>
      <c r="G1795" s="34"/>
      <c r="H1795" s="15">
        <v>37.42</v>
      </c>
      <c r="I1795" s="10">
        <f t="shared" si="339"/>
        <v>0</v>
      </c>
      <c r="L1795" s="5">
        <f>SUM(G1795)*I1767</f>
        <v>0</v>
      </c>
    </row>
    <row r="1796" spans="1:13">
      <c r="B1796" s="11" t="s">
        <v>12</v>
      </c>
      <c r="C1796" s="12"/>
      <c r="D1796" s="28"/>
      <c r="E1796" s="28"/>
      <c r="F1796" s="28"/>
      <c r="G1796" s="10"/>
      <c r="H1796" s="15">
        <v>37.42</v>
      </c>
      <c r="I1796" s="10">
        <f t="shared" si="339"/>
        <v>0</v>
      </c>
    </row>
    <row r="1797" spans="1:13">
      <c r="B1797" s="11" t="s">
        <v>11</v>
      </c>
      <c r="C1797" s="12"/>
      <c r="D1797" s="28"/>
      <c r="E1797" s="28"/>
      <c r="F1797" s="28"/>
      <c r="G1797" s="10">
        <v>1</v>
      </c>
      <c r="H1797" s="15">
        <f>SUM(I1769:I1796)*0.01</f>
        <v>0</v>
      </c>
      <c r="I1797" s="10">
        <f>SUM(G1797*H1797)</f>
        <v>0</v>
      </c>
    </row>
    <row r="1798" spans="1:13" s="2" customFormat="1" ht="13.1">
      <c r="B1798" s="8" t="s">
        <v>10</v>
      </c>
      <c r="D1798" s="27"/>
      <c r="E1798" s="27"/>
      <c r="F1798" s="27"/>
      <c r="G1798" s="6">
        <f>SUM(G1792:G1795)</f>
        <v>0</v>
      </c>
      <c r="H1798" s="14"/>
      <c r="I1798" s="6">
        <f>SUM(I1769:I1797)</f>
        <v>0</v>
      </c>
      <c r="J1798" s="6">
        <f>SUM(I1798)*I1767</f>
        <v>0</v>
      </c>
      <c r="K1798" s="6">
        <f>SUM(K1792:K1797)</f>
        <v>0</v>
      </c>
      <c r="L1798" s="6">
        <f t="shared" ref="L1798" si="340">SUM(L1792:L1797)</f>
        <v>0</v>
      </c>
      <c r="M1798" s="6">
        <f t="shared" ref="M1798" si="341">SUM(M1792:M1797)</f>
        <v>0</v>
      </c>
    </row>
    <row r="1799" spans="1:13" ht="15.05">
      <c r="A1799" s="3" t="s">
        <v>9</v>
      </c>
      <c r="B1799" s="77">
        <f>'JMS SHEDULE OF WORKS'!C59</f>
        <v>0</v>
      </c>
      <c r="D1799" s="26">
        <f>'JMS SHEDULE OF WORKS'!D59</f>
        <v>0</v>
      </c>
      <c r="F1799" s="78">
        <f>'JMS SHEDULE OF WORKS'!G59</f>
        <v>0</v>
      </c>
      <c r="H1799" s="13" t="s">
        <v>22</v>
      </c>
      <c r="I1799" s="24">
        <f>'JMS SHEDULE OF WORKS'!E59</f>
        <v>0</v>
      </c>
    </row>
    <row r="1800" spans="1:13" s="2" customFormat="1" ht="13.1">
      <c r="A1800" s="76" t="str">
        <f>'JMS SHEDULE OF WORKS'!A59</f>
        <v>6964/57</v>
      </c>
      <c r="B1800" s="8" t="s">
        <v>3</v>
      </c>
      <c r="C1800" s="2" t="s">
        <v>4</v>
      </c>
      <c r="D1800" s="27" t="s">
        <v>5</v>
      </c>
      <c r="E1800" s="27" t="s">
        <v>5</v>
      </c>
      <c r="F1800" s="27" t="s">
        <v>23</v>
      </c>
      <c r="G1800" s="6" t="s">
        <v>6</v>
      </c>
      <c r="H1800" s="14" t="s">
        <v>7</v>
      </c>
      <c r="I1800" s="6" t="s">
        <v>8</v>
      </c>
      <c r="J1800" s="6"/>
      <c r="K1800" s="6" t="s">
        <v>18</v>
      </c>
      <c r="L1800" s="6" t="s">
        <v>19</v>
      </c>
      <c r="M1800" s="6" t="s">
        <v>20</v>
      </c>
    </row>
    <row r="1801" spans="1:13">
      <c r="A1801" s="30" t="s">
        <v>24</v>
      </c>
      <c r="B1801" s="11"/>
      <c r="C1801" s="12"/>
      <c r="D1801" s="28"/>
      <c r="E1801" s="28"/>
      <c r="F1801" s="28">
        <f t="shared" ref="F1801:F1806" si="342">SUM(D1801*E1801)</f>
        <v>0</v>
      </c>
      <c r="G1801" s="10"/>
      <c r="H1801" s="15"/>
      <c r="I1801" s="10">
        <f t="shared" ref="I1801:I1806" si="343">SUM(F1801*G1801)*H1801</f>
        <v>0</v>
      </c>
    </row>
    <row r="1802" spans="1:13">
      <c r="A1802" s="30" t="s">
        <v>24</v>
      </c>
      <c r="B1802" s="11"/>
      <c r="C1802" s="12"/>
      <c r="D1802" s="28"/>
      <c r="E1802" s="28"/>
      <c r="F1802" s="28">
        <f t="shared" si="342"/>
        <v>0</v>
      </c>
      <c r="G1802" s="10"/>
      <c r="H1802" s="15"/>
      <c r="I1802" s="10">
        <f t="shared" si="343"/>
        <v>0</v>
      </c>
    </row>
    <row r="1803" spans="1:13">
      <c r="A1803" s="30" t="s">
        <v>24</v>
      </c>
      <c r="B1803" s="11"/>
      <c r="C1803" s="12"/>
      <c r="D1803" s="28"/>
      <c r="E1803" s="28"/>
      <c r="F1803" s="28">
        <f t="shared" si="342"/>
        <v>0</v>
      </c>
      <c r="G1803" s="10"/>
      <c r="H1803" s="15"/>
      <c r="I1803" s="10">
        <f t="shared" si="343"/>
        <v>0</v>
      </c>
    </row>
    <row r="1804" spans="1:13">
      <c r="A1804" s="31" t="s">
        <v>25</v>
      </c>
      <c r="B1804" s="11"/>
      <c r="C1804" s="12"/>
      <c r="D1804" s="28"/>
      <c r="E1804" s="28"/>
      <c r="F1804" s="28">
        <f t="shared" si="342"/>
        <v>0</v>
      </c>
      <c r="G1804" s="10"/>
      <c r="H1804" s="15"/>
      <c r="I1804" s="10">
        <f t="shared" si="343"/>
        <v>0</v>
      </c>
    </row>
    <row r="1805" spans="1:13">
      <c r="A1805" s="31" t="s">
        <v>25</v>
      </c>
      <c r="B1805" s="11"/>
      <c r="C1805" s="12"/>
      <c r="D1805" s="28"/>
      <c r="E1805" s="28"/>
      <c r="F1805" s="28">
        <f t="shared" si="342"/>
        <v>0</v>
      </c>
      <c r="G1805" s="10"/>
      <c r="H1805" s="15"/>
      <c r="I1805" s="10">
        <f t="shared" si="343"/>
        <v>0</v>
      </c>
    </row>
    <row r="1806" spans="1:13">
      <c r="A1806" s="31" t="s">
        <v>25</v>
      </c>
      <c r="B1806" s="11"/>
      <c r="C1806" s="12"/>
      <c r="D1806" s="28"/>
      <c r="E1806" s="28"/>
      <c r="F1806" s="28">
        <f t="shared" si="342"/>
        <v>0</v>
      </c>
      <c r="G1806" s="10"/>
      <c r="H1806" s="15"/>
      <c r="I1806" s="10">
        <f t="shared" si="343"/>
        <v>0</v>
      </c>
    </row>
    <row r="1807" spans="1:13">
      <c r="A1807" s="31" t="s">
        <v>39</v>
      </c>
      <c r="B1807" s="11"/>
      <c r="C1807" s="12"/>
      <c r="D1807" s="28"/>
      <c r="E1807" s="28"/>
      <c r="F1807" s="28"/>
      <c r="G1807" s="10"/>
      <c r="H1807" s="15"/>
      <c r="I1807" s="10">
        <f t="shared" ref="I1807:I1809" si="344">SUM(G1807*H1807)</f>
        <v>0</v>
      </c>
    </row>
    <row r="1808" spans="1:13">
      <c r="A1808" s="31" t="s">
        <v>39</v>
      </c>
      <c r="B1808" s="11"/>
      <c r="C1808" s="12"/>
      <c r="D1808" s="28"/>
      <c r="E1808" s="28"/>
      <c r="F1808" s="28"/>
      <c r="G1808" s="10"/>
      <c r="H1808" s="15"/>
      <c r="I1808" s="10">
        <f t="shared" si="344"/>
        <v>0</v>
      </c>
    </row>
    <row r="1809" spans="1:11">
      <c r="A1809" s="31" t="s">
        <v>39</v>
      </c>
      <c r="B1809" s="11"/>
      <c r="C1809" s="12"/>
      <c r="D1809" s="28"/>
      <c r="E1809" s="28"/>
      <c r="F1809" s="28"/>
      <c r="G1809" s="10"/>
      <c r="H1809" s="15"/>
      <c r="I1809" s="10">
        <f t="shared" si="344"/>
        <v>0</v>
      </c>
    </row>
    <row r="1810" spans="1:11">
      <c r="A1810" s="32" t="s">
        <v>28</v>
      </c>
      <c r="B1810" s="11"/>
      <c r="C1810" s="12"/>
      <c r="D1810" s="28"/>
      <c r="E1810" s="28"/>
      <c r="F1810" s="28"/>
      <c r="G1810" s="10"/>
      <c r="H1810" s="15"/>
      <c r="I1810" s="10">
        <f t="shared" ref="I1810:I1828" si="345">SUM(G1810*H1810)</f>
        <v>0</v>
      </c>
    </row>
    <row r="1811" spans="1:11">
      <c r="A1811" s="32" t="s">
        <v>28</v>
      </c>
      <c r="B1811" s="11"/>
      <c r="C1811" s="12"/>
      <c r="D1811" s="28"/>
      <c r="E1811" s="28"/>
      <c r="F1811" s="28"/>
      <c r="G1811" s="10"/>
      <c r="H1811" s="15"/>
      <c r="I1811" s="10">
        <f t="shared" si="345"/>
        <v>0</v>
      </c>
    </row>
    <row r="1812" spans="1:11">
      <c r="A1812" s="32" t="s">
        <v>28</v>
      </c>
      <c r="B1812" s="11"/>
      <c r="C1812" s="12"/>
      <c r="D1812" s="28"/>
      <c r="E1812" s="28"/>
      <c r="F1812" s="28"/>
      <c r="G1812" s="10"/>
      <c r="H1812" s="15"/>
      <c r="I1812" s="10">
        <f t="shared" si="345"/>
        <v>0</v>
      </c>
    </row>
    <row r="1813" spans="1:11">
      <c r="A1813" t="s">
        <v>26</v>
      </c>
      <c r="B1813" s="11"/>
      <c r="C1813" s="12"/>
      <c r="D1813" s="28"/>
      <c r="E1813" s="28"/>
      <c r="F1813" s="28"/>
      <c r="G1813" s="33">
        <v>0.1</v>
      </c>
      <c r="H1813" s="15">
        <f>SUM(I1810:I1812)</f>
        <v>0</v>
      </c>
      <c r="I1813" s="10">
        <f t="shared" si="345"/>
        <v>0</v>
      </c>
    </row>
    <row r="1814" spans="1:11">
      <c r="B1814" s="11" t="s">
        <v>27</v>
      </c>
      <c r="C1814" s="12"/>
      <c r="D1814" s="28"/>
      <c r="E1814" s="28"/>
      <c r="F1814" s="28"/>
      <c r="G1814" s="10"/>
      <c r="H1814" s="15"/>
      <c r="I1814" s="10">
        <f t="shared" si="345"/>
        <v>0</v>
      </c>
    </row>
    <row r="1815" spans="1:11">
      <c r="B1815" s="11" t="s">
        <v>13</v>
      </c>
      <c r="C1815" s="12" t="s">
        <v>14</v>
      </c>
      <c r="D1815" s="28" t="s">
        <v>29</v>
      </c>
      <c r="E1815" s="28"/>
      <c r="F1815" s="28">
        <f>SUM(G1801:G1803)</f>
        <v>0</v>
      </c>
      <c r="G1815" s="34">
        <f>SUM(F1815)/20</f>
        <v>0</v>
      </c>
      <c r="H1815" s="23"/>
      <c r="I1815" s="10">
        <f t="shared" si="345"/>
        <v>0</v>
      </c>
    </row>
    <row r="1816" spans="1:11">
      <c r="B1816" s="11" t="s">
        <v>13</v>
      </c>
      <c r="C1816" s="12" t="s">
        <v>14</v>
      </c>
      <c r="D1816" s="28" t="s">
        <v>30</v>
      </c>
      <c r="E1816" s="28"/>
      <c r="F1816" s="28">
        <f>SUM(G1804:G1806)</f>
        <v>0</v>
      </c>
      <c r="G1816" s="34">
        <f>SUM(F1816)/10</f>
        <v>0</v>
      </c>
      <c r="H1816" s="23"/>
      <c r="I1816" s="10">
        <f t="shared" si="345"/>
        <v>0</v>
      </c>
    </row>
    <row r="1817" spans="1:11">
      <c r="B1817" s="11" t="s">
        <v>13</v>
      </c>
      <c r="C1817" s="12" t="s">
        <v>14</v>
      </c>
      <c r="D1817" s="28" t="s">
        <v>57</v>
      </c>
      <c r="E1817" s="28"/>
      <c r="F1817" s="80"/>
      <c r="G1817" s="34">
        <f>SUM(F1817)*0.25</f>
        <v>0</v>
      </c>
      <c r="H1817" s="23"/>
      <c r="I1817" s="10">
        <f t="shared" si="345"/>
        <v>0</v>
      </c>
    </row>
    <row r="1818" spans="1:11">
      <c r="B1818" s="11" t="s">
        <v>13</v>
      </c>
      <c r="C1818" s="12" t="s">
        <v>14</v>
      </c>
      <c r="D1818" s="28"/>
      <c r="E1818" s="28"/>
      <c r="F1818" s="28"/>
      <c r="G1818" s="34"/>
      <c r="H1818" s="23"/>
      <c r="I1818" s="10">
        <f t="shared" si="345"/>
        <v>0</v>
      </c>
    </row>
    <row r="1819" spans="1:11">
      <c r="B1819" s="11" t="s">
        <v>13</v>
      </c>
      <c r="C1819" s="12" t="s">
        <v>15</v>
      </c>
      <c r="D1819" s="28"/>
      <c r="E1819" s="28"/>
      <c r="F1819" s="28"/>
      <c r="G1819" s="34"/>
      <c r="H1819" s="23"/>
      <c r="I1819" s="10">
        <f t="shared" si="345"/>
        <v>0</v>
      </c>
    </row>
    <row r="1820" spans="1:11">
      <c r="B1820" s="11" t="s">
        <v>13</v>
      </c>
      <c r="C1820" s="12" t="s">
        <v>15</v>
      </c>
      <c r="D1820" s="28"/>
      <c r="E1820" s="28"/>
      <c r="F1820" s="28"/>
      <c r="G1820" s="34"/>
      <c r="H1820" s="23"/>
      <c r="I1820" s="10">
        <f t="shared" si="345"/>
        <v>0</v>
      </c>
    </row>
    <row r="1821" spans="1:11">
      <c r="B1821" s="11" t="s">
        <v>13</v>
      </c>
      <c r="C1821" s="12" t="s">
        <v>15</v>
      </c>
      <c r="D1821" s="28"/>
      <c r="E1821" s="28"/>
      <c r="F1821" s="28"/>
      <c r="G1821" s="34"/>
      <c r="H1821" s="23"/>
      <c r="I1821" s="10">
        <f t="shared" si="345"/>
        <v>0</v>
      </c>
    </row>
    <row r="1822" spans="1:11">
      <c r="B1822" s="11" t="s">
        <v>13</v>
      </c>
      <c r="C1822" s="12" t="s">
        <v>16</v>
      </c>
      <c r="D1822" s="28"/>
      <c r="E1822" s="28"/>
      <c r="F1822" s="28"/>
      <c r="G1822" s="34"/>
      <c r="H1822" s="23"/>
      <c r="I1822" s="10">
        <f t="shared" si="345"/>
        <v>0</v>
      </c>
    </row>
    <row r="1823" spans="1:11">
      <c r="B1823" s="11" t="s">
        <v>13</v>
      </c>
      <c r="C1823" s="12" t="s">
        <v>16</v>
      </c>
      <c r="D1823" s="28"/>
      <c r="E1823" s="28"/>
      <c r="F1823" s="28"/>
      <c r="G1823" s="34"/>
      <c r="H1823" s="23"/>
      <c r="I1823" s="10">
        <f t="shared" si="345"/>
        <v>0</v>
      </c>
    </row>
    <row r="1824" spans="1:11">
      <c r="B1824" s="11" t="s">
        <v>21</v>
      </c>
      <c r="C1824" s="12" t="s">
        <v>14</v>
      </c>
      <c r="D1824" s="28"/>
      <c r="E1824" s="28"/>
      <c r="F1824" s="28"/>
      <c r="G1824" s="22">
        <f>SUM(G1815:G1818)</f>
        <v>0</v>
      </c>
      <c r="H1824" s="15">
        <v>37.42</v>
      </c>
      <c r="I1824" s="10">
        <f t="shared" si="345"/>
        <v>0</v>
      </c>
      <c r="K1824" s="5">
        <f>SUM(G1824)*I1799</f>
        <v>0</v>
      </c>
    </row>
    <row r="1825" spans="1:13">
      <c r="B1825" s="11" t="s">
        <v>21</v>
      </c>
      <c r="C1825" s="12" t="s">
        <v>15</v>
      </c>
      <c r="D1825" s="28"/>
      <c r="E1825" s="28"/>
      <c r="F1825" s="28"/>
      <c r="G1825" s="22">
        <f>SUM(G1819:G1821)</f>
        <v>0</v>
      </c>
      <c r="H1825" s="15">
        <v>37.42</v>
      </c>
      <c r="I1825" s="10">
        <f t="shared" si="345"/>
        <v>0</v>
      </c>
      <c r="L1825" s="5">
        <f>SUM(G1825)*I1799</f>
        <v>0</v>
      </c>
    </row>
    <row r="1826" spans="1:13">
      <c r="B1826" s="11" t="s">
        <v>21</v>
      </c>
      <c r="C1826" s="12" t="s">
        <v>16</v>
      </c>
      <c r="D1826" s="28"/>
      <c r="E1826" s="28"/>
      <c r="F1826" s="28"/>
      <c r="G1826" s="22">
        <f>SUM(G1822:G1823)</f>
        <v>0</v>
      </c>
      <c r="H1826" s="15">
        <v>37.42</v>
      </c>
      <c r="I1826" s="10">
        <f t="shared" si="345"/>
        <v>0</v>
      </c>
      <c r="M1826" s="5">
        <f>SUM(G1826)*I1799</f>
        <v>0</v>
      </c>
    </row>
    <row r="1827" spans="1:13">
      <c r="B1827" s="11" t="s">
        <v>13</v>
      </c>
      <c r="C1827" s="12" t="s">
        <v>17</v>
      </c>
      <c r="D1827" s="28"/>
      <c r="E1827" s="28"/>
      <c r="F1827" s="28"/>
      <c r="G1827" s="34"/>
      <c r="H1827" s="15">
        <v>37.42</v>
      </c>
      <c r="I1827" s="10">
        <f t="shared" si="345"/>
        <v>0</v>
      </c>
      <c r="L1827" s="5">
        <f>SUM(G1827)*I1799</f>
        <v>0</v>
      </c>
    </row>
    <row r="1828" spans="1:13">
      <c r="B1828" s="11" t="s">
        <v>12</v>
      </c>
      <c r="C1828" s="12"/>
      <c r="D1828" s="28"/>
      <c r="E1828" s="28"/>
      <c r="F1828" s="28"/>
      <c r="G1828" s="10"/>
      <c r="H1828" s="15">
        <v>37.42</v>
      </c>
      <c r="I1828" s="10">
        <f t="shared" si="345"/>
        <v>0</v>
      </c>
    </row>
    <row r="1829" spans="1:13">
      <c r="B1829" s="11" t="s">
        <v>11</v>
      </c>
      <c r="C1829" s="12"/>
      <c r="D1829" s="28"/>
      <c r="E1829" s="28"/>
      <c r="F1829" s="28"/>
      <c r="G1829" s="10">
        <v>1</v>
      </c>
      <c r="H1829" s="15">
        <f>SUM(I1801:I1828)*0.01</f>
        <v>0</v>
      </c>
      <c r="I1829" s="10">
        <f>SUM(G1829*H1829)</f>
        <v>0</v>
      </c>
    </row>
    <row r="1830" spans="1:13" s="2" customFormat="1" ht="13.1">
      <c r="B1830" s="8" t="s">
        <v>10</v>
      </c>
      <c r="D1830" s="27"/>
      <c r="E1830" s="27"/>
      <c r="F1830" s="27"/>
      <c r="G1830" s="6">
        <f>SUM(G1824:G1827)</f>
        <v>0</v>
      </c>
      <c r="H1830" s="14"/>
      <c r="I1830" s="6">
        <f>SUM(I1801:I1829)</f>
        <v>0</v>
      </c>
      <c r="J1830" s="6">
        <f>SUM(I1830)*I1799</f>
        <v>0</v>
      </c>
      <c r="K1830" s="6">
        <f>SUM(K1824:K1829)</f>
        <v>0</v>
      </c>
      <c r="L1830" s="6">
        <f t="shared" ref="L1830" si="346">SUM(L1824:L1829)</f>
        <v>0</v>
      </c>
      <c r="M1830" s="6">
        <f t="shared" ref="M1830" si="347">SUM(M1824:M1829)</f>
        <v>0</v>
      </c>
    </row>
    <row r="1831" spans="1:13" ht="15.05">
      <c r="A1831" s="3" t="s">
        <v>9</v>
      </c>
      <c r="B1831" s="77">
        <f>'JMS SHEDULE OF WORKS'!C60</f>
        <v>0</v>
      </c>
      <c r="D1831" s="26">
        <f>'JMS SHEDULE OF WORKS'!D60</f>
        <v>0</v>
      </c>
      <c r="F1831" s="78">
        <f>'JMS SHEDULE OF WORKS'!G60</f>
        <v>0</v>
      </c>
      <c r="H1831" s="13" t="s">
        <v>22</v>
      </c>
      <c r="I1831" s="24">
        <f>'JMS SHEDULE OF WORKS'!E60</f>
        <v>0</v>
      </c>
    </row>
    <row r="1832" spans="1:13" s="2" customFormat="1" ht="13.1">
      <c r="A1832" s="76" t="str">
        <f>'JMS SHEDULE OF WORKS'!A60</f>
        <v>6964/58</v>
      </c>
      <c r="B1832" s="8" t="s">
        <v>3</v>
      </c>
      <c r="C1832" s="2" t="s">
        <v>4</v>
      </c>
      <c r="D1832" s="27" t="s">
        <v>5</v>
      </c>
      <c r="E1832" s="27" t="s">
        <v>5</v>
      </c>
      <c r="F1832" s="27" t="s">
        <v>23</v>
      </c>
      <c r="G1832" s="6" t="s">
        <v>6</v>
      </c>
      <c r="H1832" s="14" t="s">
        <v>7</v>
      </c>
      <c r="I1832" s="6" t="s">
        <v>8</v>
      </c>
      <c r="J1832" s="6"/>
      <c r="K1832" s="6" t="s">
        <v>18</v>
      </c>
      <c r="L1832" s="6" t="s">
        <v>19</v>
      </c>
      <c r="M1832" s="6" t="s">
        <v>20</v>
      </c>
    </row>
    <row r="1833" spans="1:13">
      <c r="A1833" s="30" t="s">
        <v>24</v>
      </c>
      <c r="B1833" s="11"/>
      <c r="C1833" s="12"/>
      <c r="D1833" s="28"/>
      <c r="E1833" s="28"/>
      <c r="F1833" s="28">
        <f t="shared" ref="F1833:F1838" si="348">SUM(D1833*E1833)</f>
        <v>0</v>
      </c>
      <c r="G1833" s="10"/>
      <c r="H1833" s="15"/>
      <c r="I1833" s="10">
        <f t="shared" ref="I1833:I1838" si="349">SUM(F1833*G1833)*H1833</f>
        <v>0</v>
      </c>
    </row>
    <row r="1834" spans="1:13">
      <c r="A1834" s="30" t="s">
        <v>24</v>
      </c>
      <c r="B1834" s="11"/>
      <c r="C1834" s="12"/>
      <c r="D1834" s="28"/>
      <c r="E1834" s="28"/>
      <c r="F1834" s="28">
        <f t="shared" si="348"/>
        <v>0</v>
      </c>
      <c r="G1834" s="10"/>
      <c r="H1834" s="15"/>
      <c r="I1834" s="10">
        <f t="shared" si="349"/>
        <v>0</v>
      </c>
    </row>
    <row r="1835" spans="1:13">
      <c r="A1835" s="30" t="s">
        <v>24</v>
      </c>
      <c r="B1835" s="11"/>
      <c r="C1835" s="12"/>
      <c r="D1835" s="28"/>
      <c r="E1835" s="28"/>
      <c r="F1835" s="28">
        <f t="shared" si="348"/>
        <v>0</v>
      </c>
      <c r="G1835" s="10"/>
      <c r="H1835" s="15"/>
      <c r="I1835" s="10">
        <f t="shared" si="349"/>
        <v>0</v>
      </c>
    </row>
    <row r="1836" spans="1:13">
      <c r="A1836" s="31" t="s">
        <v>25</v>
      </c>
      <c r="B1836" s="11"/>
      <c r="C1836" s="12"/>
      <c r="D1836" s="28"/>
      <c r="E1836" s="28"/>
      <c r="F1836" s="28">
        <f t="shared" si="348"/>
        <v>0</v>
      </c>
      <c r="G1836" s="10"/>
      <c r="H1836" s="15"/>
      <c r="I1836" s="10">
        <f t="shared" si="349"/>
        <v>0</v>
      </c>
    </row>
    <row r="1837" spans="1:13">
      <c r="A1837" s="31" t="s">
        <v>25</v>
      </c>
      <c r="B1837" s="11"/>
      <c r="C1837" s="12"/>
      <c r="D1837" s="28"/>
      <c r="E1837" s="28"/>
      <c r="F1837" s="28">
        <f t="shared" si="348"/>
        <v>0</v>
      </c>
      <c r="G1837" s="10"/>
      <c r="H1837" s="15"/>
      <c r="I1837" s="10">
        <f t="shared" si="349"/>
        <v>0</v>
      </c>
    </row>
    <row r="1838" spans="1:13">
      <c r="A1838" s="31" t="s">
        <v>25</v>
      </c>
      <c r="B1838" s="11"/>
      <c r="C1838" s="12"/>
      <c r="D1838" s="28"/>
      <c r="E1838" s="28"/>
      <c r="F1838" s="28">
        <f t="shared" si="348"/>
        <v>0</v>
      </c>
      <c r="G1838" s="10"/>
      <c r="H1838" s="15"/>
      <c r="I1838" s="10">
        <f t="shared" si="349"/>
        <v>0</v>
      </c>
    </row>
    <row r="1839" spans="1:13">
      <c r="A1839" s="31" t="s">
        <v>39</v>
      </c>
      <c r="B1839" s="11"/>
      <c r="C1839" s="12"/>
      <c r="D1839" s="28"/>
      <c r="E1839" s="28"/>
      <c r="F1839" s="28"/>
      <c r="G1839" s="10"/>
      <c r="H1839" s="15"/>
      <c r="I1839" s="10">
        <f t="shared" ref="I1839:I1841" si="350">SUM(G1839*H1839)</f>
        <v>0</v>
      </c>
    </row>
    <row r="1840" spans="1:13">
      <c r="A1840" s="31" t="s">
        <v>39</v>
      </c>
      <c r="B1840" s="11"/>
      <c r="C1840" s="12"/>
      <c r="D1840" s="28"/>
      <c r="E1840" s="28"/>
      <c r="F1840" s="28"/>
      <c r="G1840" s="10"/>
      <c r="H1840" s="15"/>
      <c r="I1840" s="10">
        <f t="shared" si="350"/>
        <v>0</v>
      </c>
    </row>
    <row r="1841" spans="1:11">
      <c r="A1841" s="31" t="s">
        <v>39</v>
      </c>
      <c r="B1841" s="11"/>
      <c r="C1841" s="12"/>
      <c r="D1841" s="28"/>
      <c r="E1841" s="28"/>
      <c r="F1841" s="28"/>
      <c r="G1841" s="10"/>
      <c r="H1841" s="15"/>
      <c r="I1841" s="10">
        <f t="shared" si="350"/>
        <v>0</v>
      </c>
    </row>
    <row r="1842" spans="1:11">
      <c r="A1842" s="32" t="s">
        <v>28</v>
      </c>
      <c r="B1842" s="11"/>
      <c r="C1842" s="12"/>
      <c r="D1842" s="28"/>
      <c r="E1842" s="28"/>
      <c r="F1842" s="28"/>
      <c r="G1842" s="10"/>
      <c r="H1842" s="15"/>
      <c r="I1842" s="10">
        <f t="shared" ref="I1842:I1860" si="351">SUM(G1842*H1842)</f>
        <v>0</v>
      </c>
    </row>
    <row r="1843" spans="1:11">
      <c r="A1843" s="32" t="s">
        <v>28</v>
      </c>
      <c r="B1843" s="11"/>
      <c r="C1843" s="12"/>
      <c r="D1843" s="28"/>
      <c r="E1843" s="28"/>
      <c r="F1843" s="28"/>
      <c r="G1843" s="10"/>
      <c r="H1843" s="15"/>
      <c r="I1843" s="10">
        <f t="shared" si="351"/>
        <v>0</v>
      </c>
    </row>
    <row r="1844" spans="1:11">
      <c r="A1844" s="32" t="s">
        <v>28</v>
      </c>
      <c r="B1844" s="11"/>
      <c r="C1844" s="12"/>
      <c r="D1844" s="28"/>
      <c r="E1844" s="28"/>
      <c r="F1844" s="28"/>
      <c r="G1844" s="10"/>
      <c r="H1844" s="15"/>
      <c r="I1844" s="10">
        <f t="shared" si="351"/>
        <v>0</v>
      </c>
    </row>
    <row r="1845" spans="1:11">
      <c r="A1845" t="s">
        <v>26</v>
      </c>
      <c r="B1845" s="11"/>
      <c r="C1845" s="12"/>
      <c r="D1845" s="28"/>
      <c r="E1845" s="28"/>
      <c r="F1845" s="28"/>
      <c r="G1845" s="33">
        <v>0.1</v>
      </c>
      <c r="H1845" s="15">
        <f>SUM(I1842:I1844)</f>
        <v>0</v>
      </c>
      <c r="I1845" s="10">
        <f t="shared" si="351"/>
        <v>0</v>
      </c>
    </row>
    <row r="1846" spans="1:11">
      <c r="B1846" s="11" t="s">
        <v>27</v>
      </c>
      <c r="C1846" s="12"/>
      <c r="D1846" s="28"/>
      <c r="E1846" s="28"/>
      <c r="F1846" s="28"/>
      <c r="G1846" s="10"/>
      <c r="H1846" s="15"/>
      <c r="I1846" s="10">
        <f t="shared" si="351"/>
        <v>0</v>
      </c>
    </row>
    <row r="1847" spans="1:11">
      <c r="B1847" s="11" t="s">
        <v>13</v>
      </c>
      <c r="C1847" s="12" t="s">
        <v>14</v>
      </c>
      <c r="D1847" s="28" t="s">
        <v>29</v>
      </c>
      <c r="E1847" s="28"/>
      <c r="F1847" s="28">
        <f>SUM(G1833:G1835)</f>
        <v>0</v>
      </c>
      <c r="G1847" s="34">
        <f>SUM(F1847)/20</f>
        <v>0</v>
      </c>
      <c r="H1847" s="23"/>
      <c r="I1847" s="10">
        <f t="shared" si="351"/>
        <v>0</v>
      </c>
    </row>
    <row r="1848" spans="1:11">
      <c r="B1848" s="11" t="s">
        <v>13</v>
      </c>
      <c r="C1848" s="12" t="s">
        <v>14</v>
      </c>
      <c r="D1848" s="28" t="s">
        <v>30</v>
      </c>
      <c r="E1848" s="28"/>
      <c r="F1848" s="28">
        <f>SUM(G1836:G1838)</f>
        <v>0</v>
      </c>
      <c r="G1848" s="34">
        <f>SUM(F1848)/10</f>
        <v>0</v>
      </c>
      <c r="H1848" s="23"/>
      <c r="I1848" s="10">
        <f t="shared" si="351"/>
        <v>0</v>
      </c>
    </row>
    <row r="1849" spans="1:11">
      <c r="B1849" s="11" t="s">
        <v>13</v>
      </c>
      <c r="C1849" s="12" t="s">
        <v>14</v>
      </c>
      <c r="D1849" s="28" t="s">
        <v>57</v>
      </c>
      <c r="E1849" s="28"/>
      <c r="F1849" s="80"/>
      <c r="G1849" s="34">
        <f>SUM(F1849)*0.25</f>
        <v>0</v>
      </c>
      <c r="H1849" s="23"/>
      <c r="I1849" s="10">
        <f t="shared" si="351"/>
        <v>0</v>
      </c>
    </row>
    <row r="1850" spans="1:11">
      <c r="B1850" s="11" t="s">
        <v>13</v>
      </c>
      <c r="C1850" s="12" t="s">
        <v>14</v>
      </c>
      <c r="D1850" s="28"/>
      <c r="E1850" s="28"/>
      <c r="F1850" s="28"/>
      <c r="G1850" s="34"/>
      <c r="H1850" s="23"/>
      <c r="I1850" s="10">
        <f t="shared" si="351"/>
        <v>0</v>
      </c>
    </row>
    <row r="1851" spans="1:11">
      <c r="B1851" s="11" t="s">
        <v>13</v>
      </c>
      <c r="C1851" s="12" t="s">
        <v>15</v>
      </c>
      <c r="D1851" s="28"/>
      <c r="E1851" s="28"/>
      <c r="F1851" s="28"/>
      <c r="G1851" s="34"/>
      <c r="H1851" s="23"/>
      <c r="I1851" s="10">
        <f t="shared" si="351"/>
        <v>0</v>
      </c>
    </row>
    <row r="1852" spans="1:11">
      <c r="B1852" s="11" t="s">
        <v>13</v>
      </c>
      <c r="C1852" s="12" t="s">
        <v>15</v>
      </c>
      <c r="D1852" s="28"/>
      <c r="E1852" s="28"/>
      <c r="F1852" s="28"/>
      <c r="G1852" s="34"/>
      <c r="H1852" s="23"/>
      <c r="I1852" s="10">
        <f t="shared" si="351"/>
        <v>0</v>
      </c>
    </row>
    <row r="1853" spans="1:11">
      <c r="B1853" s="11" t="s">
        <v>13</v>
      </c>
      <c r="C1853" s="12" t="s">
        <v>15</v>
      </c>
      <c r="D1853" s="28"/>
      <c r="E1853" s="28"/>
      <c r="F1853" s="28"/>
      <c r="G1853" s="34"/>
      <c r="H1853" s="23"/>
      <c r="I1853" s="10">
        <f t="shared" si="351"/>
        <v>0</v>
      </c>
    </row>
    <row r="1854" spans="1:11">
      <c r="B1854" s="11" t="s">
        <v>13</v>
      </c>
      <c r="C1854" s="12" t="s">
        <v>16</v>
      </c>
      <c r="D1854" s="28"/>
      <c r="E1854" s="28"/>
      <c r="F1854" s="28"/>
      <c r="G1854" s="34"/>
      <c r="H1854" s="23"/>
      <c r="I1854" s="10">
        <f t="shared" si="351"/>
        <v>0</v>
      </c>
    </row>
    <row r="1855" spans="1:11">
      <c r="B1855" s="11" t="s">
        <v>13</v>
      </c>
      <c r="C1855" s="12" t="s">
        <v>16</v>
      </c>
      <c r="D1855" s="28"/>
      <c r="E1855" s="28"/>
      <c r="F1855" s="28"/>
      <c r="G1855" s="34"/>
      <c r="H1855" s="23"/>
      <c r="I1855" s="10">
        <f t="shared" si="351"/>
        <v>0</v>
      </c>
    </row>
    <row r="1856" spans="1:11">
      <c r="B1856" s="11" t="s">
        <v>21</v>
      </c>
      <c r="C1856" s="12" t="s">
        <v>14</v>
      </c>
      <c r="D1856" s="28"/>
      <c r="E1856" s="28"/>
      <c r="F1856" s="28"/>
      <c r="G1856" s="22">
        <f>SUM(G1847:G1850)</f>
        <v>0</v>
      </c>
      <c r="H1856" s="15">
        <v>37.42</v>
      </c>
      <c r="I1856" s="10">
        <f t="shared" si="351"/>
        <v>0</v>
      </c>
      <c r="K1856" s="5">
        <f>SUM(G1856)*I1831</f>
        <v>0</v>
      </c>
    </row>
    <row r="1857" spans="1:13">
      <c r="B1857" s="11" t="s">
        <v>21</v>
      </c>
      <c r="C1857" s="12" t="s">
        <v>15</v>
      </c>
      <c r="D1857" s="28"/>
      <c r="E1857" s="28"/>
      <c r="F1857" s="28"/>
      <c r="G1857" s="22">
        <f>SUM(G1851:G1853)</f>
        <v>0</v>
      </c>
      <c r="H1857" s="15">
        <v>37.42</v>
      </c>
      <c r="I1857" s="10">
        <f t="shared" si="351"/>
        <v>0</v>
      </c>
      <c r="L1857" s="5">
        <f>SUM(G1857)*I1831</f>
        <v>0</v>
      </c>
    </row>
    <row r="1858" spans="1:13">
      <c r="B1858" s="11" t="s">
        <v>21</v>
      </c>
      <c r="C1858" s="12" t="s">
        <v>16</v>
      </c>
      <c r="D1858" s="28"/>
      <c r="E1858" s="28"/>
      <c r="F1858" s="28"/>
      <c r="G1858" s="22">
        <f>SUM(G1854:G1855)</f>
        <v>0</v>
      </c>
      <c r="H1858" s="15">
        <v>37.42</v>
      </c>
      <c r="I1858" s="10">
        <f t="shared" si="351"/>
        <v>0</v>
      </c>
      <c r="M1858" s="5">
        <f>SUM(G1858)*I1831</f>
        <v>0</v>
      </c>
    </row>
    <row r="1859" spans="1:13">
      <c r="B1859" s="11" t="s">
        <v>13</v>
      </c>
      <c r="C1859" s="12" t="s">
        <v>17</v>
      </c>
      <c r="D1859" s="28"/>
      <c r="E1859" s="28"/>
      <c r="F1859" s="28"/>
      <c r="G1859" s="34"/>
      <c r="H1859" s="15">
        <v>37.42</v>
      </c>
      <c r="I1859" s="10">
        <f t="shared" si="351"/>
        <v>0</v>
      </c>
      <c r="L1859" s="5">
        <f>SUM(G1859)*I1831</f>
        <v>0</v>
      </c>
    </row>
    <row r="1860" spans="1:13">
      <c r="B1860" s="11" t="s">
        <v>12</v>
      </c>
      <c r="C1860" s="12"/>
      <c r="D1860" s="28"/>
      <c r="E1860" s="28"/>
      <c r="F1860" s="28"/>
      <c r="G1860" s="10"/>
      <c r="H1860" s="15">
        <v>37.42</v>
      </c>
      <c r="I1860" s="10">
        <f t="shared" si="351"/>
        <v>0</v>
      </c>
    </row>
    <row r="1861" spans="1:13">
      <c r="B1861" s="11" t="s">
        <v>11</v>
      </c>
      <c r="C1861" s="12"/>
      <c r="D1861" s="28"/>
      <c r="E1861" s="28"/>
      <c r="F1861" s="28"/>
      <c r="G1861" s="10">
        <v>1</v>
      </c>
      <c r="H1861" s="15">
        <f>SUM(I1833:I1860)*0.01</f>
        <v>0</v>
      </c>
      <c r="I1861" s="10">
        <f>SUM(G1861*H1861)</f>
        <v>0</v>
      </c>
    </row>
    <row r="1862" spans="1:13" s="2" customFormat="1" ht="13.1">
      <c r="B1862" s="8" t="s">
        <v>10</v>
      </c>
      <c r="D1862" s="27"/>
      <c r="E1862" s="27"/>
      <c r="F1862" s="27"/>
      <c r="G1862" s="6">
        <f>SUM(G1856:G1859)</f>
        <v>0</v>
      </c>
      <c r="H1862" s="14"/>
      <c r="I1862" s="6">
        <f>SUM(I1833:I1861)</f>
        <v>0</v>
      </c>
      <c r="J1862" s="6">
        <f>SUM(I1862)*I1831</f>
        <v>0</v>
      </c>
      <c r="K1862" s="6">
        <f>SUM(K1856:K1861)</f>
        <v>0</v>
      </c>
      <c r="L1862" s="6">
        <f t="shared" ref="L1862" si="352">SUM(L1856:L1861)</f>
        <v>0</v>
      </c>
      <c r="M1862" s="6">
        <f t="shared" ref="M1862" si="353">SUM(M1856:M1861)</f>
        <v>0</v>
      </c>
    </row>
    <row r="1863" spans="1:13" ht="15.05">
      <c r="A1863" s="3" t="s">
        <v>9</v>
      </c>
      <c r="B1863" s="77">
        <f>'JMS SHEDULE OF WORKS'!C61</f>
        <v>0</v>
      </c>
      <c r="D1863" s="26">
        <f>'JMS SHEDULE OF WORKS'!D61</f>
        <v>0</v>
      </c>
      <c r="F1863" s="78">
        <f>'JMS SHEDULE OF WORKS'!G61</f>
        <v>0</v>
      </c>
      <c r="H1863" s="13" t="s">
        <v>22</v>
      </c>
      <c r="I1863" s="24">
        <f>'JMS SHEDULE OF WORKS'!E61</f>
        <v>0</v>
      </c>
    </row>
    <row r="1864" spans="1:13" s="2" customFormat="1" ht="13.1">
      <c r="A1864" s="76" t="str">
        <f>'JMS SHEDULE OF WORKS'!A61</f>
        <v>6964/59</v>
      </c>
      <c r="B1864" s="8" t="s">
        <v>3</v>
      </c>
      <c r="C1864" s="2" t="s">
        <v>4</v>
      </c>
      <c r="D1864" s="27" t="s">
        <v>5</v>
      </c>
      <c r="E1864" s="27" t="s">
        <v>5</v>
      </c>
      <c r="F1864" s="27" t="s">
        <v>23</v>
      </c>
      <c r="G1864" s="6" t="s">
        <v>6</v>
      </c>
      <c r="H1864" s="14" t="s">
        <v>7</v>
      </c>
      <c r="I1864" s="6" t="s">
        <v>8</v>
      </c>
      <c r="J1864" s="6"/>
      <c r="K1864" s="6" t="s">
        <v>18</v>
      </c>
      <c r="L1864" s="6" t="s">
        <v>19</v>
      </c>
      <c r="M1864" s="6" t="s">
        <v>20</v>
      </c>
    </row>
    <row r="1865" spans="1:13">
      <c r="A1865" s="30" t="s">
        <v>24</v>
      </c>
      <c r="B1865" s="11"/>
      <c r="C1865" s="12"/>
      <c r="D1865" s="28"/>
      <c r="E1865" s="28"/>
      <c r="F1865" s="28">
        <f t="shared" ref="F1865:F1870" si="354">SUM(D1865*E1865)</f>
        <v>0</v>
      </c>
      <c r="G1865" s="10"/>
      <c r="H1865" s="15"/>
      <c r="I1865" s="10">
        <f t="shared" ref="I1865:I1870" si="355">SUM(F1865*G1865)*H1865</f>
        <v>0</v>
      </c>
    </row>
    <row r="1866" spans="1:13">
      <c r="A1866" s="30" t="s">
        <v>24</v>
      </c>
      <c r="B1866" s="11"/>
      <c r="C1866" s="12"/>
      <c r="D1866" s="28"/>
      <c r="E1866" s="28"/>
      <c r="F1866" s="28">
        <f t="shared" si="354"/>
        <v>0</v>
      </c>
      <c r="G1866" s="10"/>
      <c r="H1866" s="15"/>
      <c r="I1866" s="10">
        <f t="shared" si="355"/>
        <v>0</v>
      </c>
    </row>
    <row r="1867" spans="1:13">
      <c r="A1867" s="30" t="s">
        <v>24</v>
      </c>
      <c r="B1867" s="11"/>
      <c r="C1867" s="12"/>
      <c r="D1867" s="28"/>
      <c r="E1867" s="28"/>
      <c r="F1867" s="28">
        <f t="shared" si="354"/>
        <v>0</v>
      </c>
      <c r="G1867" s="10"/>
      <c r="H1867" s="15"/>
      <c r="I1867" s="10">
        <f t="shared" si="355"/>
        <v>0</v>
      </c>
    </row>
    <row r="1868" spans="1:13">
      <c r="A1868" s="31" t="s">
        <v>25</v>
      </c>
      <c r="B1868" s="11"/>
      <c r="C1868" s="12"/>
      <c r="D1868" s="28"/>
      <c r="E1868" s="28"/>
      <c r="F1868" s="28">
        <f t="shared" si="354"/>
        <v>0</v>
      </c>
      <c r="G1868" s="10"/>
      <c r="H1868" s="15"/>
      <c r="I1868" s="10">
        <f t="shared" si="355"/>
        <v>0</v>
      </c>
    </row>
    <row r="1869" spans="1:13">
      <c r="A1869" s="31" t="s">
        <v>25</v>
      </c>
      <c r="B1869" s="11"/>
      <c r="C1869" s="12"/>
      <c r="D1869" s="28"/>
      <c r="E1869" s="28"/>
      <c r="F1869" s="28">
        <f t="shared" si="354"/>
        <v>0</v>
      </c>
      <c r="G1869" s="10"/>
      <c r="H1869" s="15"/>
      <c r="I1869" s="10">
        <f t="shared" si="355"/>
        <v>0</v>
      </c>
    </row>
    <row r="1870" spans="1:13">
      <c r="A1870" s="31" t="s">
        <v>25</v>
      </c>
      <c r="B1870" s="11"/>
      <c r="C1870" s="12"/>
      <c r="D1870" s="28"/>
      <c r="E1870" s="28"/>
      <c r="F1870" s="28">
        <f t="shared" si="354"/>
        <v>0</v>
      </c>
      <c r="G1870" s="10"/>
      <c r="H1870" s="15"/>
      <c r="I1870" s="10">
        <f t="shared" si="355"/>
        <v>0</v>
      </c>
    </row>
    <row r="1871" spans="1:13">
      <c r="A1871" s="31" t="s">
        <v>39</v>
      </c>
      <c r="B1871" s="11"/>
      <c r="C1871" s="12"/>
      <c r="D1871" s="28"/>
      <c r="E1871" s="28"/>
      <c r="F1871" s="28"/>
      <c r="G1871" s="10"/>
      <c r="H1871" s="15"/>
      <c r="I1871" s="10">
        <f t="shared" ref="I1871:I1873" si="356">SUM(G1871*H1871)</f>
        <v>0</v>
      </c>
    </row>
    <row r="1872" spans="1:13">
      <c r="A1872" s="31" t="s">
        <v>39</v>
      </c>
      <c r="B1872" s="11"/>
      <c r="C1872" s="12"/>
      <c r="D1872" s="28"/>
      <c r="E1872" s="28"/>
      <c r="F1872" s="28"/>
      <c r="G1872" s="10"/>
      <c r="H1872" s="15"/>
      <c r="I1872" s="10">
        <f t="shared" si="356"/>
        <v>0</v>
      </c>
    </row>
    <row r="1873" spans="1:11">
      <c r="A1873" s="31" t="s">
        <v>39</v>
      </c>
      <c r="B1873" s="11"/>
      <c r="C1873" s="12"/>
      <c r="D1873" s="28"/>
      <c r="E1873" s="28"/>
      <c r="F1873" s="28"/>
      <c r="G1873" s="10"/>
      <c r="H1873" s="15"/>
      <c r="I1873" s="10">
        <f t="shared" si="356"/>
        <v>0</v>
      </c>
    </row>
    <row r="1874" spans="1:11">
      <c r="A1874" s="32" t="s">
        <v>28</v>
      </c>
      <c r="B1874" s="11"/>
      <c r="C1874" s="12"/>
      <c r="D1874" s="28"/>
      <c r="E1874" s="28"/>
      <c r="F1874" s="28"/>
      <c r="G1874" s="10"/>
      <c r="H1874" s="15"/>
      <c r="I1874" s="10">
        <f t="shared" ref="I1874:I1892" si="357">SUM(G1874*H1874)</f>
        <v>0</v>
      </c>
    </row>
    <row r="1875" spans="1:11">
      <c r="A1875" s="32" t="s">
        <v>28</v>
      </c>
      <c r="B1875" s="11"/>
      <c r="C1875" s="12"/>
      <c r="D1875" s="28"/>
      <c r="E1875" s="28"/>
      <c r="F1875" s="28"/>
      <c r="G1875" s="10"/>
      <c r="H1875" s="15"/>
      <c r="I1875" s="10">
        <f t="shared" si="357"/>
        <v>0</v>
      </c>
    </row>
    <row r="1876" spans="1:11">
      <c r="A1876" s="32" t="s">
        <v>28</v>
      </c>
      <c r="B1876" s="11"/>
      <c r="C1876" s="12"/>
      <c r="D1876" s="28"/>
      <c r="E1876" s="28"/>
      <c r="F1876" s="28"/>
      <c r="G1876" s="10"/>
      <c r="H1876" s="15"/>
      <c r="I1876" s="10">
        <f t="shared" si="357"/>
        <v>0</v>
      </c>
    </row>
    <row r="1877" spans="1:11">
      <c r="A1877" t="s">
        <v>26</v>
      </c>
      <c r="B1877" s="11"/>
      <c r="C1877" s="12"/>
      <c r="D1877" s="28"/>
      <c r="E1877" s="28"/>
      <c r="F1877" s="28"/>
      <c r="G1877" s="33">
        <v>0.1</v>
      </c>
      <c r="H1877" s="15">
        <f>SUM(I1874:I1876)</f>
        <v>0</v>
      </c>
      <c r="I1877" s="10">
        <f t="shared" si="357"/>
        <v>0</v>
      </c>
    </row>
    <row r="1878" spans="1:11">
      <c r="B1878" s="11" t="s">
        <v>27</v>
      </c>
      <c r="C1878" s="12"/>
      <c r="D1878" s="28"/>
      <c r="E1878" s="28"/>
      <c r="F1878" s="28"/>
      <c r="G1878" s="10"/>
      <c r="H1878" s="15"/>
      <c r="I1878" s="10">
        <f t="shared" si="357"/>
        <v>0</v>
      </c>
    </row>
    <row r="1879" spans="1:11">
      <c r="B1879" s="11" t="s">
        <v>13</v>
      </c>
      <c r="C1879" s="12" t="s">
        <v>14</v>
      </c>
      <c r="D1879" s="28" t="s">
        <v>29</v>
      </c>
      <c r="E1879" s="28"/>
      <c r="F1879" s="28">
        <f>SUM(G1865:G1867)</f>
        <v>0</v>
      </c>
      <c r="G1879" s="34">
        <f>SUM(F1879)/20</f>
        <v>0</v>
      </c>
      <c r="H1879" s="23"/>
      <c r="I1879" s="10">
        <f t="shared" si="357"/>
        <v>0</v>
      </c>
    </row>
    <row r="1880" spans="1:11">
      <c r="B1880" s="11" t="s">
        <v>13</v>
      </c>
      <c r="C1880" s="12" t="s">
        <v>14</v>
      </c>
      <c r="D1880" s="28" t="s">
        <v>30</v>
      </c>
      <c r="E1880" s="28"/>
      <c r="F1880" s="28">
        <f>SUM(G1868:G1870)</f>
        <v>0</v>
      </c>
      <c r="G1880" s="34">
        <f>SUM(F1880)/10</f>
        <v>0</v>
      </c>
      <c r="H1880" s="23"/>
      <c r="I1880" s="10">
        <f t="shared" si="357"/>
        <v>0</v>
      </c>
    </row>
    <row r="1881" spans="1:11">
      <c r="B1881" s="11" t="s">
        <v>13</v>
      </c>
      <c r="C1881" s="12" t="s">
        <v>14</v>
      </c>
      <c r="D1881" s="28" t="s">
        <v>57</v>
      </c>
      <c r="E1881" s="28"/>
      <c r="F1881" s="80"/>
      <c r="G1881" s="34">
        <f>SUM(F1881)*0.25</f>
        <v>0</v>
      </c>
      <c r="H1881" s="23"/>
      <c r="I1881" s="10">
        <f t="shared" si="357"/>
        <v>0</v>
      </c>
    </row>
    <row r="1882" spans="1:11">
      <c r="B1882" s="11" t="s">
        <v>13</v>
      </c>
      <c r="C1882" s="12" t="s">
        <v>14</v>
      </c>
      <c r="D1882" s="28"/>
      <c r="E1882" s="28"/>
      <c r="F1882" s="28"/>
      <c r="G1882" s="34"/>
      <c r="H1882" s="23"/>
      <c r="I1882" s="10">
        <f t="shared" si="357"/>
        <v>0</v>
      </c>
    </row>
    <row r="1883" spans="1:11">
      <c r="B1883" s="11" t="s">
        <v>13</v>
      </c>
      <c r="C1883" s="12" t="s">
        <v>15</v>
      </c>
      <c r="D1883" s="28"/>
      <c r="E1883" s="28"/>
      <c r="F1883" s="28"/>
      <c r="G1883" s="34"/>
      <c r="H1883" s="23"/>
      <c r="I1883" s="10">
        <f t="shared" si="357"/>
        <v>0</v>
      </c>
    </row>
    <row r="1884" spans="1:11">
      <c r="B1884" s="11" t="s">
        <v>13</v>
      </c>
      <c r="C1884" s="12" t="s">
        <v>15</v>
      </c>
      <c r="D1884" s="28"/>
      <c r="E1884" s="28"/>
      <c r="F1884" s="28"/>
      <c r="G1884" s="34"/>
      <c r="H1884" s="23"/>
      <c r="I1884" s="10">
        <f t="shared" si="357"/>
        <v>0</v>
      </c>
    </row>
    <row r="1885" spans="1:11">
      <c r="B1885" s="11" t="s">
        <v>13</v>
      </c>
      <c r="C1885" s="12" t="s">
        <v>15</v>
      </c>
      <c r="D1885" s="28"/>
      <c r="E1885" s="28"/>
      <c r="F1885" s="28"/>
      <c r="G1885" s="34"/>
      <c r="H1885" s="23"/>
      <c r="I1885" s="10">
        <f t="shared" si="357"/>
        <v>0</v>
      </c>
    </row>
    <row r="1886" spans="1:11">
      <c r="B1886" s="11" t="s">
        <v>13</v>
      </c>
      <c r="C1886" s="12" t="s">
        <v>16</v>
      </c>
      <c r="D1886" s="28"/>
      <c r="E1886" s="28"/>
      <c r="F1886" s="28"/>
      <c r="G1886" s="34"/>
      <c r="H1886" s="23"/>
      <c r="I1886" s="10">
        <f t="shared" si="357"/>
        <v>0</v>
      </c>
    </row>
    <row r="1887" spans="1:11">
      <c r="B1887" s="11" t="s">
        <v>13</v>
      </c>
      <c r="C1887" s="12" t="s">
        <v>16</v>
      </c>
      <c r="D1887" s="28"/>
      <c r="E1887" s="28"/>
      <c r="F1887" s="28"/>
      <c r="G1887" s="34"/>
      <c r="H1887" s="23"/>
      <c r="I1887" s="10">
        <f t="shared" si="357"/>
        <v>0</v>
      </c>
    </row>
    <row r="1888" spans="1:11">
      <c r="B1888" s="11" t="s">
        <v>21</v>
      </c>
      <c r="C1888" s="12" t="s">
        <v>14</v>
      </c>
      <c r="D1888" s="28"/>
      <c r="E1888" s="28"/>
      <c r="F1888" s="28"/>
      <c r="G1888" s="22">
        <f>SUM(G1879:G1882)</f>
        <v>0</v>
      </c>
      <c r="H1888" s="15">
        <v>37.42</v>
      </c>
      <c r="I1888" s="10">
        <f t="shared" si="357"/>
        <v>0</v>
      </c>
      <c r="K1888" s="5">
        <f>SUM(G1888)*I1863</f>
        <v>0</v>
      </c>
    </row>
    <row r="1889" spans="1:13">
      <c r="B1889" s="11" t="s">
        <v>21</v>
      </c>
      <c r="C1889" s="12" t="s">
        <v>15</v>
      </c>
      <c r="D1889" s="28"/>
      <c r="E1889" s="28"/>
      <c r="F1889" s="28"/>
      <c r="G1889" s="22">
        <f>SUM(G1883:G1885)</f>
        <v>0</v>
      </c>
      <c r="H1889" s="15">
        <v>37.42</v>
      </c>
      <c r="I1889" s="10">
        <f t="shared" si="357"/>
        <v>0</v>
      </c>
      <c r="L1889" s="5">
        <f>SUM(G1889)*I1863</f>
        <v>0</v>
      </c>
    </row>
    <row r="1890" spans="1:13">
      <c r="B1890" s="11" t="s">
        <v>21</v>
      </c>
      <c r="C1890" s="12" t="s">
        <v>16</v>
      </c>
      <c r="D1890" s="28"/>
      <c r="E1890" s="28"/>
      <c r="F1890" s="28"/>
      <c r="G1890" s="22">
        <f>SUM(G1886:G1887)</f>
        <v>0</v>
      </c>
      <c r="H1890" s="15">
        <v>37.42</v>
      </c>
      <c r="I1890" s="10">
        <f t="shared" si="357"/>
        <v>0</v>
      </c>
      <c r="M1890" s="5">
        <f>SUM(G1890)*I1863</f>
        <v>0</v>
      </c>
    </row>
    <row r="1891" spans="1:13">
      <c r="B1891" s="11" t="s">
        <v>13</v>
      </c>
      <c r="C1891" s="12" t="s">
        <v>17</v>
      </c>
      <c r="D1891" s="28"/>
      <c r="E1891" s="28"/>
      <c r="F1891" s="28"/>
      <c r="G1891" s="34"/>
      <c r="H1891" s="15">
        <v>37.42</v>
      </c>
      <c r="I1891" s="10">
        <f t="shared" si="357"/>
        <v>0</v>
      </c>
      <c r="L1891" s="5">
        <f>SUM(G1891)*I1863</f>
        <v>0</v>
      </c>
    </row>
    <row r="1892" spans="1:13">
      <c r="B1892" s="11" t="s">
        <v>12</v>
      </c>
      <c r="C1892" s="12"/>
      <c r="D1892" s="28"/>
      <c r="E1892" s="28"/>
      <c r="F1892" s="28"/>
      <c r="G1892" s="10"/>
      <c r="H1892" s="15">
        <v>37.42</v>
      </c>
      <c r="I1892" s="10">
        <f t="shared" si="357"/>
        <v>0</v>
      </c>
    </row>
    <row r="1893" spans="1:13">
      <c r="B1893" s="11" t="s">
        <v>11</v>
      </c>
      <c r="C1893" s="12"/>
      <c r="D1893" s="28"/>
      <c r="E1893" s="28"/>
      <c r="F1893" s="28"/>
      <c r="G1893" s="10">
        <v>1</v>
      </c>
      <c r="H1893" s="15">
        <f>SUM(I1865:I1892)*0.01</f>
        <v>0</v>
      </c>
      <c r="I1893" s="10">
        <f>SUM(G1893*H1893)</f>
        <v>0</v>
      </c>
    </row>
    <row r="1894" spans="1:13" s="2" customFormat="1" ht="13.1">
      <c r="B1894" s="8" t="s">
        <v>10</v>
      </c>
      <c r="D1894" s="27"/>
      <c r="E1894" s="27"/>
      <c r="F1894" s="27"/>
      <c r="G1894" s="6">
        <f>SUM(G1888:G1891)</f>
        <v>0</v>
      </c>
      <c r="H1894" s="14"/>
      <c r="I1894" s="6">
        <f>SUM(I1865:I1893)</f>
        <v>0</v>
      </c>
      <c r="J1894" s="6">
        <f>SUM(I1894)*I1863</f>
        <v>0</v>
      </c>
      <c r="K1894" s="6">
        <f>SUM(K1888:K1893)</f>
        <v>0</v>
      </c>
      <c r="L1894" s="6">
        <f t="shared" ref="L1894" si="358">SUM(L1888:L1893)</f>
        <v>0</v>
      </c>
      <c r="M1894" s="6">
        <f t="shared" ref="M1894" si="359">SUM(M1888:M1893)</f>
        <v>0</v>
      </c>
    </row>
    <row r="1895" spans="1:13" ht="15.05">
      <c r="A1895" s="3" t="s">
        <v>9</v>
      </c>
      <c r="B1895" s="77">
        <f>'JMS SHEDULE OF WORKS'!C62</f>
        <v>0</v>
      </c>
      <c r="D1895" s="26">
        <f>'JMS SHEDULE OF WORKS'!D62</f>
        <v>0</v>
      </c>
      <c r="F1895" s="78">
        <f>'JMS SHEDULE OF WORKS'!G62</f>
        <v>0</v>
      </c>
      <c r="H1895" s="13" t="s">
        <v>22</v>
      </c>
      <c r="I1895" s="24">
        <f>'JMS SHEDULE OF WORKS'!E62</f>
        <v>0</v>
      </c>
    </row>
    <row r="1896" spans="1:13" s="2" customFormat="1" ht="13.1">
      <c r="A1896" s="76" t="str">
        <f>'JMS SHEDULE OF WORKS'!A62</f>
        <v>6964/60</v>
      </c>
      <c r="B1896" s="8" t="s">
        <v>3</v>
      </c>
      <c r="C1896" s="2" t="s">
        <v>4</v>
      </c>
      <c r="D1896" s="27" t="s">
        <v>5</v>
      </c>
      <c r="E1896" s="27" t="s">
        <v>5</v>
      </c>
      <c r="F1896" s="27" t="s">
        <v>23</v>
      </c>
      <c r="G1896" s="6" t="s">
        <v>6</v>
      </c>
      <c r="H1896" s="14" t="s">
        <v>7</v>
      </c>
      <c r="I1896" s="6" t="s">
        <v>8</v>
      </c>
      <c r="J1896" s="6"/>
      <c r="K1896" s="6" t="s">
        <v>18</v>
      </c>
      <c r="L1896" s="6" t="s">
        <v>19</v>
      </c>
      <c r="M1896" s="6" t="s">
        <v>20</v>
      </c>
    </row>
    <row r="1897" spans="1:13">
      <c r="A1897" s="30" t="s">
        <v>24</v>
      </c>
      <c r="B1897" s="11"/>
      <c r="C1897" s="12"/>
      <c r="D1897" s="28"/>
      <c r="E1897" s="28"/>
      <c r="F1897" s="28">
        <f t="shared" ref="F1897:F1902" si="360">SUM(D1897*E1897)</f>
        <v>0</v>
      </c>
      <c r="G1897" s="10"/>
      <c r="H1897" s="15"/>
      <c r="I1897" s="10">
        <f t="shared" ref="I1897:I1902" si="361">SUM(F1897*G1897)*H1897</f>
        <v>0</v>
      </c>
    </row>
    <row r="1898" spans="1:13">
      <c r="A1898" s="30" t="s">
        <v>24</v>
      </c>
      <c r="B1898" s="11"/>
      <c r="C1898" s="12"/>
      <c r="D1898" s="28"/>
      <c r="E1898" s="28"/>
      <c r="F1898" s="28">
        <f t="shared" si="360"/>
        <v>0</v>
      </c>
      <c r="G1898" s="10"/>
      <c r="H1898" s="15"/>
      <c r="I1898" s="10">
        <f t="shared" si="361"/>
        <v>0</v>
      </c>
    </row>
    <row r="1899" spans="1:13">
      <c r="A1899" s="30" t="s">
        <v>24</v>
      </c>
      <c r="B1899" s="11"/>
      <c r="C1899" s="12"/>
      <c r="D1899" s="28"/>
      <c r="E1899" s="28"/>
      <c r="F1899" s="28">
        <f t="shared" si="360"/>
        <v>0</v>
      </c>
      <c r="G1899" s="10"/>
      <c r="H1899" s="15"/>
      <c r="I1899" s="10">
        <f t="shared" si="361"/>
        <v>0</v>
      </c>
    </row>
    <row r="1900" spans="1:13">
      <c r="A1900" s="31" t="s">
        <v>25</v>
      </c>
      <c r="B1900" s="11"/>
      <c r="C1900" s="12"/>
      <c r="D1900" s="28"/>
      <c r="E1900" s="28"/>
      <c r="F1900" s="28">
        <f t="shared" si="360"/>
        <v>0</v>
      </c>
      <c r="G1900" s="10"/>
      <c r="H1900" s="15"/>
      <c r="I1900" s="10">
        <f t="shared" si="361"/>
        <v>0</v>
      </c>
    </row>
    <row r="1901" spans="1:13">
      <c r="A1901" s="31" t="s">
        <v>25</v>
      </c>
      <c r="B1901" s="11"/>
      <c r="C1901" s="12"/>
      <c r="D1901" s="28"/>
      <c r="E1901" s="28"/>
      <c r="F1901" s="28">
        <f t="shared" si="360"/>
        <v>0</v>
      </c>
      <c r="G1901" s="10"/>
      <c r="H1901" s="15"/>
      <c r="I1901" s="10">
        <f t="shared" si="361"/>
        <v>0</v>
      </c>
    </row>
    <row r="1902" spans="1:13">
      <c r="A1902" s="31" t="s">
        <v>25</v>
      </c>
      <c r="B1902" s="11"/>
      <c r="C1902" s="12"/>
      <c r="D1902" s="28"/>
      <c r="E1902" s="28"/>
      <c r="F1902" s="28">
        <f t="shared" si="360"/>
        <v>0</v>
      </c>
      <c r="G1902" s="10"/>
      <c r="H1902" s="15"/>
      <c r="I1902" s="10">
        <f t="shared" si="361"/>
        <v>0</v>
      </c>
    </row>
    <row r="1903" spans="1:13">
      <c r="A1903" s="31" t="s">
        <v>39</v>
      </c>
      <c r="B1903" s="11"/>
      <c r="C1903" s="12"/>
      <c r="D1903" s="28"/>
      <c r="E1903" s="28"/>
      <c r="F1903" s="28"/>
      <c r="G1903" s="10"/>
      <c r="H1903" s="15"/>
      <c r="I1903" s="10">
        <f t="shared" ref="I1903:I1905" si="362">SUM(G1903*H1903)</f>
        <v>0</v>
      </c>
    </row>
    <row r="1904" spans="1:13">
      <c r="A1904" s="31" t="s">
        <v>39</v>
      </c>
      <c r="B1904" s="11"/>
      <c r="C1904" s="12"/>
      <c r="D1904" s="28"/>
      <c r="E1904" s="28"/>
      <c r="F1904" s="28"/>
      <c r="G1904" s="10"/>
      <c r="H1904" s="15"/>
      <c r="I1904" s="10">
        <f t="shared" si="362"/>
        <v>0</v>
      </c>
    </row>
    <row r="1905" spans="1:11">
      <c r="A1905" s="31" t="s">
        <v>39</v>
      </c>
      <c r="B1905" s="11"/>
      <c r="C1905" s="12"/>
      <c r="D1905" s="28"/>
      <c r="E1905" s="28"/>
      <c r="F1905" s="28"/>
      <c r="G1905" s="10"/>
      <c r="H1905" s="15"/>
      <c r="I1905" s="10">
        <f t="shared" si="362"/>
        <v>0</v>
      </c>
    </row>
    <row r="1906" spans="1:11">
      <c r="A1906" s="32" t="s">
        <v>28</v>
      </c>
      <c r="B1906" s="11"/>
      <c r="C1906" s="12"/>
      <c r="D1906" s="28"/>
      <c r="E1906" s="28"/>
      <c r="F1906" s="28"/>
      <c r="G1906" s="10"/>
      <c r="H1906" s="15"/>
      <c r="I1906" s="10">
        <f t="shared" ref="I1906:I1924" si="363">SUM(G1906*H1906)</f>
        <v>0</v>
      </c>
    </row>
    <row r="1907" spans="1:11">
      <c r="A1907" s="32" t="s">
        <v>28</v>
      </c>
      <c r="B1907" s="11"/>
      <c r="C1907" s="12"/>
      <c r="D1907" s="28"/>
      <c r="E1907" s="28"/>
      <c r="F1907" s="28"/>
      <c r="G1907" s="10"/>
      <c r="H1907" s="15"/>
      <c r="I1907" s="10">
        <f t="shared" si="363"/>
        <v>0</v>
      </c>
    </row>
    <row r="1908" spans="1:11">
      <c r="A1908" s="32" t="s">
        <v>28</v>
      </c>
      <c r="B1908" s="11"/>
      <c r="C1908" s="12"/>
      <c r="D1908" s="28"/>
      <c r="E1908" s="28"/>
      <c r="F1908" s="28"/>
      <c r="G1908" s="10"/>
      <c r="H1908" s="15"/>
      <c r="I1908" s="10">
        <f t="shared" si="363"/>
        <v>0</v>
      </c>
    </row>
    <row r="1909" spans="1:11">
      <c r="A1909" t="s">
        <v>26</v>
      </c>
      <c r="B1909" s="11"/>
      <c r="C1909" s="12"/>
      <c r="D1909" s="28"/>
      <c r="E1909" s="28"/>
      <c r="F1909" s="28"/>
      <c r="G1909" s="33">
        <v>0.1</v>
      </c>
      <c r="H1909" s="15">
        <f>SUM(I1906:I1908)</f>
        <v>0</v>
      </c>
      <c r="I1909" s="10">
        <f t="shared" si="363"/>
        <v>0</v>
      </c>
    </row>
    <row r="1910" spans="1:11">
      <c r="B1910" s="11" t="s">
        <v>27</v>
      </c>
      <c r="C1910" s="12"/>
      <c r="D1910" s="28"/>
      <c r="E1910" s="28"/>
      <c r="F1910" s="28"/>
      <c r="G1910" s="10"/>
      <c r="H1910" s="15"/>
      <c r="I1910" s="10">
        <f t="shared" si="363"/>
        <v>0</v>
      </c>
    </row>
    <row r="1911" spans="1:11">
      <c r="B1911" s="11" t="s">
        <v>13</v>
      </c>
      <c r="C1911" s="12" t="s">
        <v>14</v>
      </c>
      <c r="D1911" s="28" t="s">
        <v>29</v>
      </c>
      <c r="E1911" s="28"/>
      <c r="F1911" s="28">
        <f>SUM(G1897:G1899)</f>
        <v>0</v>
      </c>
      <c r="G1911" s="34">
        <f>SUM(F1911)/20</f>
        <v>0</v>
      </c>
      <c r="H1911" s="23"/>
      <c r="I1911" s="10">
        <f t="shared" si="363"/>
        <v>0</v>
      </c>
    </row>
    <row r="1912" spans="1:11">
      <c r="B1912" s="11" t="s">
        <v>13</v>
      </c>
      <c r="C1912" s="12" t="s">
        <v>14</v>
      </c>
      <c r="D1912" s="28" t="s">
        <v>30</v>
      </c>
      <c r="E1912" s="28"/>
      <c r="F1912" s="28">
        <f>SUM(G1900:G1902)</f>
        <v>0</v>
      </c>
      <c r="G1912" s="34">
        <f>SUM(F1912)/10</f>
        <v>0</v>
      </c>
      <c r="H1912" s="23"/>
      <c r="I1912" s="10">
        <f t="shared" si="363"/>
        <v>0</v>
      </c>
    </row>
    <row r="1913" spans="1:11">
      <c r="B1913" s="11" t="s">
        <v>13</v>
      </c>
      <c r="C1913" s="12" t="s">
        <v>14</v>
      </c>
      <c r="D1913" s="28" t="s">
        <v>57</v>
      </c>
      <c r="E1913" s="28"/>
      <c r="F1913" s="80"/>
      <c r="G1913" s="34">
        <f>SUM(F1913)*0.25</f>
        <v>0</v>
      </c>
      <c r="H1913" s="23"/>
      <c r="I1913" s="10">
        <f t="shared" si="363"/>
        <v>0</v>
      </c>
    </row>
    <row r="1914" spans="1:11">
      <c r="B1914" s="11" t="s">
        <v>13</v>
      </c>
      <c r="C1914" s="12" t="s">
        <v>14</v>
      </c>
      <c r="D1914" s="28"/>
      <c r="E1914" s="28"/>
      <c r="F1914" s="28"/>
      <c r="G1914" s="34"/>
      <c r="H1914" s="23"/>
      <c r="I1914" s="10">
        <f t="shared" si="363"/>
        <v>0</v>
      </c>
    </row>
    <row r="1915" spans="1:11">
      <c r="B1915" s="11" t="s">
        <v>13</v>
      </c>
      <c r="C1915" s="12" t="s">
        <v>15</v>
      </c>
      <c r="D1915" s="28"/>
      <c r="E1915" s="28"/>
      <c r="F1915" s="28"/>
      <c r="G1915" s="34"/>
      <c r="H1915" s="23"/>
      <c r="I1915" s="10">
        <f t="shared" si="363"/>
        <v>0</v>
      </c>
    </row>
    <row r="1916" spans="1:11">
      <c r="B1916" s="11" t="s">
        <v>13</v>
      </c>
      <c r="C1916" s="12" t="s">
        <v>15</v>
      </c>
      <c r="D1916" s="28"/>
      <c r="E1916" s="28"/>
      <c r="F1916" s="28"/>
      <c r="G1916" s="34"/>
      <c r="H1916" s="23"/>
      <c r="I1916" s="10">
        <f t="shared" si="363"/>
        <v>0</v>
      </c>
    </row>
    <row r="1917" spans="1:11">
      <c r="B1917" s="11" t="s">
        <v>13</v>
      </c>
      <c r="C1917" s="12" t="s">
        <v>15</v>
      </c>
      <c r="D1917" s="28"/>
      <c r="E1917" s="28"/>
      <c r="F1917" s="28"/>
      <c r="G1917" s="34"/>
      <c r="H1917" s="23"/>
      <c r="I1917" s="10">
        <f t="shared" si="363"/>
        <v>0</v>
      </c>
    </row>
    <row r="1918" spans="1:11">
      <c r="B1918" s="11" t="s">
        <v>13</v>
      </c>
      <c r="C1918" s="12" t="s">
        <v>16</v>
      </c>
      <c r="D1918" s="28"/>
      <c r="E1918" s="28"/>
      <c r="F1918" s="28"/>
      <c r="G1918" s="34"/>
      <c r="H1918" s="23"/>
      <c r="I1918" s="10">
        <f t="shared" si="363"/>
        <v>0</v>
      </c>
    </row>
    <row r="1919" spans="1:11">
      <c r="B1919" s="11" t="s">
        <v>13</v>
      </c>
      <c r="C1919" s="12" t="s">
        <v>16</v>
      </c>
      <c r="D1919" s="28"/>
      <c r="E1919" s="28"/>
      <c r="F1919" s="28"/>
      <c r="G1919" s="34"/>
      <c r="H1919" s="23"/>
      <c r="I1919" s="10">
        <f t="shared" si="363"/>
        <v>0</v>
      </c>
    </row>
    <row r="1920" spans="1:11">
      <c r="B1920" s="11" t="s">
        <v>21</v>
      </c>
      <c r="C1920" s="12" t="s">
        <v>14</v>
      </c>
      <c r="D1920" s="28"/>
      <c r="E1920" s="28"/>
      <c r="F1920" s="28"/>
      <c r="G1920" s="22">
        <f>SUM(G1911:G1914)</f>
        <v>0</v>
      </c>
      <c r="H1920" s="15">
        <v>37.42</v>
      </c>
      <c r="I1920" s="10">
        <f t="shared" si="363"/>
        <v>0</v>
      </c>
      <c r="K1920" s="5">
        <f>SUM(G1920)*I1895</f>
        <v>0</v>
      </c>
    </row>
    <row r="1921" spans="1:13">
      <c r="B1921" s="11" t="s">
        <v>21</v>
      </c>
      <c r="C1921" s="12" t="s">
        <v>15</v>
      </c>
      <c r="D1921" s="28"/>
      <c r="E1921" s="28"/>
      <c r="F1921" s="28"/>
      <c r="G1921" s="22">
        <f>SUM(G1915:G1917)</f>
        <v>0</v>
      </c>
      <c r="H1921" s="15">
        <v>37.42</v>
      </c>
      <c r="I1921" s="10">
        <f t="shared" si="363"/>
        <v>0</v>
      </c>
      <c r="L1921" s="5">
        <f>SUM(G1921)*I1895</f>
        <v>0</v>
      </c>
    </row>
    <row r="1922" spans="1:13">
      <c r="B1922" s="11" t="s">
        <v>21</v>
      </c>
      <c r="C1922" s="12" t="s">
        <v>16</v>
      </c>
      <c r="D1922" s="28"/>
      <c r="E1922" s="28"/>
      <c r="F1922" s="28"/>
      <c r="G1922" s="22">
        <f>SUM(G1918:G1919)</f>
        <v>0</v>
      </c>
      <c r="H1922" s="15">
        <v>37.42</v>
      </c>
      <c r="I1922" s="10">
        <f t="shared" si="363"/>
        <v>0</v>
      </c>
      <c r="M1922" s="5">
        <f>SUM(G1922)*I1895</f>
        <v>0</v>
      </c>
    </row>
    <row r="1923" spans="1:13">
      <c r="B1923" s="11" t="s">
        <v>13</v>
      </c>
      <c r="C1923" s="12" t="s">
        <v>17</v>
      </c>
      <c r="D1923" s="28"/>
      <c r="E1923" s="28"/>
      <c r="F1923" s="28"/>
      <c r="G1923" s="34"/>
      <c r="H1923" s="15">
        <v>37.42</v>
      </c>
      <c r="I1923" s="10">
        <f t="shared" si="363"/>
        <v>0</v>
      </c>
      <c r="L1923" s="5">
        <f>SUM(G1923)*I1895</f>
        <v>0</v>
      </c>
    </row>
    <row r="1924" spans="1:13">
      <c r="B1924" s="11" t="s">
        <v>12</v>
      </c>
      <c r="C1924" s="12"/>
      <c r="D1924" s="28"/>
      <c r="E1924" s="28"/>
      <c r="F1924" s="28"/>
      <c r="G1924" s="10"/>
      <c r="H1924" s="15">
        <v>37.42</v>
      </c>
      <c r="I1924" s="10">
        <f t="shared" si="363"/>
        <v>0</v>
      </c>
    </row>
    <row r="1925" spans="1:13">
      <c r="B1925" s="11" t="s">
        <v>11</v>
      </c>
      <c r="C1925" s="12"/>
      <c r="D1925" s="28"/>
      <c r="E1925" s="28"/>
      <c r="F1925" s="28"/>
      <c r="G1925" s="10">
        <v>1</v>
      </c>
      <c r="H1925" s="15">
        <f>SUM(I1897:I1924)*0.01</f>
        <v>0</v>
      </c>
      <c r="I1925" s="10">
        <f>SUM(G1925*H1925)</f>
        <v>0</v>
      </c>
    </row>
    <row r="1926" spans="1:13" s="2" customFormat="1" ht="13.1">
      <c r="B1926" s="8" t="s">
        <v>10</v>
      </c>
      <c r="D1926" s="27"/>
      <c r="E1926" s="27"/>
      <c r="F1926" s="27"/>
      <c r="G1926" s="6">
        <f>SUM(G1920:G1923)</f>
        <v>0</v>
      </c>
      <c r="H1926" s="14"/>
      <c r="I1926" s="6">
        <f>SUM(I1897:I1925)</f>
        <v>0</v>
      </c>
      <c r="J1926" s="6">
        <f>SUM(I1926)*I1895</f>
        <v>0</v>
      </c>
      <c r="K1926" s="6">
        <f>SUM(K1920:K1925)</f>
        <v>0</v>
      </c>
      <c r="L1926" s="6">
        <f t="shared" ref="L1926" si="364">SUM(L1920:L1925)</f>
        <v>0</v>
      </c>
      <c r="M1926" s="6">
        <f t="shared" ref="M1926" si="365">SUM(M1920:M1925)</f>
        <v>0</v>
      </c>
    </row>
    <row r="1927" spans="1:13" ht="15.05">
      <c r="A1927" s="3" t="s">
        <v>9</v>
      </c>
      <c r="B1927" s="77">
        <f>'JMS SHEDULE OF WORKS'!C63</f>
        <v>0</v>
      </c>
      <c r="D1927" s="26">
        <f>'JMS SHEDULE OF WORKS'!D63</f>
        <v>0</v>
      </c>
      <c r="F1927" s="78">
        <f>'JMS SHEDULE OF WORKS'!G63</f>
        <v>0</v>
      </c>
      <c r="H1927" s="13" t="s">
        <v>22</v>
      </c>
      <c r="I1927" s="24">
        <f>'JMS SHEDULE OF WORKS'!E63</f>
        <v>0</v>
      </c>
    </row>
    <row r="1928" spans="1:13" s="2" customFormat="1" ht="13.1">
      <c r="A1928" s="76" t="str">
        <f>'JMS SHEDULE OF WORKS'!A63</f>
        <v>6964/61</v>
      </c>
      <c r="B1928" s="8" t="s">
        <v>3</v>
      </c>
      <c r="C1928" s="2" t="s">
        <v>4</v>
      </c>
      <c r="D1928" s="27" t="s">
        <v>5</v>
      </c>
      <c r="E1928" s="27" t="s">
        <v>5</v>
      </c>
      <c r="F1928" s="27" t="s">
        <v>23</v>
      </c>
      <c r="G1928" s="6" t="s">
        <v>6</v>
      </c>
      <c r="H1928" s="14" t="s">
        <v>7</v>
      </c>
      <c r="I1928" s="6" t="s">
        <v>8</v>
      </c>
      <c r="J1928" s="6"/>
      <c r="K1928" s="6" t="s">
        <v>18</v>
      </c>
      <c r="L1928" s="6" t="s">
        <v>19</v>
      </c>
      <c r="M1928" s="6" t="s">
        <v>20</v>
      </c>
    </row>
    <row r="1929" spans="1:13">
      <c r="A1929" s="30" t="s">
        <v>24</v>
      </c>
      <c r="B1929" s="11"/>
      <c r="C1929" s="12"/>
      <c r="D1929" s="28"/>
      <c r="E1929" s="28"/>
      <c r="F1929" s="28">
        <f t="shared" ref="F1929:F1934" si="366">SUM(D1929*E1929)</f>
        <v>0</v>
      </c>
      <c r="G1929" s="10"/>
      <c r="H1929" s="15"/>
      <c r="I1929" s="10">
        <f t="shared" ref="I1929:I1934" si="367">SUM(F1929*G1929)*H1929</f>
        <v>0</v>
      </c>
    </row>
    <row r="1930" spans="1:13">
      <c r="A1930" s="30" t="s">
        <v>24</v>
      </c>
      <c r="B1930" s="11"/>
      <c r="C1930" s="12"/>
      <c r="D1930" s="28"/>
      <c r="E1930" s="28"/>
      <c r="F1930" s="28">
        <f t="shared" si="366"/>
        <v>0</v>
      </c>
      <c r="G1930" s="10"/>
      <c r="H1930" s="15"/>
      <c r="I1930" s="10">
        <f t="shared" si="367"/>
        <v>0</v>
      </c>
    </row>
    <row r="1931" spans="1:13">
      <c r="A1931" s="30" t="s">
        <v>24</v>
      </c>
      <c r="B1931" s="11"/>
      <c r="C1931" s="12"/>
      <c r="D1931" s="28"/>
      <c r="E1931" s="28"/>
      <c r="F1931" s="28">
        <f t="shared" si="366"/>
        <v>0</v>
      </c>
      <c r="G1931" s="10"/>
      <c r="H1931" s="15"/>
      <c r="I1931" s="10">
        <f t="shared" si="367"/>
        <v>0</v>
      </c>
    </row>
    <row r="1932" spans="1:13">
      <c r="A1932" s="31" t="s">
        <v>25</v>
      </c>
      <c r="B1932" s="11"/>
      <c r="C1932" s="12"/>
      <c r="D1932" s="28"/>
      <c r="E1932" s="28"/>
      <c r="F1932" s="28">
        <f t="shared" si="366"/>
        <v>0</v>
      </c>
      <c r="G1932" s="10"/>
      <c r="H1932" s="15"/>
      <c r="I1932" s="10">
        <f t="shared" si="367"/>
        <v>0</v>
      </c>
    </row>
    <row r="1933" spans="1:13">
      <c r="A1933" s="31" t="s">
        <v>25</v>
      </c>
      <c r="B1933" s="11"/>
      <c r="C1933" s="12"/>
      <c r="D1933" s="28"/>
      <c r="E1933" s="28"/>
      <c r="F1933" s="28">
        <f t="shared" si="366"/>
        <v>0</v>
      </c>
      <c r="G1933" s="10"/>
      <c r="H1933" s="15"/>
      <c r="I1933" s="10">
        <f t="shared" si="367"/>
        <v>0</v>
      </c>
    </row>
    <row r="1934" spans="1:13">
      <c r="A1934" s="31" t="s">
        <v>25</v>
      </c>
      <c r="B1934" s="11"/>
      <c r="C1934" s="12"/>
      <c r="D1934" s="28"/>
      <c r="E1934" s="28"/>
      <c r="F1934" s="28">
        <f t="shared" si="366"/>
        <v>0</v>
      </c>
      <c r="G1934" s="10"/>
      <c r="H1934" s="15"/>
      <c r="I1934" s="10">
        <f t="shared" si="367"/>
        <v>0</v>
      </c>
    </row>
    <row r="1935" spans="1:13">
      <c r="A1935" s="31" t="s">
        <v>39</v>
      </c>
      <c r="B1935" s="11"/>
      <c r="C1935" s="12"/>
      <c r="D1935" s="28"/>
      <c r="E1935" s="28"/>
      <c r="F1935" s="28"/>
      <c r="G1935" s="10"/>
      <c r="H1935" s="15"/>
      <c r="I1935" s="10">
        <f t="shared" ref="I1935:I1937" si="368">SUM(G1935*H1935)</f>
        <v>0</v>
      </c>
    </row>
    <row r="1936" spans="1:13">
      <c r="A1936" s="31" t="s">
        <v>39</v>
      </c>
      <c r="B1936" s="11"/>
      <c r="C1936" s="12"/>
      <c r="D1936" s="28"/>
      <c r="E1936" s="28"/>
      <c r="F1936" s="28"/>
      <c r="G1936" s="10"/>
      <c r="H1936" s="15"/>
      <c r="I1936" s="10">
        <f t="shared" si="368"/>
        <v>0</v>
      </c>
    </row>
    <row r="1937" spans="1:11">
      <c r="A1937" s="31" t="s">
        <v>39</v>
      </c>
      <c r="B1937" s="11"/>
      <c r="C1937" s="12"/>
      <c r="D1937" s="28"/>
      <c r="E1937" s="28"/>
      <c r="F1937" s="28"/>
      <c r="G1937" s="10"/>
      <c r="H1937" s="15"/>
      <c r="I1937" s="10">
        <f t="shared" si="368"/>
        <v>0</v>
      </c>
    </row>
    <row r="1938" spans="1:11">
      <c r="A1938" s="32" t="s">
        <v>28</v>
      </c>
      <c r="B1938" s="11"/>
      <c r="C1938" s="12"/>
      <c r="D1938" s="28"/>
      <c r="E1938" s="28"/>
      <c r="F1938" s="28"/>
      <c r="G1938" s="10"/>
      <c r="H1938" s="15"/>
      <c r="I1938" s="10">
        <f t="shared" ref="I1938:I1956" si="369">SUM(G1938*H1938)</f>
        <v>0</v>
      </c>
    </row>
    <row r="1939" spans="1:11">
      <c r="A1939" s="32" t="s">
        <v>28</v>
      </c>
      <c r="B1939" s="11"/>
      <c r="C1939" s="12"/>
      <c r="D1939" s="28"/>
      <c r="E1939" s="28"/>
      <c r="F1939" s="28"/>
      <c r="G1939" s="10"/>
      <c r="H1939" s="15"/>
      <c r="I1939" s="10">
        <f t="shared" si="369"/>
        <v>0</v>
      </c>
    </row>
    <row r="1940" spans="1:11">
      <c r="A1940" s="32" t="s">
        <v>28</v>
      </c>
      <c r="B1940" s="11"/>
      <c r="C1940" s="12"/>
      <c r="D1940" s="28"/>
      <c r="E1940" s="28"/>
      <c r="F1940" s="28"/>
      <c r="G1940" s="10"/>
      <c r="H1940" s="15"/>
      <c r="I1940" s="10">
        <f t="shared" si="369"/>
        <v>0</v>
      </c>
    </row>
    <row r="1941" spans="1:11">
      <c r="A1941" t="s">
        <v>26</v>
      </c>
      <c r="B1941" s="11"/>
      <c r="C1941" s="12"/>
      <c r="D1941" s="28"/>
      <c r="E1941" s="28"/>
      <c r="F1941" s="28"/>
      <c r="G1941" s="33">
        <v>0.1</v>
      </c>
      <c r="H1941" s="15">
        <f>SUM(I1938:I1940)</f>
        <v>0</v>
      </c>
      <c r="I1941" s="10">
        <f t="shared" si="369"/>
        <v>0</v>
      </c>
    </row>
    <row r="1942" spans="1:11">
      <c r="B1942" s="11" t="s">
        <v>27</v>
      </c>
      <c r="C1942" s="12"/>
      <c r="D1942" s="28"/>
      <c r="E1942" s="28"/>
      <c r="F1942" s="28"/>
      <c r="G1942" s="10"/>
      <c r="H1942" s="15"/>
      <c r="I1942" s="10">
        <f t="shared" si="369"/>
        <v>0</v>
      </c>
    </row>
    <row r="1943" spans="1:11">
      <c r="B1943" s="11" t="s">
        <v>13</v>
      </c>
      <c r="C1943" s="12" t="s">
        <v>14</v>
      </c>
      <c r="D1943" s="28" t="s">
        <v>29</v>
      </c>
      <c r="E1943" s="28"/>
      <c r="F1943" s="28">
        <f>SUM(G1929:G1931)</f>
        <v>0</v>
      </c>
      <c r="G1943" s="34">
        <f>SUM(F1943)/20</f>
        <v>0</v>
      </c>
      <c r="H1943" s="23"/>
      <c r="I1943" s="10">
        <f t="shared" si="369"/>
        <v>0</v>
      </c>
    </row>
    <row r="1944" spans="1:11">
      <c r="B1944" s="11" t="s">
        <v>13</v>
      </c>
      <c r="C1944" s="12" t="s">
        <v>14</v>
      </c>
      <c r="D1944" s="28" t="s">
        <v>30</v>
      </c>
      <c r="E1944" s="28"/>
      <c r="F1944" s="28">
        <f>SUM(G1932:G1934)</f>
        <v>0</v>
      </c>
      <c r="G1944" s="34">
        <f>SUM(F1944)/10</f>
        <v>0</v>
      </c>
      <c r="H1944" s="23"/>
      <c r="I1944" s="10">
        <f t="shared" si="369"/>
        <v>0</v>
      </c>
    </row>
    <row r="1945" spans="1:11">
      <c r="B1945" s="11" t="s">
        <v>13</v>
      </c>
      <c r="C1945" s="12" t="s">
        <v>14</v>
      </c>
      <c r="D1945" s="28" t="s">
        <v>57</v>
      </c>
      <c r="E1945" s="28"/>
      <c r="F1945" s="80"/>
      <c r="G1945" s="34">
        <f>SUM(F1945)*0.25</f>
        <v>0</v>
      </c>
      <c r="H1945" s="23"/>
      <c r="I1945" s="10">
        <f t="shared" si="369"/>
        <v>0</v>
      </c>
    </row>
    <row r="1946" spans="1:11">
      <c r="B1946" s="11" t="s">
        <v>13</v>
      </c>
      <c r="C1946" s="12" t="s">
        <v>14</v>
      </c>
      <c r="D1946" s="28"/>
      <c r="E1946" s="28"/>
      <c r="F1946" s="28"/>
      <c r="G1946" s="34"/>
      <c r="H1946" s="23"/>
      <c r="I1946" s="10">
        <f t="shared" si="369"/>
        <v>0</v>
      </c>
    </row>
    <row r="1947" spans="1:11">
      <c r="B1947" s="11" t="s">
        <v>13</v>
      </c>
      <c r="C1947" s="12" t="s">
        <v>15</v>
      </c>
      <c r="D1947" s="28"/>
      <c r="E1947" s="28"/>
      <c r="F1947" s="28"/>
      <c r="G1947" s="34"/>
      <c r="H1947" s="23"/>
      <c r="I1947" s="10">
        <f t="shared" si="369"/>
        <v>0</v>
      </c>
    </row>
    <row r="1948" spans="1:11">
      <c r="B1948" s="11" t="s">
        <v>13</v>
      </c>
      <c r="C1948" s="12" t="s">
        <v>15</v>
      </c>
      <c r="D1948" s="28"/>
      <c r="E1948" s="28"/>
      <c r="F1948" s="28"/>
      <c r="G1948" s="34"/>
      <c r="H1948" s="23"/>
      <c r="I1948" s="10">
        <f t="shared" si="369"/>
        <v>0</v>
      </c>
    </row>
    <row r="1949" spans="1:11">
      <c r="B1949" s="11" t="s">
        <v>13</v>
      </c>
      <c r="C1949" s="12" t="s">
        <v>15</v>
      </c>
      <c r="D1949" s="28"/>
      <c r="E1949" s="28"/>
      <c r="F1949" s="28"/>
      <c r="G1949" s="34"/>
      <c r="H1949" s="23"/>
      <c r="I1949" s="10">
        <f t="shared" si="369"/>
        <v>0</v>
      </c>
    </row>
    <row r="1950" spans="1:11">
      <c r="B1950" s="11" t="s">
        <v>13</v>
      </c>
      <c r="C1950" s="12" t="s">
        <v>16</v>
      </c>
      <c r="D1950" s="28"/>
      <c r="E1950" s="28"/>
      <c r="F1950" s="28"/>
      <c r="G1950" s="34"/>
      <c r="H1950" s="23"/>
      <c r="I1950" s="10">
        <f t="shared" si="369"/>
        <v>0</v>
      </c>
    </row>
    <row r="1951" spans="1:11">
      <c r="B1951" s="11" t="s">
        <v>13</v>
      </c>
      <c r="C1951" s="12" t="s">
        <v>16</v>
      </c>
      <c r="D1951" s="28"/>
      <c r="E1951" s="28"/>
      <c r="F1951" s="28"/>
      <c r="G1951" s="34"/>
      <c r="H1951" s="23"/>
      <c r="I1951" s="10">
        <f t="shared" si="369"/>
        <v>0</v>
      </c>
    </row>
    <row r="1952" spans="1:11">
      <c r="B1952" s="11" t="s">
        <v>21</v>
      </c>
      <c r="C1952" s="12" t="s">
        <v>14</v>
      </c>
      <c r="D1952" s="28"/>
      <c r="E1952" s="28"/>
      <c r="F1952" s="28"/>
      <c r="G1952" s="22">
        <f>SUM(G1943:G1946)</f>
        <v>0</v>
      </c>
      <c r="H1952" s="15">
        <v>37.42</v>
      </c>
      <c r="I1952" s="10">
        <f t="shared" si="369"/>
        <v>0</v>
      </c>
      <c r="K1952" s="5">
        <f>SUM(G1952)*I1927</f>
        <v>0</v>
      </c>
    </row>
    <row r="1953" spans="1:13">
      <c r="B1953" s="11" t="s">
        <v>21</v>
      </c>
      <c r="C1953" s="12" t="s">
        <v>15</v>
      </c>
      <c r="D1953" s="28"/>
      <c r="E1953" s="28"/>
      <c r="F1953" s="28"/>
      <c r="G1953" s="22">
        <f>SUM(G1947:G1949)</f>
        <v>0</v>
      </c>
      <c r="H1953" s="15">
        <v>37.42</v>
      </c>
      <c r="I1953" s="10">
        <f t="shared" si="369"/>
        <v>0</v>
      </c>
      <c r="L1953" s="5">
        <f>SUM(G1953)*I1927</f>
        <v>0</v>
      </c>
    </row>
    <row r="1954" spans="1:13">
      <c r="B1954" s="11" t="s">
        <v>21</v>
      </c>
      <c r="C1954" s="12" t="s">
        <v>16</v>
      </c>
      <c r="D1954" s="28"/>
      <c r="E1954" s="28"/>
      <c r="F1954" s="28"/>
      <c r="G1954" s="22">
        <f>SUM(G1950:G1951)</f>
        <v>0</v>
      </c>
      <c r="H1954" s="15">
        <v>37.42</v>
      </c>
      <c r="I1954" s="10">
        <f t="shared" si="369"/>
        <v>0</v>
      </c>
      <c r="M1954" s="5">
        <f>SUM(G1954)*I1927</f>
        <v>0</v>
      </c>
    </row>
    <row r="1955" spans="1:13">
      <c r="B1955" s="11" t="s">
        <v>13</v>
      </c>
      <c r="C1955" s="12" t="s">
        <v>17</v>
      </c>
      <c r="D1955" s="28"/>
      <c r="E1955" s="28"/>
      <c r="F1955" s="28"/>
      <c r="G1955" s="34"/>
      <c r="H1955" s="15">
        <v>37.42</v>
      </c>
      <c r="I1955" s="10">
        <f t="shared" si="369"/>
        <v>0</v>
      </c>
      <c r="L1955" s="5">
        <f>SUM(G1955)*I1927</f>
        <v>0</v>
      </c>
    </row>
    <row r="1956" spans="1:13">
      <c r="B1956" s="11" t="s">
        <v>12</v>
      </c>
      <c r="C1956" s="12"/>
      <c r="D1956" s="28"/>
      <c r="E1956" s="28"/>
      <c r="F1956" s="28"/>
      <c r="G1956" s="10"/>
      <c r="H1956" s="15">
        <v>37.42</v>
      </c>
      <c r="I1956" s="10">
        <f t="shared" si="369"/>
        <v>0</v>
      </c>
    </row>
    <row r="1957" spans="1:13">
      <c r="B1957" s="11" t="s">
        <v>11</v>
      </c>
      <c r="C1957" s="12"/>
      <c r="D1957" s="28"/>
      <c r="E1957" s="28"/>
      <c r="F1957" s="28"/>
      <c r="G1957" s="10">
        <v>1</v>
      </c>
      <c r="H1957" s="15">
        <f>SUM(I1929:I1956)*0.01</f>
        <v>0</v>
      </c>
      <c r="I1957" s="10">
        <f>SUM(G1957*H1957)</f>
        <v>0</v>
      </c>
    </row>
    <row r="1958" spans="1:13" s="2" customFormat="1" ht="13.1">
      <c r="B1958" s="8" t="s">
        <v>10</v>
      </c>
      <c r="D1958" s="27"/>
      <c r="E1958" s="27"/>
      <c r="F1958" s="27"/>
      <c r="G1958" s="6">
        <f>SUM(G1952:G1955)</f>
        <v>0</v>
      </c>
      <c r="H1958" s="14"/>
      <c r="I1958" s="6">
        <f>SUM(I1929:I1957)</f>
        <v>0</v>
      </c>
      <c r="J1958" s="6">
        <f>SUM(I1958)*I1927</f>
        <v>0</v>
      </c>
      <c r="K1958" s="6">
        <f>SUM(K1952:K1957)</f>
        <v>0</v>
      </c>
      <c r="L1958" s="6">
        <f t="shared" ref="L1958" si="370">SUM(L1952:L1957)</f>
        <v>0</v>
      </c>
      <c r="M1958" s="6">
        <f t="shared" ref="M1958" si="371">SUM(M1952:M1957)</f>
        <v>0</v>
      </c>
    </row>
    <row r="1959" spans="1:13" ht="15.05">
      <c r="A1959" s="3" t="s">
        <v>9</v>
      </c>
      <c r="B1959" s="77">
        <f>'JMS SHEDULE OF WORKS'!C64</f>
        <v>0</v>
      </c>
      <c r="D1959" s="26">
        <f>'JMS SHEDULE OF WORKS'!D64</f>
        <v>0</v>
      </c>
      <c r="F1959" s="78">
        <f>'JMS SHEDULE OF WORKS'!G64</f>
        <v>0</v>
      </c>
      <c r="H1959" s="13" t="s">
        <v>22</v>
      </c>
      <c r="I1959" s="24">
        <f>'JMS SHEDULE OF WORKS'!E64</f>
        <v>0</v>
      </c>
    </row>
    <row r="1960" spans="1:13" s="2" customFormat="1" ht="13.1">
      <c r="A1960" s="76" t="str">
        <f>'JMS SHEDULE OF WORKS'!A64</f>
        <v>6964/62</v>
      </c>
      <c r="B1960" s="8" t="s">
        <v>3</v>
      </c>
      <c r="C1960" s="2" t="s">
        <v>4</v>
      </c>
      <c r="D1960" s="27" t="s">
        <v>5</v>
      </c>
      <c r="E1960" s="27" t="s">
        <v>5</v>
      </c>
      <c r="F1960" s="27" t="s">
        <v>23</v>
      </c>
      <c r="G1960" s="6" t="s">
        <v>6</v>
      </c>
      <c r="H1960" s="14" t="s">
        <v>7</v>
      </c>
      <c r="I1960" s="6" t="s">
        <v>8</v>
      </c>
      <c r="J1960" s="6"/>
      <c r="K1960" s="6" t="s">
        <v>18</v>
      </c>
      <c r="L1960" s="6" t="s">
        <v>19</v>
      </c>
      <c r="M1960" s="6" t="s">
        <v>20</v>
      </c>
    </row>
    <row r="1961" spans="1:13">
      <c r="A1961" s="30" t="s">
        <v>24</v>
      </c>
      <c r="B1961" s="11"/>
      <c r="C1961" s="12"/>
      <c r="D1961" s="28"/>
      <c r="E1961" s="28"/>
      <c r="F1961" s="28">
        <f t="shared" ref="F1961:F1966" si="372">SUM(D1961*E1961)</f>
        <v>0</v>
      </c>
      <c r="G1961" s="10"/>
      <c r="H1961" s="15"/>
      <c r="I1961" s="10">
        <f t="shared" ref="I1961:I1966" si="373">SUM(F1961*G1961)*H1961</f>
        <v>0</v>
      </c>
    </row>
    <row r="1962" spans="1:13">
      <c r="A1962" s="30" t="s">
        <v>24</v>
      </c>
      <c r="B1962" s="11"/>
      <c r="C1962" s="12"/>
      <c r="D1962" s="28"/>
      <c r="E1962" s="28"/>
      <c r="F1962" s="28">
        <f t="shared" si="372"/>
        <v>0</v>
      </c>
      <c r="G1962" s="10"/>
      <c r="H1962" s="15"/>
      <c r="I1962" s="10">
        <f t="shared" si="373"/>
        <v>0</v>
      </c>
    </row>
    <row r="1963" spans="1:13">
      <c r="A1963" s="30" t="s">
        <v>24</v>
      </c>
      <c r="B1963" s="11"/>
      <c r="C1963" s="12"/>
      <c r="D1963" s="28"/>
      <c r="E1963" s="28"/>
      <c r="F1963" s="28">
        <f t="shared" si="372"/>
        <v>0</v>
      </c>
      <c r="G1963" s="10"/>
      <c r="H1963" s="15"/>
      <c r="I1963" s="10">
        <f t="shared" si="373"/>
        <v>0</v>
      </c>
    </row>
    <row r="1964" spans="1:13">
      <c r="A1964" s="31" t="s">
        <v>25</v>
      </c>
      <c r="B1964" s="11"/>
      <c r="C1964" s="12"/>
      <c r="D1964" s="28"/>
      <c r="E1964" s="28"/>
      <c r="F1964" s="28">
        <f t="shared" si="372"/>
        <v>0</v>
      </c>
      <c r="G1964" s="10"/>
      <c r="H1964" s="15"/>
      <c r="I1964" s="10">
        <f t="shared" si="373"/>
        <v>0</v>
      </c>
    </row>
    <row r="1965" spans="1:13">
      <c r="A1965" s="31" t="s">
        <v>25</v>
      </c>
      <c r="B1965" s="11"/>
      <c r="C1965" s="12"/>
      <c r="D1965" s="28"/>
      <c r="E1965" s="28"/>
      <c r="F1965" s="28">
        <f t="shared" si="372"/>
        <v>0</v>
      </c>
      <c r="G1965" s="10"/>
      <c r="H1965" s="15"/>
      <c r="I1965" s="10">
        <f t="shared" si="373"/>
        <v>0</v>
      </c>
    </row>
    <row r="1966" spans="1:13">
      <c r="A1966" s="31" t="s">
        <v>25</v>
      </c>
      <c r="B1966" s="11"/>
      <c r="C1966" s="12"/>
      <c r="D1966" s="28"/>
      <c r="E1966" s="28"/>
      <c r="F1966" s="28">
        <f t="shared" si="372"/>
        <v>0</v>
      </c>
      <c r="G1966" s="10"/>
      <c r="H1966" s="15"/>
      <c r="I1966" s="10">
        <f t="shared" si="373"/>
        <v>0</v>
      </c>
    </row>
    <row r="1967" spans="1:13">
      <c r="A1967" s="31" t="s">
        <v>39</v>
      </c>
      <c r="B1967" s="11"/>
      <c r="C1967" s="12"/>
      <c r="D1967" s="28"/>
      <c r="E1967" s="28"/>
      <c r="F1967" s="28"/>
      <c r="G1967" s="10"/>
      <c r="H1967" s="15"/>
      <c r="I1967" s="10">
        <f t="shared" ref="I1967:I1969" si="374">SUM(G1967*H1967)</f>
        <v>0</v>
      </c>
    </row>
    <row r="1968" spans="1:13">
      <c r="A1968" s="31" t="s">
        <v>39</v>
      </c>
      <c r="B1968" s="11"/>
      <c r="C1968" s="12"/>
      <c r="D1968" s="28"/>
      <c r="E1968" s="28"/>
      <c r="F1968" s="28"/>
      <c r="G1968" s="10"/>
      <c r="H1968" s="15"/>
      <c r="I1968" s="10">
        <f t="shared" si="374"/>
        <v>0</v>
      </c>
    </row>
    <row r="1969" spans="1:11">
      <c r="A1969" s="31" t="s">
        <v>39</v>
      </c>
      <c r="B1969" s="11"/>
      <c r="C1969" s="12"/>
      <c r="D1969" s="28"/>
      <c r="E1969" s="28"/>
      <c r="F1969" s="28"/>
      <c r="G1969" s="10"/>
      <c r="H1969" s="15"/>
      <c r="I1969" s="10">
        <f t="shared" si="374"/>
        <v>0</v>
      </c>
    </row>
    <row r="1970" spans="1:11">
      <c r="A1970" s="32" t="s">
        <v>28</v>
      </c>
      <c r="B1970" s="11"/>
      <c r="C1970" s="12"/>
      <c r="D1970" s="28"/>
      <c r="E1970" s="28"/>
      <c r="F1970" s="28"/>
      <c r="G1970" s="10"/>
      <c r="H1970" s="15"/>
      <c r="I1970" s="10">
        <f t="shared" ref="I1970:I1988" si="375">SUM(G1970*H1970)</f>
        <v>0</v>
      </c>
    </row>
    <row r="1971" spans="1:11">
      <c r="A1971" s="32" t="s">
        <v>28</v>
      </c>
      <c r="B1971" s="11"/>
      <c r="C1971" s="12"/>
      <c r="D1971" s="28"/>
      <c r="E1971" s="28"/>
      <c r="F1971" s="28"/>
      <c r="G1971" s="10"/>
      <c r="H1971" s="15"/>
      <c r="I1971" s="10">
        <f t="shared" si="375"/>
        <v>0</v>
      </c>
    </row>
    <row r="1972" spans="1:11">
      <c r="A1972" s="32" t="s">
        <v>28</v>
      </c>
      <c r="B1972" s="11"/>
      <c r="C1972" s="12"/>
      <c r="D1972" s="28"/>
      <c r="E1972" s="28"/>
      <c r="F1972" s="28"/>
      <c r="G1972" s="10"/>
      <c r="H1972" s="15"/>
      <c r="I1972" s="10">
        <f t="shared" si="375"/>
        <v>0</v>
      </c>
    </row>
    <row r="1973" spans="1:11">
      <c r="A1973" t="s">
        <v>26</v>
      </c>
      <c r="B1973" s="11"/>
      <c r="C1973" s="12"/>
      <c r="D1973" s="28"/>
      <c r="E1973" s="28"/>
      <c r="F1973" s="28"/>
      <c r="G1973" s="33">
        <v>0.1</v>
      </c>
      <c r="H1973" s="15">
        <f>SUM(I1970:I1972)</f>
        <v>0</v>
      </c>
      <c r="I1973" s="10">
        <f t="shared" si="375"/>
        <v>0</v>
      </c>
    </row>
    <row r="1974" spans="1:11">
      <c r="B1974" s="11" t="s">
        <v>27</v>
      </c>
      <c r="C1974" s="12"/>
      <c r="D1974" s="28"/>
      <c r="E1974" s="28"/>
      <c r="F1974" s="28"/>
      <c r="G1974" s="10"/>
      <c r="H1974" s="15"/>
      <c r="I1974" s="10">
        <f t="shared" si="375"/>
        <v>0</v>
      </c>
    </row>
    <row r="1975" spans="1:11">
      <c r="B1975" s="11" t="s">
        <v>13</v>
      </c>
      <c r="C1975" s="12" t="s">
        <v>14</v>
      </c>
      <c r="D1975" s="28" t="s">
        <v>29</v>
      </c>
      <c r="E1975" s="28"/>
      <c r="F1975" s="28">
        <f>SUM(G1961:G1963)</f>
        <v>0</v>
      </c>
      <c r="G1975" s="34">
        <f>SUM(F1975)/20</f>
        <v>0</v>
      </c>
      <c r="H1975" s="23"/>
      <c r="I1975" s="10">
        <f t="shared" si="375"/>
        <v>0</v>
      </c>
    </row>
    <row r="1976" spans="1:11">
      <c r="B1976" s="11" t="s">
        <v>13</v>
      </c>
      <c r="C1976" s="12" t="s">
        <v>14</v>
      </c>
      <c r="D1976" s="28" t="s">
        <v>30</v>
      </c>
      <c r="E1976" s="28"/>
      <c r="F1976" s="28">
        <f>SUM(G1964:G1966)</f>
        <v>0</v>
      </c>
      <c r="G1976" s="34">
        <f>SUM(F1976)/10</f>
        <v>0</v>
      </c>
      <c r="H1976" s="23"/>
      <c r="I1976" s="10">
        <f t="shared" si="375"/>
        <v>0</v>
      </c>
    </row>
    <row r="1977" spans="1:11">
      <c r="B1977" s="11" t="s">
        <v>13</v>
      </c>
      <c r="C1977" s="12" t="s">
        <v>14</v>
      </c>
      <c r="D1977" s="28" t="s">
        <v>57</v>
      </c>
      <c r="E1977" s="28"/>
      <c r="F1977" s="80"/>
      <c r="G1977" s="34">
        <f>SUM(F1977)*0.25</f>
        <v>0</v>
      </c>
      <c r="H1977" s="23"/>
      <c r="I1977" s="10">
        <f t="shared" si="375"/>
        <v>0</v>
      </c>
    </row>
    <row r="1978" spans="1:11">
      <c r="B1978" s="11" t="s">
        <v>13</v>
      </c>
      <c r="C1978" s="12" t="s">
        <v>14</v>
      </c>
      <c r="D1978" s="28"/>
      <c r="E1978" s="28"/>
      <c r="F1978" s="28"/>
      <c r="G1978" s="34"/>
      <c r="H1978" s="23"/>
      <c r="I1978" s="10">
        <f t="shared" si="375"/>
        <v>0</v>
      </c>
    </row>
    <row r="1979" spans="1:11">
      <c r="B1979" s="11" t="s">
        <v>13</v>
      </c>
      <c r="C1979" s="12" t="s">
        <v>15</v>
      </c>
      <c r="D1979" s="28"/>
      <c r="E1979" s="28"/>
      <c r="F1979" s="28"/>
      <c r="G1979" s="34"/>
      <c r="H1979" s="23"/>
      <c r="I1979" s="10">
        <f t="shared" si="375"/>
        <v>0</v>
      </c>
    </row>
    <row r="1980" spans="1:11">
      <c r="B1980" s="11" t="s">
        <v>13</v>
      </c>
      <c r="C1980" s="12" t="s">
        <v>15</v>
      </c>
      <c r="D1980" s="28"/>
      <c r="E1980" s="28"/>
      <c r="F1980" s="28"/>
      <c r="G1980" s="34"/>
      <c r="H1980" s="23"/>
      <c r="I1980" s="10">
        <f t="shared" si="375"/>
        <v>0</v>
      </c>
    </row>
    <row r="1981" spans="1:11">
      <c r="B1981" s="11" t="s">
        <v>13</v>
      </c>
      <c r="C1981" s="12" t="s">
        <v>15</v>
      </c>
      <c r="D1981" s="28"/>
      <c r="E1981" s="28"/>
      <c r="F1981" s="28"/>
      <c r="G1981" s="34"/>
      <c r="H1981" s="23"/>
      <c r="I1981" s="10">
        <f t="shared" si="375"/>
        <v>0</v>
      </c>
    </row>
    <row r="1982" spans="1:11">
      <c r="B1982" s="11" t="s">
        <v>13</v>
      </c>
      <c r="C1982" s="12" t="s">
        <v>16</v>
      </c>
      <c r="D1982" s="28"/>
      <c r="E1982" s="28"/>
      <c r="F1982" s="28"/>
      <c r="G1982" s="34"/>
      <c r="H1982" s="23"/>
      <c r="I1982" s="10">
        <f t="shared" si="375"/>
        <v>0</v>
      </c>
    </row>
    <row r="1983" spans="1:11">
      <c r="B1983" s="11" t="s">
        <v>13</v>
      </c>
      <c r="C1983" s="12" t="s">
        <v>16</v>
      </c>
      <c r="D1983" s="28"/>
      <c r="E1983" s="28"/>
      <c r="F1983" s="28"/>
      <c r="G1983" s="34"/>
      <c r="H1983" s="23"/>
      <c r="I1983" s="10">
        <f t="shared" si="375"/>
        <v>0</v>
      </c>
    </row>
    <row r="1984" spans="1:11">
      <c r="B1984" s="11" t="s">
        <v>21</v>
      </c>
      <c r="C1984" s="12" t="s">
        <v>14</v>
      </c>
      <c r="D1984" s="28"/>
      <c r="E1984" s="28"/>
      <c r="F1984" s="28"/>
      <c r="G1984" s="22">
        <f>SUM(G1975:G1978)</f>
        <v>0</v>
      </c>
      <c r="H1984" s="15">
        <v>37.42</v>
      </c>
      <c r="I1984" s="10">
        <f t="shared" si="375"/>
        <v>0</v>
      </c>
      <c r="K1984" s="5">
        <f>SUM(G1984)*I1959</f>
        <v>0</v>
      </c>
    </row>
    <row r="1985" spans="1:13">
      <c r="B1985" s="11" t="s">
        <v>21</v>
      </c>
      <c r="C1985" s="12" t="s">
        <v>15</v>
      </c>
      <c r="D1985" s="28"/>
      <c r="E1985" s="28"/>
      <c r="F1985" s="28"/>
      <c r="G1985" s="22">
        <f>SUM(G1979:G1981)</f>
        <v>0</v>
      </c>
      <c r="H1985" s="15">
        <v>37.42</v>
      </c>
      <c r="I1985" s="10">
        <f t="shared" si="375"/>
        <v>0</v>
      </c>
      <c r="L1985" s="5">
        <f>SUM(G1985)*I1959</f>
        <v>0</v>
      </c>
    </row>
    <row r="1986" spans="1:13">
      <c r="B1986" s="11" t="s">
        <v>21</v>
      </c>
      <c r="C1986" s="12" t="s">
        <v>16</v>
      </c>
      <c r="D1986" s="28"/>
      <c r="E1986" s="28"/>
      <c r="F1986" s="28"/>
      <c r="G1986" s="22">
        <f>SUM(G1982:G1983)</f>
        <v>0</v>
      </c>
      <c r="H1986" s="15">
        <v>37.42</v>
      </c>
      <c r="I1986" s="10">
        <f t="shared" si="375"/>
        <v>0</v>
      </c>
      <c r="M1986" s="5">
        <f>SUM(G1986)*I1959</f>
        <v>0</v>
      </c>
    </row>
    <row r="1987" spans="1:13">
      <c r="B1987" s="11" t="s">
        <v>13</v>
      </c>
      <c r="C1987" s="12" t="s">
        <v>17</v>
      </c>
      <c r="D1987" s="28"/>
      <c r="E1987" s="28"/>
      <c r="F1987" s="28"/>
      <c r="G1987" s="34"/>
      <c r="H1987" s="15">
        <v>37.42</v>
      </c>
      <c r="I1987" s="10">
        <f t="shared" si="375"/>
        <v>0</v>
      </c>
      <c r="L1987" s="5">
        <f>SUM(G1987)*I1959</f>
        <v>0</v>
      </c>
    </row>
    <row r="1988" spans="1:13">
      <c r="B1988" s="11" t="s">
        <v>12</v>
      </c>
      <c r="C1988" s="12"/>
      <c r="D1988" s="28"/>
      <c r="E1988" s="28"/>
      <c r="F1988" s="28"/>
      <c r="G1988" s="10"/>
      <c r="H1988" s="15">
        <v>37.42</v>
      </c>
      <c r="I1988" s="10">
        <f t="shared" si="375"/>
        <v>0</v>
      </c>
    </row>
    <row r="1989" spans="1:13">
      <c r="B1989" s="11" t="s">
        <v>11</v>
      </c>
      <c r="C1989" s="12"/>
      <c r="D1989" s="28"/>
      <c r="E1989" s="28"/>
      <c r="F1989" s="28"/>
      <c r="G1989" s="10">
        <v>1</v>
      </c>
      <c r="H1989" s="15">
        <f>SUM(I1961:I1988)*0.01</f>
        <v>0</v>
      </c>
      <c r="I1989" s="10">
        <f>SUM(G1989*H1989)</f>
        <v>0</v>
      </c>
    </row>
    <row r="1990" spans="1:13" s="2" customFormat="1" ht="13.1">
      <c r="B1990" s="8" t="s">
        <v>10</v>
      </c>
      <c r="D1990" s="27"/>
      <c r="E1990" s="27"/>
      <c r="F1990" s="27"/>
      <c r="G1990" s="6">
        <f>SUM(G1984:G1987)</f>
        <v>0</v>
      </c>
      <c r="H1990" s="14"/>
      <c r="I1990" s="6">
        <f>SUM(I1961:I1989)</f>
        <v>0</v>
      </c>
      <c r="J1990" s="6">
        <f>SUM(I1990)*I1959</f>
        <v>0</v>
      </c>
      <c r="K1990" s="6">
        <f>SUM(K1984:K1989)</f>
        <v>0</v>
      </c>
      <c r="L1990" s="6">
        <f t="shared" ref="L1990" si="376">SUM(L1984:L1989)</f>
        <v>0</v>
      </c>
      <c r="M1990" s="6">
        <f t="shared" ref="M1990" si="377">SUM(M1984:M1989)</f>
        <v>0</v>
      </c>
    </row>
    <row r="1991" spans="1:13" ht="15.05">
      <c r="A1991" s="3" t="s">
        <v>9</v>
      </c>
      <c r="B1991" s="77">
        <f>'JMS SHEDULE OF WORKS'!C65</f>
        <v>0</v>
      </c>
      <c r="D1991" s="26">
        <f>'JMS SHEDULE OF WORKS'!D65</f>
        <v>0</v>
      </c>
      <c r="F1991" s="78">
        <f>'JMS SHEDULE OF WORKS'!G65</f>
        <v>0</v>
      </c>
      <c r="H1991" s="13" t="s">
        <v>22</v>
      </c>
      <c r="I1991" s="24">
        <f>'JMS SHEDULE OF WORKS'!E65</f>
        <v>0</v>
      </c>
    </row>
    <row r="1992" spans="1:13" s="2" customFormat="1" ht="13.1">
      <c r="A1992" s="76" t="str">
        <f>'JMS SHEDULE OF WORKS'!A65</f>
        <v>6964/63</v>
      </c>
      <c r="B1992" s="8" t="s">
        <v>3</v>
      </c>
      <c r="C1992" s="2" t="s">
        <v>4</v>
      </c>
      <c r="D1992" s="27" t="s">
        <v>5</v>
      </c>
      <c r="E1992" s="27" t="s">
        <v>5</v>
      </c>
      <c r="F1992" s="27" t="s">
        <v>23</v>
      </c>
      <c r="G1992" s="6" t="s">
        <v>6</v>
      </c>
      <c r="H1992" s="14" t="s">
        <v>7</v>
      </c>
      <c r="I1992" s="6" t="s">
        <v>8</v>
      </c>
      <c r="J1992" s="6"/>
      <c r="K1992" s="6" t="s">
        <v>18</v>
      </c>
      <c r="L1992" s="6" t="s">
        <v>19</v>
      </c>
      <c r="M1992" s="6" t="s">
        <v>20</v>
      </c>
    </row>
    <row r="1993" spans="1:13">
      <c r="A1993" s="30" t="s">
        <v>24</v>
      </c>
      <c r="B1993" s="11"/>
      <c r="C1993" s="12"/>
      <c r="D1993" s="28"/>
      <c r="E1993" s="28"/>
      <c r="F1993" s="28">
        <f t="shared" ref="F1993:F1998" si="378">SUM(D1993*E1993)</f>
        <v>0</v>
      </c>
      <c r="G1993" s="10"/>
      <c r="H1993" s="15"/>
      <c r="I1993" s="10">
        <f t="shared" ref="I1993:I1998" si="379">SUM(F1993*G1993)*H1993</f>
        <v>0</v>
      </c>
    </row>
    <row r="1994" spans="1:13">
      <c r="A1994" s="30" t="s">
        <v>24</v>
      </c>
      <c r="B1994" s="11"/>
      <c r="C1994" s="12"/>
      <c r="D1994" s="28"/>
      <c r="E1994" s="28"/>
      <c r="F1994" s="28">
        <f t="shared" si="378"/>
        <v>0</v>
      </c>
      <c r="G1994" s="10"/>
      <c r="H1994" s="15"/>
      <c r="I1994" s="10">
        <f t="shared" si="379"/>
        <v>0</v>
      </c>
    </row>
    <row r="1995" spans="1:13">
      <c r="A1995" s="30" t="s">
        <v>24</v>
      </c>
      <c r="B1995" s="11"/>
      <c r="C1995" s="12"/>
      <c r="D1995" s="28"/>
      <c r="E1995" s="28"/>
      <c r="F1995" s="28">
        <f t="shared" si="378"/>
        <v>0</v>
      </c>
      <c r="G1995" s="10"/>
      <c r="H1995" s="15"/>
      <c r="I1995" s="10">
        <f t="shared" si="379"/>
        <v>0</v>
      </c>
    </row>
    <row r="1996" spans="1:13">
      <c r="A1996" s="31" t="s">
        <v>25</v>
      </c>
      <c r="B1996" s="11"/>
      <c r="C1996" s="12"/>
      <c r="D1996" s="28"/>
      <c r="E1996" s="28"/>
      <c r="F1996" s="28">
        <f t="shared" si="378"/>
        <v>0</v>
      </c>
      <c r="G1996" s="10"/>
      <c r="H1996" s="15"/>
      <c r="I1996" s="10">
        <f t="shared" si="379"/>
        <v>0</v>
      </c>
    </row>
    <row r="1997" spans="1:13">
      <c r="A1997" s="31" t="s">
        <v>25</v>
      </c>
      <c r="B1997" s="11"/>
      <c r="C1997" s="12"/>
      <c r="D1997" s="28"/>
      <c r="E1997" s="28"/>
      <c r="F1997" s="28">
        <f t="shared" si="378"/>
        <v>0</v>
      </c>
      <c r="G1997" s="10"/>
      <c r="H1997" s="15"/>
      <c r="I1997" s="10">
        <f t="shared" si="379"/>
        <v>0</v>
      </c>
    </row>
    <row r="1998" spans="1:13">
      <c r="A1998" s="31" t="s">
        <v>25</v>
      </c>
      <c r="B1998" s="11"/>
      <c r="C1998" s="12"/>
      <c r="D1998" s="28"/>
      <c r="E1998" s="28"/>
      <c r="F1998" s="28">
        <f t="shared" si="378"/>
        <v>0</v>
      </c>
      <c r="G1998" s="10"/>
      <c r="H1998" s="15"/>
      <c r="I1998" s="10">
        <f t="shared" si="379"/>
        <v>0</v>
      </c>
    </row>
    <row r="1999" spans="1:13">
      <c r="A1999" s="31" t="s">
        <v>39</v>
      </c>
      <c r="B1999" s="11"/>
      <c r="C1999" s="12"/>
      <c r="D1999" s="28"/>
      <c r="E1999" s="28"/>
      <c r="F1999" s="28"/>
      <c r="G1999" s="10"/>
      <c r="H1999" s="15"/>
      <c r="I1999" s="10">
        <f t="shared" ref="I1999:I2001" si="380">SUM(G1999*H1999)</f>
        <v>0</v>
      </c>
    </row>
    <row r="2000" spans="1:13">
      <c r="A2000" s="31" t="s">
        <v>39</v>
      </c>
      <c r="B2000" s="11"/>
      <c r="C2000" s="12"/>
      <c r="D2000" s="28"/>
      <c r="E2000" s="28"/>
      <c r="F2000" s="28"/>
      <c r="G2000" s="10"/>
      <c r="H2000" s="15"/>
      <c r="I2000" s="10">
        <f t="shared" si="380"/>
        <v>0</v>
      </c>
    </row>
    <row r="2001" spans="1:11">
      <c r="A2001" s="31" t="s">
        <v>39</v>
      </c>
      <c r="B2001" s="11"/>
      <c r="C2001" s="12"/>
      <c r="D2001" s="28"/>
      <c r="E2001" s="28"/>
      <c r="F2001" s="28"/>
      <c r="G2001" s="10"/>
      <c r="H2001" s="15"/>
      <c r="I2001" s="10">
        <f t="shared" si="380"/>
        <v>0</v>
      </c>
    </row>
    <row r="2002" spans="1:11">
      <c r="A2002" s="32" t="s">
        <v>28</v>
      </c>
      <c r="B2002" s="11"/>
      <c r="C2002" s="12"/>
      <c r="D2002" s="28"/>
      <c r="E2002" s="28"/>
      <c r="F2002" s="28"/>
      <c r="G2002" s="10"/>
      <c r="H2002" s="15"/>
      <c r="I2002" s="10">
        <f t="shared" ref="I2002:I2020" si="381">SUM(G2002*H2002)</f>
        <v>0</v>
      </c>
    </row>
    <row r="2003" spans="1:11">
      <c r="A2003" s="32" t="s">
        <v>28</v>
      </c>
      <c r="B2003" s="11"/>
      <c r="C2003" s="12"/>
      <c r="D2003" s="28"/>
      <c r="E2003" s="28"/>
      <c r="F2003" s="28"/>
      <c r="G2003" s="10"/>
      <c r="H2003" s="15"/>
      <c r="I2003" s="10">
        <f t="shared" si="381"/>
        <v>0</v>
      </c>
    </row>
    <row r="2004" spans="1:11">
      <c r="A2004" s="32" t="s">
        <v>28</v>
      </c>
      <c r="B2004" s="11"/>
      <c r="C2004" s="12"/>
      <c r="D2004" s="28"/>
      <c r="E2004" s="28"/>
      <c r="F2004" s="28"/>
      <c r="G2004" s="10"/>
      <c r="H2004" s="15"/>
      <c r="I2004" s="10">
        <f t="shared" si="381"/>
        <v>0</v>
      </c>
    </row>
    <row r="2005" spans="1:11">
      <c r="A2005" t="s">
        <v>26</v>
      </c>
      <c r="B2005" s="11"/>
      <c r="C2005" s="12"/>
      <c r="D2005" s="28"/>
      <c r="E2005" s="28"/>
      <c r="F2005" s="28"/>
      <c r="G2005" s="33">
        <v>0.1</v>
      </c>
      <c r="H2005" s="15">
        <f>SUM(I2002:I2004)</f>
        <v>0</v>
      </c>
      <c r="I2005" s="10">
        <f t="shared" si="381"/>
        <v>0</v>
      </c>
    </row>
    <row r="2006" spans="1:11">
      <c r="B2006" s="11" t="s">
        <v>27</v>
      </c>
      <c r="C2006" s="12"/>
      <c r="D2006" s="28"/>
      <c r="E2006" s="28"/>
      <c r="F2006" s="28"/>
      <c r="G2006" s="10"/>
      <c r="H2006" s="15"/>
      <c r="I2006" s="10">
        <f t="shared" si="381"/>
        <v>0</v>
      </c>
    </row>
    <row r="2007" spans="1:11">
      <c r="B2007" s="11" t="s">
        <v>13</v>
      </c>
      <c r="C2007" s="12" t="s">
        <v>14</v>
      </c>
      <c r="D2007" s="28" t="s">
        <v>29</v>
      </c>
      <c r="E2007" s="28"/>
      <c r="F2007" s="28">
        <f>SUM(G1993:G1995)</f>
        <v>0</v>
      </c>
      <c r="G2007" s="34">
        <f>SUM(F2007)/20</f>
        <v>0</v>
      </c>
      <c r="H2007" s="23"/>
      <c r="I2007" s="10">
        <f t="shared" si="381"/>
        <v>0</v>
      </c>
    </row>
    <row r="2008" spans="1:11">
      <c r="B2008" s="11" t="s">
        <v>13</v>
      </c>
      <c r="C2008" s="12" t="s">
        <v>14</v>
      </c>
      <c r="D2008" s="28" t="s">
        <v>30</v>
      </c>
      <c r="E2008" s="28"/>
      <c r="F2008" s="28">
        <f>SUM(G1996:G1998)</f>
        <v>0</v>
      </c>
      <c r="G2008" s="34">
        <f>SUM(F2008)/10</f>
        <v>0</v>
      </c>
      <c r="H2008" s="23"/>
      <c r="I2008" s="10">
        <f t="shared" si="381"/>
        <v>0</v>
      </c>
    </row>
    <row r="2009" spans="1:11">
      <c r="B2009" s="11" t="s">
        <v>13</v>
      </c>
      <c r="C2009" s="12" t="s">
        <v>14</v>
      </c>
      <c r="D2009" s="28" t="s">
        <v>57</v>
      </c>
      <c r="E2009" s="28"/>
      <c r="F2009" s="80"/>
      <c r="G2009" s="34">
        <f>SUM(F2009)*0.25</f>
        <v>0</v>
      </c>
      <c r="H2009" s="23"/>
      <c r="I2009" s="10">
        <f t="shared" si="381"/>
        <v>0</v>
      </c>
    </row>
    <row r="2010" spans="1:11">
      <c r="B2010" s="11" t="s">
        <v>13</v>
      </c>
      <c r="C2010" s="12" t="s">
        <v>14</v>
      </c>
      <c r="D2010" s="28"/>
      <c r="E2010" s="28"/>
      <c r="F2010" s="28"/>
      <c r="G2010" s="34"/>
      <c r="H2010" s="23"/>
      <c r="I2010" s="10">
        <f t="shared" si="381"/>
        <v>0</v>
      </c>
    </row>
    <row r="2011" spans="1:11">
      <c r="B2011" s="11" t="s">
        <v>13</v>
      </c>
      <c r="C2011" s="12" t="s">
        <v>15</v>
      </c>
      <c r="D2011" s="28"/>
      <c r="E2011" s="28"/>
      <c r="F2011" s="28"/>
      <c r="G2011" s="34"/>
      <c r="H2011" s="23"/>
      <c r="I2011" s="10">
        <f t="shared" si="381"/>
        <v>0</v>
      </c>
    </row>
    <row r="2012" spans="1:11">
      <c r="B2012" s="11" t="s">
        <v>13</v>
      </c>
      <c r="C2012" s="12" t="s">
        <v>15</v>
      </c>
      <c r="D2012" s="28"/>
      <c r="E2012" s="28"/>
      <c r="F2012" s="28"/>
      <c r="G2012" s="34"/>
      <c r="H2012" s="23"/>
      <c r="I2012" s="10">
        <f t="shared" si="381"/>
        <v>0</v>
      </c>
    </row>
    <row r="2013" spans="1:11">
      <c r="B2013" s="11" t="s">
        <v>13</v>
      </c>
      <c r="C2013" s="12" t="s">
        <v>15</v>
      </c>
      <c r="D2013" s="28"/>
      <c r="E2013" s="28"/>
      <c r="F2013" s="28"/>
      <c r="G2013" s="34"/>
      <c r="H2013" s="23"/>
      <c r="I2013" s="10">
        <f t="shared" si="381"/>
        <v>0</v>
      </c>
    </row>
    <row r="2014" spans="1:11">
      <c r="B2014" s="11" t="s">
        <v>13</v>
      </c>
      <c r="C2014" s="12" t="s">
        <v>16</v>
      </c>
      <c r="D2014" s="28"/>
      <c r="E2014" s="28"/>
      <c r="F2014" s="28"/>
      <c r="G2014" s="34"/>
      <c r="H2014" s="23"/>
      <c r="I2014" s="10">
        <f t="shared" si="381"/>
        <v>0</v>
      </c>
    </row>
    <row r="2015" spans="1:11">
      <c r="B2015" s="11" t="s">
        <v>13</v>
      </c>
      <c r="C2015" s="12" t="s">
        <v>16</v>
      </c>
      <c r="D2015" s="28"/>
      <c r="E2015" s="28"/>
      <c r="F2015" s="28"/>
      <c r="G2015" s="34"/>
      <c r="H2015" s="23"/>
      <c r="I2015" s="10">
        <f t="shared" si="381"/>
        <v>0</v>
      </c>
    </row>
    <row r="2016" spans="1:11">
      <c r="B2016" s="11" t="s">
        <v>21</v>
      </c>
      <c r="C2016" s="12" t="s">
        <v>14</v>
      </c>
      <c r="D2016" s="28"/>
      <c r="E2016" s="28"/>
      <c r="F2016" s="28"/>
      <c r="G2016" s="22">
        <f>SUM(G2007:G2010)</f>
        <v>0</v>
      </c>
      <c r="H2016" s="15">
        <v>37.42</v>
      </c>
      <c r="I2016" s="10">
        <f t="shared" si="381"/>
        <v>0</v>
      </c>
      <c r="K2016" s="5">
        <f>SUM(G2016)*I1991</f>
        <v>0</v>
      </c>
    </row>
    <row r="2017" spans="1:13">
      <c r="B2017" s="11" t="s">
        <v>21</v>
      </c>
      <c r="C2017" s="12" t="s">
        <v>15</v>
      </c>
      <c r="D2017" s="28"/>
      <c r="E2017" s="28"/>
      <c r="F2017" s="28"/>
      <c r="G2017" s="22">
        <f>SUM(G2011:G2013)</f>
        <v>0</v>
      </c>
      <c r="H2017" s="15">
        <v>37.42</v>
      </c>
      <c r="I2017" s="10">
        <f t="shared" si="381"/>
        <v>0</v>
      </c>
      <c r="L2017" s="5">
        <f>SUM(G2017)*I1991</f>
        <v>0</v>
      </c>
    </row>
    <row r="2018" spans="1:13">
      <c r="B2018" s="11" t="s">
        <v>21</v>
      </c>
      <c r="C2018" s="12" t="s">
        <v>16</v>
      </c>
      <c r="D2018" s="28"/>
      <c r="E2018" s="28"/>
      <c r="F2018" s="28"/>
      <c r="G2018" s="22">
        <f>SUM(G2014:G2015)</f>
        <v>0</v>
      </c>
      <c r="H2018" s="15">
        <v>37.42</v>
      </c>
      <c r="I2018" s="10">
        <f t="shared" si="381"/>
        <v>0</v>
      </c>
      <c r="M2018" s="5">
        <f>SUM(G2018)*I1991</f>
        <v>0</v>
      </c>
    </row>
    <row r="2019" spans="1:13">
      <c r="B2019" s="11" t="s">
        <v>13</v>
      </c>
      <c r="C2019" s="12" t="s">
        <v>17</v>
      </c>
      <c r="D2019" s="28"/>
      <c r="E2019" s="28"/>
      <c r="F2019" s="28"/>
      <c r="G2019" s="34"/>
      <c r="H2019" s="15">
        <v>37.42</v>
      </c>
      <c r="I2019" s="10">
        <f t="shared" si="381"/>
        <v>0</v>
      </c>
      <c r="L2019" s="5">
        <f>SUM(G2019)*I1991</f>
        <v>0</v>
      </c>
    </row>
    <row r="2020" spans="1:13">
      <c r="B2020" s="11" t="s">
        <v>12</v>
      </c>
      <c r="C2020" s="12"/>
      <c r="D2020" s="28"/>
      <c r="E2020" s="28"/>
      <c r="F2020" s="28"/>
      <c r="G2020" s="10"/>
      <c r="H2020" s="15">
        <v>37.42</v>
      </c>
      <c r="I2020" s="10">
        <f t="shared" si="381"/>
        <v>0</v>
      </c>
    </row>
    <row r="2021" spans="1:13">
      <c r="B2021" s="11" t="s">
        <v>11</v>
      </c>
      <c r="C2021" s="12"/>
      <c r="D2021" s="28"/>
      <c r="E2021" s="28"/>
      <c r="F2021" s="28"/>
      <c r="G2021" s="10">
        <v>1</v>
      </c>
      <c r="H2021" s="15">
        <f>SUM(I1993:I2020)*0.01</f>
        <v>0</v>
      </c>
      <c r="I2021" s="10">
        <f>SUM(G2021*H2021)</f>
        <v>0</v>
      </c>
    </row>
    <row r="2022" spans="1:13" s="2" customFormat="1" ht="13.1">
      <c r="B2022" s="8" t="s">
        <v>10</v>
      </c>
      <c r="D2022" s="27"/>
      <c r="E2022" s="27"/>
      <c r="F2022" s="27"/>
      <c r="G2022" s="6">
        <f>SUM(G2016:G2019)</f>
        <v>0</v>
      </c>
      <c r="H2022" s="14"/>
      <c r="I2022" s="6">
        <f>SUM(I1993:I2021)</f>
        <v>0</v>
      </c>
      <c r="J2022" s="6">
        <f>SUM(I2022)*I1991</f>
        <v>0</v>
      </c>
      <c r="K2022" s="6">
        <f>SUM(K2016:K2021)</f>
        <v>0</v>
      </c>
      <c r="L2022" s="6">
        <f t="shared" ref="L2022" si="382">SUM(L2016:L2021)</f>
        <v>0</v>
      </c>
      <c r="M2022" s="6">
        <f t="shared" ref="M2022" si="383">SUM(M2016:M2021)</f>
        <v>0</v>
      </c>
    </row>
    <row r="2023" spans="1:13" ht="15.05">
      <c r="A2023" s="3" t="s">
        <v>9</v>
      </c>
      <c r="B2023" s="77">
        <f>'JMS SHEDULE OF WORKS'!C66</f>
        <v>0</v>
      </c>
      <c r="D2023" s="26">
        <f>'JMS SHEDULE OF WORKS'!D66</f>
        <v>0</v>
      </c>
      <c r="F2023" s="78">
        <f>'JMS SHEDULE OF WORKS'!G66</f>
        <v>0</v>
      </c>
      <c r="H2023" s="13" t="s">
        <v>22</v>
      </c>
      <c r="I2023" s="24">
        <f>'JMS SHEDULE OF WORKS'!E66</f>
        <v>0</v>
      </c>
    </row>
    <row r="2024" spans="1:13" s="2" customFormat="1" ht="13.1">
      <c r="A2024" s="76" t="str">
        <f>'JMS SHEDULE OF WORKS'!A66</f>
        <v>6964/64</v>
      </c>
      <c r="B2024" s="8" t="s">
        <v>3</v>
      </c>
      <c r="C2024" s="2" t="s">
        <v>4</v>
      </c>
      <c r="D2024" s="27" t="s">
        <v>5</v>
      </c>
      <c r="E2024" s="27" t="s">
        <v>5</v>
      </c>
      <c r="F2024" s="27" t="s">
        <v>23</v>
      </c>
      <c r="G2024" s="6" t="s">
        <v>6</v>
      </c>
      <c r="H2024" s="14" t="s">
        <v>7</v>
      </c>
      <c r="I2024" s="6" t="s">
        <v>8</v>
      </c>
      <c r="J2024" s="6"/>
      <c r="K2024" s="6" t="s">
        <v>18</v>
      </c>
      <c r="L2024" s="6" t="s">
        <v>19</v>
      </c>
      <c r="M2024" s="6" t="s">
        <v>20</v>
      </c>
    </row>
    <row r="2025" spans="1:13">
      <c r="A2025" s="30" t="s">
        <v>24</v>
      </c>
      <c r="B2025" s="11"/>
      <c r="C2025" s="12"/>
      <c r="D2025" s="28"/>
      <c r="E2025" s="28"/>
      <c r="F2025" s="28">
        <f t="shared" ref="F2025:F2030" si="384">SUM(D2025*E2025)</f>
        <v>0</v>
      </c>
      <c r="G2025" s="10"/>
      <c r="H2025" s="15"/>
      <c r="I2025" s="10">
        <f t="shared" ref="I2025:I2030" si="385">SUM(F2025*G2025)*H2025</f>
        <v>0</v>
      </c>
    </row>
    <row r="2026" spans="1:13">
      <c r="A2026" s="30" t="s">
        <v>24</v>
      </c>
      <c r="B2026" s="11"/>
      <c r="C2026" s="12"/>
      <c r="D2026" s="28"/>
      <c r="E2026" s="28"/>
      <c r="F2026" s="28">
        <f t="shared" si="384"/>
        <v>0</v>
      </c>
      <c r="G2026" s="10"/>
      <c r="H2026" s="15"/>
      <c r="I2026" s="10">
        <f t="shared" si="385"/>
        <v>0</v>
      </c>
    </row>
    <row r="2027" spans="1:13">
      <c r="A2027" s="30" t="s">
        <v>24</v>
      </c>
      <c r="B2027" s="11"/>
      <c r="C2027" s="12"/>
      <c r="D2027" s="28"/>
      <c r="E2027" s="28"/>
      <c r="F2027" s="28">
        <f t="shared" si="384"/>
        <v>0</v>
      </c>
      <c r="G2027" s="10"/>
      <c r="H2027" s="15"/>
      <c r="I2027" s="10">
        <f t="shared" si="385"/>
        <v>0</v>
      </c>
    </row>
    <row r="2028" spans="1:13">
      <c r="A2028" s="31" t="s">
        <v>25</v>
      </c>
      <c r="B2028" s="11"/>
      <c r="C2028" s="12"/>
      <c r="D2028" s="28"/>
      <c r="E2028" s="28"/>
      <c r="F2028" s="28">
        <f t="shared" si="384"/>
        <v>0</v>
      </c>
      <c r="G2028" s="10"/>
      <c r="H2028" s="15"/>
      <c r="I2028" s="10">
        <f t="shared" si="385"/>
        <v>0</v>
      </c>
    </row>
    <row r="2029" spans="1:13">
      <c r="A2029" s="31" t="s">
        <v>25</v>
      </c>
      <c r="B2029" s="11"/>
      <c r="C2029" s="12"/>
      <c r="D2029" s="28"/>
      <c r="E2029" s="28"/>
      <c r="F2029" s="28">
        <f t="shared" si="384"/>
        <v>0</v>
      </c>
      <c r="G2029" s="10"/>
      <c r="H2029" s="15"/>
      <c r="I2029" s="10">
        <f t="shared" si="385"/>
        <v>0</v>
      </c>
    </row>
    <row r="2030" spans="1:13">
      <c r="A2030" s="31" t="s">
        <v>25</v>
      </c>
      <c r="B2030" s="11"/>
      <c r="C2030" s="12"/>
      <c r="D2030" s="28"/>
      <c r="E2030" s="28"/>
      <c r="F2030" s="28">
        <f t="shared" si="384"/>
        <v>0</v>
      </c>
      <c r="G2030" s="10"/>
      <c r="H2030" s="15"/>
      <c r="I2030" s="10">
        <f t="shared" si="385"/>
        <v>0</v>
      </c>
    </row>
    <row r="2031" spans="1:13">
      <c r="A2031" s="31" t="s">
        <v>39</v>
      </c>
      <c r="B2031" s="11"/>
      <c r="C2031" s="12"/>
      <c r="D2031" s="28"/>
      <c r="E2031" s="28"/>
      <c r="F2031" s="28"/>
      <c r="G2031" s="10"/>
      <c r="H2031" s="15"/>
      <c r="I2031" s="10">
        <f t="shared" ref="I2031:I2033" si="386">SUM(G2031*H2031)</f>
        <v>0</v>
      </c>
    </row>
    <row r="2032" spans="1:13">
      <c r="A2032" s="31" t="s">
        <v>39</v>
      </c>
      <c r="B2032" s="11"/>
      <c r="C2032" s="12"/>
      <c r="D2032" s="28"/>
      <c r="E2032" s="28"/>
      <c r="F2032" s="28"/>
      <c r="G2032" s="10"/>
      <c r="H2032" s="15"/>
      <c r="I2032" s="10">
        <f t="shared" si="386"/>
        <v>0</v>
      </c>
    </row>
    <row r="2033" spans="1:11">
      <c r="A2033" s="31" t="s">
        <v>39</v>
      </c>
      <c r="B2033" s="11"/>
      <c r="C2033" s="12"/>
      <c r="D2033" s="28"/>
      <c r="E2033" s="28"/>
      <c r="F2033" s="28"/>
      <c r="G2033" s="10"/>
      <c r="H2033" s="15"/>
      <c r="I2033" s="10">
        <f t="shared" si="386"/>
        <v>0</v>
      </c>
    </row>
    <row r="2034" spans="1:11">
      <c r="A2034" s="32" t="s">
        <v>28</v>
      </c>
      <c r="B2034" s="11"/>
      <c r="C2034" s="12"/>
      <c r="D2034" s="28"/>
      <c r="E2034" s="28"/>
      <c r="F2034" s="28"/>
      <c r="G2034" s="10"/>
      <c r="H2034" s="15"/>
      <c r="I2034" s="10">
        <f t="shared" ref="I2034:I2052" si="387">SUM(G2034*H2034)</f>
        <v>0</v>
      </c>
    </row>
    <row r="2035" spans="1:11">
      <c r="A2035" s="32" t="s">
        <v>28</v>
      </c>
      <c r="B2035" s="11"/>
      <c r="C2035" s="12"/>
      <c r="D2035" s="28"/>
      <c r="E2035" s="28"/>
      <c r="F2035" s="28"/>
      <c r="G2035" s="10"/>
      <c r="H2035" s="15"/>
      <c r="I2035" s="10">
        <f t="shared" si="387"/>
        <v>0</v>
      </c>
    </row>
    <row r="2036" spans="1:11">
      <c r="A2036" s="32" t="s">
        <v>28</v>
      </c>
      <c r="B2036" s="11"/>
      <c r="C2036" s="12"/>
      <c r="D2036" s="28"/>
      <c r="E2036" s="28"/>
      <c r="F2036" s="28"/>
      <c r="G2036" s="10"/>
      <c r="H2036" s="15"/>
      <c r="I2036" s="10">
        <f t="shared" si="387"/>
        <v>0</v>
      </c>
    </row>
    <row r="2037" spans="1:11">
      <c r="A2037" t="s">
        <v>26</v>
      </c>
      <c r="B2037" s="11"/>
      <c r="C2037" s="12"/>
      <c r="D2037" s="28"/>
      <c r="E2037" s="28"/>
      <c r="F2037" s="28"/>
      <c r="G2037" s="33">
        <v>0.1</v>
      </c>
      <c r="H2037" s="15">
        <f>SUM(I2034:I2036)</f>
        <v>0</v>
      </c>
      <c r="I2037" s="10">
        <f t="shared" si="387"/>
        <v>0</v>
      </c>
    </row>
    <row r="2038" spans="1:11">
      <c r="B2038" s="11" t="s">
        <v>27</v>
      </c>
      <c r="C2038" s="12"/>
      <c r="D2038" s="28"/>
      <c r="E2038" s="28"/>
      <c r="F2038" s="28"/>
      <c r="G2038" s="10"/>
      <c r="H2038" s="15"/>
      <c r="I2038" s="10">
        <f t="shared" si="387"/>
        <v>0</v>
      </c>
    </row>
    <row r="2039" spans="1:11">
      <c r="B2039" s="11" t="s">
        <v>13</v>
      </c>
      <c r="C2039" s="12" t="s">
        <v>14</v>
      </c>
      <c r="D2039" s="28" t="s">
        <v>29</v>
      </c>
      <c r="E2039" s="28"/>
      <c r="F2039" s="28">
        <f>SUM(G2025:G2027)</f>
        <v>0</v>
      </c>
      <c r="G2039" s="34">
        <f>SUM(F2039)/20</f>
        <v>0</v>
      </c>
      <c r="H2039" s="23"/>
      <c r="I2039" s="10">
        <f t="shared" si="387"/>
        <v>0</v>
      </c>
    </row>
    <row r="2040" spans="1:11">
      <c r="B2040" s="11" t="s">
        <v>13</v>
      </c>
      <c r="C2040" s="12" t="s">
        <v>14</v>
      </c>
      <c r="D2040" s="28" t="s">
        <v>30</v>
      </c>
      <c r="E2040" s="28"/>
      <c r="F2040" s="28">
        <f>SUM(G2028:G2030)</f>
        <v>0</v>
      </c>
      <c r="G2040" s="34">
        <f>SUM(F2040)/10</f>
        <v>0</v>
      </c>
      <c r="H2040" s="23"/>
      <c r="I2040" s="10">
        <f t="shared" si="387"/>
        <v>0</v>
      </c>
    </row>
    <row r="2041" spans="1:11">
      <c r="B2041" s="11" t="s">
        <v>13</v>
      </c>
      <c r="C2041" s="12" t="s">
        <v>14</v>
      </c>
      <c r="D2041" s="28" t="s">
        <v>57</v>
      </c>
      <c r="E2041" s="28"/>
      <c r="F2041" s="80"/>
      <c r="G2041" s="34">
        <f>SUM(F2041)*0.25</f>
        <v>0</v>
      </c>
      <c r="H2041" s="23"/>
      <c r="I2041" s="10">
        <f t="shared" si="387"/>
        <v>0</v>
      </c>
    </row>
    <row r="2042" spans="1:11">
      <c r="B2042" s="11" t="s">
        <v>13</v>
      </c>
      <c r="C2042" s="12" t="s">
        <v>14</v>
      </c>
      <c r="D2042" s="28"/>
      <c r="E2042" s="28"/>
      <c r="F2042" s="28"/>
      <c r="G2042" s="34"/>
      <c r="H2042" s="23"/>
      <c r="I2042" s="10">
        <f t="shared" si="387"/>
        <v>0</v>
      </c>
    </row>
    <row r="2043" spans="1:11">
      <c r="B2043" s="11" t="s">
        <v>13</v>
      </c>
      <c r="C2043" s="12" t="s">
        <v>15</v>
      </c>
      <c r="D2043" s="28"/>
      <c r="E2043" s="28"/>
      <c r="F2043" s="28"/>
      <c r="G2043" s="34"/>
      <c r="H2043" s="23"/>
      <c r="I2043" s="10">
        <f t="shared" si="387"/>
        <v>0</v>
      </c>
    </row>
    <row r="2044" spans="1:11">
      <c r="B2044" s="11" t="s">
        <v>13</v>
      </c>
      <c r="C2044" s="12" t="s">
        <v>15</v>
      </c>
      <c r="D2044" s="28"/>
      <c r="E2044" s="28"/>
      <c r="F2044" s="28"/>
      <c r="G2044" s="34"/>
      <c r="H2044" s="23"/>
      <c r="I2044" s="10">
        <f t="shared" si="387"/>
        <v>0</v>
      </c>
    </row>
    <row r="2045" spans="1:11">
      <c r="B2045" s="11" t="s">
        <v>13</v>
      </c>
      <c r="C2045" s="12" t="s">
        <v>15</v>
      </c>
      <c r="D2045" s="28"/>
      <c r="E2045" s="28"/>
      <c r="F2045" s="28"/>
      <c r="G2045" s="34"/>
      <c r="H2045" s="23"/>
      <c r="I2045" s="10">
        <f t="shared" si="387"/>
        <v>0</v>
      </c>
    </row>
    <row r="2046" spans="1:11">
      <c r="B2046" s="11" t="s">
        <v>13</v>
      </c>
      <c r="C2046" s="12" t="s">
        <v>16</v>
      </c>
      <c r="D2046" s="28"/>
      <c r="E2046" s="28"/>
      <c r="F2046" s="28"/>
      <c r="G2046" s="34"/>
      <c r="H2046" s="23"/>
      <c r="I2046" s="10">
        <f t="shared" si="387"/>
        <v>0</v>
      </c>
    </row>
    <row r="2047" spans="1:11">
      <c r="B2047" s="11" t="s">
        <v>13</v>
      </c>
      <c r="C2047" s="12" t="s">
        <v>16</v>
      </c>
      <c r="D2047" s="28"/>
      <c r="E2047" s="28"/>
      <c r="F2047" s="28"/>
      <c r="G2047" s="34"/>
      <c r="H2047" s="23"/>
      <c r="I2047" s="10">
        <f t="shared" si="387"/>
        <v>0</v>
      </c>
    </row>
    <row r="2048" spans="1:11">
      <c r="B2048" s="11" t="s">
        <v>21</v>
      </c>
      <c r="C2048" s="12" t="s">
        <v>14</v>
      </c>
      <c r="D2048" s="28"/>
      <c r="E2048" s="28"/>
      <c r="F2048" s="28"/>
      <c r="G2048" s="22">
        <f>SUM(G2039:G2042)</f>
        <v>0</v>
      </c>
      <c r="H2048" s="15">
        <v>37.42</v>
      </c>
      <c r="I2048" s="10">
        <f t="shared" si="387"/>
        <v>0</v>
      </c>
      <c r="K2048" s="5">
        <f>SUM(G2048)*I2023</f>
        <v>0</v>
      </c>
    </row>
    <row r="2049" spans="1:13">
      <c r="B2049" s="11" t="s">
        <v>21</v>
      </c>
      <c r="C2049" s="12" t="s">
        <v>15</v>
      </c>
      <c r="D2049" s="28"/>
      <c r="E2049" s="28"/>
      <c r="F2049" s="28"/>
      <c r="G2049" s="22">
        <f>SUM(G2043:G2045)</f>
        <v>0</v>
      </c>
      <c r="H2049" s="15">
        <v>37.42</v>
      </c>
      <c r="I2049" s="10">
        <f t="shared" si="387"/>
        <v>0</v>
      </c>
      <c r="L2049" s="5">
        <f>SUM(G2049)*I2023</f>
        <v>0</v>
      </c>
    </row>
    <row r="2050" spans="1:13">
      <c r="B2050" s="11" t="s">
        <v>21</v>
      </c>
      <c r="C2050" s="12" t="s">
        <v>16</v>
      </c>
      <c r="D2050" s="28"/>
      <c r="E2050" s="28"/>
      <c r="F2050" s="28"/>
      <c r="G2050" s="22">
        <f>SUM(G2046:G2047)</f>
        <v>0</v>
      </c>
      <c r="H2050" s="15">
        <v>37.42</v>
      </c>
      <c r="I2050" s="10">
        <f t="shared" si="387"/>
        <v>0</v>
      </c>
      <c r="M2050" s="5">
        <f>SUM(G2050)*I2023</f>
        <v>0</v>
      </c>
    </row>
    <row r="2051" spans="1:13">
      <c r="B2051" s="11" t="s">
        <v>13</v>
      </c>
      <c r="C2051" s="12" t="s">
        <v>17</v>
      </c>
      <c r="D2051" s="28"/>
      <c r="E2051" s="28"/>
      <c r="F2051" s="28"/>
      <c r="G2051" s="34"/>
      <c r="H2051" s="15">
        <v>37.42</v>
      </c>
      <c r="I2051" s="10">
        <f t="shared" si="387"/>
        <v>0</v>
      </c>
      <c r="L2051" s="5">
        <f>SUM(G2051)*I2023</f>
        <v>0</v>
      </c>
    </row>
    <row r="2052" spans="1:13">
      <c r="B2052" s="11" t="s">
        <v>12</v>
      </c>
      <c r="C2052" s="12"/>
      <c r="D2052" s="28"/>
      <c r="E2052" s="28"/>
      <c r="F2052" s="28"/>
      <c r="G2052" s="10"/>
      <c r="H2052" s="15">
        <v>37.42</v>
      </c>
      <c r="I2052" s="10">
        <f t="shared" si="387"/>
        <v>0</v>
      </c>
    </row>
    <row r="2053" spans="1:13">
      <c r="B2053" s="11" t="s">
        <v>11</v>
      </c>
      <c r="C2053" s="12"/>
      <c r="D2053" s="28"/>
      <c r="E2053" s="28"/>
      <c r="F2053" s="28"/>
      <c r="G2053" s="10">
        <v>1</v>
      </c>
      <c r="H2053" s="15">
        <f>SUM(I2025:I2052)*0.01</f>
        <v>0</v>
      </c>
      <c r="I2053" s="10">
        <f>SUM(G2053*H2053)</f>
        <v>0</v>
      </c>
    </row>
    <row r="2054" spans="1:13" s="2" customFormat="1" ht="13.1">
      <c r="B2054" s="8" t="s">
        <v>10</v>
      </c>
      <c r="D2054" s="27"/>
      <c r="E2054" s="27"/>
      <c r="F2054" s="27"/>
      <c r="G2054" s="6">
        <f>SUM(G2048:G2051)</f>
        <v>0</v>
      </c>
      <c r="H2054" s="14"/>
      <c r="I2054" s="6">
        <f>SUM(I2025:I2053)</f>
        <v>0</v>
      </c>
      <c r="J2054" s="6">
        <f>SUM(I2054)*I2023</f>
        <v>0</v>
      </c>
      <c r="K2054" s="6">
        <f>SUM(K2048:K2053)</f>
        <v>0</v>
      </c>
      <c r="L2054" s="6">
        <f t="shared" ref="L2054" si="388">SUM(L2048:L2053)</f>
        <v>0</v>
      </c>
      <c r="M2054" s="6">
        <f t="shared" ref="M2054" si="389">SUM(M2048:M2053)</f>
        <v>0</v>
      </c>
    </row>
    <row r="2055" spans="1:13" ht="15.05">
      <c r="A2055" s="3" t="s">
        <v>9</v>
      </c>
      <c r="B2055" s="77">
        <f>'JMS SHEDULE OF WORKS'!C67</f>
        <v>0</v>
      </c>
      <c r="D2055" s="26">
        <f>'JMS SHEDULE OF WORKS'!D67</f>
        <v>0</v>
      </c>
      <c r="F2055" s="78">
        <f>'JMS SHEDULE OF WORKS'!G67</f>
        <v>0</v>
      </c>
      <c r="H2055" s="13" t="s">
        <v>22</v>
      </c>
      <c r="I2055" s="24">
        <f>'JMS SHEDULE OF WORKS'!E67</f>
        <v>0</v>
      </c>
    </row>
    <row r="2056" spans="1:13" s="2" customFormat="1" ht="13.1">
      <c r="A2056" s="76" t="str">
        <f>'JMS SHEDULE OF WORKS'!A67</f>
        <v>6964/65</v>
      </c>
      <c r="B2056" s="8" t="s">
        <v>3</v>
      </c>
      <c r="C2056" s="2" t="s">
        <v>4</v>
      </c>
      <c r="D2056" s="27" t="s">
        <v>5</v>
      </c>
      <c r="E2056" s="27" t="s">
        <v>5</v>
      </c>
      <c r="F2056" s="27" t="s">
        <v>23</v>
      </c>
      <c r="G2056" s="6" t="s">
        <v>6</v>
      </c>
      <c r="H2056" s="14" t="s">
        <v>7</v>
      </c>
      <c r="I2056" s="6" t="s">
        <v>8</v>
      </c>
      <c r="J2056" s="6"/>
      <c r="K2056" s="6" t="s">
        <v>18</v>
      </c>
      <c r="L2056" s="6" t="s">
        <v>19</v>
      </c>
      <c r="M2056" s="6" t="s">
        <v>20</v>
      </c>
    </row>
    <row r="2057" spans="1:13">
      <c r="A2057" s="30" t="s">
        <v>24</v>
      </c>
      <c r="B2057" s="11"/>
      <c r="C2057" s="12"/>
      <c r="D2057" s="28"/>
      <c r="E2057" s="28"/>
      <c r="F2057" s="28">
        <f t="shared" ref="F2057:F2062" si="390">SUM(D2057*E2057)</f>
        <v>0</v>
      </c>
      <c r="G2057" s="10"/>
      <c r="H2057" s="15"/>
      <c r="I2057" s="10">
        <f t="shared" ref="I2057:I2062" si="391">SUM(F2057*G2057)*H2057</f>
        <v>0</v>
      </c>
    </row>
    <row r="2058" spans="1:13">
      <c r="A2058" s="30" t="s">
        <v>24</v>
      </c>
      <c r="B2058" s="11"/>
      <c r="C2058" s="12"/>
      <c r="D2058" s="28"/>
      <c r="E2058" s="28"/>
      <c r="F2058" s="28">
        <f t="shared" si="390"/>
        <v>0</v>
      </c>
      <c r="G2058" s="10"/>
      <c r="H2058" s="15"/>
      <c r="I2058" s="10">
        <f t="shared" si="391"/>
        <v>0</v>
      </c>
    </row>
    <row r="2059" spans="1:13">
      <c r="A2059" s="30" t="s">
        <v>24</v>
      </c>
      <c r="B2059" s="11"/>
      <c r="C2059" s="12"/>
      <c r="D2059" s="28"/>
      <c r="E2059" s="28"/>
      <c r="F2059" s="28">
        <f t="shared" si="390"/>
        <v>0</v>
      </c>
      <c r="G2059" s="10"/>
      <c r="H2059" s="15"/>
      <c r="I2059" s="10">
        <f t="shared" si="391"/>
        <v>0</v>
      </c>
    </row>
    <row r="2060" spans="1:13">
      <c r="A2060" s="31" t="s">
        <v>25</v>
      </c>
      <c r="B2060" s="11"/>
      <c r="C2060" s="12"/>
      <c r="D2060" s="28"/>
      <c r="E2060" s="28"/>
      <c r="F2060" s="28">
        <f t="shared" si="390"/>
        <v>0</v>
      </c>
      <c r="G2060" s="10"/>
      <c r="H2060" s="15"/>
      <c r="I2060" s="10">
        <f t="shared" si="391"/>
        <v>0</v>
      </c>
    </row>
    <row r="2061" spans="1:13">
      <c r="A2061" s="31" t="s">
        <v>25</v>
      </c>
      <c r="B2061" s="11"/>
      <c r="C2061" s="12"/>
      <c r="D2061" s="28"/>
      <c r="E2061" s="28"/>
      <c r="F2061" s="28">
        <f t="shared" si="390"/>
        <v>0</v>
      </c>
      <c r="G2061" s="10"/>
      <c r="H2061" s="15"/>
      <c r="I2061" s="10">
        <f t="shared" si="391"/>
        <v>0</v>
      </c>
    </row>
    <row r="2062" spans="1:13">
      <c r="A2062" s="31" t="s">
        <v>25</v>
      </c>
      <c r="B2062" s="11"/>
      <c r="C2062" s="12"/>
      <c r="D2062" s="28"/>
      <c r="E2062" s="28"/>
      <c r="F2062" s="28">
        <f t="shared" si="390"/>
        <v>0</v>
      </c>
      <c r="G2062" s="10"/>
      <c r="H2062" s="15"/>
      <c r="I2062" s="10">
        <f t="shared" si="391"/>
        <v>0</v>
      </c>
    </row>
    <row r="2063" spans="1:13">
      <c r="A2063" s="31" t="s">
        <v>39</v>
      </c>
      <c r="B2063" s="11"/>
      <c r="C2063" s="12"/>
      <c r="D2063" s="28"/>
      <c r="E2063" s="28"/>
      <c r="F2063" s="28"/>
      <c r="G2063" s="10"/>
      <c r="H2063" s="15"/>
      <c r="I2063" s="10">
        <f t="shared" ref="I2063:I2065" si="392">SUM(G2063*H2063)</f>
        <v>0</v>
      </c>
    </row>
    <row r="2064" spans="1:13">
      <c r="A2064" s="31" t="s">
        <v>39</v>
      </c>
      <c r="B2064" s="11"/>
      <c r="C2064" s="12"/>
      <c r="D2064" s="28"/>
      <c r="E2064" s="28"/>
      <c r="F2064" s="28"/>
      <c r="G2064" s="10"/>
      <c r="H2064" s="15"/>
      <c r="I2064" s="10">
        <f t="shared" si="392"/>
        <v>0</v>
      </c>
    </row>
    <row r="2065" spans="1:11">
      <c r="A2065" s="31" t="s">
        <v>39</v>
      </c>
      <c r="B2065" s="11"/>
      <c r="C2065" s="12"/>
      <c r="D2065" s="28"/>
      <c r="E2065" s="28"/>
      <c r="F2065" s="28"/>
      <c r="G2065" s="10"/>
      <c r="H2065" s="15"/>
      <c r="I2065" s="10">
        <f t="shared" si="392"/>
        <v>0</v>
      </c>
    </row>
    <row r="2066" spans="1:11">
      <c r="A2066" s="32" t="s">
        <v>28</v>
      </c>
      <c r="B2066" s="11"/>
      <c r="C2066" s="12"/>
      <c r="D2066" s="28"/>
      <c r="E2066" s="28"/>
      <c r="F2066" s="28"/>
      <c r="G2066" s="10"/>
      <c r="H2066" s="15"/>
      <c r="I2066" s="10">
        <f t="shared" ref="I2066:I2084" si="393">SUM(G2066*H2066)</f>
        <v>0</v>
      </c>
    </row>
    <row r="2067" spans="1:11">
      <c r="A2067" s="32" t="s">
        <v>28</v>
      </c>
      <c r="B2067" s="11"/>
      <c r="C2067" s="12"/>
      <c r="D2067" s="28"/>
      <c r="E2067" s="28"/>
      <c r="F2067" s="28"/>
      <c r="G2067" s="10"/>
      <c r="H2067" s="15"/>
      <c r="I2067" s="10">
        <f t="shared" si="393"/>
        <v>0</v>
      </c>
    </row>
    <row r="2068" spans="1:11">
      <c r="A2068" s="32" t="s">
        <v>28</v>
      </c>
      <c r="B2068" s="11"/>
      <c r="C2068" s="12"/>
      <c r="D2068" s="28"/>
      <c r="E2068" s="28"/>
      <c r="F2068" s="28"/>
      <c r="G2068" s="10"/>
      <c r="H2068" s="15"/>
      <c r="I2068" s="10">
        <f t="shared" si="393"/>
        <v>0</v>
      </c>
    </row>
    <row r="2069" spans="1:11">
      <c r="A2069" t="s">
        <v>26</v>
      </c>
      <c r="B2069" s="11"/>
      <c r="C2069" s="12"/>
      <c r="D2069" s="28"/>
      <c r="E2069" s="28"/>
      <c r="F2069" s="28"/>
      <c r="G2069" s="33">
        <v>0.1</v>
      </c>
      <c r="H2069" s="15">
        <f>SUM(I2066:I2068)</f>
        <v>0</v>
      </c>
      <c r="I2069" s="10">
        <f t="shared" si="393"/>
        <v>0</v>
      </c>
    </row>
    <row r="2070" spans="1:11">
      <c r="B2070" s="11" t="s">
        <v>27</v>
      </c>
      <c r="C2070" s="12"/>
      <c r="D2070" s="28"/>
      <c r="E2070" s="28"/>
      <c r="F2070" s="28"/>
      <c r="G2070" s="10"/>
      <c r="H2070" s="15"/>
      <c r="I2070" s="10">
        <f t="shared" si="393"/>
        <v>0</v>
      </c>
    </row>
    <row r="2071" spans="1:11">
      <c r="B2071" s="11" t="s">
        <v>13</v>
      </c>
      <c r="C2071" s="12" t="s">
        <v>14</v>
      </c>
      <c r="D2071" s="28" t="s">
        <v>29</v>
      </c>
      <c r="E2071" s="28"/>
      <c r="F2071" s="28">
        <f>SUM(G2057:G2059)</f>
        <v>0</v>
      </c>
      <c r="G2071" s="34">
        <f>SUM(F2071)/20</f>
        <v>0</v>
      </c>
      <c r="H2071" s="23"/>
      <c r="I2071" s="10">
        <f t="shared" si="393"/>
        <v>0</v>
      </c>
    </row>
    <row r="2072" spans="1:11">
      <c r="B2072" s="11" t="s">
        <v>13</v>
      </c>
      <c r="C2072" s="12" t="s">
        <v>14</v>
      </c>
      <c r="D2072" s="28" t="s">
        <v>30</v>
      </c>
      <c r="E2072" s="28"/>
      <c r="F2072" s="28">
        <f>SUM(G2060:G2062)</f>
        <v>0</v>
      </c>
      <c r="G2072" s="34">
        <f>SUM(F2072)/10</f>
        <v>0</v>
      </c>
      <c r="H2072" s="23"/>
      <c r="I2072" s="10">
        <f t="shared" si="393"/>
        <v>0</v>
      </c>
    </row>
    <row r="2073" spans="1:11">
      <c r="B2073" s="11" t="s">
        <v>13</v>
      </c>
      <c r="C2073" s="12" t="s">
        <v>14</v>
      </c>
      <c r="D2073" s="28" t="s">
        <v>57</v>
      </c>
      <c r="E2073" s="28"/>
      <c r="F2073" s="80"/>
      <c r="G2073" s="34">
        <f>SUM(F2073)*0.25</f>
        <v>0</v>
      </c>
      <c r="H2073" s="23"/>
      <c r="I2073" s="10">
        <f t="shared" si="393"/>
        <v>0</v>
      </c>
    </row>
    <row r="2074" spans="1:11">
      <c r="B2074" s="11" t="s">
        <v>13</v>
      </c>
      <c r="C2074" s="12" t="s">
        <v>14</v>
      </c>
      <c r="D2074" s="28"/>
      <c r="E2074" s="28"/>
      <c r="F2074" s="28"/>
      <c r="G2074" s="34"/>
      <c r="H2074" s="23"/>
      <c r="I2074" s="10">
        <f t="shared" si="393"/>
        <v>0</v>
      </c>
    </row>
    <row r="2075" spans="1:11">
      <c r="B2075" s="11" t="s">
        <v>13</v>
      </c>
      <c r="C2075" s="12" t="s">
        <v>15</v>
      </c>
      <c r="D2075" s="28"/>
      <c r="E2075" s="28"/>
      <c r="F2075" s="28"/>
      <c r="G2075" s="34"/>
      <c r="H2075" s="23"/>
      <c r="I2075" s="10">
        <f t="shared" si="393"/>
        <v>0</v>
      </c>
    </row>
    <row r="2076" spans="1:11">
      <c r="B2076" s="11" t="s">
        <v>13</v>
      </c>
      <c r="C2076" s="12" t="s">
        <v>15</v>
      </c>
      <c r="D2076" s="28"/>
      <c r="E2076" s="28"/>
      <c r="F2076" s="28"/>
      <c r="G2076" s="34"/>
      <c r="H2076" s="23"/>
      <c r="I2076" s="10">
        <f t="shared" si="393"/>
        <v>0</v>
      </c>
    </row>
    <row r="2077" spans="1:11">
      <c r="B2077" s="11" t="s">
        <v>13</v>
      </c>
      <c r="C2077" s="12" t="s">
        <v>15</v>
      </c>
      <c r="D2077" s="28"/>
      <c r="E2077" s="28"/>
      <c r="F2077" s="28"/>
      <c r="G2077" s="34"/>
      <c r="H2077" s="23"/>
      <c r="I2077" s="10">
        <f t="shared" si="393"/>
        <v>0</v>
      </c>
    </row>
    <row r="2078" spans="1:11">
      <c r="B2078" s="11" t="s">
        <v>13</v>
      </c>
      <c r="C2078" s="12" t="s">
        <v>16</v>
      </c>
      <c r="D2078" s="28"/>
      <c r="E2078" s="28"/>
      <c r="F2078" s="28"/>
      <c r="G2078" s="34"/>
      <c r="H2078" s="23"/>
      <c r="I2078" s="10">
        <f t="shared" si="393"/>
        <v>0</v>
      </c>
    </row>
    <row r="2079" spans="1:11">
      <c r="B2079" s="11" t="s">
        <v>13</v>
      </c>
      <c r="C2079" s="12" t="s">
        <v>16</v>
      </c>
      <c r="D2079" s="28"/>
      <c r="E2079" s="28"/>
      <c r="F2079" s="28"/>
      <c r="G2079" s="34"/>
      <c r="H2079" s="23"/>
      <c r="I2079" s="10">
        <f t="shared" si="393"/>
        <v>0</v>
      </c>
    </row>
    <row r="2080" spans="1:11">
      <c r="B2080" s="11" t="s">
        <v>21</v>
      </c>
      <c r="C2080" s="12" t="s">
        <v>14</v>
      </c>
      <c r="D2080" s="28"/>
      <c r="E2080" s="28"/>
      <c r="F2080" s="28"/>
      <c r="G2080" s="22">
        <f>SUM(G2071:G2074)</f>
        <v>0</v>
      </c>
      <c r="H2080" s="15">
        <v>37.42</v>
      </c>
      <c r="I2080" s="10">
        <f t="shared" si="393"/>
        <v>0</v>
      </c>
      <c r="K2080" s="5">
        <f>SUM(G2080)*I2055</f>
        <v>0</v>
      </c>
    </row>
    <row r="2081" spans="1:13">
      <c r="B2081" s="11" t="s">
        <v>21</v>
      </c>
      <c r="C2081" s="12" t="s">
        <v>15</v>
      </c>
      <c r="D2081" s="28"/>
      <c r="E2081" s="28"/>
      <c r="F2081" s="28"/>
      <c r="G2081" s="22">
        <f>SUM(G2075:G2077)</f>
        <v>0</v>
      </c>
      <c r="H2081" s="15">
        <v>37.42</v>
      </c>
      <c r="I2081" s="10">
        <f t="shared" si="393"/>
        <v>0</v>
      </c>
      <c r="L2081" s="5">
        <f>SUM(G2081)*I2055</f>
        <v>0</v>
      </c>
    </row>
    <row r="2082" spans="1:13">
      <c r="B2082" s="11" t="s">
        <v>21</v>
      </c>
      <c r="C2082" s="12" t="s">
        <v>16</v>
      </c>
      <c r="D2082" s="28"/>
      <c r="E2082" s="28"/>
      <c r="F2082" s="28"/>
      <c r="G2082" s="22">
        <f>SUM(G2078:G2079)</f>
        <v>0</v>
      </c>
      <c r="H2082" s="15">
        <v>37.42</v>
      </c>
      <c r="I2082" s="10">
        <f t="shared" si="393"/>
        <v>0</v>
      </c>
      <c r="M2082" s="5">
        <f>SUM(G2082)*I2055</f>
        <v>0</v>
      </c>
    </row>
    <row r="2083" spans="1:13">
      <c r="B2083" s="11" t="s">
        <v>13</v>
      </c>
      <c r="C2083" s="12" t="s">
        <v>17</v>
      </c>
      <c r="D2083" s="28"/>
      <c r="E2083" s="28"/>
      <c r="F2083" s="28"/>
      <c r="G2083" s="34"/>
      <c r="H2083" s="15">
        <v>37.42</v>
      </c>
      <c r="I2083" s="10">
        <f t="shared" si="393"/>
        <v>0</v>
      </c>
      <c r="L2083" s="5">
        <f>SUM(G2083)*I2055</f>
        <v>0</v>
      </c>
    </row>
    <row r="2084" spans="1:13">
      <c r="B2084" s="11" t="s">
        <v>12</v>
      </c>
      <c r="C2084" s="12"/>
      <c r="D2084" s="28"/>
      <c r="E2084" s="28"/>
      <c r="F2084" s="28"/>
      <c r="G2084" s="10"/>
      <c r="H2084" s="15">
        <v>37.42</v>
      </c>
      <c r="I2084" s="10">
        <f t="shared" si="393"/>
        <v>0</v>
      </c>
    </row>
    <row r="2085" spans="1:13">
      <c r="B2085" s="11" t="s">
        <v>11</v>
      </c>
      <c r="C2085" s="12"/>
      <c r="D2085" s="28"/>
      <c r="E2085" s="28"/>
      <c r="F2085" s="28"/>
      <c r="G2085" s="10">
        <v>1</v>
      </c>
      <c r="H2085" s="15">
        <f>SUM(I2057:I2084)*0.01</f>
        <v>0</v>
      </c>
      <c r="I2085" s="10">
        <f>SUM(G2085*H2085)</f>
        <v>0</v>
      </c>
    </row>
    <row r="2086" spans="1:13" s="2" customFormat="1" ht="13.1">
      <c r="B2086" s="8" t="s">
        <v>10</v>
      </c>
      <c r="D2086" s="27"/>
      <c r="E2086" s="27"/>
      <c r="F2086" s="27"/>
      <c r="G2086" s="6">
        <f>SUM(G2080:G2083)</f>
        <v>0</v>
      </c>
      <c r="H2086" s="14"/>
      <c r="I2086" s="6">
        <f>SUM(I2057:I2085)</f>
        <v>0</v>
      </c>
      <c r="J2086" s="6">
        <f>SUM(I2086)*I2055</f>
        <v>0</v>
      </c>
      <c r="K2086" s="6">
        <f>SUM(K2080:K2085)</f>
        <v>0</v>
      </c>
      <c r="L2086" s="6">
        <f t="shared" ref="L2086" si="394">SUM(L2080:L2085)</f>
        <v>0</v>
      </c>
      <c r="M2086" s="6">
        <f t="shared" ref="M2086" si="395">SUM(M2080:M2085)</f>
        <v>0</v>
      </c>
    </row>
    <row r="2087" spans="1:13" ht="15.05">
      <c r="A2087" s="3" t="s">
        <v>9</v>
      </c>
      <c r="B2087" s="77">
        <f>'JMS SHEDULE OF WORKS'!C68</f>
        <v>0</v>
      </c>
      <c r="D2087" s="26">
        <f>'JMS SHEDULE OF WORKS'!D68</f>
        <v>0</v>
      </c>
      <c r="F2087" s="78">
        <f>'JMS SHEDULE OF WORKS'!G68</f>
        <v>0</v>
      </c>
      <c r="H2087" s="13" t="s">
        <v>22</v>
      </c>
      <c r="I2087" s="24">
        <f>'JMS SHEDULE OF WORKS'!E68</f>
        <v>0</v>
      </c>
    </row>
    <row r="2088" spans="1:13" s="2" customFormat="1" ht="13.1">
      <c r="A2088" s="76" t="str">
        <f>'JMS SHEDULE OF WORKS'!A68</f>
        <v>6964/66</v>
      </c>
      <c r="B2088" s="8" t="s">
        <v>3</v>
      </c>
      <c r="C2088" s="2" t="s">
        <v>4</v>
      </c>
      <c r="D2088" s="27" t="s">
        <v>5</v>
      </c>
      <c r="E2088" s="27" t="s">
        <v>5</v>
      </c>
      <c r="F2088" s="27" t="s">
        <v>23</v>
      </c>
      <c r="G2088" s="6" t="s">
        <v>6</v>
      </c>
      <c r="H2088" s="14" t="s">
        <v>7</v>
      </c>
      <c r="I2088" s="6" t="s">
        <v>8</v>
      </c>
      <c r="J2088" s="6"/>
      <c r="K2088" s="6" t="s">
        <v>18</v>
      </c>
      <c r="L2088" s="6" t="s">
        <v>19</v>
      </c>
      <c r="M2088" s="6" t="s">
        <v>20</v>
      </c>
    </row>
    <row r="2089" spans="1:13">
      <c r="A2089" s="30" t="s">
        <v>24</v>
      </c>
      <c r="B2089" s="11"/>
      <c r="C2089" s="12"/>
      <c r="D2089" s="28"/>
      <c r="E2089" s="28"/>
      <c r="F2089" s="28">
        <f t="shared" ref="F2089:F2094" si="396">SUM(D2089*E2089)</f>
        <v>0</v>
      </c>
      <c r="G2089" s="10"/>
      <c r="H2089" s="15"/>
      <c r="I2089" s="10">
        <f t="shared" ref="I2089:I2094" si="397">SUM(F2089*G2089)*H2089</f>
        <v>0</v>
      </c>
    </row>
    <row r="2090" spans="1:13">
      <c r="A2090" s="30" t="s">
        <v>24</v>
      </c>
      <c r="B2090" s="11"/>
      <c r="C2090" s="12"/>
      <c r="D2090" s="28"/>
      <c r="E2090" s="28"/>
      <c r="F2090" s="28">
        <f t="shared" si="396"/>
        <v>0</v>
      </c>
      <c r="G2090" s="10"/>
      <c r="H2090" s="15"/>
      <c r="I2090" s="10">
        <f t="shared" si="397"/>
        <v>0</v>
      </c>
    </row>
    <row r="2091" spans="1:13">
      <c r="A2091" s="30" t="s">
        <v>24</v>
      </c>
      <c r="B2091" s="11"/>
      <c r="C2091" s="12"/>
      <c r="D2091" s="28"/>
      <c r="E2091" s="28"/>
      <c r="F2091" s="28">
        <f t="shared" si="396"/>
        <v>0</v>
      </c>
      <c r="G2091" s="10"/>
      <c r="H2091" s="15"/>
      <c r="I2091" s="10">
        <f t="shared" si="397"/>
        <v>0</v>
      </c>
    </row>
    <row r="2092" spans="1:13">
      <c r="A2092" s="31" t="s">
        <v>25</v>
      </c>
      <c r="B2092" s="11"/>
      <c r="C2092" s="12"/>
      <c r="D2092" s="28"/>
      <c r="E2092" s="28"/>
      <c r="F2092" s="28">
        <f t="shared" si="396"/>
        <v>0</v>
      </c>
      <c r="G2092" s="10"/>
      <c r="H2092" s="15"/>
      <c r="I2092" s="10">
        <f t="shared" si="397"/>
        <v>0</v>
      </c>
    </row>
    <row r="2093" spans="1:13">
      <c r="A2093" s="31" t="s">
        <v>25</v>
      </c>
      <c r="B2093" s="11"/>
      <c r="C2093" s="12"/>
      <c r="D2093" s="28"/>
      <c r="E2093" s="28"/>
      <c r="F2093" s="28">
        <f t="shared" si="396"/>
        <v>0</v>
      </c>
      <c r="G2093" s="10"/>
      <c r="H2093" s="15"/>
      <c r="I2093" s="10">
        <f t="shared" si="397"/>
        <v>0</v>
      </c>
    </row>
    <row r="2094" spans="1:13">
      <c r="A2094" s="31" t="s">
        <v>25</v>
      </c>
      <c r="B2094" s="11"/>
      <c r="C2094" s="12"/>
      <c r="D2094" s="28"/>
      <c r="E2094" s="28"/>
      <c r="F2094" s="28">
        <f t="shared" si="396"/>
        <v>0</v>
      </c>
      <c r="G2094" s="10"/>
      <c r="H2094" s="15"/>
      <c r="I2094" s="10">
        <f t="shared" si="397"/>
        <v>0</v>
      </c>
    </row>
    <row r="2095" spans="1:13">
      <c r="A2095" s="31" t="s">
        <v>39</v>
      </c>
      <c r="B2095" s="11"/>
      <c r="C2095" s="12"/>
      <c r="D2095" s="28"/>
      <c r="E2095" s="28"/>
      <c r="F2095" s="28"/>
      <c r="G2095" s="10"/>
      <c r="H2095" s="15"/>
      <c r="I2095" s="10">
        <f t="shared" ref="I2095:I2097" si="398">SUM(G2095*H2095)</f>
        <v>0</v>
      </c>
    </row>
    <row r="2096" spans="1:13">
      <c r="A2096" s="31" t="s">
        <v>39</v>
      </c>
      <c r="B2096" s="11"/>
      <c r="C2096" s="12"/>
      <c r="D2096" s="28"/>
      <c r="E2096" s="28"/>
      <c r="F2096" s="28"/>
      <c r="G2096" s="10"/>
      <c r="H2096" s="15"/>
      <c r="I2096" s="10">
        <f t="shared" si="398"/>
        <v>0</v>
      </c>
    </row>
    <row r="2097" spans="1:11">
      <c r="A2097" s="31" t="s">
        <v>39</v>
      </c>
      <c r="B2097" s="11"/>
      <c r="C2097" s="12"/>
      <c r="D2097" s="28"/>
      <c r="E2097" s="28"/>
      <c r="F2097" s="28"/>
      <c r="G2097" s="10"/>
      <c r="H2097" s="15"/>
      <c r="I2097" s="10">
        <f t="shared" si="398"/>
        <v>0</v>
      </c>
    </row>
    <row r="2098" spans="1:11">
      <c r="A2098" s="32" t="s">
        <v>28</v>
      </c>
      <c r="B2098" s="11"/>
      <c r="C2098" s="12"/>
      <c r="D2098" s="28"/>
      <c r="E2098" s="28"/>
      <c r="F2098" s="28"/>
      <c r="G2098" s="10"/>
      <c r="H2098" s="15"/>
      <c r="I2098" s="10">
        <f t="shared" ref="I2098:I2116" si="399">SUM(G2098*H2098)</f>
        <v>0</v>
      </c>
    </row>
    <row r="2099" spans="1:11">
      <c r="A2099" s="32" t="s">
        <v>28</v>
      </c>
      <c r="B2099" s="11"/>
      <c r="C2099" s="12"/>
      <c r="D2099" s="28"/>
      <c r="E2099" s="28"/>
      <c r="F2099" s="28"/>
      <c r="G2099" s="10"/>
      <c r="H2099" s="15"/>
      <c r="I2099" s="10">
        <f t="shared" si="399"/>
        <v>0</v>
      </c>
    </row>
    <row r="2100" spans="1:11">
      <c r="A2100" s="32" t="s">
        <v>28</v>
      </c>
      <c r="B2100" s="11"/>
      <c r="C2100" s="12"/>
      <c r="D2100" s="28"/>
      <c r="E2100" s="28"/>
      <c r="F2100" s="28"/>
      <c r="G2100" s="10"/>
      <c r="H2100" s="15"/>
      <c r="I2100" s="10">
        <f t="shared" si="399"/>
        <v>0</v>
      </c>
    </row>
    <row r="2101" spans="1:11">
      <c r="A2101" t="s">
        <v>26</v>
      </c>
      <c r="B2101" s="11"/>
      <c r="C2101" s="12"/>
      <c r="D2101" s="28"/>
      <c r="E2101" s="28"/>
      <c r="F2101" s="28"/>
      <c r="G2101" s="33">
        <v>0.1</v>
      </c>
      <c r="H2101" s="15">
        <f>SUM(I2098:I2100)</f>
        <v>0</v>
      </c>
      <c r="I2101" s="10">
        <f t="shared" si="399"/>
        <v>0</v>
      </c>
    </row>
    <row r="2102" spans="1:11">
      <c r="B2102" s="11" t="s">
        <v>27</v>
      </c>
      <c r="C2102" s="12"/>
      <c r="D2102" s="28"/>
      <c r="E2102" s="28"/>
      <c r="F2102" s="28"/>
      <c r="G2102" s="10"/>
      <c r="H2102" s="15"/>
      <c r="I2102" s="10">
        <f t="shared" si="399"/>
        <v>0</v>
      </c>
    </row>
    <row r="2103" spans="1:11">
      <c r="B2103" s="11" t="s">
        <v>13</v>
      </c>
      <c r="C2103" s="12" t="s">
        <v>14</v>
      </c>
      <c r="D2103" s="28" t="s">
        <v>29</v>
      </c>
      <c r="E2103" s="28"/>
      <c r="F2103" s="28">
        <f>SUM(G2089:G2091)</f>
        <v>0</v>
      </c>
      <c r="G2103" s="34">
        <f>SUM(F2103)/20</f>
        <v>0</v>
      </c>
      <c r="H2103" s="23"/>
      <c r="I2103" s="10">
        <f t="shared" si="399"/>
        <v>0</v>
      </c>
    </row>
    <row r="2104" spans="1:11">
      <c r="B2104" s="11" t="s">
        <v>13</v>
      </c>
      <c r="C2104" s="12" t="s">
        <v>14</v>
      </c>
      <c r="D2104" s="28" t="s">
        <v>30</v>
      </c>
      <c r="E2104" s="28"/>
      <c r="F2104" s="28">
        <f>SUM(G2092:G2094)</f>
        <v>0</v>
      </c>
      <c r="G2104" s="34">
        <f>SUM(F2104)/10</f>
        <v>0</v>
      </c>
      <c r="H2104" s="23"/>
      <c r="I2104" s="10">
        <f t="shared" si="399"/>
        <v>0</v>
      </c>
    </row>
    <row r="2105" spans="1:11">
      <c r="B2105" s="11" t="s">
        <v>13</v>
      </c>
      <c r="C2105" s="12" t="s">
        <v>14</v>
      </c>
      <c r="D2105" s="28" t="s">
        <v>57</v>
      </c>
      <c r="E2105" s="28"/>
      <c r="F2105" s="80"/>
      <c r="G2105" s="34">
        <f>SUM(F2105)*0.25</f>
        <v>0</v>
      </c>
      <c r="H2105" s="23"/>
      <c r="I2105" s="10">
        <f t="shared" si="399"/>
        <v>0</v>
      </c>
    </row>
    <row r="2106" spans="1:11">
      <c r="B2106" s="11" t="s">
        <v>13</v>
      </c>
      <c r="C2106" s="12" t="s">
        <v>14</v>
      </c>
      <c r="D2106" s="28"/>
      <c r="E2106" s="28"/>
      <c r="F2106" s="28"/>
      <c r="G2106" s="34"/>
      <c r="H2106" s="23"/>
      <c r="I2106" s="10">
        <f t="shared" si="399"/>
        <v>0</v>
      </c>
    </row>
    <row r="2107" spans="1:11">
      <c r="B2107" s="11" t="s">
        <v>13</v>
      </c>
      <c r="C2107" s="12" t="s">
        <v>15</v>
      </c>
      <c r="D2107" s="28"/>
      <c r="E2107" s="28"/>
      <c r="F2107" s="28"/>
      <c r="G2107" s="34"/>
      <c r="H2107" s="23"/>
      <c r="I2107" s="10">
        <f t="shared" si="399"/>
        <v>0</v>
      </c>
    </row>
    <row r="2108" spans="1:11">
      <c r="B2108" s="11" t="s">
        <v>13</v>
      </c>
      <c r="C2108" s="12" t="s">
        <v>15</v>
      </c>
      <c r="D2108" s="28"/>
      <c r="E2108" s="28"/>
      <c r="F2108" s="28"/>
      <c r="G2108" s="34"/>
      <c r="H2108" s="23"/>
      <c r="I2108" s="10">
        <f t="shared" si="399"/>
        <v>0</v>
      </c>
    </row>
    <row r="2109" spans="1:11">
      <c r="B2109" s="11" t="s">
        <v>13</v>
      </c>
      <c r="C2109" s="12" t="s">
        <v>15</v>
      </c>
      <c r="D2109" s="28"/>
      <c r="E2109" s="28"/>
      <c r="F2109" s="28"/>
      <c r="G2109" s="34"/>
      <c r="H2109" s="23"/>
      <c r="I2109" s="10">
        <f t="shared" si="399"/>
        <v>0</v>
      </c>
    </row>
    <row r="2110" spans="1:11">
      <c r="B2110" s="11" t="s">
        <v>13</v>
      </c>
      <c r="C2110" s="12" t="s">
        <v>16</v>
      </c>
      <c r="D2110" s="28"/>
      <c r="E2110" s="28"/>
      <c r="F2110" s="28"/>
      <c r="G2110" s="34"/>
      <c r="H2110" s="23"/>
      <c r="I2110" s="10">
        <f t="shared" si="399"/>
        <v>0</v>
      </c>
    </row>
    <row r="2111" spans="1:11">
      <c r="B2111" s="11" t="s">
        <v>13</v>
      </c>
      <c r="C2111" s="12" t="s">
        <v>16</v>
      </c>
      <c r="D2111" s="28"/>
      <c r="E2111" s="28"/>
      <c r="F2111" s="28"/>
      <c r="G2111" s="34"/>
      <c r="H2111" s="23"/>
      <c r="I2111" s="10">
        <f t="shared" si="399"/>
        <v>0</v>
      </c>
    </row>
    <row r="2112" spans="1:11">
      <c r="B2112" s="11" t="s">
        <v>21</v>
      </c>
      <c r="C2112" s="12" t="s">
        <v>14</v>
      </c>
      <c r="D2112" s="28"/>
      <c r="E2112" s="28"/>
      <c r="F2112" s="28"/>
      <c r="G2112" s="22">
        <f>SUM(G2103:G2106)</f>
        <v>0</v>
      </c>
      <c r="H2112" s="15">
        <v>37.42</v>
      </c>
      <c r="I2112" s="10">
        <f t="shared" si="399"/>
        <v>0</v>
      </c>
      <c r="K2112" s="5">
        <f>SUM(G2112)*I2087</f>
        <v>0</v>
      </c>
    </row>
    <row r="2113" spans="1:13">
      <c r="B2113" s="11" t="s">
        <v>21</v>
      </c>
      <c r="C2113" s="12" t="s">
        <v>15</v>
      </c>
      <c r="D2113" s="28"/>
      <c r="E2113" s="28"/>
      <c r="F2113" s="28"/>
      <c r="G2113" s="22">
        <f>SUM(G2107:G2109)</f>
        <v>0</v>
      </c>
      <c r="H2113" s="15">
        <v>37.42</v>
      </c>
      <c r="I2113" s="10">
        <f t="shared" si="399"/>
        <v>0</v>
      </c>
      <c r="L2113" s="5">
        <f>SUM(G2113)*I2087</f>
        <v>0</v>
      </c>
    </row>
    <row r="2114" spans="1:13">
      <c r="B2114" s="11" t="s">
        <v>21</v>
      </c>
      <c r="C2114" s="12" t="s">
        <v>16</v>
      </c>
      <c r="D2114" s="28"/>
      <c r="E2114" s="28"/>
      <c r="F2114" s="28"/>
      <c r="G2114" s="22">
        <f>SUM(G2110:G2111)</f>
        <v>0</v>
      </c>
      <c r="H2114" s="15">
        <v>37.42</v>
      </c>
      <c r="I2114" s="10">
        <f t="shared" si="399"/>
        <v>0</v>
      </c>
      <c r="M2114" s="5">
        <f>SUM(G2114)*I2087</f>
        <v>0</v>
      </c>
    </row>
    <row r="2115" spans="1:13">
      <c r="B2115" s="11" t="s">
        <v>13</v>
      </c>
      <c r="C2115" s="12" t="s">
        <v>17</v>
      </c>
      <c r="D2115" s="28"/>
      <c r="E2115" s="28"/>
      <c r="F2115" s="28"/>
      <c r="G2115" s="34"/>
      <c r="H2115" s="15">
        <v>37.42</v>
      </c>
      <c r="I2115" s="10">
        <f t="shared" si="399"/>
        <v>0</v>
      </c>
      <c r="L2115" s="5">
        <f>SUM(G2115)*I2087</f>
        <v>0</v>
      </c>
    </row>
    <row r="2116" spans="1:13">
      <c r="B2116" s="11" t="s">
        <v>12</v>
      </c>
      <c r="C2116" s="12"/>
      <c r="D2116" s="28"/>
      <c r="E2116" s="28"/>
      <c r="F2116" s="28"/>
      <c r="G2116" s="10"/>
      <c r="H2116" s="15">
        <v>37.42</v>
      </c>
      <c r="I2116" s="10">
        <f t="shared" si="399"/>
        <v>0</v>
      </c>
    </row>
    <row r="2117" spans="1:13">
      <c r="B2117" s="11" t="s">
        <v>11</v>
      </c>
      <c r="C2117" s="12"/>
      <c r="D2117" s="28"/>
      <c r="E2117" s="28"/>
      <c r="F2117" s="28"/>
      <c r="G2117" s="10">
        <v>1</v>
      </c>
      <c r="H2117" s="15">
        <f>SUM(I2089:I2116)*0.01</f>
        <v>0</v>
      </c>
      <c r="I2117" s="10">
        <f>SUM(G2117*H2117)</f>
        <v>0</v>
      </c>
    </row>
    <row r="2118" spans="1:13" s="2" customFormat="1" ht="13.1">
      <c r="B2118" s="8" t="s">
        <v>10</v>
      </c>
      <c r="D2118" s="27"/>
      <c r="E2118" s="27"/>
      <c r="F2118" s="27"/>
      <c r="G2118" s="6">
        <f>SUM(G2112:G2115)</f>
        <v>0</v>
      </c>
      <c r="H2118" s="14"/>
      <c r="I2118" s="6">
        <f>SUM(I2089:I2117)</f>
        <v>0</v>
      </c>
      <c r="J2118" s="6">
        <f>SUM(I2118)*I2087</f>
        <v>0</v>
      </c>
      <c r="K2118" s="6">
        <f>SUM(K2112:K2117)</f>
        <v>0</v>
      </c>
      <c r="L2118" s="6">
        <f t="shared" ref="L2118" si="400">SUM(L2112:L2117)</f>
        <v>0</v>
      </c>
      <c r="M2118" s="6">
        <f t="shared" ref="M2118" si="401">SUM(M2112:M2117)</f>
        <v>0</v>
      </c>
    </row>
    <row r="2119" spans="1:13" ht="15.05">
      <c r="A2119" s="3" t="s">
        <v>9</v>
      </c>
      <c r="B2119" s="77">
        <f>'JMS SHEDULE OF WORKS'!C69</f>
        <v>0</v>
      </c>
      <c r="D2119" s="26">
        <f>'JMS SHEDULE OF WORKS'!D69</f>
        <v>0</v>
      </c>
      <c r="F2119" s="78">
        <f>'JMS SHEDULE OF WORKS'!G69</f>
        <v>0</v>
      </c>
      <c r="H2119" s="13" t="s">
        <v>22</v>
      </c>
      <c r="I2119" s="24">
        <f>'JMS SHEDULE OF WORKS'!E69</f>
        <v>0</v>
      </c>
    </row>
    <row r="2120" spans="1:13" s="2" customFormat="1" ht="13.1">
      <c r="A2120" s="76" t="str">
        <f>'JMS SHEDULE OF WORKS'!A69</f>
        <v>6964/67</v>
      </c>
      <c r="B2120" s="8" t="s">
        <v>3</v>
      </c>
      <c r="C2120" s="2" t="s">
        <v>4</v>
      </c>
      <c r="D2120" s="27" t="s">
        <v>5</v>
      </c>
      <c r="E2120" s="27" t="s">
        <v>5</v>
      </c>
      <c r="F2120" s="27" t="s">
        <v>23</v>
      </c>
      <c r="G2120" s="6" t="s">
        <v>6</v>
      </c>
      <c r="H2120" s="14" t="s">
        <v>7</v>
      </c>
      <c r="I2120" s="6" t="s">
        <v>8</v>
      </c>
      <c r="J2120" s="6"/>
      <c r="K2120" s="6" t="s">
        <v>18</v>
      </c>
      <c r="L2120" s="6" t="s">
        <v>19</v>
      </c>
      <c r="M2120" s="6" t="s">
        <v>20</v>
      </c>
    </row>
    <row r="2121" spans="1:13">
      <c r="A2121" s="30" t="s">
        <v>24</v>
      </c>
      <c r="B2121" s="11"/>
      <c r="C2121" s="12"/>
      <c r="D2121" s="28"/>
      <c r="E2121" s="28"/>
      <c r="F2121" s="28">
        <f t="shared" ref="F2121:F2126" si="402">SUM(D2121*E2121)</f>
        <v>0</v>
      </c>
      <c r="G2121" s="10"/>
      <c r="H2121" s="15"/>
      <c r="I2121" s="10">
        <f t="shared" ref="I2121:I2126" si="403">SUM(F2121*G2121)*H2121</f>
        <v>0</v>
      </c>
    </row>
    <row r="2122" spans="1:13">
      <c r="A2122" s="30" t="s">
        <v>24</v>
      </c>
      <c r="B2122" s="11"/>
      <c r="C2122" s="12"/>
      <c r="D2122" s="28"/>
      <c r="E2122" s="28"/>
      <c r="F2122" s="28">
        <f t="shared" si="402"/>
        <v>0</v>
      </c>
      <c r="G2122" s="10"/>
      <c r="H2122" s="15"/>
      <c r="I2122" s="10">
        <f t="shared" si="403"/>
        <v>0</v>
      </c>
    </row>
    <row r="2123" spans="1:13">
      <c r="A2123" s="30" t="s">
        <v>24</v>
      </c>
      <c r="B2123" s="11"/>
      <c r="C2123" s="12"/>
      <c r="D2123" s="28"/>
      <c r="E2123" s="28"/>
      <c r="F2123" s="28">
        <f t="shared" si="402"/>
        <v>0</v>
      </c>
      <c r="G2123" s="10"/>
      <c r="H2123" s="15"/>
      <c r="I2123" s="10">
        <f t="shared" si="403"/>
        <v>0</v>
      </c>
    </row>
    <row r="2124" spans="1:13">
      <c r="A2124" s="31" t="s">
        <v>25</v>
      </c>
      <c r="B2124" s="11"/>
      <c r="C2124" s="12"/>
      <c r="D2124" s="28"/>
      <c r="E2124" s="28"/>
      <c r="F2124" s="28">
        <f t="shared" si="402"/>
        <v>0</v>
      </c>
      <c r="G2124" s="10"/>
      <c r="H2124" s="15"/>
      <c r="I2124" s="10">
        <f t="shared" si="403"/>
        <v>0</v>
      </c>
    </row>
    <row r="2125" spans="1:13">
      <c r="A2125" s="31" t="s">
        <v>25</v>
      </c>
      <c r="B2125" s="11"/>
      <c r="C2125" s="12"/>
      <c r="D2125" s="28"/>
      <c r="E2125" s="28"/>
      <c r="F2125" s="28">
        <f t="shared" si="402"/>
        <v>0</v>
      </c>
      <c r="G2125" s="10"/>
      <c r="H2125" s="15"/>
      <c r="I2125" s="10">
        <f t="shared" si="403"/>
        <v>0</v>
      </c>
    </row>
    <row r="2126" spans="1:13">
      <c r="A2126" s="31" t="s">
        <v>25</v>
      </c>
      <c r="B2126" s="11"/>
      <c r="C2126" s="12"/>
      <c r="D2126" s="28"/>
      <c r="E2126" s="28"/>
      <c r="F2126" s="28">
        <f t="shared" si="402"/>
        <v>0</v>
      </c>
      <c r="G2126" s="10"/>
      <c r="H2126" s="15"/>
      <c r="I2126" s="10">
        <f t="shared" si="403"/>
        <v>0</v>
      </c>
    </row>
    <row r="2127" spans="1:13">
      <c r="A2127" s="31" t="s">
        <v>39</v>
      </c>
      <c r="B2127" s="11"/>
      <c r="C2127" s="12"/>
      <c r="D2127" s="28"/>
      <c r="E2127" s="28"/>
      <c r="F2127" s="28"/>
      <c r="G2127" s="10"/>
      <c r="H2127" s="15"/>
      <c r="I2127" s="10">
        <f t="shared" ref="I2127:I2129" si="404">SUM(G2127*H2127)</f>
        <v>0</v>
      </c>
    </row>
    <row r="2128" spans="1:13">
      <c r="A2128" s="31" t="s">
        <v>39</v>
      </c>
      <c r="B2128" s="11"/>
      <c r="C2128" s="12"/>
      <c r="D2128" s="28"/>
      <c r="E2128" s="28"/>
      <c r="F2128" s="28"/>
      <c r="G2128" s="10"/>
      <c r="H2128" s="15"/>
      <c r="I2128" s="10">
        <f t="shared" si="404"/>
        <v>0</v>
      </c>
    </row>
    <row r="2129" spans="1:11">
      <c r="A2129" s="31" t="s">
        <v>39</v>
      </c>
      <c r="B2129" s="11"/>
      <c r="C2129" s="12"/>
      <c r="D2129" s="28"/>
      <c r="E2129" s="28"/>
      <c r="F2129" s="28"/>
      <c r="G2129" s="10"/>
      <c r="H2129" s="15"/>
      <c r="I2129" s="10">
        <f t="shared" si="404"/>
        <v>0</v>
      </c>
    </row>
    <row r="2130" spans="1:11">
      <c r="A2130" s="32" t="s">
        <v>28</v>
      </c>
      <c r="B2130" s="11"/>
      <c r="C2130" s="12"/>
      <c r="D2130" s="28"/>
      <c r="E2130" s="28"/>
      <c r="F2130" s="28"/>
      <c r="G2130" s="10"/>
      <c r="H2130" s="15"/>
      <c r="I2130" s="10">
        <f t="shared" ref="I2130:I2148" si="405">SUM(G2130*H2130)</f>
        <v>0</v>
      </c>
    </row>
    <row r="2131" spans="1:11">
      <c r="A2131" s="32" t="s">
        <v>28</v>
      </c>
      <c r="B2131" s="11"/>
      <c r="C2131" s="12"/>
      <c r="D2131" s="28"/>
      <c r="E2131" s="28"/>
      <c r="F2131" s="28"/>
      <c r="G2131" s="10"/>
      <c r="H2131" s="15"/>
      <c r="I2131" s="10">
        <f t="shared" si="405"/>
        <v>0</v>
      </c>
    </row>
    <row r="2132" spans="1:11">
      <c r="A2132" s="32" t="s">
        <v>28</v>
      </c>
      <c r="B2132" s="11"/>
      <c r="C2132" s="12"/>
      <c r="D2132" s="28"/>
      <c r="E2132" s="28"/>
      <c r="F2132" s="28"/>
      <c r="G2132" s="10"/>
      <c r="H2132" s="15"/>
      <c r="I2132" s="10">
        <f t="shared" si="405"/>
        <v>0</v>
      </c>
    </row>
    <row r="2133" spans="1:11">
      <c r="A2133" t="s">
        <v>26</v>
      </c>
      <c r="B2133" s="11"/>
      <c r="C2133" s="12"/>
      <c r="D2133" s="28"/>
      <c r="E2133" s="28"/>
      <c r="F2133" s="28"/>
      <c r="G2133" s="33">
        <v>0.1</v>
      </c>
      <c r="H2133" s="15">
        <f>SUM(I2130:I2132)</f>
        <v>0</v>
      </c>
      <c r="I2133" s="10">
        <f t="shared" si="405"/>
        <v>0</v>
      </c>
    </row>
    <row r="2134" spans="1:11">
      <c r="B2134" s="11" t="s">
        <v>27</v>
      </c>
      <c r="C2134" s="12"/>
      <c r="D2134" s="28"/>
      <c r="E2134" s="28"/>
      <c r="F2134" s="28"/>
      <c r="G2134" s="10"/>
      <c r="H2134" s="15"/>
      <c r="I2134" s="10">
        <f t="shared" si="405"/>
        <v>0</v>
      </c>
    </row>
    <row r="2135" spans="1:11">
      <c r="B2135" s="11" t="s">
        <v>13</v>
      </c>
      <c r="C2135" s="12" t="s">
        <v>14</v>
      </c>
      <c r="D2135" s="28" t="s">
        <v>29</v>
      </c>
      <c r="E2135" s="28"/>
      <c r="F2135" s="28">
        <f>SUM(G2121:G2123)</f>
        <v>0</v>
      </c>
      <c r="G2135" s="34">
        <f>SUM(F2135)/20</f>
        <v>0</v>
      </c>
      <c r="H2135" s="23"/>
      <c r="I2135" s="10">
        <f t="shared" si="405"/>
        <v>0</v>
      </c>
    </row>
    <row r="2136" spans="1:11">
      <c r="B2136" s="11" t="s">
        <v>13</v>
      </c>
      <c r="C2136" s="12" t="s">
        <v>14</v>
      </c>
      <c r="D2136" s="28" t="s">
        <v>30</v>
      </c>
      <c r="E2136" s="28"/>
      <c r="F2136" s="28">
        <f>SUM(G2124:G2126)</f>
        <v>0</v>
      </c>
      <c r="G2136" s="34">
        <f>SUM(F2136)/10</f>
        <v>0</v>
      </c>
      <c r="H2136" s="23"/>
      <c r="I2136" s="10">
        <f t="shared" si="405"/>
        <v>0</v>
      </c>
    </row>
    <row r="2137" spans="1:11">
      <c r="B2137" s="11" t="s">
        <v>13</v>
      </c>
      <c r="C2137" s="12" t="s">
        <v>14</v>
      </c>
      <c r="D2137" s="28" t="s">
        <v>57</v>
      </c>
      <c r="E2137" s="28"/>
      <c r="F2137" s="80"/>
      <c r="G2137" s="34">
        <f>SUM(F2137)*0.25</f>
        <v>0</v>
      </c>
      <c r="H2137" s="23"/>
      <c r="I2137" s="10">
        <f t="shared" si="405"/>
        <v>0</v>
      </c>
    </row>
    <row r="2138" spans="1:11">
      <c r="B2138" s="11" t="s">
        <v>13</v>
      </c>
      <c r="C2138" s="12" t="s">
        <v>14</v>
      </c>
      <c r="D2138" s="28"/>
      <c r="E2138" s="28"/>
      <c r="F2138" s="28"/>
      <c r="G2138" s="34"/>
      <c r="H2138" s="23"/>
      <c r="I2138" s="10">
        <f t="shared" si="405"/>
        <v>0</v>
      </c>
    </row>
    <row r="2139" spans="1:11">
      <c r="B2139" s="11" t="s">
        <v>13</v>
      </c>
      <c r="C2139" s="12" t="s">
        <v>15</v>
      </c>
      <c r="D2139" s="28"/>
      <c r="E2139" s="28"/>
      <c r="F2139" s="28"/>
      <c r="G2139" s="34"/>
      <c r="H2139" s="23"/>
      <c r="I2139" s="10">
        <f t="shared" si="405"/>
        <v>0</v>
      </c>
    </row>
    <row r="2140" spans="1:11">
      <c r="B2140" s="11" t="s">
        <v>13</v>
      </c>
      <c r="C2140" s="12" t="s">
        <v>15</v>
      </c>
      <c r="D2140" s="28"/>
      <c r="E2140" s="28"/>
      <c r="F2140" s="28"/>
      <c r="G2140" s="34"/>
      <c r="H2140" s="23"/>
      <c r="I2140" s="10">
        <f t="shared" si="405"/>
        <v>0</v>
      </c>
    </row>
    <row r="2141" spans="1:11">
      <c r="B2141" s="11" t="s">
        <v>13</v>
      </c>
      <c r="C2141" s="12" t="s">
        <v>15</v>
      </c>
      <c r="D2141" s="28"/>
      <c r="E2141" s="28"/>
      <c r="F2141" s="28"/>
      <c r="G2141" s="34"/>
      <c r="H2141" s="23"/>
      <c r="I2141" s="10">
        <f t="shared" si="405"/>
        <v>0</v>
      </c>
    </row>
    <row r="2142" spans="1:11">
      <c r="B2142" s="11" t="s">
        <v>13</v>
      </c>
      <c r="C2142" s="12" t="s">
        <v>16</v>
      </c>
      <c r="D2142" s="28"/>
      <c r="E2142" s="28"/>
      <c r="F2142" s="28"/>
      <c r="G2142" s="34"/>
      <c r="H2142" s="23"/>
      <c r="I2142" s="10">
        <f t="shared" si="405"/>
        <v>0</v>
      </c>
    </row>
    <row r="2143" spans="1:11">
      <c r="B2143" s="11" t="s">
        <v>13</v>
      </c>
      <c r="C2143" s="12" t="s">
        <v>16</v>
      </c>
      <c r="D2143" s="28"/>
      <c r="E2143" s="28"/>
      <c r="F2143" s="28"/>
      <c r="G2143" s="34"/>
      <c r="H2143" s="23"/>
      <c r="I2143" s="10">
        <f t="shared" si="405"/>
        <v>0</v>
      </c>
    </row>
    <row r="2144" spans="1:11">
      <c r="B2144" s="11" t="s">
        <v>21</v>
      </c>
      <c r="C2144" s="12" t="s">
        <v>14</v>
      </c>
      <c r="D2144" s="28"/>
      <c r="E2144" s="28"/>
      <c r="F2144" s="28"/>
      <c r="G2144" s="22">
        <f>SUM(G2135:G2138)</f>
        <v>0</v>
      </c>
      <c r="H2144" s="15">
        <v>37.42</v>
      </c>
      <c r="I2144" s="10">
        <f t="shared" si="405"/>
        <v>0</v>
      </c>
      <c r="K2144" s="5">
        <f>SUM(G2144)*I2119</f>
        <v>0</v>
      </c>
    </row>
    <row r="2145" spans="1:13">
      <c r="B2145" s="11" t="s">
        <v>21</v>
      </c>
      <c r="C2145" s="12" t="s">
        <v>15</v>
      </c>
      <c r="D2145" s="28"/>
      <c r="E2145" s="28"/>
      <c r="F2145" s="28"/>
      <c r="G2145" s="22">
        <f>SUM(G2139:G2141)</f>
        <v>0</v>
      </c>
      <c r="H2145" s="15">
        <v>37.42</v>
      </c>
      <c r="I2145" s="10">
        <f t="shared" si="405"/>
        <v>0</v>
      </c>
      <c r="L2145" s="5">
        <f>SUM(G2145)*I2119</f>
        <v>0</v>
      </c>
    </row>
    <row r="2146" spans="1:13">
      <c r="B2146" s="11" t="s">
        <v>21</v>
      </c>
      <c r="C2146" s="12" t="s">
        <v>16</v>
      </c>
      <c r="D2146" s="28"/>
      <c r="E2146" s="28"/>
      <c r="F2146" s="28"/>
      <c r="G2146" s="22">
        <f>SUM(G2142:G2143)</f>
        <v>0</v>
      </c>
      <c r="H2146" s="15">
        <v>37.42</v>
      </c>
      <c r="I2146" s="10">
        <f t="shared" si="405"/>
        <v>0</v>
      </c>
      <c r="M2146" s="5">
        <f>SUM(G2146)*I2119</f>
        <v>0</v>
      </c>
    </row>
    <row r="2147" spans="1:13">
      <c r="B2147" s="11" t="s">
        <v>13</v>
      </c>
      <c r="C2147" s="12" t="s">
        <v>17</v>
      </c>
      <c r="D2147" s="28"/>
      <c r="E2147" s="28"/>
      <c r="F2147" s="28"/>
      <c r="G2147" s="34"/>
      <c r="H2147" s="15">
        <v>37.42</v>
      </c>
      <c r="I2147" s="10">
        <f t="shared" si="405"/>
        <v>0</v>
      </c>
      <c r="L2147" s="5">
        <f>SUM(G2147)*I2119</f>
        <v>0</v>
      </c>
    </row>
    <row r="2148" spans="1:13">
      <c r="B2148" s="11" t="s">
        <v>12</v>
      </c>
      <c r="C2148" s="12"/>
      <c r="D2148" s="28"/>
      <c r="E2148" s="28"/>
      <c r="F2148" s="28"/>
      <c r="G2148" s="10"/>
      <c r="H2148" s="15">
        <v>37.42</v>
      </c>
      <c r="I2148" s="10">
        <f t="shared" si="405"/>
        <v>0</v>
      </c>
    </row>
    <row r="2149" spans="1:13">
      <c r="B2149" s="11" t="s">
        <v>11</v>
      </c>
      <c r="C2149" s="12"/>
      <c r="D2149" s="28"/>
      <c r="E2149" s="28"/>
      <c r="F2149" s="28"/>
      <c r="G2149" s="10">
        <v>1</v>
      </c>
      <c r="H2149" s="15">
        <f>SUM(I2121:I2148)*0.01</f>
        <v>0</v>
      </c>
      <c r="I2149" s="10">
        <f>SUM(G2149*H2149)</f>
        <v>0</v>
      </c>
    </row>
    <row r="2150" spans="1:13" s="2" customFormat="1" ht="13.1">
      <c r="B2150" s="8" t="s">
        <v>10</v>
      </c>
      <c r="D2150" s="27"/>
      <c r="E2150" s="27"/>
      <c r="F2150" s="27"/>
      <c r="G2150" s="6">
        <f>SUM(G2144:G2147)</f>
        <v>0</v>
      </c>
      <c r="H2150" s="14"/>
      <c r="I2150" s="6">
        <f>SUM(I2121:I2149)</f>
        <v>0</v>
      </c>
      <c r="J2150" s="6">
        <f>SUM(I2150)*I2119</f>
        <v>0</v>
      </c>
      <c r="K2150" s="6">
        <f>SUM(K2144:K2149)</f>
        <v>0</v>
      </c>
      <c r="L2150" s="6">
        <f t="shared" ref="L2150" si="406">SUM(L2144:L2149)</f>
        <v>0</v>
      </c>
      <c r="M2150" s="6">
        <f t="shared" ref="M2150" si="407">SUM(M2144:M2149)</f>
        <v>0</v>
      </c>
    </row>
    <row r="2151" spans="1:13" ht="15.05">
      <c r="A2151" s="3" t="s">
        <v>9</v>
      </c>
      <c r="B2151" s="77">
        <f>'JMS SHEDULE OF WORKS'!C70</f>
        <v>0</v>
      </c>
      <c r="D2151" s="26">
        <f>'JMS SHEDULE OF WORKS'!D70</f>
        <v>0</v>
      </c>
      <c r="F2151" s="78">
        <f>'JMS SHEDULE OF WORKS'!G70</f>
        <v>0</v>
      </c>
      <c r="H2151" s="13" t="s">
        <v>22</v>
      </c>
      <c r="I2151" s="24">
        <f>'JMS SHEDULE OF WORKS'!E70</f>
        <v>0</v>
      </c>
    </row>
    <row r="2152" spans="1:13" s="2" customFormat="1" ht="13.1">
      <c r="A2152" s="76" t="str">
        <f>'JMS SHEDULE OF WORKS'!A70</f>
        <v>6964/68</v>
      </c>
      <c r="B2152" s="8" t="s">
        <v>3</v>
      </c>
      <c r="C2152" s="2" t="s">
        <v>4</v>
      </c>
      <c r="D2152" s="27" t="s">
        <v>5</v>
      </c>
      <c r="E2152" s="27" t="s">
        <v>5</v>
      </c>
      <c r="F2152" s="27" t="s">
        <v>23</v>
      </c>
      <c r="G2152" s="6" t="s">
        <v>6</v>
      </c>
      <c r="H2152" s="14" t="s">
        <v>7</v>
      </c>
      <c r="I2152" s="6" t="s">
        <v>8</v>
      </c>
      <c r="J2152" s="6"/>
      <c r="K2152" s="6" t="s">
        <v>18</v>
      </c>
      <c r="L2152" s="6" t="s">
        <v>19</v>
      </c>
      <c r="M2152" s="6" t="s">
        <v>20</v>
      </c>
    </row>
    <row r="2153" spans="1:13">
      <c r="A2153" s="30" t="s">
        <v>24</v>
      </c>
      <c r="B2153" s="11"/>
      <c r="C2153" s="12"/>
      <c r="D2153" s="28"/>
      <c r="E2153" s="28"/>
      <c r="F2153" s="28">
        <f t="shared" ref="F2153:F2158" si="408">SUM(D2153*E2153)</f>
        <v>0</v>
      </c>
      <c r="G2153" s="10"/>
      <c r="H2153" s="15"/>
      <c r="I2153" s="10">
        <f t="shared" ref="I2153:I2158" si="409">SUM(F2153*G2153)*H2153</f>
        <v>0</v>
      </c>
    </row>
    <row r="2154" spans="1:13">
      <c r="A2154" s="30" t="s">
        <v>24</v>
      </c>
      <c r="B2154" s="11"/>
      <c r="C2154" s="12"/>
      <c r="D2154" s="28"/>
      <c r="E2154" s="28"/>
      <c r="F2154" s="28">
        <f t="shared" si="408"/>
        <v>0</v>
      </c>
      <c r="G2154" s="10"/>
      <c r="H2154" s="15"/>
      <c r="I2154" s="10">
        <f t="shared" si="409"/>
        <v>0</v>
      </c>
    </row>
    <row r="2155" spans="1:13">
      <c r="A2155" s="30" t="s">
        <v>24</v>
      </c>
      <c r="B2155" s="11"/>
      <c r="C2155" s="12"/>
      <c r="D2155" s="28"/>
      <c r="E2155" s="28"/>
      <c r="F2155" s="28">
        <f t="shared" si="408"/>
        <v>0</v>
      </c>
      <c r="G2155" s="10"/>
      <c r="H2155" s="15"/>
      <c r="I2155" s="10">
        <f t="shared" si="409"/>
        <v>0</v>
      </c>
    </row>
    <row r="2156" spans="1:13">
      <c r="A2156" s="31" t="s">
        <v>25</v>
      </c>
      <c r="B2156" s="11"/>
      <c r="C2156" s="12"/>
      <c r="D2156" s="28"/>
      <c r="E2156" s="28"/>
      <c r="F2156" s="28">
        <f t="shared" si="408"/>
        <v>0</v>
      </c>
      <c r="G2156" s="10"/>
      <c r="H2156" s="15"/>
      <c r="I2156" s="10">
        <f t="shared" si="409"/>
        <v>0</v>
      </c>
    </row>
    <row r="2157" spans="1:13">
      <c r="A2157" s="31" t="s">
        <v>25</v>
      </c>
      <c r="B2157" s="11"/>
      <c r="C2157" s="12"/>
      <c r="D2157" s="28"/>
      <c r="E2157" s="28"/>
      <c r="F2157" s="28">
        <f t="shared" si="408"/>
        <v>0</v>
      </c>
      <c r="G2157" s="10"/>
      <c r="H2157" s="15"/>
      <c r="I2157" s="10">
        <f t="shared" si="409"/>
        <v>0</v>
      </c>
    </row>
    <row r="2158" spans="1:13">
      <c r="A2158" s="31" t="s">
        <v>25</v>
      </c>
      <c r="B2158" s="11"/>
      <c r="C2158" s="12"/>
      <c r="D2158" s="28"/>
      <c r="E2158" s="28"/>
      <c r="F2158" s="28">
        <f t="shared" si="408"/>
        <v>0</v>
      </c>
      <c r="G2158" s="10"/>
      <c r="H2158" s="15"/>
      <c r="I2158" s="10">
        <f t="shared" si="409"/>
        <v>0</v>
      </c>
    </row>
    <row r="2159" spans="1:13">
      <c r="A2159" s="31" t="s">
        <v>39</v>
      </c>
      <c r="B2159" s="11"/>
      <c r="C2159" s="12"/>
      <c r="D2159" s="28"/>
      <c r="E2159" s="28"/>
      <c r="F2159" s="28"/>
      <c r="G2159" s="10"/>
      <c r="H2159" s="15"/>
      <c r="I2159" s="10">
        <f t="shared" ref="I2159:I2161" si="410">SUM(G2159*H2159)</f>
        <v>0</v>
      </c>
    </row>
    <row r="2160" spans="1:13">
      <c r="A2160" s="31" t="s">
        <v>39</v>
      </c>
      <c r="B2160" s="11"/>
      <c r="C2160" s="12"/>
      <c r="D2160" s="28"/>
      <c r="E2160" s="28"/>
      <c r="F2160" s="28"/>
      <c r="G2160" s="10"/>
      <c r="H2160" s="15"/>
      <c r="I2160" s="10">
        <f t="shared" si="410"/>
        <v>0</v>
      </c>
    </row>
    <row r="2161" spans="1:11">
      <c r="A2161" s="31" t="s">
        <v>39</v>
      </c>
      <c r="B2161" s="11"/>
      <c r="C2161" s="12"/>
      <c r="D2161" s="28"/>
      <c r="E2161" s="28"/>
      <c r="F2161" s="28"/>
      <c r="G2161" s="10"/>
      <c r="H2161" s="15"/>
      <c r="I2161" s="10">
        <f t="shared" si="410"/>
        <v>0</v>
      </c>
    </row>
    <row r="2162" spans="1:11">
      <c r="A2162" s="32" t="s">
        <v>28</v>
      </c>
      <c r="B2162" s="11"/>
      <c r="C2162" s="12"/>
      <c r="D2162" s="28"/>
      <c r="E2162" s="28"/>
      <c r="F2162" s="28"/>
      <c r="G2162" s="10"/>
      <c r="H2162" s="15"/>
      <c r="I2162" s="10">
        <f t="shared" ref="I2162:I2180" si="411">SUM(G2162*H2162)</f>
        <v>0</v>
      </c>
    </row>
    <row r="2163" spans="1:11">
      <c r="A2163" s="32" t="s">
        <v>28</v>
      </c>
      <c r="B2163" s="11"/>
      <c r="C2163" s="12"/>
      <c r="D2163" s="28"/>
      <c r="E2163" s="28"/>
      <c r="F2163" s="28"/>
      <c r="G2163" s="10"/>
      <c r="H2163" s="15"/>
      <c r="I2163" s="10">
        <f t="shared" si="411"/>
        <v>0</v>
      </c>
    </row>
    <row r="2164" spans="1:11">
      <c r="A2164" s="32" t="s">
        <v>28</v>
      </c>
      <c r="B2164" s="11"/>
      <c r="C2164" s="12"/>
      <c r="D2164" s="28"/>
      <c r="E2164" s="28"/>
      <c r="F2164" s="28"/>
      <c r="G2164" s="10"/>
      <c r="H2164" s="15"/>
      <c r="I2164" s="10">
        <f t="shared" si="411"/>
        <v>0</v>
      </c>
    </row>
    <row r="2165" spans="1:11">
      <c r="A2165" t="s">
        <v>26</v>
      </c>
      <c r="B2165" s="11"/>
      <c r="C2165" s="12"/>
      <c r="D2165" s="28"/>
      <c r="E2165" s="28"/>
      <c r="F2165" s="28"/>
      <c r="G2165" s="33">
        <v>0.1</v>
      </c>
      <c r="H2165" s="15">
        <f>SUM(I2162:I2164)</f>
        <v>0</v>
      </c>
      <c r="I2165" s="10">
        <f t="shared" si="411"/>
        <v>0</v>
      </c>
    </row>
    <row r="2166" spans="1:11">
      <c r="B2166" s="11" t="s">
        <v>27</v>
      </c>
      <c r="C2166" s="12"/>
      <c r="D2166" s="28"/>
      <c r="E2166" s="28"/>
      <c r="F2166" s="28"/>
      <c r="G2166" s="10"/>
      <c r="H2166" s="15"/>
      <c r="I2166" s="10">
        <f t="shared" si="411"/>
        <v>0</v>
      </c>
    </row>
    <row r="2167" spans="1:11">
      <c r="B2167" s="11" t="s">
        <v>13</v>
      </c>
      <c r="C2167" s="12" t="s">
        <v>14</v>
      </c>
      <c r="D2167" s="28" t="s">
        <v>29</v>
      </c>
      <c r="E2167" s="28"/>
      <c r="F2167" s="28">
        <f>SUM(G2153:G2155)</f>
        <v>0</v>
      </c>
      <c r="G2167" s="34">
        <f>SUM(F2167)/20</f>
        <v>0</v>
      </c>
      <c r="H2167" s="23"/>
      <c r="I2167" s="10">
        <f t="shared" si="411"/>
        <v>0</v>
      </c>
    </row>
    <row r="2168" spans="1:11">
      <c r="B2168" s="11" t="s">
        <v>13</v>
      </c>
      <c r="C2168" s="12" t="s">
        <v>14</v>
      </c>
      <c r="D2168" s="28" t="s">
        <v>30</v>
      </c>
      <c r="E2168" s="28"/>
      <c r="F2168" s="28">
        <f>SUM(G2156:G2158)</f>
        <v>0</v>
      </c>
      <c r="G2168" s="34">
        <f>SUM(F2168)/10</f>
        <v>0</v>
      </c>
      <c r="H2168" s="23"/>
      <c r="I2168" s="10">
        <f t="shared" si="411"/>
        <v>0</v>
      </c>
    </row>
    <row r="2169" spans="1:11">
      <c r="B2169" s="11" t="s">
        <v>13</v>
      </c>
      <c r="C2169" s="12" t="s">
        <v>14</v>
      </c>
      <c r="D2169" s="28" t="s">
        <v>57</v>
      </c>
      <c r="E2169" s="28"/>
      <c r="F2169" s="80"/>
      <c r="G2169" s="34">
        <f>SUM(F2169)*0.25</f>
        <v>0</v>
      </c>
      <c r="H2169" s="23"/>
      <c r="I2169" s="10">
        <f t="shared" si="411"/>
        <v>0</v>
      </c>
    </row>
    <row r="2170" spans="1:11">
      <c r="B2170" s="11" t="s">
        <v>13</v>
      </c>
      <c r="C2170" s="12" t="s">
        <v>14</v>
      </c>
      <c r="D2170" s="28"/>
      <c r="E2170" s="28"/>
      <c r="F2170" s="28"/>
      <c r="G2170" s="34"/>
      <c r="H2170" s="23"/>
      <c r="I2170" s="10">
        <f t="shared" si="411"/>
        <v>0</v>
      </c>
    </row>
    <row r="2171" spans="1:11">
      <c r="B2171" s="11" t="s">
        <v>13</v>
      </c>
      <c r="C2171" s="12" t="s">
        <v>15</v>
      </c>
      <c r="D2171" s="28"/>
      <c r="E2171" s="28"/>
      <c r="F2171" s="28"/>
      <c r="G2171" s="34"/>
      <c r="H2171" s="23"/>
      <c r="I2171" s="10">
        <f t="shared" si="411"/>
        <v>0</v>
      </c>
    </row>
    <row r="2172" spans="1:11">
      <c r="B2172" s="11" t="s">
        <v>13</v>
      </c>
      <c r="C2172" s="12" t="s">
        <v>15</v>
      </c>
      <c r="D2172" s="28"/>
      <c r="E2172" s="28"/>
      <c r="F2172" s="28"/>
      <c r="G2172" s="34"/>
      <c r="H2172" s="23"/>
      <c r="I2172" s="10">
        <f t="shared" si="411"/>
        <v>0</v>
      </c>
    </row>
    <row r="2173" spans="1:11">
      <c r="B2173" s="11" t="s">
        <v>13</v>
      </c>
      <c r="C2173" s="12" t="s">
        <v>15</v>
      </c>
      <c r="D2173" s="28"/>
      <c r="E2173" s="28"/>
      <c r="F2173" s="28"/>
      <c r="G2173" s="34"/>
      <c r="H2173" s="23"/>
      <c r="I2173" s="10">
        <f t="shared" si="411"/>
        <v>0</v>
      </c>
    </row>
    <row r="2174" spans="1:11">
      <c r="B2174" s="11" t="s">
        <v>13</v>
      </c>
      <c r="C2174" s="12" t="s">
        <v>16</v>
      </c>
      <c r="D2174" s="28"/>
      <c r="E2174" s="28"/>
      <c r="F2174" s="28"/>
      <c r="G2174" s="34"/>
      <c r="H2174" s="23"/>
      <c r="I2174" s="10">
        <f t="shared" si="411"/>
        <v>0</v>
      </c>
    </row>
    <row r="2175" spans="1:11">
      <c r="B2175" s="11" t="s">
        <v>13</v>
      </c>
      <c r="C2175" s="12" t="s">
        <v>16</v>
      </c>
      <c r="D2175" s="28"/>
      <c r="E2175" s="28"/>
      <c r="F2175" s="28"/>
      <c r="G2175" s="34"/>
      <c r="H2175" s="23"/>
      <c r="I2175" s="10">
        <f t="shared" si="411"/>
        <v>0</v>
      </c>
    </row>
    <row r="2176" spans="1:11">
      <c r="B2176" s="11" t="s">
        <v>21</v>
      </c>
      <c r="C2176" s="12" t="s">
        <v>14</v>
      </c>
      <c r="D2176" s="28"/>
      <c r="E2176" s="28"/>
      <c r="F2176" s="28"/>
      <c r="G2176" s="22">
        <f>SUM(G2167:G2170)</f>
        <v>0</v>
      </c>
      <c r="H2176" s="15">
        <v>37.42</v>
      </c>
      <c r="I2176" s="10">
        <f t="shared" si="411"/>
        <v>0</v>
      </c>
      <c r="K2176" s="5">
        <f>SUM(G2176)*I2151</f>
        <v>0</v>
      </c>
    </row>
    <row r="2177" spans="1:13">
      <c r="B2177" s="11" t="s">
        <v>21</v>
      </c>
      <c r="C2177" s="12" t="s">
        <v>15</v>
      </c>
      <c r="D2177" s="28"/>
      <c r="E2177" s="28"/>
      <c r="F2177" s="28"/>
      <c r="G2177" s="22">
        <f>SUM(G2171:G2173)</f>
        <v>0</v>
      </c>
      <c r="H2177" s="15">
        <v>37.42</v>
      </c>
      <c r="I2177" s="10">
        <f t="shared" si="411"/>
        <v>0</v>
      </c>
      <c r="L2177" s="5">
        <f>SUM(G2177)*I2151</f>
        <v>0</v>
      </c>
    </row>
    <row r="2178" spans="1:13">
      <c r="B2178" s="11" t="s">
        <v>21</v>
      </c>
      <c r="C2178" s="12" t="s">
        <v>16</v>
      </c>
      <c r="D2178" s="28"/>
      <c r="E2178" s="28"/>
      <c r="F2178" s="28"/>
      <c r="G2178" s="22">
        <f>SUM(G2174:G2175)</f>
        <v>0</v>
      </c>
      <c r="H2178" s="15">
        <v>37.42</v>
      </c>
      <c r="I2178" s="10">
        <f t="shared" si="411"/>
        <v>0</v>
      </c>
      <c r="M2178" s="5">
        <f>SUM(G2178)*I2151</f>
        <v>0</v>
      </c>
    </row>
    <row r="2179" spans="1:13">
      <c r="B2179" s="11" t="s">
        <v>13</v>
      </c>
      <c r="C2179" s="12" t="s">
        <v>17</v>
      </c>
      <c r="D2179" s="28"/>
      <c r="E2179" s="28"/>
      <c r="F2179" s="28"/>
      <c r="G2179" s="34"/>
      <c r="H2179" s="15">
        <v>37.42</v>
      </c>
      <c r="I2179" s="10">
        <f t="shared" si="411"/>
        <v>0</v>
      </c>
      <c r="L2179" s="5">
        <f>SUM(G2179)*I2151</f>
        <v>0</v>
      </c>
    </row>
    <row r="2180" spans="1:13">
      <c r="B2180" s="11" t="s">
        <v>12</v>
      </c>
      <c r="C2180" s="12"/>
      <c r="D2180" s="28"/>
      <c r="E2180" s="28"/>
      <c r="F2180" s="28"/>
      <c r="G2180" s="10"/>
      <c r="H2180" s="15">
        <v>37.42</v>
      </c>
      <c r="I2180" s="10">
        <f t="shared" si="411"/>
        <v>0</v>
      </c>
    </row>
    <row r="2181" spans="1:13">
      <c r="B2181" s="11" t="s">
        <v>11</v>
      </c>
      <c r="C2181" s="12"/>
      <c r="D2181" s="28"/>
      <c r="E2181" s="28"/>
      <c r="F2181" s="28"/>
      <c r="G2181" s="10">
        <v>1</v>
      </c>
      <c r="H2181" s="15">
        <f>SUM(I2153:I2180)*0.01</f>
        <v>0</v>
      </c>
      <c r="I2181" s="10">
        <f>SUM(G2181*H2181)</f>
        <v>0</v>
      </c>
    </row>
    <row r="2182" spans="1:13" s="2" customFormat="1" ht="13.1">
      <c r="B2182" s="8" t="s">
        <v>10</v>
      </c>
      <c r="D2182" s="27"/>
      <c r="E2182" s="27"/>
      <c r="F2182" s="27"/>
      <c r="G2182" s="6">
        <f>SUM(G2176:G2179)</f>
        <v>0</v>
      </c>
      <c r="H2182" s="14"/>
      <c r="I2182" s="6">
        <f>SUM(I2153:I2181)</f>
        <v>0</v>
      </c>
      <c r="J2182" s="6">
        <f>SUM(I2182)*I2151</f>
        <v>0</v>
      </c>
      <c r="K2182" s="6">
        <f>SUM(K2176:K2181)</f>
        <v>0</v>
      </c>
      <c r="L2182" s="6">
        <f t="shared" ref="L2182" si="412">SUM(L2176:L2181)</f>
        <v>0</v>
      </c>
      <c r="M2182" s="6">
        <f t="shared" ref="M2182" si="413">SUM(M2176:M2181)</f>
        <v>0</v>
      </c>
    </row>
    <row r="2183" spans="1:13" ht="15.05">
      <c r="A2183" s="3" t="s">
        <v>9</v>
      </c>
      <c r="B2183" s="77">
        <f>'JMS SHEDULE OF WORKS'!C71</f>
        <v>0</v>
      </c>
      <c r="D2183" s="26">
        <f>'JMS SHEDULE OF WORKS'!D71</f>
        <v>0</v>
      </c>
      <c r="F2183" s="78">
        <f>'JMS SHEDULE OF WORKS'!G71</f>
        <v>0</v>
      </c>
      <c r="H2183" s="13" t="s">
        <v>22</v>
      </c>
      <c r="I2183" s="24">
        <f>'JMS SHEDULE OF WORKS'!E71</f>
        <v>0</v>
      </c>
    </row>
    <row r="2184" spans="1:13" s="2" customFormat="1" ht="13.1">
      <c r="A2184" s="76" t="str">
        <f>'JMS SHEDULE OF WORKS'!A71</f>
        <v>6964/69</v>
      </c>
      <c r="B2184" s="8" t="s">
        <v>3</v>
      </c>
      <c r="C2184" s="2" t="s">
        <v>4</v>
      </c>
      <c r="D2184" s="27" t="s">
        <v>5</v>
      </c>
      <c r="E2184" s="27" t="s">
        <v>5</v>
      </c>
      <c r="F2184" s="27" t="s">
        <v>23</v>
      </c>
      <c r="G2184" s="6" t="s">
        <v>6</v>
      </c>
      <c r="H2184" s="14" t="s">
        <v>7</v>
      </c>
      <c r="I2184" s="6" t="s">
        <v>8</v>
      </c>
      <c r="J2184" s="6"/>
      <c r="K2184" s="6" t="s">
        <v>18</v>
      </c>
      <c r="L2184" s="6" t="s">
        <v>19</v>
      </c>
      <c r="M2184" s="6" t="s">
        <v>20</v>
      </c>
    </row>
    <row r="2185" spans="1:13">
      <c r="A2185" s="30" t="s">
        <v>24</v>
      </c>
      <c r="B2185" s="11"/>
      <c r="C2185" s="12"/>
      <c r="D2185" s="28"/>
      <c r="E2185" s="28"/>
      <c r="F2185" s="28">
        <f t="shared" ref="F2185:F2190" si="414">SUM(D2185*E2185)</f>
        <v>0</v>
      </c>
      <c r="G2185" s="10"/>
      <c r="H2185" s="15"/>
      <c r="I2185" s="10">
        <f t="shared" ref="I2185:I2190" si="415">SUM(F2185*G2185)*H2185</f>
        <v>0</v>
      </c>
    </row>
    <row r="2186" spans="1:13">
      <c r="A2186" s="30" t="s">
        <v>24</v>
      </c>
      <c r="B2186" s="11"/>
      <c r="C2186" s="12"/>
      <c r="D2186" s="28"/>
      <c r="E2186" s="28"/>
      <c r="F2186" s="28">
        <f t="shared" si="414"/>
        <v>0</v>
      </c>
      <c r="G2186" s="10"/>
      <c r="H2186" s="15"/>
      <c r="I2186" s="10">
        <f t="shared" si="415"/>
        <v>0</v>
      </c>
    </row>
    <row r="2187" spans="1:13">
      <c r="A2187" s="30" t="s">
        <v>24</v>
      </c>
      <c r="B2187" s="11"/>
      <c r="C2187" s="12"/>
      <c r="D2187" s="28"/>
      <c r="E2187" s="28"/>
      <c r="F2187" s="28">
        <f t="shared" si="414"/>
        <v>0</v>
      </c>
      <c r="G2187" s="10"/>
      <c r="H2187" s="15"/>
      <c r="I2187" s="10">
        <f t="shared" si="415"/>
        <v>0</v>
      </c>
    </row>
    <row r="2188" spans="1:13">
      <c r="A2188" s="31" t="s">
        <v>25</v>
      </c>
      <c r="B2188" s="11"/>
      <c r="C2188" s="12"/>
      <c r="D2188" s="28"/>
      <c r="E2188" s="28"/>
      <c r="F2188" s="28">
        <f t="shared" si="414"/>
        <v>0</v>
      </c>
      <c r="G2188" s="10"/>
      <c r="H2188" s="15"/>
      <c r="I2188" s="10">
        <f t="shared" si="415"/>
        <v>0</v>
      </c>
    </row>
    <row r="2189" spans="1:13">
      <c r="A2189" s="31" t="s">
        <v>25</v>
      </c>
      <c r="B2189" s="11"/>
      <c r="C2189" s="12"/>
      <c r="D2189" s="28"/>
      <c r="E2189" s="28"/>
      <c r="F2189" s="28">
        <f t="shared" si="414"/>
        <v>0</v>
      </c>
      <c r="G2189" s="10"/>
      <c r="H2189" s="15"/>
      <c r="I2189" s="10">
        <f t="shared" si="415"/>
        <v>0</v>
      </c>
    </row>
    <row r="2190" spans="1:13">
      <c r="A2190" s="31" t="s">
        <v>25</v>
      </c>
      <c r="B2190" s="11"/>
      <c r="C2190" s="12"/>
      <c r="D2190" s="28"/>
      <c r="E2190" s="28"/>
      <c r="F2190" s="28">
        <f t="shared" si="414"/>
        <v>0</v>
      </c>
      <c r="G2190" s="10"/>
      <c r="H2190" s="15"/>
      <c r="I2190" s="10">
        <f t="shared" si="415"/>
        <v>0</v>
      </c>
    </row>
    <row r="2191" spans="1:13">
      <c r="A2191" s="31" t="s">
        <v>39</v>
      </c>
      <c r="B2191" s="11"/>
      <c r="C2191" s="12"/>
      <c r="D2191" s="28"/>
      <c r="E2191" s="28"/>
      <c r="F2191" s="28"/>
      <c r="G2191" s="10"/>
      <c r="H2191" s="15"/>
      <c r="I2191" s="10">
        <f t="shared" ref="I2191:I2193" si="416">SUM(G2191*H2191)</f>
        <v>0</v>
      </c>
    </row>
    <row r="2192" spans="1:13">
      <c r="A2192" s="31" t="s">
        <v>39</v>
      </c>
      <c r="B2192" s="11"/>
      <c r="C2192" s="12"/>
      <c r="D2192" s="28"/>
      <c r="E2192" s="28"/>
      <c r="F2192" s="28"/>
      <c r="G2192" s="10"/>
      <c r="H2192" s="15"/>
      <c r="I2192" s="10">
        <f t="shared" si="416"/>
        <v>0</v>
      </c>
    </row>
    <row r="2193" spans="1:11">
      <c r="A2193" s="31" t="s">
        <v>39</v>
      </c>
      <c r="B2193" s="11"/>
      <c r="C2193" s="12"/>
      <c r="D2193" s="28"/>
      <c r="E2193" s="28"/>
      <c r="F2193" s="28"/>
      <c r="G2193" s="10"/>
      <c r="H2193" s="15"/>
      <c r="I2193" s="10">
        <f t="shared" si="416"/>
        <v>0</v>
      </c>
    </row>
    <row r="2194" spans="1:11">
      <c r="A2194" s="32" t="s">
        <v>28</v>
      </c>
      <c r="B2194" s="11"/>
      <c r="C2194" s="12"/>
      <c r="D2194" s="28"/>
      <c r="E2194" s="28"/>
      <c r="F2194" s="28"/>
      <c r="G2194" s="10"/>
      <c r="H2194" s="15"/>
      <c r="I2194" s="10">
        <f t="shared" ref="I2194:I2212" si="417">SUM(G2194*H2194)</f>
        <v>0</v>
      </c>
    </row>
    <row r="2195" spans="1:11">
      <c r="A2195" s="32" t="s">
        <v>28</v>
      </c>
      <c r="B2195" s="11"/>
      <c r="C2195" s="12"/>
      <c r="D2195" s="28"/>
      <c r="E2195" s="28"/>
      <c r="F2195" s="28"/>
      <c r="G2195" s="10"/>
      <c r="H2195" s="15"/>
      <c r="I2195" s="10">
        <f t="shared" si="417"/>
        <v>0</v>
      </c>
    </row>
    <row r="2196" spans="1:11">
      <c r="A2196" s="32" t="s">
        <v>28</v>
      </c>
      <c r="B2196" s="11"/>
      <c r="C2196" s="12"/>
      <c r="D2196" s="28"/>
      <c r="E2196" s="28"/>
      <c r="F2196" s="28"/>
      <c r="G2196" s="10"/>
      <c r="H2196" s="15"/>
      <c r="I2196" s="10">
        <f t="shared" si="417"/>
        <v>0</v>
      </c>
    </row>
    <row r="2197" spans="1:11">
      <c r="A2197" t="s">
        <v>26</v>
      </c>
      <c r="B2197" s="11"/>
      <c r="C2197" s="12"/>
      <c r="D2197" s="28"/>
      <c r="E2197" s="28"/>
      <c r="F2197" s="28"/>
      <c r="G2197" s="33">
        <v>0.1</v>
      </c>
      <c r="H2197" s="15">
        <f>SUM(I2194:I2196)</f>
        <v>0</v>
      </c>
      <c r="I2197" s="10">
        <f t="shared" si="417"/>
        <v>0</v>
      </c>
    </row>
    <row r="2198" spans="1:11">
      <c r="B2198" s="11" t="s">
        <v>27</v>
      </c>
      <c r="C2198" s="12"/>
      <c r="D2198" s="28"/>
      <c r="E2198" s="28"/>
      <c r="F2198" s="28"/>
      <c r="G2198" s="10"/>
      <c r="H2198" s="15"/>
      <c r="I2198" s="10">
        <f t="shared" si="417"/>
        <v>0</v>
      </c>
    </row>
    <row r="2199" spans="1:11">
      <c r="B2199" s="11" t="s">
        <v>13</v>
      </c>
      <c r="C2199" s="12" t="s">
        <v>14</v>
      </c>
      <c r="D2199" s="28" t="s">
        <v>29</v>
      </c>
      <c r="E2199" s="28"/>
      <c r="F2199" s="28">
        <f>SUM(G2185:G2187)</f>
        <v>0</v>
      </c>
      <c r="G2199" s="34">
        <f>SUM(F2199)/20</f>
        <v>0</v>
      </c>
      <c r="H2199" s="23"/>
      <c r="I2199" s="10">
        <f t="shared" si="417"/>
        <v>0</v>
      </c>
    </row>
    <row r="2200" spans="1:11">
      <c r="B2200" s="11" t="s">
        <v>13</v>
      </c>
      <c r="C2200" s="12" t="s">
        <v>14</v>
      </c>
      <c r="D2200" s="28" t="s">
        <v>30</v>
      </c>
      <c r="E2200" s="28"/>
      <c r="F2200" s="28">
        <f>SUM(G2188:G2190)</f>
        <v>0</v>
      </c>
      <c r="G2200" s="34">
        <f>SUM(F2200)/10</f>
        <v>0</v>
      </c>
      <c r="H2200" s="23"/>
      <c r="I2200" s="10">
        <f t="shared" si="417"/>
        <v>0</v>
      </c>
    </row>
    <row r="2201" spans="1:11">
      <c r="B2201" s="11" t="s">
        <v>13</v>
      </c>
      <c r="C2201" s="12" t="s">
        <v>14</v>
      </c>
      <c r="D2201" s="28" t="s">
        <v>57</v>
      </c>
      <c r="E2201" s="28"/>
      <c r="F2201" s="80"/>
      <c r="G2201" s="34">
        <f>SUM(F2201)*0.25</f>
        <v>0</v>
      </c>
      <c r="H2201" s="23"/>
      <c r="I2201" s="10">
        <f t="shared" si="417"/>
        <v>0</v>
      </c>
    </row>
    <row r="2202" spans="1:11">
      <c r="B2202" s="11" t="s">
        <v>13</v>
      </c>
      <c r="C2202" s="12" t="s">
        <v>14</v>
      </c>
      <c r="D2202" s="28"/>
      <c r="E2202" s="28"/>
      <c r="F2202" s="28"/>
      <c r="G2202" s="34"/>
      <c r="H2202" s="23"/>
      <c r="I2202" s="10">
        <f t="shared" si="417"/>
        <v>0</v>
      </c>
    </row>
    <row r="2203" spans="1:11">
      <c r="B2203" s="11" t="s">
        <v>13</v>
      </c>
      <c r="C2203" s="12" t="s">
        <v>15</v>
      </c>
      <c r="D2203" s="28"/>
      <c r="E2203" s="28"/>
      <c r="F2203" s="28"/>
      <c r="G2203" s="34"/>
      <c r="H2203" s="23"/>
      <c r="I2203" s="10">
        <f t="shared" si="417"/>
        <v>0</v>
      </c>
    </row>
    <row r="2204" spans="1:11">
      <c r="B2204" s="11" t="s">
        <v>13</v>
      </c>
      <c r="C2204" s="12" t="s">
        <v>15</v>
      </c>
      <c r="D2204" s="28"/>
      <c r="E2204" s="28"/>
      <c r="F2204" s="28"/>
      <c r="G2204" s="34"/>
      <c r="H2204" s="23"/>
      <c r="I2204" s="10">
        <f t="shared" si="417"/>
        <v>0</v>
      </c>
    </row>
    <row r="2205" spans="1:11">
      <c r="B2205" s="11" t="s">
        <v>13</v>
      </c>
      <c r="C2205" s="12" t="s">
        <v>15</v>
      </c>
      <c r="D2205" s="28"/>
      <c r="E2205" s="28"/>
      <c r="F2205" s="28"/>
      <c r="G2205" s="34"/>
      <c r="H2205" s="23"/>
      <c r="I2205" s="10">
        <f t="shared" si="417"/>
        <v>0</v>
      </c>
    </row>
    <row r="2206" spans="1:11">
      <c r="B2206" s="11" t="s">
        <v>13</v>
      </c>
      <c r="C2206" s="12" t="s">
        <v>16</v>
      </c>
      <c r="D2206" s="28"/>
      <c r="E2206" s="28"/>
      <c r="F2206" s="28"/>
      <c r="G2206" s="34"/>
      <c r="H2206" s="23"/>
      <c r="I2206" s="10">
        <f t="shared" si="417"/>
        <v>0</v>
      </c>
    </row>
    <row r="2207" spans="1:11">
      <c r="B2207" s="11" t="s">
        <v>13</v>
      </c>
      <c r="C2207" s="12" t="s">
        <v>16</v>
      </c>
      <c r="D2207" s="28"/>
      <c r="E2207" s="28"/>
      <c r="F2207" s="28"/>
      <c r="G2207" s="34"/>
      <c r="H2207" s="23"/>
      <c r="I2207" s="10">
        <f t="shared" si="417"/>
        <v>0</v>
      </c>
    </row>
    <row r="2208" spans="1:11">
      <c r="B2208" s="11" t="s">
        <v>21</v>
      </c>
      <c r="C2208" s="12" t="s">
        <v>14</v>
      </c>
      <c r="D2208" s="28"/>
      <c r="E2208" s="28"/>
      <c r="F2208" s="28"/>
      <c r="G2208" s="22">
        <f>SUM(G2199:G2202)</f>
        <v>0</v>
      </c>
      <c r="H2208" s="15">
        <v>37.42</v>
      </c>
      <c r="I2208" s="10">
        <f t="shared" si="417"/>
        <v>0</v>
      </c>
      <c r="K2208" s="5">
        <f>SUM(G2208)*I2183</f>
        <v>0</v>
      </c>
    </row>
    <row r="2209" spans="1:13">
      <c r="B2209" s="11" t="s">
        <v>21</v>
      </c>
      <c r="C2209" s="12" t="s">
        <v>15</v>
      </c>
      <c r="D2209" s="28"/>
      <c r="E2209" s="28"/>
      <c r="F2209" s="28"/>
      <c r="G2209" s="22">
        <f>SUM(G2203:G2205)</f>
        <v>0</v>
      </c>
      <c r="H2209" s="15">
        <v>37.42</v>
      </c>
      <c r="I2209" s="10">
        <f t="shared" si="417"/>
        <v>0</v>
      </c>
      <c r="L2209" s="5">
        <f>SUM(G2209)*I2183</f>
        <v>0</v>
      </c>
    </row>
    <row r="2210" spans="1:13">
      <c r="B2210" s="11" t="s">
        <v>21</v>
      </c>
      <c r="C2210" s="12" t="s">
        <v>16</v>
      </c>
      <c r="D2210" s="28"/>
      <c r="E2210" s="28"/>
      <c r="F2210" s="28"/>
      <c r="G2210" s="22">
        <f>SUM(G2206:G2207)</f>
        <v>0</v>
      </c>
      <c r="H2210" s="15">
        <v>37.42</v>
      </c>
      <c r="I2210" s="10">
        <f t="shared" si="417"/>
        <v>0</v>
      </c>
      <c r="M2210" s="5">
        <f>SUM(G2210)*I2183</f>
        <v>0</v>
      </c>
    </row>
    <row r="2211" spans="1:13">
      <c r="B2211" s="11" t="s">
        <v>13</v>
      </c>
      <c r="C2211" s="12" t="s">
        <v>17</v>
      </c>
      <c r="D2211" s="28"/>
      <c r="E2211" s="28"/>
      <c r="F2211" s="28"/>
      <c r="G2211" s="34"/>
      <c r="H2211" s="15">
        <v>37.42</v>
      </c>
      <c r="I2211" s="10">
        <f t="shared" si="417"/>
        <v>0</v>
      </c>
      <c r="L2211" s="5">
        <f>SUM(G2211)*I2183</f>
        <v>0</v>
      </c>
    </row>
    <row r="2212" spans="1:13">
      <c r="B2212" s="11" t="s">
        <v>12</v>
      </c>
      <c r="C2212" s="12"/>
      <c r="D2212" s="28"/>
      <c r="E2212" s="28"/>
      <c r="F2212" s="28"/>
      <c r="G2212" s="10"/>
      <c r="H2212" s="15">
        <v>37.42</v>
      </c>
      <c r="I2212" s="10">
        <f t="shared" si="417"/>
        <v>0</v>
      </c>
    </row>
    <row r="2213" spans="1:13">
      <c r="B2213" s="11" t="s">
        <v>11</v>
      </c>
      <c r="C2213" s="12"/>
      <c r="D2213" s="28"/>
      <c r="E2213" s="28"/>
      <c r="F2213" s="28"/>
      <c r="G2213" s="10">
        <v>1</v>
      </c>
      <c r="H2213" s="15">
        <f>SUM(I2185:I2212)*0.01</f>
        <v>0</v>
      </c>
      <c r="I2213" s="10">
        <f>SUM(G2213*H2213)</f>
        <v>0</v>
      </c>
    </row>
    <row r="2214" spans="1:13" s="2" customFormat="1" ht="13.1">
      <c r="B2214" s="8" t="s">
        <v>10</v>
      </c>
      <c r="D2214" s="27"/>
      <c r="E2214" s="27"/>
      <c r="F2214" s="27"/>
      <c r="G2214" s="6">
        <f>SUM(G2208:G2211)</f>
        <v>0</v>
      </c>
      <c r="H2214" s="14"/>
      <c r="I2214" s="6">
        <f>SUM(I2185:I2213)</f>
        <v>0</v>
      </c>
      <c r="J2214" s="6">
        <f>SUM(I2214)*I2183</f>
        <v>0</v>
      </c>
      <c r="K2214" s="6">
        <f>SUM(K2208:K2213)</f>
        <v>0</v>
      </c>
      <c r="L2214" s="6">
        <f t="shared" ref="L2214" si="418">SUM(L2208:L2213)</f>
        <v>0</v>
      </c>
      <c r="M2214" s="6">
        <f t="shared" ref="M2214" si="419">SUM(M2208:M2213)</f>
        <v>0</v>
      </c>
    </row>
    <row r="2215" spans="1:13" ht="15.05">
      <c r="A2215" s="3" t="s">
        <v>9</v>
      </c>
      <c r="B2215" s="77">
        <f>'JMS SHEDULE OF WORKS'!C72</f>
        <v>0</v>
      </c>
      <c r="D2215" s="26">
        <f>'JMS SHEDULE OF WORKS'!D72</f>
        <v>0</v>
      </c>
      <c r="F2215" s="78">
        <f>'JMS SHEDULE OF WORKS'!G72</f>
        <v>0</v>
      </c>
      <c r="H2215" s="13" t="s">
        <v>22</v>
      </c>
      <c r="I2215" s="24">
        <f>'JMS SHEDULE OF WORKS'!E72</f>
        <v>0</v>
      </c>
    </row>
    <row r="2216" spans="1:13" s="2" customFormat="1" ht="13.1">
      <c r="A2216" s="76" t="str">
        <f>'JMS SHEDULE OF WORKS'!A72</f>
        <v>6964/70</v>
      </c>
      <c r="B2216" s="8" t="s">
        <v>3</v>
      </c>
      <c r="C2216" s="2" t="s">
        <v>4</v>
      </c>
      <c r="D2216" s="27" t="s">
        <v>5</v>
      </c>
      <c r="E2216" s="27" t="s">
        <v>5</v>
      </c>
      <c r="F2216" s="27" t="s">
        <v>23</v>
      </c>
      <c r="G2216" s="6" t="s">
        <v>6</v>
      </c>
      <c r="H2216" s="14" t="s">
        <v>7</v>
      </c>
      <c r="I2216" s="6" t="s">
        <v>8</v>
      </c>
      <c r="J2216" s="6"/>
      <c r="K2216" s="6" t="s">
        <v>18</v>
      </c>
      <c r="L2216" s="6" t="s">
        <v>19</v>
      </c>
      <c r="M2216" s="6" t="s">
        <v>20</v>
      </c>
    </row>
    <row r="2217" spans="1:13">
      <c r="A2217" s="30" t="s">
        <v>24</v>
      </c>
      <c r="B2217" s="11"/>
      <c r="C2217" s="12"/>
      <c r="D2217" s="28"/>
      <c r="E2217" s="28"/>
      <c r="F2217" s="28">
        <f t="shared" ref="F2217:F2222" si="420">SUM(D2217*E2217)</f>
        <v>0</v>
      </c>
      <c r="G2217" s="10"/>
      <c r="H2217" s="15"/>
      <c r="I2217" s="10">
        <f t="shared" ref="I2217:I2222" si="421">SUM(F2217*G2217)*H2217</f>
        <v>0</v>
      </c>
    </row>
    <row r="2218" spans="1:13">
      <c r="A2218" s="30" t="s">
        <v>24</v>
      </c>
      <c r="B2218" s="11"/>
      <c r="C2218" s="12"/>
      <c r="D2218" s="28"/>
      <c r="E2218" s="28"/>
      <c r="F2218" s="28">
        <f t="shared" si="420"/>
        <v>0</v>
      </c>
      <c r="G2218" s="10"/>
      <c r="H2218" s="15"/>
      <c r="I2218" s="10">
        <f t="shared" si="421"/>
        <v>0</v>
      </c>
    </row>
    <row r="2219" spans="1:13">
      <c r="A2219" s="30" t="s">
        <v>24</v>
      </c>
      <c r="B2219" s="11"/>
      <c r="C2219" s="12"/>
      <c r="D2219" s="28"/>
      <c r="E2219" s="28"/>
      <c r="F2219" s="28">
        <f t="shared" si="420"/>
        <v>0</v>
      </c>
      <c r="G2219" s="10"/>
      <c r="H2219" s="15"/>
      <c r="I2219" s="10">
        <f t="shared" si="421"/>
        <v>0</v>
      </c>
    </row>
    <row r="2220" spans="1:13">
      <c r="A2220" s="31" t="s">
        <v>25</v>
      </c>
      <c r="B2220" s="11"/>
      <c r="C2220" s="12"/>
      <c r="D2220" s="28"/>
      <c r="E2220" s="28"/>
      <c r="F2220" s="28">
        <f t="shared" si="420"/>
        <v>0</v>
      </c>
      <c r="G2220" s="10"/>
      <c r="H2220" s="15"/>
      <c r="I2220" s="10">
        <f t="shared" si="421"/>
        <v>0</v>
      </c>
    </row>
    <row r="2221" spans="1:13">
      <c r="A2221" s="31" t="s">
        <v>25</v>
      </c>
      <c r="B2221" s="11"/>
      <c r="C2221" s="12"/>
      <c r="D2221" s="28"/>
      <c r="E2221" s="28"/>
      <c r="F2221" s="28">
        <f t="shared" si="420"/>
        <v>0</v>
      </c>
      <c r="G2221" s="10"/>
      <c r="H2221" s="15"/>
      <c r="I2221" s="10">
        <f t="shared" si="421"/>
        <v>0</v>
      </c>
    </row>
    <row r="2222" spans="1:13">
      <c r="A2222" s="31" t="s">
        <v>25</v>
      </c>
      <c r="B2222" s="11"/>
      <c r="C2222" s="12"/>
      <c r="D2222" s="28"/>
      <c r="E2222" s="28"/>
      <c r="F2222" s="28">
        <f t="shared" si="420"/>
        <v>0</v>
      </c>
      <c r="G2222" s="10"/>
      <c r="H2222" s="15"/>
      <c r="I2222" s="10">
        <f t="shared" si="421"/>
        <v>0</v>
      </c>
    </row>
    <row r="2223" spans="1:13">
      <c r="A2223" s="31" t="s">
        <v>39</v>
      </c>
      <c r="B2223" s="11"/>
      <c r="C2223" s="12"/>
      <c r="D2223" s="28"/>
      <c r="E2223" s="28"/>
      <c r="F2223" s="28"/>
      <c r="G2223" s="10"/>
      <c r="H2223" s="15"/>
      <c r="I2223" s="10">
        <f t="shared" ref="I2223:I2225" si="422">SUM(G2223*H2223)</f>
        <v>0</v>
      </c>
    </row>
    <row r="2224" spans="1:13">
      <c r="A2224" s="31" t="s">
        <v>39</v>
      </c>
      <c r="B2224" s="11"/>
      <c r="C2224" s="12"/>
      <c r="D2224" s="28"/>
      <c r="E2224" s="28"/>
      <c r="F2224" s="28"/>
      <c r="G2224" s="10"/>
      <c r="H2224" s="15"/>
      <c r="I2224" s="10">
        <f t="shared" si="422"/>
        <v>0</v>
      </c>
    </row>
    <row r="2225" spans="1:11">
      <c r="A2225" s="31" t="s">
        <v>39</v>
      </c>
      <c r="B2225" s="11"/>
      <c r="C2225" s="12"/>
      <c r="D2225" s="28"/>
      <c r="E2225" s="28"/>
      <c r="F2225" s="28"/>
      <c r="G2225" s="10"/>
      <c r="H2225" s="15"/>
      <c r="I2225" s="10">
        <f t="shared" si="422"/>
        <v>0</v>
      </c>
    </row>
    <row r="2226" spans="1:11">
      <c r="A2226" s="32" t="s">
        <v>28</v>
      </c>
      <c r="B2226" s="11"/>
      <c r="C2226" s="12"/>
      <c r="D2226" s="28"/>
      <c r="E2226" s="28"/>
      <c r="F2226" s="28"/>
      <c r="G2226" s="10"/>
      <c r="H2226" s="15"/>
      <c r="I2226" s="10">
        <f t="shared" ref="I2226:I2244" si="423">SUM(G2226*H2226)</f>
        <v>0</v>
      </c>
    </row>
    <row r="2227" spans="1:11">
      <c r="A2227" s="32" t="s">
        <v>28</v>
      </c>
      <c r="B2227" s="11"/>
      <c r="C2227" s="12"/>
      <c r="D2227" s="28"/>
      <c r="E2227" s="28"/>
      <c r="F2227" s="28"/>
      <c r="G2227" s="10"/>
      <c r="H2227" s="15"/>
      <c r="I2227" s="10">
        <f t="shared" si="423"/>
        <v>0</v>
      </c>
    </row>
    <row r="2228" spans="1:11">
      <c r="A2228" s="32" t="s">
        <v>28</v>
      </c>
      <c r="B2228" s="11"/>
      <c r="C2228" s="12"/>
      <c r="D2228" s="28"/>
      <c r="E2228" s="28"/>
      <c r="F2228" s="28"/>
      <c r="G2228" s="10"/>
      <c r="H2228" s="15"/>
      <c r="I2228" s="10">
        <f t="shared" si="423"/>
        <v>0</v>
      </c>
    </row>
    <row r="2229" spans="1:11">
      <c r="A2229" t="s">
        <v>26</v>
      </c>
      <c r="B2229" s="11"/>
      <c r="C2229" s="12"/>
      <c r="D2229" s="28"/>
      <c r="E2229" s="28"/>
      <c r="F2229" s="28"/>
      <c r="G2229" s="33">
        <v>0.1</v>
      </c>
      <c r="H2229" s="15">
        <f>SUM(I2226:I2228)</f>
        <v>0</v>
      </c>
      <c r="I2229" s="10">
        <f t="shared" si="423"/>
        <v>0</v>
      </c>
    </row>
    <row r="2230" spans="1:11">
      <c r="B2230" s="11" t="s">
        <v>27</v>
      </c>
      <c r="C2230" s="12"/>
      <c r="D2230" s="28"/>
      <c r="E2230" s="28"/>
      <c r="F2230" s="28"/>
      <c r="G2230" s="10"/>
      <c r="H2230" s="15"/>
      <c r="I2230" s="10">
        <f t="shared" si="423"/>
        <v>0</v>
      </c>
    </row>
    <row r="2231" spans="1:11">
      <c r="B2231" s="11" t="s">
        <v>13</v>
      </c>
      <c r="C2231" s="12" t="s">
        <v>14</v>
      </c>
      <c r="D2231" s="28" t="s">
        <v>29</v>
      </c>
      <c r="E2231" s="28"/>
      <c r="F2231" s="28">
        <f>SUM(G2217:G2219)</f>
        <v>0</v>
      </c>
      <c r="G2231" s="34">
        <f>SUM(F2231)/20</f>
        <v>0</v>
      </c>
      <c r="H2231" s="23"/>
      <c r="I2231" s="10">
        <f t="shared" si="423"/>
        <v>0</v>
      </c>
    </row>
    <row r="2232" spans="1:11">
      <c r="B2232" s="11" t="s">
        <v>13</v>
      </c>
      <c r="C2232" s="12" t="s">
        <v>14</v>
      </c>
      <c r="D2232" s="28" t="s">
        <v>30</v>
      </c>
      <c r="E2232" s="28"/>
      <c r="F2232" s="28">
        <f>SUM(G2220:G2222)</f>
        <v>0</v>
      </c>
      <c r="G2232" s="34">
        <f>SUM(F2232)/10</f>
        <v>0</v>
      </c>
      <c r="H2232" s="23"/>
      <c r="I2232" s="10">
        <f t="shared" si="423"/>
        <v>0</v>
      </c>
    </row>
    <row r="2233" spans="1:11">
      <c r="B2233" s="11" t="s">
        <v>13</v>
      </c>
      <c r="C2233" s="12" t="s">
        <v>14</v>
      </c>
      <c r="D2233" s="28" t="s">
        <v>57</v>
      </c>
      <c r="E2233" s="28"/>
      <c r="F2233" s="80"/>
      <c r="G2233" s="34">
        <f>SUM(F2233)*0.25</f>
        <v>0</v>
      </c>
      <c r="H2233" s="23"/>
      <c r="I2233" s="10">
        <f t="shared" si="423"/>
        <v>0</v>
      </c>
    </row>
    <row r="2234" spans="1:11">
      <c r="B2234" s="11" t="s">
        <v>13</v>
      </c>
      <c r="C2234" s="12" t="s">
        <v>14</v>
      </c>
      <c r="D2234" s="28"/>
      <c r="E2234" s="28"/>
      <c r="F2234" s="28"/>
      <c r="G2234" s="34"/>
      <c r="H2234" s="23"/>
      <c r="I2234" s="10">
        <f t="shared" si="423"/>
        <v>0</v>
      </c>
    </row>
    <row r="2235" spans="1:11">
      <c r="B2235" s="11" t="s">
        <v>13</v>
      </c>
      <c r="C2235" s="12" t="s">
        <v>15</v>
      </c>
      <c r="D2235" s="28"/>
      <c r="E2235" s="28"/>
      <c r="F2235" s="28"/>
      <c r="G2235" s="34"/>
      <c r="H2235" s="23"/>
      <c r="I2235" s="10">
        <f t="shared" si="423"/>
        <v>0</v>
      </c>
    </row>
    <row r="2236" spans="1:11">
      <c r="B2236" s="11" t="s">
        <v>13</v>
      </c>
      <c r="C2236" s="12" t="s">
        <v>15</v>
      </c>
      <c r="D2236" s="28"/>
      <c r="E2236" s="28"/>
      <c r="F2236" s="28"/>
      <c r="G2236" s="34"/>
      <c r="H2236" s="23"/>
      <c r="I2236" s="10">
        <f t="shared" si="423"/>
        <v>0</v>
      </c>
    </row>
    <row r="2237" spans="1:11">
      <c r="B2237" s="11" t="s">
        <v>13</v>
      </c>
      <c r="C2237" s="12" t="s">
        <v>15</v>
      </c>
      <c r="D2237" s="28"/>
      <c r="E2237" s="28"/>
      <c r="F2237" s="28"/>
      <c r="G2237" s="34"/>
      <c r="H2237" s="23"/>
      <c r="I2237" s="10">
        <f t="shared" si="423"/>
        <v>0</v>
      </c>
    </row>
    <row r="2238" spans="1:11">
      <c r="B2238" s="11" t="s">
        <v>13</v>
      </c>
      <c r="C2238" s="12" t="s">
        <v>16</v>
      </c>
      <c r="D2238" s="28"/>
      <c r="E2238" s="28"/>
      <c r="F2238" s="28"/>
      <c r="G2238" s="34"/>
      <c r="H2238" s="23"/>
      <c r="I2238" s="10">
        <f t="shared" si="423"/>
        <v>0</v>
      </c>
    </row>
    <row r="2239" spans="1:11">
      <c r="B2239" s="11" t="s">
        <v>13</v>
      </c>
      <c r="C2239" s="12" t="s">
        <v>16</v>
      </c>
      <c r="D2239" s="28"/>
      <c r="E2239" s="28"/>
      <c r="F2239" s="28"/>
      <c r="G2239" s="34"/>
      <c r="H2239" s="23"/>
      <c r="I2239" s="10">
        <f t="shared" si="423"/>
        <v>0</v>
      </c>
    </row>
    <row r="2240" spans="1:11">
      <c r="B2240" s="11" t="s">
        <v>21</v>
      </c>
      <c r="C2240" s="12" t="s">
        <v>14</v>
      </c>
      <c r="D2240" s="28"/>
      <c r="E2240" s="28"/>
      <c r="F2240" s="28"/>
      <c r="G2240" s="22">
        <f>SUM(G2231:G2234)</f>
        <v>0</v>
      </c>
      <c r="H2240" s="15">
        <v>37.42</v>
      </c>
      <c r="I2240" s="10">
        <f t="shared" si="423"/>
        <v>0</v>
      </c>
      <c r="K2240" s="5">
        <f>SUM(G2240)*I2215</f>
        <v>0</v>
      </c>
    </row>
    <row r="2241" spans="1:13">
      <c r="B2241" s="11" t="s">
        <v>21</v>
      </c>
      <c r="C2241" s="12" t="s">
        <v>15</v>
      </c>
      <c r="D2241" s="28"/>
      <c r="E2241" s="28"/>
      <c r="F2241" s="28"/>
      <c r="G2241" s="22">
        <f>SUM(G2235:G2237)</f>
        <v>0</v>
      </c>
      <c r="H2241" s="15">
        <v>37.42</v>
      </c>
      <c r="I2241" s="10">
        <f t="shared" si="423"/>
        <v>0</v>
      </c>
      <c r="L2241" s="5">
        <f>SUM(G2241)*I2215</f>
        <v>0</v>
      </c>
    </row>
    <row r="2242" spans="1:13">
      <c r="B2242" s="11" t="s">
        <v>21</v>
      </c>
      <c r="C2242" s="12" t="s">
        <v>16</v>
      </c>
      <c r="D2242" s="28"/>
      <c r="E2242" s="28"/>
      <c r="F2242" s="28"/>
      <c r="G2242" s="22">
        <f>SUM(G2238:G2239)</f>
        <v>0</v>
      </c>
      <c r="H2242" s="15">
        <v>37.42</v>
      </c>
      <c r="I2242" s="10">
        <f t="shared" si="423"/>
        <v>0</v>
      </c>
      <c r="M2242" s="5">
        <f>SUM(G2242)*I2215</f>
        <v>0</v>
      </c>
    </row>
    <row r="2243" spans="1:13">
      <c r="B2243" s="11" t="s">
        <v>13</v>
      </c>
      <c r="C2243" s="12" t="s">
        <v>17</v>
      </c>
      <c r="D2243" s="28"/>
      <c r="E2243" s="28"/>
      <c r="F2243" s="28"/>
      <c r="G2243" s="34"/>
      <c r="H2243" s="15">
        <v>37.42</v>
      </c>
      <c r="I2243" s="10">
        <f t="shared" si="423"/>
        <v>0</v>
      </c>
      <c r="L2243" s="5">
        <f>SUM(G2243)*I2215</f>
        <v>0</v>
      </c>
    </row>
    <row r="2244" spans="1:13">
      <c r="B2244" s="11" t="s">
        <v>12</v>
      </c>
      <c r="C2244" s="12"/>
      <c r="D2244" s="28"/>
      <c r="E2244" s="28"/>
      <c r="F2244" s="28"/>
      <c r="G2244" s="10"/>
      <c r="H2244" s="15">
        <v>37.42</v>
      </c>
      <c r="I2244" s="10">
        <f t="shared" si="423"/>
        <v>0</v>
      </c>
    </row>
    <row r="2245" spans="1:13">
      <c r="B2245" s="11" t="s">
        <v>11</v>
      </c>
      <c r="C2245" s="12"/>
      <c r="D2245" s="28"/>
      <c r="E2245" s="28"/>
      <c r="F2245" s="28"/>
      <c r="G2245" s="10">
        <v>1</v>
      </c>
      <c r="H2245" s="15">
        <f>SUM(I2217:I2244)*0.01</f>
        <v>0</v>
      </c>
      <c r="I2245" s="10">
        <f>SUM(G2245*H2245)</f>
        <v>0</v>
      </c>
    </row>
    <row r="2246" spans="1:13" s="2" customFormat="1" ht="13.1">
      <c r="B2246" s="8" t="s">
        <v>10</v>
      </c>
      <c r="D2246" s="27"/>
      <c r="E2246" s="27"/>
      <c r="F2246" s="27"/>
      <c r="G2246" s="6">
        <f>SUM(G2240:G2243)</f>
        <v>0</v>
      </c>
      <c r="H2246" s="14"/>
      <c r="I2246" s="6">
        <f>SUM(I2217:I2245)</f>
        <v>0</v>
      </c>
      <c r="J2246" s="6">
        <f>SUM(I2246)*I2215</f>
        <v>0</v>
      </c>
      <c r="K2246" s="6">
        <f>SUM(K2240:K2245)</f>
        <v>0</v>
      </c>
      <c r="L2246" s="6">
        <f t="shared" ref="L2246" si="424">SUM(L2240:L2245)</f>
        <v>0</v>
      </c>
      <c r="M2246" s="6">
        <f t="shared" ref="M2246" si="425">SUM(M2240:M2245)</f>
        <v>0</v>
      </c>
    </row>
    <row r="2247" spans="1:13" ht="15.05">
      <c r="A2247" s="3" t="s">
        <v>9</v>
      </c>
      <c r="B2247" s="77">
        <f>'JMS SHEDULE OF WORKS'!C73</f>
        <v>0</v>
      </c>
      <c r="D2247" s="26">
        <f>'JMS SHEDULE OF WORKS'!D73</f>
        <v>0</v>
      </c>
      <c r="F2247" s="78">
        <f>'JMS SHEDULE OF WORKS'!G73</f>
        <v>0</v>
      </c>
      <c r="H2247" s="13" t="s">
        <v>22</v>
      </c>
      <c r="I2247" s="24">
        <f>'JMS SHEDULE OF WORKS'!E73</f>
        <v>0</v>
      </c>
    </row>
    <row r="2248" spans="1:13" s="2" customFormat="1" ht="13.1">
      <c r="A2248" s="76" t="str">
        <f>'JMS SHEDULE OF WORKS'!A73</f>
        <v>6964/71</v>
      </c>
      <c r="B2248" s="8" t="s">
        <v>3</v>
      </c>
      <c r="C2248" s="2" t="s">
        <v>4</v>
      </c>
      <c r="D2248" s="27" t="s">
        <v>5</v>
      </c>
      <c r="E2248" s="27" t="s">
        <v>5</v>
      </c>
      <c r="F2248" s="27" t="s">
        <v>23</v>
      </c>
      <c r="G2248" s="6" t="s">
        <v>6</v>
      </c>
      <c r="H2248" s="14" t="s">
        <v>7</v>
      </c>
      <c r="I2248" s="6" t="s">
        <v>8</v>
      </c>
      <c r="J2248" s="6"/>
      <c r="K2248" s="6" t="s">
        <v>18</v>
      </c>
      <c r="L2248" s="6" t="s">
        <v>19</v>
      </c>
      <c r="M2248" s="6" t="s">
        <v>20</v>
      </c>
    </row>
    <row r="2249" spans="1:13">
      <c r="A2249" s="30" t="s">
        <v>24</v>
      </c>
      <c r="B2249" s="11"/>
      <c r="C2249" s="12"/>
      <c r="D2249" s="28"/>
      <c r="E2249" s="28"/>
      <c r="F2249" s="28">
        <f t="shared" ref="F2249:F2254" si="426">SUM(D2249*E2249)</f>
        <v>0</v>
      </c>
      <c r="G2249" s="10"/>
      <c r="H2249" s="15"/>
      <c r="I2249" s="10">
        <f t="shared" ref="I2249:I2254" si="427">SUM(F2249*G2249)*H2249</f>
        <v>0</v>
      </c>
    </row>
    <row r="2250" spans="1:13">
      <c r="A2250" s="30" t="s">
        <v>24</v>
      </c>
      <c r="B2250" s="11"/>
      <c r="C2250" s="12"/>
      <c r="D2250" s="28"/>
      <c r="E2250" s="28"/>
      <c r="F2250" s="28">
        <f t="shared" si="426"/>
        <v>0</v>
      </c>
      <c r="G2250" s="10"/>
      <c r="H2250" s="15"/>
      <c r="I2250" s="10">
        <f t="shared" si="427"/>
        <v>0</v>
      </c>
    </row>
    <row r="2251" spans="1:13">
      <c r="A2251" s="30" t="s">
        <v>24</v>
      </c>
      <c r="B2251" s="11"/>
      <c r="C2251" s="12"/>
      <c r="D2251" s="28"/>
      <c r="E2251" s="28"/>
      <c r="F2251" s="28">
        <f t="shared" si="426"/>
        <v>0</v>
      </c>
      <c r="G2251" s="10"/>
      <c r="H2251" s="15"/>
      <c r="I2251" s="10">
        <f t="shared" si="427"/>
        <v>0</v>
      </c>
    </row>
    <row r="2252" spans="1:13">
      <c r="A2252" s="31" t="s">
        <v>25</v>
      </c>
      <c r="B2252" s="11"/>
      <c r="C2252" s="12"/>
      <c r="D2252" s="28"/>
      <c r="E2252" s="28"/>
      <c r="F2252" s="28">
        <f t="shared" si="426"/>
        <v>0</v>
      </c>
      <c r="G2252" s="10"/>
      <c r="H2252" s="15"/>
      <c r="I2252" s="10">
        <f t="shared" si="427"/>
        <v>0</v>
      </c>
    </row>
    <row r="2253" spans="1:13">
      <c r="A2253" s="31" t="s">
        <v>25</v>
      </c>
      <c r="B2253" s="11"/>
      <c r="C2253" s="12"/>
      <c r="D2253" s="28"/>
      <c r="E2253" s="28"/>
      <c r="F2253" s="28">
        <f t="shared" si="426"/>
        <v>0</v>
      </c>
      <c r="G2253" s="10"/>
      <c r="H2253" s="15"/>
      <c r="I2253" s="10">
        <f t="shared" si="427"/>
        <v>0</v>
      </c>
    </row>
    <row r="2254" spans="1:13">
      <c r="A2254" s="31" t="s">
        <v>25</v>
      </c>
      <c r="B2254" s="11"/>
      <c r="C2254" s="12"/>
      <c r="D2254" s="28"/>
      <c r="E2254" s="28"/>
      <c r="F2254" s="28">
        <f t="shared" si="426"/>
        <v>0</v>
      </c>
      <c r="G2254" s="10"/>
      <c r="H2254" s="15"/>
      <c r="I2254" s="10">
        <f t="shared" si="427"/>
        <v>0</v>
      </c>
    </row>
    <row r="2255" spans="1:13">
      <c r="A2255" s="31" t="s">
        <v>39</v>
      </c>
      <c r="B2255" s="11"/>
      <c r="C2255" s="12"/>
      <c r="D2255" s="28"/>
      <c r="E2255" s="28"/>
      <c r="F2255" s="28"/>
      <c r="G2255" s="10"/>
      <c r="H2255" s="15"/>
      <c r="I2255" s="10">
        <f t="shared" ref="I2255:I2257" si="428">SUM(G2255*H2255)</f>
        <v>0</v>
      </c>
    </row>
    <row r="2256" spans="1:13">
      <c r="A2256" s="31" t="s">
        <v>39</v>
      </c>
      <c r="B2256" s="11"/>
      <c r="C2256" s="12"/>
      <c r="D2256" s="28"/>
      <c r="E2256" s="28"/>
      <c r="F2256" s="28"/>
      <c r="G2256" s="10"/>
      <c r="H2256" s="15"/>
      <c r="I2256" s="10">
        <f t="shared" si="428"/>
        <v>0</v>
      </c>
    </row>
    <row r="2257" spans="1:11">
      <c r="A2257" s="31" t="s">
        <v>39</v>
      </c>
      <c r="B2257" s="11"/>
      <c r="C2257" s="12"/>
      <c r="D2257" s="28"/>
      <c r="E2257" s="28"/>
      <c r="F2257" s="28"/>
      <c r="G2257" s="10"/>
      <c r="H2257" s="15"/>
      <c r="I2257" s="10">
        <f t="shared" si="428"/>
        <v>0</v>
      </c>
    </row>
    <row r="2258" spans="1:11">
      <c r="A2258" s="32" t="s">
        <v>28</v>
      </c>
      <c r="B2258" s="11"/>
      <c r="C2258" s="12"/>
      <c r="D2258" s="28"/>
      <c r="E2258" s="28"/>
      <c r="F2258" s="28"/>
      <c r="G2258" s="10"/>
      <c r="H2258" s="15"/>
      <c r="I2258" s="10">
        <f t="shared" ref="I2258:I2276" si="429">SUM(G2258*H2258)</f>
        <v>0</v>
      </c>
    </row>
    <row r="2259" spans="1:11">
      <c r="A2259" s="32" t="s">
        <v>28</v>
      </c>
      <c r="B2259" s="11"/>
      <c r="C2259" s="12"/>
      <c r="D2259" s="28"/>
      <c r="E2259" s="28"/>
      <c r="F2259" s="28"/>
      <c r="G2259" s="10"/>
      <c r="H2259" s="15"/>
      <c r="I2259" s="10">
        <f t="shared" si="429"/>
        <v>0</v>
      </c>
    </row>
    <row r="2260" spans="1:11">
      <c r="A2260" s="32" t="s">
        <v>28</v>
      </c>
      <c r="B2260" s="11"/>
      <c r="C2260" s="12"/>
      <c r="D2260" s="28"/>
      <c r="E2260" s="28"/>
      <c r="F2260" s="28"/>
      <c r="G2260" s="10"/>
      <c r="H2260" s="15"/>
      <c r="I2260" s="10">
        <f t="shared" si="429"/>
        <v>0</v>
      </c>
    </row>
    <row r="2261" spans="1:11">
      <c r="A2261" t="s">
        <v>26</v>
      </c>
      <c r="B2261" s="11"/>
      <c r="C2261" s="12"/>
      <c r="D2261" s="28"/>
      <c r="E2261" s="28"/>
      <c r="F2261" s="28"/>
      <c r="G2261" s="33">
        <v>0.1</v>
      </c>
      <c r="H2261" s="15">
        <f>SUM(I2258:I2260)</f>
        <v>0</v>
      </c>
      <c r="I2261" s="10">
        <f t="shared" si="429"/>
        <v>0</v>
      </c>
    </row>
    <row r="2262" spans="1:11">
      <c r="B2262" s="11" t="s">
        <v>27</v>
      </c>
      <c r="C2262" s="12"/>
      <c r="D2262" s="28"/>
      <c r="E2262" s="28"/>
      <c r="F2262" s="28"/>
      <c r="G2262" s="10"/>
      <c r="H2262" s="15"/>
      <c r="I2262" s="10">
        <f t="shared" si="429"/>
        <v>0</v>
      </c>
    </row>
    <row r="2263" spans="1:11">
      <c r="B2263" s="11" t="s">
        <v>13</v>
      </c>
      <c r="C2263" s="12" t="s">
        <v>14</v>
      </c>
      <c r="D2263" s="28" t="s">
        <v>29</v>
      </c>
      <c r="E2263" s="28"/>
      <c r="F2263" s="28">
        <f>SUM(G2249:G2251)</f>
        <v>0</v>
      </c>
      <c r="G2263" s="34">
        <f>SUM(F2263)/20</f>
        <v>0</v>
      </c>
      <c r="H2263" s="23"/>
      <c r="I2263" s="10">
        <f t="shared" si="429"/>
        <v>0</v>
      </c>
    </row>
    <row r="2264" spans="1:11">
      <c r="B2264" s="11" t="s">
        <v>13</v>
      </c>
      <c r="C2264" s="12" t="s">
        <v>14</v>
      </c>
      <c r="D2264" s="28" t="s">
        <v>30</v>
      </c>
      <c r="E2264" s="28"/>
      <c r="F2264" s="28">
        <f>SUM(G2252:G2254)</f>
        <v>0</v>
      </c>
      <c r="G2264" s="34">
        <f>SUM(F2264)/10</f>
        <v>0</v>
      </c>
      <c r="H2264" s="23"/>
      <c r="I2264" s="10">
        <f t="shared" si="429"/>
        <v>0</v>
      </c>
    </row>
    <row r="2265" spans="1:11">
      <c r="B2265" s="11" t="s">
        <v>13</v>
      </c>
      <c r="C2265" s="12" t="s">
        <v>14</v>
      </c>
      <c r="D2265" s="28" t="s">
        <v>57</v>
      </c>
      <c r="E2265" s="28"/>
      <c r="F2265" s="80"/>
      <c r="G2265" s="34">
        <f>SUM(F2265)*0.25</f>
        <v>0</v>
      </c>
      <c r="H2265" s="23"/>
      <c r="I2265" s="10">
        <f t="shared" si="429"/>
        <v>0</v>
      </c>
    </row>
    <row r="2266" spans="1:11">
      <c r="B2266" s="11" t="s">
        <v>13</v>
      </c>
      <c r="C2266" s="12" t="s">
        <v>14</v>
      </c>
      <c r="D2266" s="28"/>
      <c r="E2266" s="28"/>
      <c r="F2266" s="28"/>
      <c r="G2266" s="34"/>
      <c r="H2266" s="23"/>
      <c r="I2266" s="10">
        <f t="shared" si="429"/>
        <v>0</v>
      </c>
    </row>
    <row r="2267" spans="1:11">
      <c r="B2267" s="11" t="s">
        <v>13</v>
      </c>
      <c r="C2267" s="12" t="s">
        <v>15</v>
      </c>
      <c r="D2267" s="28"/>
      <c r="E2267" s="28"/>
      <c r="F2267" s="28"/>
      <c r="G2267" s="34"/>
      <c r="H2267" s="23"/>
      <c r="I2267" s="10">
        <f t="shared" si="429"/>
        <v>0</v>
      </c>
    </row>
    <row r="2268" spans="1:11">
      <c r="B2268" s="11" t="s">
        <v>13</v>
      </c>
      <c r="C2268" s="12" t="s">
        <v>15</v>
      </c>
      <c r="D2268" s="28"/>
      <c r="E2268" s="28"/>
      <c r="F2268" s="28"/>
      <c r="G2268" s="34"/>
      <c r="H2268" s="23"/>
      <c r="I2268" s="10">
        <f t="shared" si="429"/>
        <v>0</v>
      </c>
    </row>
    <row r="2269" spans="1:11">
      <c r="B2269" s="11" t="s">
        <v>13</v>
      </c>
      <c r="C2269" s="12" t="s">
        <v>15</v>
      </c>
      <c r="D2269" s="28"/>
      <c r="E2269" s="28"/>
      <c r="F2269" s="28"/>
      <c r="G2269" s="34"/>
      <c r="H2269" s="23"/>
      <c r="I2269" s="10">
        <f t="shared" si="429"/>
        <v>0</v>
      </c>
    </row>
    <row r="2270" spans="1:11">
      <c r="B2270" s="11" t="s">
        <v>13</v>
      </c>
      <c r="C2270" s="12" t="s">
        <v>16</v>
      </c>
      <c r="D2270" s="28"/>
      <c r="E2270" s="28"/>
      <c r="F2270" s="28"/>
      <c r="G2270" s="34"/>
      <c r="H2270" s="23"/>
      <c r="I2270" s="10">
        <f t="shared" si="429"/>
        <v>0</v>
      </c>
    </row>
    <row r="2271" spans="1:11">
      <c r="B2271" s="11" t="s">
        <v>13</v>
      </c>
      <c r="C2271" s="12" t="s">
        <v>16</v>
      </c>
      <c r="D2271" s="28"/>
      <c r="E2271" s="28"/>
      <c r="F2271" s="28"/>
      <c r="G2271" s="34"/>
      <c r="H2271" s="23"/>
      <c r="I2271" s="10">
        <f t="shared" si="429"/>
        <v>0</v>
      </c>
    </row>
    <row r="2272" spans="1:11">
      <c r="B2272" s="11" t="s">
        <v>21</v>
      </c>
      <c r="C2272" s="12" t="s">
        <v>14</v>
      </c>
      <c r="D2272" s="28"/>
      <c r="E2272" s="28"/>
      <c r="F2272" s="28"/>
      <c r="G2272" s="22">
        <f>SUM(G2263:G2266)</f>
        <v>0</v>
      </c>
      <c r="H2272" s="15">
        <v>37.42</v>
      </c>
      <c r="I2272" s="10">
        <f t="shared" si="429"/>
        <v>0</v>
      </c>
      <c r="K2272" s="5">
        <f>SUM(G2272)*I2247</f>
        <v>0</v>
      </c>
    </row>
    <row r="2273" spans="1:13">
      <c r="B2273" s="11" t="s">
        <v>21</v>
      </c>
      <c r="C2273" s="12" t="s">
        <v>15</v>
      </c>
      <c r="D2273" s="28"/>
      <c r="E2273" s="28"/>
      <c r="F2273" s="28"/>
      <c r="G2273" s="22">
        <f>SUM(G2267:G2269)</f>
        <v>0</v>
      </c>
      <c r="H2273" s="15">
        <v>37.42</v>
      </c>
      <c r="I2273" s="10">
        <f t="shared" si="429"/>
        <v>0</v>
      </c>
      <c r="L2273" s="5">
        <f>SUM(G2273)*I2247</f>
        <v>0</v>
      </c>
    </row>
    <row r="2274" spans="1:13">
      <c r="B2274" s="11" t="s">
        <v>21</v>
      </c>
      <c r="C2274" s="12" t="s">
        <v>16</v>
      </c>
      <c r="D2274" s="28"/>
      <c r="E2274" s="28"/>
      <c r="F2274" s="28"/>
      <c r="G2274" s="22">
        <f>SUM(G2270:G2271)</f>
        <v>0</v>
      </c>
      <c r="H2274" s="15">
        <v>37.42</v>
      </c>
      <c r="I2274" s="10">
        <f t="shared" si="429"/>
        <v>0</v>
      </c>
      <c r="M2274" s="5">
        <f>SUM(G2274)*I2247</f>
        <v>0</v>
      </c>
    </row>
    <row r="2275" spans="1:13">
      <c r="B2275" s="11" t="s">
        <v>13</v>
      </c>
      <c r="C2275" s="12" t="s">
        <v>17</v>
      </c>
      <c r="D2275" s="28"/>
      <c r="E2275" s="28"/>
      <c r="F2275" s="28"/>
      <c r="G2275" s="34"/>
      <c r="H2275" s="15">
        <v>37.42</v>
      </c>
      <c r="I2275" s="10">
        <f t="shared" si="429"/>
        <v>0</v>
      </c>
      <c r="L2275" s="5">
        <f>SUM(G2275)*I2247</f>
        <v>0</v>
      </c>
    </row>
    <row r="2276" spans="1:13">
      <c r="B2276" s="11" t="s">
        <v>12</v>
      </c>
      <c r="C2276" s="12"/>
      <c r="D2276" s="28"/>
      <c r="E2276" s="28"/>
      <c r="F2276" s="28"/>
      <c r="G2276" s="10"/>
      <c r="H2276" s="15">
        <v>37.42</v>
      </c>
      <c r="I2276" s="10">
        <f t="shared" si="429"/>
        <v>0</v>
      </c>
    </row>
    <row r="2277" spans="1:13">
      <c r="B2277" s="11" t="s">
        <v>11</v>
      </c>
      <c r="C2277" s="12"/>
      <c r="D2277" s="28"/>
      <c r="E2277" s="28"/>
      <c r="F2277" s="28"/>
      <c r="G2277" s="10">
        <v>1</v>
      </c>
      <c r="H2277" s="15">
        <f>SUM(I2249:I2276)*0.01</f>
        <v>0</v>
      </c>
      <c r="I2277" s="10">
        <f>SUM(G2277*H2277)</f>
        <v>0</v>
      </c>
    </row>
    <row r="2278" spans="1:13" s="2" customFormat="1" ht="13.1">
      <c r="B2278" s="8" t="s">
        <v>10</v>
      </c>
      <c r="D2278" s="27"/>
      <c r="E2278" s="27"/>
      <c r="F2278" s="27"/>
      <c r="G2278" s="6">
        <f>SUM(G2272:G2275)</f>
        <v>0</v>
      </c>
      <c r="H2278" s="14"/>
      <c r="I2278" s="6">
        <f>SUM(I2249:I2277)</f>
        <v>0</v>
      </c>
      <c r="J2278" s="6">
        <f>SUM(I2278)*I2247</f>
        <v>0</v>
      </c>
      <c r="K2278" s="6">
        <f>SUM(K2272:K2277)</f>
        <v>0</v>
      </c>
      <c r="L2278" s="6">
        <f t="shared" ref="L2278" si="430">SUM(L2272:L2277)</f>
        <v>0</v>
      </c>
      <c r="M2278" s="6">
        <f t="shared" ref="M2278" si="431">SUM(M2272:M2277)</f>
        <v>0</v>
      </c>
    </row>
    <row r="2279" spans="1:13" ht="15.05">
      <c r="A2279" s="3" t="s">
        <v>9</v>
      </c>
      <c r="B2279" s="77">
        <f>'JMS SHEDULE OF WORKS'!C74</f>
        <v>0</v>
      </c>
      <c r="D2279" s="26">
        <f>'JMS SHEDULE OF WORKS'!D74</f>
        <v>0</v>
      </c>
      <c r="F2279" s="78">
        <f>'JMS SHEDULE OF WORKS'!G74</f>
        <v>0</v>
      </c>
      <c r="H2279" s="13" t="s">
        <v>22</v>
      </c>
      <c r="I2279" s="24">
        <f>'JMS SHEDULE OF WORKS'!E74</f>
        <v>0</v>
      </c>
    </row>
    <row r="2280" spans="1:13" s="2" customFormat="1" ht="13.1">
      <c r="A2280" s="76" t="str">
        <f>'JMS SHEDULE OF WORKS'!A74</f>
        <v>6964/72</v>
      </c>
      <c r="B2280" s="8" t="s">
        <v>3</v>
      </c>
      <c r="C2280" s="2" t="s">
        <v>4</v>
      </c>
      <c r="D2280" s="27" t="s">
        <v>5</v>
      </c>
      <c r="E2280" s="27" t="s">
        <v>5</v>
      </c>
      <c r="F2280" s="27" t="s">
        <v>23</v>
      </c>
      <c r="G2280" s="6" t="s">
        <v>6</v>
      </c>
      <c r="H2280" s="14" t="s">
        <v>7</v>
      </c>
      <c r="I2280" s="6" t="s">
        <v>8</v>
      </c>
      <c r="J2280" s="6"/>
      <c r="K2280" s="6" t="s">
        <v>18</v>
      </c>
      <c r="L2280" s="6" t="s">
        <v>19</v>
      </c>
      <c r="M2280" s="6" t="s">
        <v>20</v>
      </c>
    </row>
    <row r="2281" spans="1:13">
      <c r="A2281" s="30" t="s">
        <v>24</v>
      </c>
      <c r="B2281" s="11"/>
      <c r="C2281" s="12"/>
      <c r="D2281" s="28"/>
      <c r="E2281" s="28"/>
      <c r="F2281" s="28">
        <f t="shared" ref="F2281:F2286" si="432">SUM(D2281*E2281)</f>
        <v>0</v>
      </c>
      <c r="G2281" s="10"/>
      <c r="H2281" s="15"/>
      <c r="I2281" s="10">
        <f t="shared" ref="I2281:I2286" si="433">SUM(F2281*G2281)*H2281</f>
        <v>0</v>
      </c>
    </row>
    <row r="2282" spans="1:13">
      <c r="A2282" s="30" t="s">
        <v>24</v>
      </c>
      <c r="B2282" s="11"/>
      <c r="C2282" s="12"/>
      <c r="D2282" s="28"/>
      <c r="E2282" s="28"/>
      <c r="F2282" s="28">
        <f t="shared" si="432"/>
        <v>0</v>
      </c>
      <c r="G2282" s="10"/>
      <c r="H2282" s="15"/>
      <c r="I2282" s="10">
        <f t="shared" si="433"/>
        <v>0</v>
      </c>
    </row>
    <row r="2283" spans="1:13">
      <c r="A2283" s="30" t="s">
        <v>24</v>
      </c>
      <c r="B2283" s="11"/>
      <c r="C2283" s="12"/>
      <c r="D2283" s="28"/>
      <c r="E2283" s="28"/>
      <c r="F2283" s="28">
        <f t="shared" si="432"/>
        <v>0</v>
      </c>
      <c r="G2283" s="10"/>
      <c r="H2283" s="15"/>
      <c r="I2283" s="10">
        <f t="shared" si="433"/>
        <v>0</v>
      </c>
    </row>
    <row r="2284" spans="1:13">
      <c r="A2284" s="31" t="s">
        <v>25</v>
      </c>
      <c r="B2284" s="11"/>
      <c r="C2284" s="12"/>
      <c r="D2284" s="28"/>
      <c r="E2284" s="28"/>
      <c r="F2284" s="28">
        <f t="shared" si="432"/>
        <v>0</v>
      </c>
      <c r="G2284" s="10"/>
      <c r="H2284" s="15"/>
      <c r="I2284" s="10">
        <f t="shared" si="433"/>
        <v>0</v>
      </c>
    </row>
    <row r="2285" spans="1:13">
      <c r="A2285" s="31" t="s">
        <v>25</v>
      </c>
      <c r="B2285" s="11"/>
      <c r="C2285" s="12"/>
      <c r="D2285" s="28"/>
      <c r="E2285" s="28"/>
      <c r="F2285" s="28">
        <f t="shared" si="432"/>
        <v>0</v>
      </c>
      <c r="G2285" s="10"/>
      <c r="H2285" s="15"/>
      <c r="I2285" s="10">
        <f t="shared" si="433"/>
        <v>0</v>
      </c>
    </row>
    <row r="2286" spans="1:13">
      <c r="A2286" s="31" t="s">
        <v>25</v>
      </c>
      <c r="B2286" s="11"/>
      <c r="C2286" s="12"/>
      <c r="D2286" s="28"/>
      <c r="E2286" s="28"/>
      <c r="F2286" s="28">
        <f t="shared" si="432"/>
        <v>0</v>
      </c>
      <c r="G2286" s="10"/>
      <c r="H2286" s="15"/>
      <c r="I2286" s="10">
        <f t="shared" si="433"/>
        <v>0</v>
      </c>
    </row>
    <row r="2287" spans="1:13">
      <c r="A2287" s="31" t="s">
        <v>39</v>
      </c>
      <c r="B2287" s="11"/>
      <c r="C2287" s="12"/>
      <c r="D2287" s="28"/>
      <c r="E2287" s="28"/>
      <c r="F2287" s="28"/>
      <c r="G2287" s="10"/>
      <c r="H2287" s="15"/>
      <c r="I2287" s="10">
        <f t="shared" ref="I2287:I2289" si="434">SUM(G2287*H2287)</f>
        <v>0</v>
      </c>
    </row>
    <row r="2288" spans="1:13">
      <c r="A2288" s="31" t="s">
        <v>39</v>
      </c>
      <c r="B2288" s="11"/>
      <c r="C2288" s="12"/>
      <c r="D2288" s="28"/>
      <c r="E2288" s="28"/>
      <c r="F2288" s="28"/>
      <c r="G2288" s="10"/>
      <c r="H2288" s="15"/>
      <c r="I2288" s="10">
        <f t="shared" si="434"/>
        <v>0</v>
      </c>
    </row>
    <row r="2289" spans="1:11">
      <c r="A2289" s="31" t="s">
        <v>39</v>
      </c>
      <c r="B2289" s="11"/>
      <c r="C2289" s="12"/>
      <c r="D2289" s="28"/>
      <c r="E2289" s="28"/>
      <c r="F2289" s="28"/>
      <c r="G2289" s="10"/>
      <c r="H2289" s="15"/>
      <c r="I2289" s="10">
        <f t="shared" si="434"/>
        <v>0</v>
      </c>
    </row>
    <row r="2290" spans="1:11">
      <c r="A2290" s="32" t="s">
        <v>28</v>
      </c>
      <c r="B2290" s="11"/>
      <c r="C2290" s="12"/>
      <c r="D2290" s="28"/>
      <c r="E2290" s="28"/>
      <c r="F2290" s="28"/>
      <c r="G2290" s="10"/>
      <c r="H2290" s="15"/>
      <c r="I2290" s="10">
        <f t="shared" ref="I2290:I2308" si="435">SUM(G2290*H2290)</f>
        <v>0</v>
      </c>
    </row>
    <row r="2291" spans="1:11">
      <c r="A2291" s="32" t="s">
        <v>28</v>
      </c>
      <c r="B2291" s="11"/>
      <c r="C2291" s="12"/>
      <c r="D2291" s="28"/>
      <c r="E2291" s="28"/>
      <c r="F2291" s="28"/>
      <c r="G2291" s="10"/>
      <c r="H2291" s="15"/>
      <c r="I2291" s="10">
        <f t="shared" si="435"/>
        <v>0</v>
      </c>
    </row>
    <row r="2292" spans="1:11">
      <c r="A2292" s="32" t="s">
        <v>28</v>
      </c>
      <c r="B2292" s="11"/>
      <c r="C2292" s="12"/>
      <c r="D2292" s="28"/>
      <c r="E2292" s="28"/>
      <c r="F2292" s="28"/>
      <c r="G2292" s="10"/>
      <c r="H2292" s="15"/>
      <c r="I2292" s="10">
        <f t="shared" si="435"/>
        <v>0</v>
      </c>
    </row>
    <row r="2293" spans="1:11">
      <c r="A2293" t="s">
        <v>26</v>
      </c>
      <c r="B2293" s="11"/>
      <c r="C2293" s="12"/>
      <c r="D2293" s="28"/>
      <c r="E2293" s="28"/>
      <c r="F2293" s="28"/>
      <c r="G2293" s="33">
        <v>0.1</v>
      </c>
      <c r="H2293" s="15">
        <f>SUM(I2290:I2292)</f>
        <v>0</v>
      </c>
      <c r="I2293" s="10">
        <f t="shared" si="435"/>
        <v>0</v>
      </c>
    </row>
    <row r="2294" spans="1:11">
      <c r="B2294" s="11" t="s">
        <v>27</v>
      </c>
      <c r="C2294" s="12"/>
      <c r="D2294" s="28"/>
      <c r="E2294" s="28"/>
      <c r="F2294" s="28"/>
      <c r="G2294" s="10"/>
      <c r="H2294" s="15"/>
      <c r="I2294" s="10">
        <f t="shared" si="435"/>
        <v>0</v>
      </c>
    </row>
    <row r="2295" spans="1:11">
      <c r="B2295" s="11" t="s">
        <v>13</v>
      </c>
      <c r="C2295" s="12" t="s">
        <v>14</v>
      </c>
      <c r="D2295" s="28" t="s">
        <v>29</v>
      </c>
      <c r="E2295" s="28"/>
      <c r="F2295" s="28">
        <f>SUM(G2281:G2283)</f>
        <v>0</v>
      </c>
      <c r="G2295" s="34">
        <f>SUM(F2295)/20</f>
        <v>0</v>
      </c>
      <c r="H2295" s="23"/>
      <c r="I2295" s="10">
        <f t="shared" si="435"/>
        <v>0</v>
      </c>
    </row>
    <row r="2296" spans="1:11">
      <c r="B2296" s="11" t="s">
        <v>13</v>
      </c>
      <c r="C2296" s="12" t="s">
        <v>14</v>
      </c>
      <c r="D2296" s="28" t="s">
        <v>30</v>
      </c>
      <c r="E2296" s="28"/>
      <c r="F2296" s="28">
        <f>SUM(G2284:G2286)</f>
        <v>0</v>
      </c>
      <c r="G2296" s="34">
        <f>SUM(F2296)/10</f>
        <v>0</v>
      </c>
      <c r="H2296" s="23"/>
      <c r="I2296" s="10">
        <f t="shared" si="435"/>
        <v>0</v>
      </c>
    </row>
    <row r="2297" spans="1:11">
      <c r="B2297" s="11" t="s">
        <v>13</v>
      </c>
      <c r="C2297" s="12" t="s">
        <v>14</v>
      </c>
      <c r="D2297" s="28" t="s">
        <v>57</v>
      </c>
      <c r="E2297" s="28"/>
      <c r="F2297" s="80"/>
      <c r="G2297" s="34">
        <f>SUM(F2297)*0.25</f>
        <v>0</v>
      </c>
      <c r="H2297" s="23"/>
      <c r="I2297" s="10">
        <f t="shared" si="435"/>
        <v>0</v>
      </c>
    </row>
    <row r="2298" spans="1:11">
      <c r="B2298" s="11" t="s">
        <v>13</v>
      </c>
      <c r="C2298" s="12" t="s">
        <v>14</v>
      </c>
      <c r="D2298" s="28"/>
      <c r="E2298" s="28"/>
      <c r="F2298" s="28"/>
      <c r="G2298" s="34"/>
      <c r="H2298" s="23"/>
      <c r="I2298" s="10">
        <f t="shared" si="435"/>
        <v>0</v>
      </c>
    </row>
    <row r="2299" spans="1:11">
      <c r="B2299" s="11" t="s">
        <v>13</v>
      </c>
      <c r="C2299" s="12" t="s">
        <v>15</v>
      </c>
      <c r="D2299" s="28"/>
      <c r="E2299" s="28"/>
      <c r="F2299" s="28"/>
      <c r="G2299" s="34"/>
      <c r="H2299" s="23"/>
      <c r="I2299" s="10">
        <f t="shared" si="435"/>
        <v>0</v>
      </c>
    </row>
    <row r="2300" spans="1:11">
      <c r="B2300" s="11" t="s">
        <v>13</v>
      </c>
      <c r="C2300" s="12" t="s">
        <v>15</v>
      </c>
      <c r="D2300" s="28"/>
      <c r="E2300" s="28"/>
      <c r="F2300" s="28"/>
      <c r="G2300" s="34"/>
      <c r="H2300" s="23"/>
      <c r="I2300" s="10">
        <f t="shared" si="435"/>
        <v>0</v>
      </c>
    </row>
    <row r="2301" spans="1:11">
      <c r="B2301" s="11" t="s">
        <v>13</v>
      </c>
      <c r="C2301" s="12" t="s">
        <v>15</v>
      </c>
      <c r="D2301" s="28"/>
      <c r="E2301" s="28"/>
      <c r="F2301" s="28"/>
      <c r="G2301" s="34"/>
      <c r="H2301" s="23"/>
      <c r="I2301" s="10">
        <f t="shared" si="435"/>
        <v>0</v>
      </c>
    </row>
    <row r="2302" spans="1:11">
      <c r="B2302" s="11" t="s">
        <v>13</v>
      </c>
      <c r="C2302" s="12" t="s">
        <v>16</v>
      </c>
      <c r="D2302" s="28"/>
      <c r="E2302" s="28"/>
      <c r="F2302" s="28"/>
      <c r="G2302" s="34"/>
      <c r="H2302" s="23"/>
      <c r="I2302" s="10">
        <f t="shared" si="435"/>
        <v>0</v>
      </c>
    </row>
    <row r="2303" spans="1:11">
      <c r="B2303" s="11" t="s">
        <v>13</v>
      </c>
      <c r="C2303" s="12" t="s">
        <v>16</v>
      </c>
      <c r="D2303" s="28"/>
      <c r="E2303" s="28"/>
      <c r="F2303" s="28"/>
      <c r="G2303" s="34"/>
      <c r="H2303" s="23"/>
      <c r="I2303" s="10">
        <f t="shared" si="435"/>
        <v>0</v>
      </c>
    </row>
    <row r="2304" spans="1:11">
      <c r="B2304" s="11" t="s">
        <v>21</v>
      </c>
      <c r="C2304" s="12" t="s">
        <v>14</v>
      </c>
      <c r="D2304" s="28"/>
      <c r="E2304" s="28"/>
      <c r="F2304" s="28"/>
      <c r="G2304" s="22">
        <f>SUM(G2295:G2298)</f>
        <v>0</v>
      </c>
      <c r="H2304" s="15">
        <v>37.42</v>
      </c>
      <c r="I2304" s="10">
        <f t="shared" si="435"/>
        <v>0</v>
      </c>
      <c r="K2304" s="5">
        <f>SUM(G2304)*I2279</f>
        <v>0</v>
      </c>
    </row>
    <row r="2305" spans="1:13">
      <c r="B2305" s="11" t="s">
        <v>21</v>
      </c>
      <c r="C2305" s="12" t="s">
        <v>15</v>
      </c>
      <c r="D2305" s="28"/>
      <c r="E2305" s="28"/>
      <c r="F2305" s="28"/>
      <c r="G2305" s="22">
        <f>SUM(G2299:G2301)</f>
        <v>0</v>
      </c>
      <c r="H2305" s="15">
        <v>37.42</v>
      </c>
      <c r="I2305" s="10">
        <f t="shared" si="435"/>
        <v>0</v>
      </c>
      <c r="L2305" s="5">
        <f>SUM(G2305)*I2279</f>
        <v>0</v>
      </c>
    </row>
    <row r="2306" spans="1:13">
      <c r="B2306" s="11" t="s">
        <v>21</v>
      </c>
      <c r="C2306" s="12" t="s">
        <v>16</v>
      </c>
      <c r="D2306" s="28"/>
      <c r="E2306" s="28"/>
      <c r="F2306" s="28"/>
      <c r="G2306" s="22">
        <f>SUM(G2302:G2303)</f>
        <v>0</v>
      </c>
      <c r="H2306" s="15">
        <v>37.42</v>
      </c>
      <c r="I2306" s="10">
        <f t="shared" si="435"/>
        <v>0</v>
      </c>
      <c r="M2306" s="5">
        <f>SUM(G2306)*I2279</f>
        <v>0</v>
      </c>
    </row>
    <row r="2307" spans="1:13">
      <c r="B2307" s="11" t="s">
        <v>13</v>
      </c>
      <c r="C2307" s="12" t="s">
        <v>17</v>
      </c>
      <c r="D2307" s="28"/>
      <c r="E2307" s="28"/>
      <c r="F2307" s="28"/>
      <c r="G2307" s="34"/>
      <c r="H2307" s="15">
        <v>37.42</v>
      </c>
      <c r="I2307" s="10">
        <f t="shared" si="435"/>
        <v>0</v>
      </c>
      <c r="L2307" s="5">
        <f>SUM(G2307)*I2279</f>
        <v>0</v>
      </c>
    </row>
    <row r="2308" spans="1:13">
      <c r="B2308" s="11" t="s">
        <v>12</v>
      </c>
      <c r="C2308" s="12"/>
      <c r="D2308" s="28"/>
      <c r="E2308" s="28"/>
      <c r="F2308" s="28"/>
      <c r="G2308" s="10"/>
      <c r="H2308" s="15">
        <v>37.42</v>
      </c>
      <c r="I2308" s="10">
        <f t="shared" si="435"/>
        <v>0</v>
      </c>
    </row>
    <row r="2309" spans="1:13">
      <c r="B2309" s="11" t="s">
        <v>11</v>
      </c>
      <c r="C2309" s="12"/>
      <c r="D2309" s="28"/>
      <c r="E2309" s="28"/>
      <c r="F2309" s="28"/>
      <c r="G2309" s="10">
        <v>1</v>
      </c>
      <c r="H2309" s="15">
        <f>SUM(I2281:I2308)*0.01</f>
        <v>0</v>
      </c>
      <c r="I2309" s="10">
        <f>SUM(G2309*H2309)</f>
        <v>0</v>
      </c>
    </row>
    <row r="2310" spans="1:13" s="2" customFormat="1" ht="13.1">
      <c r="B2310" s="8" t="s">
        <v>10</v>
      </c>
      <c r="D2310" s="27"/>
      <c r="E2310" s="27"/>
      <c r="F2310" s="27"/>
      <c r="G2310" s="6">
        <f>SUM(G2304:G2307)</f>
        <v>0</v>
      </c>
      <c r="H2310" s="14"/>
      <c r="I2310" s="6">
        <f>SUM(I2281:I2309)</f>
        <v>0</v>
      </c>
      <c r="J2310" s="6">
        <f>SUM(I2310)*I2279</f>
        <v>0</v>
      </c>
      <c r="K2310" s="6">
        <f>SUM(K2304:K2309)</f>
        <v>0</v>
      </c>
      <c r="L2310" s="6">
        <f t="shared" ref="L2310" si="436">SUM(L2304:L2309)</f>
        <v>0</v>
      </c>
      <c r="M2310" s="6">
        <f t="shared" ref="M2310" si="437">SUM(M2304:M2309)</f>
        <v>0</v>
      </c>
    </row>
    <row r="2311" spans="1:13" ht="15.05">
      <c r="A2311" s="3" t="s">
        <v>9</v>
      </c>
      <c r="B2311" s="77">
        <f>'JMS SHEDULE OF WORKS'!C75</f>
        <v>0</v>
      </c>
      <c r="D2311" s="26">
        <f>'JMS SHEDULE OF WORKS'!D75</f>
        <v>0</v>
      </c>
      <c r="F2311" s="78">
        <f>'JMS SHEDULE OF WORKS'!G75</f>
        <v>0</v>
      </c>
      <c r="H2311" s="13" t="s">
        <v>22</v>
      </c>
      <c r="I2311" s="24">
        <f>'JMS SHEDULE OF WORKS'!E75</f>
        <v>0</v>
      </c>
    </row>
    <row r="2312" spans="1:13" s="2" customFormat="1" ht="13.1">
      <c r="A2312" s="76" t="str">
        <f>'JMS SHEDULE OF WORKS'!A75</f>
        <v>6964/73</v>
      </c>
      <c r="B2312" s="8" t="s">
        <v>3</v>
      </c>
      <c r="C2312" s="2" t="s">
        <v>4</v>
      </c>
      <c r="D2312" s="27" t="s">
        <v>5</v>
      </c>
      <c r="E2312" s="27" t="s">
        <v>5</v>
      </c>
      <c r="F2312" s="27" t="s">
        <v>23</v>
      </c>
      <c r="G2312" s="6" t="s">
        <v>6</v>
      </c>
      <c r="H2312" s="14" t="s">
        <v>7</v>
      </c>
      <c r="I2312" s="6" t="s">
        <v>8</v>
      </c>
      <c r="J2312" s="6"/>
      <c r="K2312" s="6" t="s">
        <v>18</v>
      </c>
      <c r="L2312" s="6" t="s">
        <v>19</v>
      </c>
      <c r="M2312" s="6" t="s">
        <v>20</v>
      </c>
    </row>
    <row r="2313" spans="1:13">
      <c r="A2313" s="30" t="s">
        <v>24</v>
      </c>
      <c r="B2313" s="11"/>
      <c r="C2313" s="12"/>
      <c r="D2313" s="28"/>
      <c r="E2313" s="28"/>
      <c r="F2313" s="28">
        <f t="shared" ref="F2313:F2318" si="438">SUM(D2313*E2313)</f>
        <v>0</v>
      </c>
      <c r="G2313" s="10"/>
      <c r="H2313" s="15"/>
      <c r="I2313" s="10">
        <f t="shared" ref="I2313:I2318" si="439">SUM(F2313*G2313)*H2313</f>
        <v>0</v>
      </c>
    </row>
    <row r="2314" spans="1:13">
      <c r="A2314" s="30" t="s">
        <v>24</v>
      </c>
      <c r="B2314" s="11"/>
      <c r="C2314" s="12"/>
      <c r="D2314" s="28"/>
      <c r="E2314" s="28"/>
      <c r="F2314" s="28">
        <f t="shared" si="438"/>
        <v>0</v>
      </c>
      <c r="G2314" s="10"/>
      <c r="H2314" s="15"/>
      <c r="I2314" s="10">
        <f t="shared" si="439"/>
        <v>0</v>
      </c>
    </row>
    <row r="2315" spans="1:13">
      <c r="A2315" s="30" t="s">
        <v>24</v>
      </c>
      <c r="B2315" s="11"/>
      <c r="C2315" s="12"/>
      <c r="D2315" s="28"/>
      <c r="E2315" s="28"/>
      <c r="F2315" s="28">
        <f t="shared" si="438"/>
        <v>0</v>
      </c>
      <c r="G2315" s="10"/>
      <c r="H2315" s="15"/>
      <c r="I2315" s="10">
        <f t="shared" si="439"/>
        <v>0</v>
      </c>
    </row>
    <row r="2316" spans="1:13">
      <c r="A2316" s="31" t="s">
        <v>25</v>
      </c>
      <c r="B2316" s="11"/>
      <c r="C2316" s="12"/>
      <c r="D2316" s="28"/>
      <c r="E2316" s="28"/>
      <c r="F2316" s="28">
        <f t="shared" si="438"/>
        <v>0</v>
      </c>
      <c r="G2316" s="10"/>
      <c r="H2316" s="15"/>
      <c r="I2316" s="10">
        <f t="shared" si="439"/>
        <v>0</v>
      </c>
    </row>
    <row r="2317" spans="1:13">
      <c r="A2317" s="31" t="s">
        <v>25</v>
      </c>
      <c r="B2317" s="11"/>
      <c r="C2317" s="12"/>
      <c r="D2317" s="28"/>
      <c r="E2317" s="28"/>
      <c r="F2317" s="28">
        <f t="shared" si="438"/>
        <v>0</v>
      </c>
      <c r="G2317" s="10"/>
      <c r="H2317" s="15"/>
      <c r="I2317" s="10">
        <f t="shared" si="439"/>
        <v>0</v>
      </c>
    </row>
    <row r="2318" spans="1:13">
      <c r="A2318" s="31" t="s">
        <v>25</v>
      </c>
      <c r="B2318" s="11"/>
      <c r="C2318" s="12"/>
      <c r="D2318" s="28"/>
      <c r="E2318" s="28"/>
      <c r="F2318" s="28">
        <f t="shared" si="438"/>
        <v>0</v>
      </c>
      <c r="G2318" s="10"/>
      <c r="H2318" s="15"/>
      <c r="I2318" s="10">
        <f t="shared" si="439"/>
        <v>0</v>
      </c>
    </row>
    <row r="2319" spans="1:13">
      <c r="A2319" s="31" t="s">
        <v>39</v>
      </c>
      <c r="B2319" s="11"/>
      <c r="C2319" s="12"/>
      <c r="D2319" s="28"/>
      <c r="E2319" s="28"/>
      <c r="F2319" s="28"/>
      <c r="G2319" s="10"/>
      <c r="H2319" s="15"/>
      <c r="I2319" s="10">
        <f t="shared" ref="I2319:I2321" si="440">SUM(G2319*H2319)</f>
        <v>0</v>
      </c>
    </row>
    <row r="2320" spans="1:13">
      <c r="A2320" s="31" t="s">
        <v>39</v>
      </c>
      <c r="B2320" s="11"/>
      <c r="C2320" s="12"/>
      <c r="D2320" s="28"/>
      <c r="E2320" s="28"/>
      <c r="F2320" s="28"/>
      <c r="G2320" s="10"/>
      <c r="H2320" s="15"/>
      <c r="I2320" s="10">
        <f t="shared" si="440"/>
        <v>0</v>
      </c>
    </row>
    <row r="2321" spans="1:11">
      <c r="A2321" s="31" t="s">
        <v>39</v>
      </c>
      <c r="B2321" s="11"/>
      <c r="C2321" s="12"/>
      <c r="D2321" s="28"/>
      <c r="E2321" s="28"/>
      <c r="F2321" s="28"/>
      <c r="G2321" s="10"/>
      <c r="H2321" s="15"/>
      <c r="I2321" s="10">
        <f t="shared" si="440"/>
        <v>0</v>
      </c>
    </row>
    <row r="2322" spans="1:11">
      <c r="A2322" s="32" t="s">
        <v>28</v>
      </c>
      <c r="B2322" s="11"/>
      <c r="C2322" s="12"/>
      <c r="D2322" s="28"/>
      <c r="E2322" s="28"/>
      <c r="F2322" s="28"/>
      <c r="G2322" s="10"/>
      <c r="H2322" s="15"/>
      <c r="I2322" s="10">
        <f t="shared" ref="I2322:I2340" si="441">SUM(G2322*H2322)</f>
        <v>0</v>
      </c>
    </row>
    <row r="2323" spans="1:11">
      <c r="A2323" s="32" t="s">
        <v>28</v>
      </c>
      <c r="B2323" s="11"/>
      <c r="C2323" s="12"/>
      <c r="D2323" s="28"/>
      <c r="E2323" s="28"/>
      <c r="F2323" s="28"/>
      <c r="G2323" s="10"/>
      <c r="H2323" s="15"/>
      <c r="I2323" s="10">
        <f t="shared" si="441"/>
        <v>0</v>
      </c>
    </row>
    <row r="2324" spans="1:11">
      <c r="A2324" s="32" t="s">
        <v>28</v>
      </c>
      <c r="B2324" s="11"/>
      <c r="C2324" s="12"/>
      <c r="D2324" s="28"/>
      <c r="E2324" s="28"/>
      <c r="F2324" s="28"/>
      <c r="G2324" s="10"/>
      <c r="H2324" s="15"/>
      <c r="I2324" s="10">
        <f t="shared" si="441"/>
        <v>0</v>
      </c>
    </row>
    <row r="2325" spans="1:11">
      <c r="A2325" t="s">
        <v>26</v>
      </c>
      <c r="B2325" s="11"/>
      <c r="C2325" s="12"/>
      <c r="D2325" s="28"/>
      <c r="E2325" s="28"/>
      <c r="F2325" s="28"/>
      <c r="G2325" s="33">
        <v>0.1</v>
      </c>
      <c r="H2325" s="15">
        <f>SUM(I2322:I2324)</f>
        <v>0</v>
      </c>
      <c r="I2325" s="10">
        <f t="shared" si="441"/>
        <v>0</v>
      </c>
    </row>
    <row r="2326" spans="1:11">
      <c r="B2326" s="11" t="s">
        <v>27</v>
      </c>
      <c r="C2326" s="12"/>
      <c r="D2326" s="28"/>
      <c r="E2326" s="28"/>
      <c r="F2326" s="28"/>
      <c r="G2326" s="10"/>
      <c r="H2326" s="15"/>
      <c r="I2326" s="10">
        <f t="shared" si="441"/>
        <v>0</v>
      </c>
    </row>
    <row r="2327" spans="1:11">
      <c r="B2327" s="11" t="s">
        <v>13</v>
      </c>
      <c r="C2327" s="12" t="s">
        <v>14</v>
      </c>
      <c r="D2327" s="28" t="s">
        <v>29</v>
      </c>
      <c r="E2327" s="28"/>
      <c r="F2327" s="28">
        <f>SUM(G2313:G2315)</f>
        <v>0</v>
      </c>
      <c r="G2327" s="34">
        <f>SUM(F2327)/20</f>
        <v>0</v>
      </c>
      <c r="H2327" s="23"/>
      <c r="I2327" s="10">
        <f t="shared" si="441"/>
        <v>0</v>
      </c>
    </row>
    <row r="2328" spans="1:11">
      <c r="B2328" s="11" t="s">
        <v>13</v>
      </c>
      <c r="C2328" s="12" t="s">
        <v>14</v>
      </c>
      <c r="D2328" s="28" t="s">
        <v>30</v>
      </c>
      <c r="E2328" s="28"/>
      <c r="F2328" s="28">
        <f>SUM(G2316:G2318)</f>
        <v>0</v>
      </c>
      <c r="G2328" s="34">
        <f>SUM(F2328)/10</f>
        <v>0</v>
      </c>
      <c r="H2328" s="23"/>
      <c r="I2328" s="10">
        <f t="shared" si="441"/>
        <v>0</v>
      </c>
    </row>
    <row r="2329" spans="1:11">
      <c r="B2329" s="11" t="s">
        <v>13</v>
      </c>
      <c r="C2329" s="12" t="s">
        <v>14</v>
      </c>
      <c r="D2329" s="28" t="s">
        <v>57</v>
      </c>
      <c r="E2329" s="28"/>
      <c r="F2329" s="80"/>
      <c r="G2329" s="34">
        <f>SUM(F2329)*0.25</f>
        <v>0</v>
      </c>
      <c r="H2329" s="23"/>
      <c r="I2329" s="10">
        <f t="shared" si="441"/>
        <v>0</v>
      </c>
    </row>
    <row r="2330" spans="1:11">
      <c r="B2330" s="11" t="s">
        <v>13</v>
      </c>
      <c r="C2330" s="12" t="s">
        <v>14</v>
      </c>
      <c r="D2330" s="28"/>
      <c r="E2330" s="28"/>
      <c r="F2330" s="28"/>
      <c r="G2330" s="34"/>
      <c r="H2330" s="23"/>
      <c r="I2330" s="10">
        <f t="shared" si="441"/>
        <v>0</v>
      </c>
    </row>
    <row r="2331" spans="1:11">
      <c r="B2331" s="11" t="s">
        <v>13</v>
      </c>
      <c r="C2331" s="12" t="s">
        <v>15</v>
      </c>
      <c r="D2331" s="28"/>
      <c r="E2331" s="28"/>
      <c r="F2331" s="28"/>
      <c r="G2331" s="34"/>
      <c r="H2331" s="23"/>
      <c r="I2331" s="10">
        <f t="shared" si="441"/>
        <v>0</v>
      </c>
    </row>
    <row r="2332" spans="1:11">
      <c r="B2332" s="11" t="s">
        <v>13</v>
      </c>
      <c r="C2332" s="12" t="s">
        <v>15</v>
      </c>
      <c r="D2332" s="28"/>
      <c r="E2332" s="28"/>
      <c r="F2332" s="28"/>
      <c r="G2332" s="34"/>
      <c r="H2332" s="23"/>
      <c r="I2332" s="10">
        <f t="shared" si="441"/>
        <v>0</v>
      </c>
    </row>
    <row r="2333" spans="1:11">
      <c r="B2333" s="11" t="s">
        <v>13</v>
      </c>
      <c r="C2333" s="12" t="s">
        <v>15</v>
      </c>
      <c r="D2333" s="28"/>
      <c r="E2333" s="28"/>
      <c r="F2333" s="28"/>
      <c r="G2333" s="34"/>
      <c r="H2333" s="23"/>
      <c r="I2333" s="10">
        <f t="shared" si="441"/>
        <v>0</v>
      </c>
    </row>
    <row r="2334" spans="1:11">
      <c r="B2334" s="11" t="s">
        <v>13</v>
      </c>
      <c r="C2334" s="12" t="s">
        <v>16</v>
      </c>
      <c r="D2334" s="28"/>
      <c r="E2334" s="28"/>
      <c r="F2334" s="28"/>
      <c r="G2334" s="34"/>
      <c r="H2334" s="23"/>
      <c r="I2334" s="10">
        <f t="shared" si="441"/>
        <v>0</v>
      </c>
    </row>
    <row r="2335" spans="1:11">
      <c r="B2335" s="11" t="s">
        <v>13</v>
      </c>
      <c r="C2335" s="12" t="s">
        <v>16</v>
      </c>
      <c r="D2335" s="28"/>
      <c r="E2335" s="28"/>
      <c r="F2335" s="28"/>
      <c r="G2335" s="34"/>
      <c r="H2335" s="23"/>
      <c r="I2335" s="10">
        <f t="shared" si="441"/>
        <v>0</v>
      </c>
    </row>
    <row r="2336" spans="1:11">
      <c r="B2336" s="11" t="s">
        <v>21</v>
      </c>
      <c r="C2336" s="12" t="s">
        <v>14</v>
      </c>
      <c r="D2336" s="28"/>
      <c r="E2336" s="28"/>
      <c r="F2336" s="28"/>
      <c r="G2336" s="22">
        <f>SUM(G2327:G2330)</f>
        <v>0</v>
      </c>
      <c r="H2336" s="15">
        <v>37.42</v>
      </c>
      <c r="I2336" s="10">
        <f t="shared" si="441"/>
        <v>0</v>
      </c>
      <c r="K2336" s="5">
        <f>SUM(G2336)*I2311</f>
        <v>0</v>
      </c>
    </row>
    <row r="2337" spans="1:13">
      <c r="B2337" s="11" t="s">
        <v>21</v>
      </c>
      <c r="C2337" s="12" t="s">
        <v>15</v>
      </c>
      <c r="D2337" s="28"/>
      <c r="E2337" s="28"/>
      <c r="F2337" s="28"/>
      <c r="G2337" s="22">
        <f>SUM(G2331:G2333)</f>
        <v>0</v>
      </c>
      <c r="H2337" s="15">
        <v>37.42</v>
      </c>
      <c r="I2337" s="10">
        <f t="shared" si="441"/>
        <v>0</v>
      </c>
      <c r="L2337" s="5">
        <f>SUM(G2337)*I2311</f>
        <v>0</v>
      </c>
    </row>
    <row r="2338" spans="1:13">
      <c r="B2338" s="11" t="s">
        <v>21</v>
      </c>
      <c r="C2338" s="12" t="s">
        <v>16</v>
      </c>
      <c r="D2338" s="28"/>
      <c r="E2338" s="28"/>
      <c r="F2338" s="28"/>
      <c r="G2338" s="22">
        <f>SUM(G2334:G2335)</f>
        <v>0</v>
      </c>
      <c r="H2338" s="15">
        <v>37.42</v>
      </c>
      <c r="I2338" s="10">
        <f t="shared" si="441"/>
        <v>0</v>
      </c>
      <c r="M2338" s="5">
        <f>SUM(G2338)*I2311</f>
        <v>0</v>
      </c>
    </row>
    <row r="2339" spans="1:13">
      <c r="B2339" s="11" t="s">
        <v>13</v>
      </c>
      <c r="C2339" s="12" t="s">
        <v>17</v>
      </c>
      <c r="D2339" s="28"/>
      <c r="E2339" s="28"/>
      <c r="F2339" s="28"/>
      <c r="G2339" s="34"/>
      <c r="H2339" s="15">
        <v>37.42</v>
      </c>
      <c r="I2339" s="10">
        <f t="shared" si="441"/>
        <v>0</v>
      </c>
      <c r="L2339" s="5">
        <f>SUM(G2339)*I2311</f>
        <v>0</v>
      </c>
    </row>
    <row r="2340" spans="1:13">
      <c r="B2340" s="11" t="s">
        <v>12</v>
      </c>
      <c r="C2340" s="12"/>
      <c r="D2340" s="28"/>
      <c r="E2340" s="28"/>
      <c r="F2340" s="28"/>
      <c r="G2340" s="10"/>
      <c r="H2340" s="15">
        <v>37.42</v>
      </c>
      <c r="I2340" s="10">
        <f t="shared" si="441"/>
        <v>0</v>
      </c>
    </row>
    <row r="2341" spans="1:13">
      <c r="B2341" s="11" t="s">
        <v>11</v>
      </c>
      <c r="C2341" s="12"/>
      <c r="D2341" s="28"/>
      <c r="E2341" s="28"/>
      <c r="F2341" s="28"/>
      <c r="G2341" s="10">
        <v>1</v>
      </c>
      <c r="H2341" s="15">
        <f>SUM(I2313:I2340)*0.01</f>
        <v>0</v>
      </c>
      <c r="I2341" s="10">
        <f>SUM(G2341*H2341)</f>
        <v>0</v>
      </c>
    </row>
    <row r="2342" spans="1:13" s="2" customFormat="1" ht="13.1">
      <c r="B2342" s="8" t="s">
        <v>10</v>
      </c>
      <c r="D2342" s="27"/>
      <c r="E2342" s="27"/>
      <c r="F2342" s="27"/>
      <c r="G2342" s="6">
        <f>SUM(G2336:G2339)</f>
        <v>0</v>
      </c>
      <c r="H2342" s="14"/>
      <c r="I2342" s="6">
        <f>SUM(I2313:I2341)</f>
        <v>0</v>
      </c>
      <c r="J2342" s="6">
        <f>SUM(I2342)*I2311</f>
        <v>0</v>
      </c>
      <c r="K2342" s="6">
        <f>SUM(K2336:K2341)</f>
        <v>0</v>
      </c>
      <c r="L2342" s="6">
        <f t="shared" ref="L2342" si="442">SUM(L2336:L2341)</f>
        <v>0</v>
      </c>
      <c r="M2342" s="6">
        <f t="shared" ref="M2342" si="443">SUM(M2336:M2341)</f>
        <v>0</v>
      </c>
    </row>
    <row r="2343" spans="1:13" ht="15.05">
      <c r="A2343" s="3" t="s">
        <v>9</v>
      </c>
      <c r="B2343" s="77">
        <f>'JMS SHEDULE OF WORKS'!C76</f>
        <v>0</v>
      </c>
      <c r="D2343" s="26">
        <f>'JMS SHEDULE OF WORKS'!D76</f>
        <v>0</v>
      </c>
      <c r="F2343" s="78">
        <f>'JMS SHEDULE OF WORKS'!G76</f>
        <v>0</v>
      </c>
      <c r="H2343" s="13" t="s">
        <v>22</v>
      </c>
      <c r="I2343" s="24">
        <f>'JMS SHEDULE OF WORKS'!E76</f>
        <v>0</v>
      </c>
    </row>
    <row r="2344" spans="1:13" s="2" customFormat="1" ht="13.1">
      <c r="A2344" s="76" t="str">
        <f>'JMS SHEDULE OF WORKS'!A76</f>
        <v>6964/74</v>
      </c>
      <c r="B2344" s="8" t="s">
        <v>3</v>
      </c>
      <c r="C2344" s="2" t="s">
        <v>4</v>
      </c>
      <c r="D2344" s="27" t="s">
        <v>5</v>
      </c>
      <c r="E2344" s="27" t="s">
        <v>5</v>
      </c>
      <c r="F2344" s="27" t="s">
        <v>23</v>
      </c>
      <c r="G2344" s="6" t="s">
        <v>6</v>
      </c>
      <c r="H2344" s="14" t="s">
        <v>7</v>
      </c>
      <c r="I2344" s="6" t="s">
        <v>8</v>
      </c>
      <c r="J2344" s="6"/>
      <c r="K2344" s="6" t="s">
        <v>18</v>
      </c>
      <c r="L2344" s="6" t="s">
        <v>19</v>
      </c>
      <c r="M2344" s="6" t="s">
        <v>20</v>
      </c>
    </row>
    <row r="2345" spans="1:13">
      <c r="A2345" s="30" t="s">
        <v>24</v>
      </c>
      <c r="B2345" s="11"/>
      <c r="C2345" s="12"/>
      <c r="D2345" s="28"/>
      <c r="E2345" s="28"/>
      <c r="F2345" s="28">
        <f t="shared" ref="F2345:F2350" si="444">SUM(D2345*E2345)</f>
        <v>0</v>
      </c>
      <c r="G2345" s="10"/>
      <c r="H2345" s="15"/>
      <c r="I2345" s="10">
        <f t="shared" ref="I2345:I2350" si="445">SUM(F2345*G2345)*H2345</f>
        <v>0</v>
      </c>
    </row>
    <row r="2346" spans="1:13">
      <c r="A2346" s="30" t="s">
        <v>24</v>
      </c>
      <c r="B2346" s="11"/>
      <c r="C2346" s="12"/>
      <c r="D2346" s="28"/>
      <c r="E2346" s="28"/>
      <c r="F2346" s="28">
        <f t="shared" si="444"/>
        <v>0</v>
      </c>
      <c r="G2346" s="10"/>
      <c r="H2346" s="15"/>
      <c r="I2346" s="10">
        <f t="shared" si="445"/>
        <v>0</v>
      </c>
    </row>
    <row r="2347" spans="1:13">
      <c r="A2347" s="30" t="s">
        <v>24</v>
      </c>
      <c r="B2347" s="11"/>
      <c r="C2347" s="12"/>
      <c r="D2347" s="28"/>
      <c r="E2347" s="28"/>
      <c r="F2347" s="28">
        <f t="shared" si="444"/>
        <v>0</v>
      </c>
      <c r="G2347" s="10"/>
      <c r="H2347" s="15"/>
      <c r="I2347" s="10">
        <f t="shared" si="445"/>
        <v>0</v>
      </c>
    </row>
    <row r="2348" spans="1:13">
      <c r="A2348" s="31" t="s">
        <v>25</v>
      </c>
      <c r="B2348" s="11"/>
      <c r="C2348" s="12"/>
      <c r="D2348" s="28"/>
      <c r="E2348" s="28"/>
      <c r="F2348" s="28">
        <f t="shared" si="444"/>
        <v>0</v>
      </c>
      <c r="G2348" s="10"/>
      <c r="H2348" s="15"/>
      <c r="I2348" s="10">
        <f t="shared" si="445"/>
        <v>0</v>
      </c>
    </row>
    <row r="2349" spans="1:13">
      <c r="A2349" s="31" t="s">
        <v>25</v>
      </c>
      <c r="B2349" s="11"/>
      <c r="C2349" s="12"/>
      <c r="D2349" s="28"/>
      <c r="E2349" s="28"/>
      <c r="F2349" s="28">
        <f t="shared" si="444"/>
        <v>0</v>
      </c>
      <c r="G2349" s="10"/>
      <c r="H2349" s="15"/>
      <c r="I2349" s="10">
        <f t="shared" si="445"/>
        <v>0</v>
      </c>
    </row>
    <row r="2350" spans="1:13">
      <c r="A2350" s="31" t="s">
        <v>25</v>
      </c>
      <c r="B2350" s="11"/>
      <c r="C2350" s="12"/>
      <c r="D2350" s="28"/>
      <c r="E2350" s="28"/>
      <c r="F2350" s="28">
        <f t="shared" si="444"/>
        <v>0</v>
      </c>
      <c r="G2350" s="10"/>
      <c r="H2350" s="15"/>
      <c r="I2350" s="10">
        <f t="shared" si="445"/>
        <v>0</v>
      </c>
    </row>
    <row r="2351" spans="1:13">
      <c r="A2351" s="31" t="s">
        <v>39</v>
      </c>
      <c r="B2351" s="11"/>
      <c r="C2351" s="12"/>
      <c r="D2351" s="28"/>
      <c r="E2351" s="28"/>
      <c r="F2351" s="28"/>
      <c r="G2351" s="10"/>
      <c r="H2351" s="15"/>
      <c r="I2351" s="10">
        <f t="shared" ref="I2351:I2353" si="446">SUM(G2351*H2351)</f>
        <v>0</v>
      </c>
    </row>
    <row r="2352" spans="1:13">
      <c r="A2352" s="31" t="s">
        <v>39</v>
      </c>
      <c r="B2352" s="11"/>
      <c r="C2352" s="12"/>
      <c r="D2352" s="28"/>
      <c r="E2352" s="28"/>
      <c r="F2352" s="28"/>
      <c r="G2352" s="10"/>
      <c r="H2352" s="15"/>
      <c r="I2352" s="10">
        <f t="shared" si="446"/>
        <v>0</v>
      </c>
    </row>
    <row r="2353" spans="1:11">
      <c r="A2353" s="31" t="s">
        <v>39</v>
      </c>
      <c r="B2353" s="11"/>
      <c r="C2353" s="12"/>
      <c r="D2353" s="28"/>
      <c r="E2353" s="28"/>
      <c r="F2353" s="28"/>
      <c r="G2353" s="10"/>
      <c r="H2353" s="15"/>
      <c r="I2353" s="10">
        <f t="shared" si="446"/>
        <v>0</v>
      </c>
    </row>
    <row r="2354" spans="1:11">
      <c r="A2354" s="32" t="s">
        <v>28</v>
      </c>
      <c r="B2354" s="11"/>
      <c r="C2354" s="12"/>
      <c r="D2354" s="28"/>
      <c r="E2354" s="28"/>
      <c r="F2354" s="28"/>
      <c r="G2354" s="10"/>
      <c r="H2354" s="15"/>
      <c r="I2354" s="10">
        <f t="shared" ref="I2354:I2372" si="447">SUM(G2354*H2354)</f>
        <v>0</v>
      </c>
    </row>
    <row r="2355" spans="1:11">
      <c r="A2355" s="32" t="s">
        <v>28</v>
      </c>
      <c r="B2355" s="11"/>
      <c r="C2355" s="12"/>
      <c r="D2355" s="28"/>
      <c r="E2355" s="28"/>
      <c r="F2355" s="28"/>
      <c r="G2355" s="10"/>
      <c r="H2355" s="15"/>
      <c r="I2355" s="10">
        <f t="shared" si="447"/>
        <v>0</v>
      </c>
    </row>
    <row r="2356" spans="1:11">
      <c r="A2356" s="32" t="s">
        <v>28</v>
      </c>
      <c r="B2356" s="11"/>
      <c r="C2356" s="12"/>
      <c r="D2356" s="28"/>
      <c r="E2356" s="28"/>
      <c r="F2356" s="28"/>
      <c r="G2356" s="10"/>
      <c r="H2356" s="15"/>
      <c r="I2356" s="10">
        <f t="shared" si="447"/>
        <v>0</v>
      </c>
    </row>
    <row r="2357" spans="1:11">
      <c r="A2357" t="s">
        <v>26</v>
      </c>
      <c r="B2357" s="11"/>
      <c r="C2357" s="12"/>
      <c r="D2357" s="28"/>
      <c r="E2357" s="28"/>
      <c r="F2357" s="28"/>
      <c r="G2357" s="33">
        <v>0.1</v>
      </c>
      <c r="H2357" s="15">
        <f>SUM(I2354:I2356)</f>
        <v>0</v>
      </c>
      <c r="I2357" s="10">
        <f t="shared" si="447"/>
        <v>0</v>
      </c>
    </row>
    <row r="2358" spans="1:11">
      <c r="B2358" s="11" t="s">
        <v>27</v>
      </c>
      <c r="C2358" s="12"/>
      <c r="D2358" s="28"/>
      <c r="E2358" s="28"/>
      <c r="F2358" s="28"/>
      <c r="G2358" s="10"/>
      <c r="H2358" s="15"/>
      <c r="I2358" s="10">
        <f t="shared" si="447"/>
        <v>0</v>
      </c>
    </row>
    <row r="2359" spans="1:11">
      <c r="B2359" s="11" t="s">
        <v>13</v>
      </c>
      <c r="C2359" s="12" t="s">
        <v>14</v>
      </c>
      <c r="D2359" s="28" t="s">
        <v>29</v>
      </c>
      <c r="E2359" s="28"/>
      <c r="F2359" s="28">
        <f>SUM(G2345:G2347)</f>
        <v>0</v>
      </c>
      <c r="G2359" s="34">
        <f>SUM(F2359)/20</f>
        <v>0</v>
      </c>
      <c r="H2359" s="23"/>
      <c r="I2359" s="10">
        <f t="shared" si="447"/>
        <v>0</v>
      </c>
    </row>
    <row r="2360" spans="1:11">
      <c r="B2360" s="11" t="s">
        <v>13</v>
      </c>
      <c r="C2360" s="12" t="s">
        <v>14</v>
      </c>
      <c r="D2360" s="28" t="s">
        <v>30</v>
      </c>
      <c r="E2360" s="28"/>
      <c r="F2360" s="28">
        <f>SUM(G2348:G2350)</f>
        <v>0</v>
      </c>
      <c r="G2360" s="34">
        <f>SUM(F2360)/10</f>
        <v>0</v>
      </c>
      <c r="H2360" s="23"/>
      <c r="I2360" s="10">
        <f t="shared" si="447"/>
        <v>0</v>
      </c>
    </row>
    <row r="2361" spans="1:11">
      <c r="B2361" s="11" t="s">
        <v>13</v>
      </c>
      <c r="C2361" s="12" t="s">
        <v>14</v>
      </c>
      <c r="D2361" s="28" t="s">
        <v>57</v>
      </c>
      <c r="E2361" s="28"/>
      <c r="F2361" s="80"/>
      <c r="G2361" s="34">
        <f>SUM(F2361)*0.25</f>
        <v>0</v>
      </c>
      <c r="H2361" s="23"/>
      <c r="I2361" s="10">
        <f t="shared" si="447"/>
        <v>0</v>
      </c>
    </row>
    <row r="2362" spans="1:11">
      <c r="B2362" s="11" t="s">
        <v>13</v>
      </c>
      <c r="C2362" s="12" t="s">
        <v>14</v>
      </c>
      <c r="D2362" s="28"/>
      <c r="E2362" s="28"/>
      <c r="F2362" s="28"/>
      <c r="G2362" s="34"/>
      <c r="H2362" s="23"/>
      <c r="I2362" s="10">
        <f t="shared" si="447"/>
        <v>0</v>
      </c>
    </row>
    <row r="2363" spans="1:11">
      <c r="B2363" s="11" t="s">
        <v>13</v>
      </c>
      <c r="C2363" s="12" t="s">
        <v>15</v>
      </c>
      <c r="D2363" s="28"/>
      <c r="E2363" s="28"/>
      <c r="F2363" s="28"/>
      <c r="G2363" s="34"/>
      <c r="H2363" s="23"/>
      <c r="I2363" s="10">
        <f t="shared" si="447"/>
        <v>0</v>
      </c>
    </row>
    <row r="2364" spans="1:11">
      <c r="B2364" s="11" t="s">
        <v>13</v>
      </c>
      <c r="C2364" s="12" t="s">
        <v>15</v>
      </c>
      <c r="D2364" s="28"/>
      <c r="E2364" s="28"/>
      <c r="F2364" s="28"/>
      <c r="G2364" s="34"/>
      <c r="H2364" s="23"/>
      <c r="I2364" s="10">
        <f t="shared" si="447"/>
        <v>0</v>
      </c>
    </row>
    <row r="2365" spans="1:11">
      <c r="B2365" s="11" t="s">
        <v>13</v>
      </c>
      <c r="C2365" s="12" t="s">
        <v>15</v>
      </c>
      <c r="D2365" s="28"/>
      <c r="E2365" s="28"/>
      <c r="F2365" s="28"/>
      <c r="G2365" s="34"/>
      <c r="H2365" s="23"/>
      <c r="I2365" s="10">
        <f t="shared" si="447"/>
        <v>0</v>
      </c>
    </row>
    <row r="2366" spans="1:11">
      <c r="B2366" s="11" t="s">
        <v>13</v>
      </c>
      <c r="C2366" s="12" t="s">
        <v>16</v>
      </c>
      <c r="D2366" s="28"/>
      <c r="E2366" s="28"/>
      <c r="F2366" s="28"/>
      <c r="G2366" s="34"/>
      <c r="H2366" s="23"/>
      <c r="I2366" s="10">
        <f t="shared" si="447"/>
        <v>0</v>
      </c>
    </row>
    <row r="2367" spans="1:11">
      <c r="B2367" s="11" t="s">
        <v>13</v>
      </c>
      <c r="C2367" s="12" t="s">
        <v>16</v>
      </c>
      <c r="D2367" s="28"/>
      <c r="E2367" s="28"/>
      <c r="F2367" s="28"/>
      <c r="G2367" s="34"/>
      <c r="H2367" s="23"/>
      <c r="I2367" s="10">
        <f t="shared" si="447"/>
        <v>0</v>
      </c>
    </row>
    <row r="2368" spans="1:11">
      <c r="B2368" s="11" t="s">
        <v>21</v>
      </c>
      <c r="C2368" s="12" t="s">
        <v>14</v>
      </c>
      <c r="D2368" s="28"/>
      <c r="E2368" s="28"/>
      <c r="F2368" s="28"/>
      <c r="G2368" s="22">
        <f>SUM(G2359:G2362)</f>
        <v>0</v>
      </c>
      <c r="H2368" s="15">
        <v>37.42</v>
      </c>
      <c r="I2368" s="10">
        <f t="shared" si="447"/>
        <v>0</v>
      </c>
      <c r="K2368" s="5">
        <f>SUM(G2368)*I2343</f>
        <v>0</v>
      </c>
    </row>
    <row r="2369" spans="1:13">
      <c r="B2369" s="11" t="s">
        <v>21</v>
      </c>
      <c r="C2369" s="12" t="s">
        <v>15</v>
      </c>
      <c r="D2369" s="28"/>
      <c r="E2369" s="28"/>
      <c r="F2369" s="28"/>
      <c r="G2369" s="22">
        <f>SUM(G2363:G2365)</f>
        <v>0</v>
      </c>
      <c r="H2369" s="15">
        <v>37.42</v>
      </c>
      <c r="I2369" s="10">
        <f t="shared" si="447"/>
        <v>0</v>
      </c>
      <c r="L2369" s="5">
        <f>SUM(G2369)*I2343</f>
        <v>0</v>
      </c>
    </row>
    <row r="2370" spans="1:13">
      <c r="B2370" s="11" t="s">
        <v>21</v>
      </c>
      <c r="C2370" s="12" t="s">
        <v>16</v>
      </c>
      <c r="D2370" s="28"/>
      <c r="E2370" s="28"/>
      <c r="F2370" s="28"/>
      <c r="G2370" s="22">
        <f>SUM(G2366:G2367)</f>
        <v>0</v>
      </c>
      <c r="H2370" s="15">
        <v>37.42</v>
      </c>
      <c r="I2370" s="10">
        <f t="shared" si="447"/>
        <v>0</v>
      </c>
      <c r="M2370" s="5">
        <f>SUM(G2370)*I2343</f>
        <v>0</v>
      </c>
    </row>
    <row r="2371" spans="1:13">
      <c r="B2371" s="11" t="s">
        <v>13</v>
      </c>
      <c r="C2371" s="12" t="s">
        <v>17</v>
      </c>
      <c r="D2371" s="28"/>
      <c r="E2371" s="28"/>
      <c r="F2371" s="28"/>
      <c r="G2371" s="34"/>
      <c r="H2371" s="15">
        <v>37.42</v>
      </c>
      <c r="I2371" s="10">
        <f t="shared" si="447"/>
        <v>0</v>
      </c>
      <c r="L2371" s="5">
        <f>SUM(G2371)*I2343</f>
        <v>0</v>
      </c>
    </row>
    <row r="2372" spans="1:13">
      <c r="B2372" s="11" t="s">
        <v>12</v>
      </c>
      <c r="C2372" s="12"/>
      <c r="D2372" s="28"/>
      <c r="E2372" s="28"/>
      <c r="F2372" s="28"/>
      <c r="G2372" s="10"/>
      <c r="H2372" s="15">
        <v>37.42</v>
      </c>
      <c r="I2372" s="10">
        <f t="shared" si="447"/>
        <v>0</v>
      </c>
    </row>
    <row r="2373" spans="1:13">
      <c r="B2373" s="11" t="s">
        <v>11</v>
      </c>
      <c r="C2373" s="12"/>
      <c r="D2373" s="28"/>
      <c r="E2373" s="28"/>
      <c r="F2373" s="28"/>
      <c r="G2373" s="10">
        <v>1</v>
      </c>
      <c r="H2373" s="15">
        <f>SUM(I2345:I2372)*0.01</f>
        <v>0</v>
      </c>
      <c r="I2373" s="10">
        <f>SUM(G2373*H2373)</f>
        <v>0</v>
      </c>
    </row>
    <row r="2374" spans="1:13" s="2" customFormat="1" ht="13.1">
      <c r="B2374" s="8" t="s">
        <v>10</v>
      </c>
      <c r="D2374" s="27"/>
      <c r="E2374" s="27"/>
      <c r="F2374" s="27"/>
      <c r="G2374" s="6">
        <f>SUM(G2368:G2371)</f>
        <v>0</v>
      </c>
      <c r="H2374" s="14"/>
      <c r="I2374" s="6">
        <f>SUM(I2345:I2373)</f>
        <v>0</v>
      </c>
      <c r="J2374" s="6">
        <f>SUM(I2374)*I2343</f>
        <v>0</v>
      </c>
      <c r="K2374" s="6">
        <f>SUM(K2368:K2373)</f>
        <v>0</v>
      </c>
      <c r="L2374" s="6">
        <f t="shared" ref="L2374" si="448">SUM(L2368:L2373)</f>
        <v>0</v>
      </c>
      <c r="M2374" s="6">
        <f t="shared" ref="M2374" si="449">SUM(M2368:M2373)</f>
        <v>0</v>
      </c>
    </row>
    <row r="2375" spans="1:13" ht="15.05">
      <c r="A2375" s="3" t="s">
        <v>9</v>
      </c>
      <c r="B2375" s="77">
        <f>'JMS SHEDULE OF WORKS'!C77</f>
        <v>0</v>
      </c>
      <c r="D2375" s="26">
        <f>'JMS SHEDULE OF WORKS'!D77</f>
        <v>0</v>
      </c>
      <c r="F2375" s="78">
        <f>'JMS SHEDULE OF WORKS'!G77</f>
        <v>0</v>
      </c>
      <c r="H2375" s="13" t="s">
        <v>22</v>
      </c>
      <c r="I2375" s="24">
        <f>'JMS SHEDULE OF WORKS'!E77</f>
        <v>0</v>
      </c>
    </row>
    <row r="2376" spans="1:13" s="2" customFormat="1" ht="13.1">
      <c r="A2376" s="76" t="str">
        <f>'JMS SHEDULE OF WORKS'!A77</f>
        <v>6964/75</v>
      </c>
      <c r="B2376" s="8" t="s">
        <v>3</v>
      </c>
      <c r="C2376" s="2" t="s">
        <v>4</v>
      </c>
      <c r="D2376" s="27" t="s">
        <v>5</v>
      </c>
      <c r="E2376" s="27" t="s">
        <v>5</v>
      </c>
      <c r="F2376" s="27" t="s">
        <v>23</v>
      </c>
      <c r="G2376" s="6" t="s">
        <v>6</v>
      </c>
      <c r="H2376" s="14" t="s">
        <v>7</v>
      </c>
      <c r="I2376" s="6" t="s">
        <v>8</v>
      </c>
      <c r="J2376" s="6"/>
      <c r="K2376" s="6" t="s">
        <v>18</v>
      </c>
      <c r="L2376" s="6" t="s">
        <v>19</v>
      </c>
      <c r="M2376" s="6" t="s">
        <v>20</v>
      </c>
    </row>
    <row r="2377" spans="1:13">
      <c r="A2377" s="30" t="s">
        <v>24</v>
      </c>
      <c r="B2377" s="11"/>
      <c r="C2377" s="12"/>
      <c r="D2377" s="28"/>
      <c r="E2377" s="28"/>
      <c r="F2377" s="28">
        <f t="shared" ref="F2377:F2382" si="450">SUM(D2377*E2377)</f>
        <v>0</v>
      </c>
      <c r="G2377" s="10"/>
      <c r="H2377" s="15"/>
      <c r="I2377" s="10">
        <f t="shared" ref="I2377:I2382" si="451">SUM(F2377*G2377)*H2377</f>
        <v>0</v>
      </c>
    </row>
    <row r="2378" spans="1:13">
      <c r="A2378" s="30" t="s">
        <v>24</v>
      </c>
      <c r="B2378" s="11"/>
      <c r="C2378" s="12"/>
      <c r="D2378" s="28"/>
      <c r="E2378" s="28"/>
      <c r="F2378" s="28">
        <f t="shared" si="450"/>
        <v>0</v>
      </c>
      <c r="G2378" s="10"/>
      <c r="H2378" s="15"/>
      <c r="I2378" s="10">
        <f t="shared" si="451"/>
        <v>0</v>
      </c>
    </row>
    <row r="2379" spans="1:13">
      <c r="A2379" s="30" t="s">
        <v>24</v>
      </c>
      <c r="B2379" s="11"/>
      <c r="C2379" s="12"/>
      <c r="D2379" s="28"/>
      <c r="E2379" s="28"/>
      <c r="F2379" s="28">
        <f t="shared" si="450"/>
        <v>0</v>
      </c>
      <c r="G2379" s="10"/>
      <c r="H2379" s="15"/>
      <c r="I2379" s="10">
        <f t="shared" si="451"/>
        <v>0</v>
      </c>
    </row>
    <row r="2380" spans="1:13">
      <c r="A2380" s="31" t="s">
        <v>25</v>
      </c>
      <c r="B2380" s="11"/>
      <c r="C2380" s="12"/>
      <c r="D2380" s="28"/>
      <c r="E2380" s="28"/>
      <c r="F2380" s="28">
        <f t="shared" si="450"/>
        <v>0</v>
      </c>
      <c r="G2380" s="10"/>
      <c r="H2380" s="15"/>
      <c r="I2380" s="10">
        <f t="shared" si="451"/>
        <v>0</v>
      </c>
    </row>
    <row r="2381" spans="1:13">
      <c r="A2381" s="31" t="s">
        <v>25</v>
      </c>
      <c r="B2381" s="11"/>
      <c r="C2381" s="12"/>
      <c r="D2381" s="28"/>
      <c r="E2381" s="28"/>
      <c r="F2381" s="28">
        <f t="shared" si="450"/>
        <v>0</v>
      </c>
      <c r="G2381" s="10"/>
      <c r="H2381" s="15"/>
      <c r="I2381" s="10">
        <f t="shared" si="451"/>
        <v>0</v>
      </c>
    </row>
    <row r="2382" spans="1:13">
      <c r="A2382" s="31" t="s">
        <v>25</v>
      </c>
      <c r="B2382" s="11"/>
      <c r="C2382" s="12"/>
      <c r="D2382" s="28"/>
      <c r="E2382" s="28"/>
      <c r="F2382" s="28">
        <f t="shared" si="450"/>
        <v>0</v>
      </c>
      <c r="G2382" s="10"/>
      <c r="H2382" s="15"/>
      <c r="I2382" s="10">
        <f t="shared" si="451"/>
        <v>0</v>
      </c>
    </row>
    <row r="2383" spans="1:13">
      <c r="A2383" s="31" t="s">
        <v>39</v>
      </c>
      <c r="B2383" s="11"/>
      <c r="C2383" s="12"/>
      <c r="D2383" s="28"/>
      <c r="E2383" s="28"/>
      <c r="F2383" s="28"/>
      <c r="G2383" s="10"/>
      <c r="H2383" s="15"/>
      <c r="I2383" s="10">
        <f t="shared" ref="I2383:I2385" si="452">SUM(G2383*H2383)</f>
        <v>0</v>
      </c>
    </row>
    <row r="2384" spans="1:13">
      <c r="A2384" s="31" t="s">
        <v>39</v>
      </c>
      <c r="B2384" s="11"/>
      <c r="C2384" s="12"/>
      <c r="D2384" s="28"/>
      <c r="E2384" s="28"/>
      <c r="F2384" s="28"/>
      <c r="G2384" s="10"/>
      <c r="H2384" s="15"/>
      <c r="I2384" s="10">
        <f t="shared" si="452"/>
        <v>0</v>
      </c>
    </row>
    <row r="2385" spans="1:11">
      <c r="A2385" s="31" t="s">
        <v>39</v>
      </c>
      <c r="B2385" s="11"/>
      <c r="C2385" s="12"/>
      <c r="D2385" s="28"/>
      <c r="E2385" s="28"/>
      <c r="F2385" s="28"/>
      <c r="G2385" s="10"/>
      <c r="H2385" s="15"/>
      <c r="I2385" s="10">
        <f t="shared" si="452"/>
        <v>0</v>
      </c>
    </row>
    <row r="2386" spans="1:11">
      <c r="A2386" s="32" t="s">
        <v>28</v>
      </c>
      <c r="B2386" s="11"/>
      <c r="C2386" s="12"/>
      <c r="D2386" s="28"/>
      <c r="E2386" s="28"/>
      <c r="F2386" s="28"/>
      <c r="G2386" s="10"/>
      <c r="H2386" s="15"/>
      <c r="I2386" s="10">
        <f t="shared" ref="I2386:I2404" si="453">SUM(G2386*H2386)</f>
        <v>0</v>
      </c>
    </row>
    <row r="2387" spans="1:11">
      <c r="A2387" s="32" t="s">
        <v>28</v>
      </c>
      <c r="B2387" s="11"/>
      <c r="C2387" s="12"/>
      <c r="D2387" s="28"/>
      <c r="E2387" s="28"/>
      <c r="F2387" s="28"/>
      <c r="G2387" s="10"/>
      <c r="H2387" s="15"/>
      <c r="I2387" s="10">
        <f t="shared" si="453"/>
        <v>0</v>
      </c>
    </row>
    <row r="2388" spans="1:11">
      <c r="A2388" s="32" t="s">
        <v>28</v>
      </c>
      <c r="B2388" s="11"/>
      <c r="C2388" s="12"/>
      <c r="D2388" s="28"/>
      <c r="E2388" s="28"/>
      <c r="F2388" s="28"/>
      <c r="G2388" s="10"/>
      <c r="H2388" s="15"/>
      <c r="I2388" s="10">
        <f t="shared" si="453"/>
        <v>0</v>
      </c>
    </row>
    <row r="2389" spans="1:11">
      <c r="A2389" t="s">
        <v>26</v>
      </c>
      <c r="B2389" s="11"/>
      <c r="C2389" s="12"/>
      <c r="D2389" s="28"/>
      <c r="E2389" s="28"/>
      <c r="F2389" s="28"/>
      <c r="G2389" s="33">
        <v>0.1</v>
      </c>
      <c r="H2389" s="15">
        <f>SUM(I2386:I2388)</f>
        <v>0</v>
      </c>
      <c r="I2389" s="10">
        <f t="shared" si="453"/>
        <v>0</v>
      </c>
    </row>
    <row r="2390" spans="1:11">
      <c r="B2390" s="11" t="s">
        <v>27</v>
      </c>
      <c r="C2390" s="12"/>
      <c r="D2390" s="28"/>
      <c r="E2390" s="28"/>
      <c r="F2390" s="28"/>
      <c r="G2390" s="10"/>
      <c r="H2390" s="15"/>
      <c r="I2390" s="10">
        <f t="shared" si="453"/>
        <v>0</v>
      </c>
    </row>
    <row r="2391" spans="1:11">
      <c r="B2391" s="11" t="s">
        <v>13</v>
      </c>
      <c r="C2391" s="12" t="s">
        <v>14</v>
      </c>
      <c r="D2391" s="28" t="s">
        <v>29</v>
      </c>
      <c r="E2391" s="28"/>
      <c r="F2391" s="28">
        <f>SUM(G2377:G2379)</f>
        <v>0</v>
      </c>
      <c r="G2391" s="34">
        <f>SUM(F2391)/20</f>
        <v>0</v>
      </c>
      <c r="H2391" s="23"/>
      <c r="I2391" s="10">
        <f t="shared" si="453"/>
        <v>0</v>
      </c>
    </row>
    <row r="2392" spans="1:11">
      <c r="B2392" s="11" t="s">
        <v>13</v>
      </c>
      <c r="C2392" s="12" t="s">
        <v>14</v>
      </c>
      <c r="D2392" s="28" t="s">
        <v>30</v>
      </c>
      <c r="E2392" s="28"/>
      <c r="F2392" s="28">
        <f>SUM(G2380:G2382)</f>
        <v>0</v>
      </c>
      <c r="G2392" s="34">
        <f>SUM(F2392)/10</f>
        <v>0</v>
      </c>
      <c r="H2392" s="23"/>
      <c r="I2392" s="10">
        <f t="shared" si="453"/>
        <v>0</v>
      </c>
    </row>
    <row r="2393" spans="1:11">
      <c r="B2393" s="11" t="s">
        <v>13</v>
      </c>
      <c r="C2393" s="12" t="s">
        <v>14</v>
      </c>
      <c r="D2393" s="28" t="s">
        <v>57</v>
      </c>
      <c r="E2393" s="28"/>
      <c r="F2393" s="80"/>
      <c r="G2393" s="34">
        <f>SUM(F2393)*0.25</f>
        <v>0</v>
      </c>
      <c r="H2393" s="23"/>
      <c r="I2393" s="10">
        <f t="shared" si="453"/>
        <v>0</v>
      </c>
    </row>
    <row r="2394" spans="1:11">
      <c r="B2394" s="11" t="s">
        <v>13</v>
      </c>
      <c r="C2394" s="12" t="s">
        <v>14</v>
      </c>
      <c r="D2394" s="28"/>
      <c r="E2394" s="28"/>
      <c r="F2394" s="28"/>
      <c r="G2394" s="34"/>
      <c r="H2394" s="23"/>
      <c r="I2394" s="10">
        <f t="shared" si="453"/>
        <v>0</v>
      </c>
    </row>
    <row r="2395" spans="1:11">
      <c r="B2395" s="11" t="s">
        <v>13</v>
      </c>
      <c r="C2395" s="12" t="s">
        <v>15</v>
      </c>
      <c r="D2395" s="28"/>
      <c r="E2395" s="28"/>
      <c r="F2395" s="28"/>
      <c r="G2395" s="34"/>
      <c r="H2395" s="23"/>
      <c r="I2395" s="10">
        <f t="shared" si="453"/>
        <v>0</v>
      </c>
    </row>
    <row r="2396" spans="1:11">
      <c r="B2396" s="11" t="s">
        <v>13</v>
      </c>
      <c r="C2396" s="12" t="s">
        <v>15</v>
      </c>
      <c r="D2396" s="28"/>
      <c r="E2396" s="28"/>
      <c r="F2396" s="28"/>
      <c r="G2396" s="34"/>
      <c r="H2396" s="23"/>
      <c r="I2396" s="10">
        <f t="shared" si="453"/>
        <v>0</v>
      </c>
    </row>
    <row r="2397" spans="1:11">
      <c r="B2397" s="11" t="s">
        <v>13</v>
      </c>
      <c r="C2397" s="12" t="s">
        <v>15</v>
      </c>
      <c r="D2397" s="28"/>
      <c r="E2397" s="28"/>
      <c r="F2397" s="28"/>
      <c r="G2397" s="34"/>
      <c r="H2397" s="23"/>
      <c r="I2397" s="10">
        <f t="shared" si="453"/>
        <v>0</v>
      </c>
    </row>
    <row r="2398" spans="1:11">
      <c r="B2398" s="11" t="s">
        <v>13</v>
      </c>
      <c r="C2398" s="12" t="s">
        <v>16</v>
      </c>
      <c r="D2398" s="28"/>
      <c r="E2398" s="28"/>
      <c r="F2398" s="28"/>
      <c r="G2398" s="34"/>
      <c r="H2398" s="23"/>
      <c r="I2398" s="10">
        <f t="shared" si="453"/>
        <v>0</v>
      </c>
    </row>
    <row r="2399" spans="1:11">
      <c r="B2399" s="11" t="s">
        <v>13</v>
      </c>
      <c r="C2399" s="12" t="s">
        <v>16</v>
      </c>
      <c r="D2399" s="28"/>
      <c r="E2399" s="28"/>
      <c r="F2399" s="28"/>
      <c r="G2399" s="34"/>
      <c r="H2399" s="23"/>
      <c r="I2399" s="10">
        <f t="shared" si="453"/>
        <v>0</v>
      </c>
    </row>
    <row r="2400" spans="1:11">
      <c r="B2400" s="11" t="s">
        <v>21</v>
      </c>
      <c r="C2400" s="12" t="s">
        <v>14</v>
      </c>
      <c r="D2400" s="28"/>
      <c r="E2400" s="28"/>
      <c r="F2400" s="28"/>
      <c r="G2400" s="22">
        <f>SUM(G2391:G2394)</f>
        <v>0</v>
      </c>
      <c r="H2400" s="15">
        <v>37.42</v>
      </c>
      <c r="I2400" s="10">
        <f t="shared" si="453"/>
        <v>0</v>
      </c>
      <c r="K2400" s="5">
        <f>SUM(G2400)*I2375</f>
        <v>0</v>
      </c>
    </row>
    <row r="2401" spans="1:13">
      <c r="B2401" s="11" t="s">
        <v>21</v>
      </c>
      <c r="C2401" s="12" t="s">
        <v>15</v>
      </c>
      <c r="D2401" s="28"/>
      <c r="E2401" s="28"/>
      <c r="F2401" s="28"/>
      <c r="G2401" s="22">
        <f>SUM(G2395:G2397)</f>
        <v>0</v>
      </c>
      <c r="H2401" s="15">
        <v>37.42</v>
      </c>
      <c r="I2401" s="10">
        <f t="shared" si="453"/>
        <v>0</v>
      </c>
      <c r="L2401" s="5">
        <f>SUM(G2401)*I2375</f>
        <v>0</v>
      </c>
    </row>
    <row r="2402" spans="1:13">
      <c r="B2402" s="11" t="s">
        <v>21</v>
      </c>
      <c r="C2402" s="12" t="s">
        <v>16</v>
      </c>
      <c r="D2402" s="28"/>
      <c r="E2402" s="28"/>
      <c r="F2402" s="28"/>
      <c r="G2402" s="22">
        <f>SUM(G2398:G2399)</f>
        <v>0</v>
      </c>
      <c r="H2402" s="15">
        <v>37.42</v>
      </c>
      <c r="I2402" s="10">
        <f t="shared" si="453"/>
        <v>0</v>
      </c>
      <c r="M2402" s="5">
        <f>SUM(G2402)*I2375</f>
        <v>0</v>
      </c>
    </row>
    <row r="2403" spans="1:13">
      <c r="B2403" s="11" t="s">
        <v>13</v>
      </c>
      <c r="C2403" s="12" t="s">
        <v>17</v>
      </c>
      <c r="D2403" s="28"/>
      <c r="E2403" s="28"/>
      <c r="F2403" s="28"/>
      <c r="G2403" s="34"/>
      <c r="H2403" s="15">
        <v>37.42</v>
      </c>
      <c r="I2403" s="10">
        <f t="shared" si="453"/>
        <v>0</v>
      </c>
      <c r="L2403" s="5">
        <f>SUM(G2403)*I2375</f>
        <v>0</v>
      </c>
    </row>
    <row r="2404" spans="1:13">
      <c r="B2404" s="11" t="s">
        <v>12</v>
      </c>
      <c r="C2404" s="12"/>
      <c r="D2404" s="28"/>
      <c r="E2404" s="28"/>
      <c r="F2404" s="28"/>
      <c r="G2404" s="10"/>
      <c r="H2404" s="15">
        <v>37.42</v>
      </c>
      <c r="I2404" s="10">
        <f t="shared" si="453"/>
        <v>0</v>
      </c>
    </row>
    <row r="2405" spans="1:13">
      <c r="B2405" s="11" t="s">
        <v>11</v>
      </c>
      <c r="C2405" s="12"/>
      <c r="D2405" s="28"/>
      <c r="E2405" s="28"/>
      <c r="F2405" s="28"/>
      <c r="G2405" s="10">
        <v>1</v>
      </c>
      <c r="H2405" s="15">
        <f>SUM(I2377:I2404)*0.01</f>
        <v>0</v>
      </c>
      <c r="I2405" s="10">
        <f>SUM(G2405*H2405)</f>
        <v>0</v>
      </c>
    </row>
    <row r="2406" spans="1:13" s="2" customFormat="1" ht="13.1">
      <c r="B2406" s="8" t="s">
        <v>10</v>
      </c>
      <c r="D2406" s="27"/>
      <c r="E2406" s="27"/>
      <c r="F2406" s="27"/>
      <c r="G2406" s="6">
        <f>SUM(G2400:G2403)</f>
        <v>0</v>
      </c>
      <c r="H2406" s="14"/>
      <c r="I2406" s="6">
        <f>SUM(I2377:I2405)</f>
        <v>0</v>
      </c>
      <c r="J2406" s="6">
        <f>SUM(I2406)*I2375</f>
        <v>0</v>
      </c>
      <c r="K2406" s="6">
        <f>SUM(K2400:K2405)</f>
        <v>0</v>
      </c>
      <c r="L2406" s="6">
        <f t="shared" ref="L2406" si="454">SUM(L2400:L2405)</f>
        <v>0</v>
      </c>
      <c r="M2406" s="6">
        <f t="shared" ref="M2406" si="455">SUM(M2400:M2405)</f>
        <v>0</v>
      </c>
    </row>
    <row r="2407" spans="1:13" ht="15.05">
      <c r="A2407" s="3" t="s">
        <v>9</v>
      </c>
      <c r="B2407" s="77">
        <f>'JMS SHEDULE OF WORKS'!C78</f>
        <v>0</v>
      </c>
      <c r="D2407" s="26">
        <f>'JMS SHEDULE OF WORKS'!D78</f>
        <v>0</v>
      </c>
      <c r="F2407" s="78">
        <f>'JMS SHEDULE OF WORKS'!G78</f>
        <v>0</v>
      </c>
      <c r="H2407" s="13" t="s">
        <v>22</v>
      </c>
      <c r="I2407" s="24">
        <f>'JMS SHEDULE OF WORKS'!E78</f>
        <v>0</v>
      </c>
    </row>
    <row r="2408" spans="1:13" s="2" customFormat="1" ht="13.1">
      <c r="A2408" s="76" t="str">
        <f>'JMS SHEDULE OF WORKS'!A78</f>
        <v>6964/76</v>
      </c>
      <c r="B2408" s="8" t="s">
        <v>3</v>
      </c>
      <c r="C2408" s="2" t="s">
        <v>4</v>
      </c>
      <c r="D2408" s="27" t="s">
        <v>5</v>
      </c>
      <c r="E2408" s="27" t="s">
        <v>5</v>
      </c>
      <c r="F2408" s="27" t="s">
        <v>23</v>
      </c>
      <c r="G2408" s="6" t="s">
        <v>6</v>
      </c>
      <c r="H2408" s="14" t="s">
        <v>7</v>
      </c>
      <c r="I2408" s="6" t="s">
        <v>8</v>
      </c>
      <c r="J2408" s="6"/>
      <c r="K2408" s="6" t="s">
        <v>18</v>
      </c>
      <c r="L2408" s="6" t="s">
        <v>19</v>
      </c>
      <c r="M2408" s="6" t="s">
        <v>20</v>
      </c>
    </row>
    <row r="2409" spans="1:13">
      <c r="A2409" s="30" t="s">
        <v>24</v>
      </c>
      <c r="B2409" s="11"/>
      <c r="C2409" s="12"/>
      <c r="D2409" s="28"/>
      <c r="E2409" s="28"/>
      <c r="F2409" s="28">
        <f t="shared" ref="F2409:F2414" si="456">SUM(D2409*E2409)</f>
        <v>0</v>
      </c>
      <c r="G2409" s="10"/>
      <c r="H2409" s="15"/>
      <c r="I2409" s="10">
        <f t="shared" ref="I2409:I2414" si="457">SUM(F2409*G2409)*H2409</f>
        <v>0</v>
      </c>
    </row>
    <row r="2410" spans="1:13">
      <c r="A2410" s="30" t="s">
        <v>24</v>
      </c>
      <c r="B2410" s="11"/>
      <c r="C2410" s="12"/>
      <c r="D2410" s="28"/>
      <c r="E2410" s="28"/>
      <c r="F2410" s="28">
        <f t="shared" si="456"/>
        <v>0</v>
      </c>
      <c r="G2410" s="10"/>
      <c r="H2410" s="15"/>
      <c r="I2410" s="10">
        <f t="shared" si="457"/>
        <v>0</v>
      </c>
    </row>
    <row r="2411" spans="1:13">
      <c r="A2411" s="30" t="s">
        <v>24</v>
      </c>
      <c r="B2411" s="11"/>
      <c r="C2411" s="12"/>
      <c r="D2411" s="28"/>
      <c r="E2411" s="28"/>
      <c r="F2411" s="28">
        <f t="shared" si="456"/>
        <v>0</v>
      </c>
      <c r="G2411" s="10"/>
      <c r="H2411" s="15"/>
      <c r="I2411" s="10">
        <f t="shared" si="457"/>
        <v>0</v>
      </c>
    </row>
    <row r="2412" spans="1:13">
      <c r="A2412" s="31" t="s">
        <v>25</v>
      </c>
      <c r="B2412" s="11"/>
      <c r="C2412" s="12"/>
      <c r="D2412" s="28"/>
      <c r="E2412" s="28"/>
      <c r="F2412" s="28">
        <f t="shared" si="456"/>
        <v>0</v>
      </c>
      <c r="G2412" s="10"/>
      <c r="H2412" s="15"/>
      <c r="I2412" s="10">
        <f t="shared" si="457"/>
        <v>0</v>
      </c>
    </row>
    <row r="2413" spans="1:13">
      <c r="A2413" s="31" t="s">
        <v>25</v>
      </c>
      <c r="B2413" s="11"/>
      <c r="C2413" s="12"/>
      <c r="D2413" s="28"/>
      <c r="E2413" s="28"/>
      <c r="F2413" s="28">
        <f t="shared" si="456"/>
        <v>0</v>
      </c>
      <c r="G2413" s="10"/>
      <c r="H2413" s="15"/>
      <c r="I2413" s="10">
        <f t="shared" si="457"/>
        <v>0</v>
      </c>
    </row>
    <row r="2414" spans="1:13">
      <c r="A2414" s="31" t="s">
        <v>25</v>
      </c>
      <c r="B2414" s="11"/>
      <c r="C2414" s="12"/>
      <c r="D2414" s="28"/>
      <c r="E2414" s="28"/>
      <c r="F2414" s="28">
        <f t="shared" si="456"/>
        <v>0</v>
      </c>
      <c r="G2414" s="10"/>
      <c r="H2414" s="15"/>
      <c r="I2414" s="10">
        <f t="shared" si="457"/>
        <v>0</v>
      </c>
    </row>
    <row r="2415" spans="1:13">
      <c r="A2415" s="31" t="s">
        <v>39</v>
      </c>
      <c r="B2415" s="11"/>
      <c r="C2415" s="12"/>
      <c r="D2415" s="28"/>
      <c r="E2415" s="28"/>
      <c r="F2415" s="28"/>
      <c r="G2415" s="10"/>
      <c r="H2415" s="15"/>
      <c r="I2415" s="10">
        <f t="shared" ref="I2415:I2417" si="458">SUM(G2415*H2415)</f>
        <v>0</v>
      </c>
    </row>
    <row r="2416" spans="1:13">
      <c r="A2416" s="31" t="s">
        <v>39</v>
      </c>
      <c r="B2416" s="11"/>
      <c r="C2416" s="12"/>
      <c r="D2416" s="28"/>
      <c r="E2416" s="28"/>
      <c r="F2416" s="28"/>
      <c r="G2416" s="10"/>
      <c r="H2416" s="15"/>
      <c r="I2416" s="10">
        <f t="shared" si="458"/>
        <v>0</v>
      </c>
    </row>
    <row r="2417" spans="1:11">
      <c r="A2417" s="31" t="s">
        <v>39</v>
      </c>
      <c r="B2417" s="11"/>
      <c r="C2417" s="12"/>
      <c r="D2417" s="28"/>
      <c r="E2417" s="28"/>
      <c r="F2417" s="28"/>
      <c r="G2417" s="10"/>
      <c r="H2417" s="15"/>
      <c r="I2417" s="10">
        <f t="shared" si="458"/>
        <v>0</v>
      </c>
    </row>
    <row r="2418" spans="1:11">
      <c r="A2418" s="32" t="s">
        <v>28</v>
      </c>
      <c r="B2418" s="11"/>
      <c r="C2418" s="12"/>
      <c r="D2418" s="28"/>
      <c r="E2418" s="28"/>
      <c r="F2418" s="28"/>
      <c r="G2418" s="10"/>
      <c r="H2418" s="15"/>
      <c r="I2418" s="10">
        <f t="shared" ref="I2418:I2436" si="459">SUM(G2418*H2418)</f>
        <v>0</v>
      </c>
    </row>
    <row r="2419" spans="1:11">
      <c r="A2419" s="32" t="s">
        <v>28</v>
      </c>
      <c r="B2419" s="11"/>
      <c r="C2419" s="12"/>
      <c r="D2419" s="28"/>
      <c r="E2419" s="28"/>
      <c r="F2419" s="28"/>
      <c r="G2419" s="10"/>
      <c r="H2419" s="15"/>
      <c r="I2419" s="10">
        <f t="shared" si="459"/>
        <v>0</v>
      </c>
    </row>
    <row r="2420" spans="1:11">
      <c r="A2420" s="32" t="s">
        <v>28</v>
      </c>
      <c r="B2420" s="11"/>
      <c r="C2420" s="12"/>
      <c r="D2420" s="28"/>
      <c r="E2420" s="28"/>
      <c r="F2420" s="28"/>
      <c r="G2420" s="10"/>
      <c r="H2420" s="15"/>
      <c r="I2420" s="10">
        <f t="shared" si="459"/>
        <v>0</v>
      </c>
    </row>
    <row r="2421" spans="1:11">
      <c r="A2421" t="s">
        <v>26</v>
      </c>
      <c r="B2421" s="11"/>
      <c r="C2421" s="12"/>
      <c r="D2421" s="28"/>
      <c r="E2421" s="28"/>
      <c r="F2421" s="28"/>
      <c r="G2421" s="33">
        <v>0.1</v>
      </c>
      <c r="H2421" s="15">
        <f>SUM(I2418:I2420)</f>
        <v>0</v>
      </c>
      <c r="I2421" s="10">
        <f t="shared" si="459"/>
        <v>0</v>
      </c>
    </row>
    <row r="2422" spans="1:11">
      <c r="B2422" s="11" t="s">
        <v>27</v>
      </c>
      <c r="C2422" s="12"/>
      <c r="D2422" s="28"/>
      <c r="E2422" s="28"/>
      <c r="F2422" s="28"/>
      <c r="G2422" s="10"/>
      <c r="H2422" s="15"/>
      <c r="I2422" s="10">
        <f t="shared" si="459"/>
        <v>0</v>
      </c>
    </row>
    <row r="2423" spans="1:11">
      <c r="B2423" s="11" t="s">
        <v>13</v>
      </c>
      <c r="C2423" s="12" t="s">
        <v>14</v>
      </c>
      <c r="D2423" s="28" t="s">
        <v>29</v>
      </c>
      <c r="E2423" s="28"/>
      <c r="F2423" s="28">
        <f>SUM(G2409:G2411)</f>
        <v>0</v>
      </c>
      <c r="G2423" s="34">
        <f>SUM(F2423)/20</f>
        <v>0</v>
      </c>
      <c r="H2423" s="23"/>
      <c r="I2423" s="10">
        <f t="shared" si="459"/>
        <v>0</v>
      </c>
    </row>
    <row r="2424" spans="1:11">
      <c r="B2424" s="11" t="s">
        <v>13</v>
      </c>
      <c r="C2424" s="12" t="s">
        <v>14</v>
      </c>
      <c r="D2424" s="28" t="s">
        <v>30</v>
      </c>
      <c r="E2424" s="28"/>
      <c r="F2424" s="28">
        <f>SUM(G2412:G2414)</f>
        <v>0</v>
      </c>
      <c r="G2424" s="34">
        <f>SUM(F2424)/10</f>
        <v>0</v>
      </c>
      <c r="H2424" s="23"/>
      <c r="I2424" s="10">
        <f t="shared" si="459"/>
        <v>0</v>
      </c>
    </row>
    <row r="2425" spans="1:11">
      <c r="B2425" s="11" t="s">
        <v>13</v>
      </c>
      <c r="C2425" s="12" t="s">
        <v>14</v>
      </c>
      <c r="D2425" s="28" t="s">
        <v>57</v>
      </c>
      <c r="E2425" s="28"/>
      <c r="F2425" s="80"/>
      <c r="G2425" s="34">
        <f>SUM(F2425)*0.25</f>
        <v>0</v>
      </c>
      <c r="H2425" s="23"/>
      <c r="I2425" s="10">
        <f t="shared" si="459"/>
        <v>0</v>
      </c>
    </row>
    <row r="2426" spans="1:11">
      <c r="B2426" s="11" t="s">
        <v>13</v>
      </c>
      <c r="C2426" s="12" t="s">
        <v>14</v>
      </c>
      <c r="D2426" s="28"/>
      <c r="E2426" s="28"/>
      <c r="F2426" s="28"/>
      <c r="G2426" s="34"/>
      <c r="H2426" s="23"/>
      <c r="I2426" s="10">
        <f t="shared" si="459"/>
        <v>0</v>
      </c>
    </row>
    <row r="2427" spans="1:11">
      <c r="B2427" s="11" t="s">
        <v>13</v>
      </c>
      <c r="C2427" s="12" t="s">
        <v>15</v>
      </c>
      <c r="D2427" s="28"/>
      <c r="E2427" s="28"/>
      <c r="F2427" s="28"/>
      <c r="G2427" s="34"/>
      <c r="H2427" s="23"/>
      <c r="I2427" s="10">
        <f t="shared" si="459"/>
        <v>0</v>
      </c>
    </row>
    <row r="2428" spans="1:11">
      <c r="B2428" s="11" t="s">
        <v>13</v>
      </c>
      <c r="C2428" s="12" t="s">
        <v>15</v>
      </c>
      <c r="D2428" s="28"/>
      <c r="E2428" s="28"/>
      <c r="F2428" s="28"/>
      <c r="G2428" s="34"/>
      <c r="H2428" s="23"/>
      <c r="I2428" s="10">
        <f t="shared" si="459"/>
        <v>0</v>
      </c>
    </row>
    <row r="2429" spans="1:11">
      <c r="B2429" s="11" t="s">
        <v>13</v>
      </c>
      <c r="C2429" s="12" t="s">
        <v>15</v>
      </c>
      <c r="D2429" s="28"/>
      <c r="E2429" s="28"/>
      <c r="F2429" s="28"/>
      <c r="G2429" s="34"/>
      <c r="H2429" s="23"/>
      <c r="I2429" s="10">
        <f t="shared" si="459"/>
        <v>0</v>
      </c>
    </row>
    <row r="2430" spans="1:11">
      <c r="B2430" s="11" t="s">
        <v>13</v>
      </c>
      <c r="C2430" s="12" t="s">
        <v>16</v>
      </c>
      <c r="D2430" s="28"/>
      <c r="E2430" s="28"/>
      <c r="F2430" s="28"/>
      <c r="G2430" s="34"/>
      <c r="H2430" s="23"/>
      <c r="I2430" s="10">
        <f t="shared" si="459"/>
        <v>0</v>
      </c>
    </row>
    <row r="2431" spans="1:11">
      <c r="B2431" s="11" t="s">
        <v>13</v>
      </c>
      <c r="C2431" s="12" t="s">
        <v>16</v>
      </c>
      <c r="D2431" s="28"/>
      <c r="E2431" s="28"/>
      <c r="F2431" s="28"/>
      <c r="G2431" s="34"/>
      <c r="H2431" s="23"/>
      <c r="I2431" s="10">
        <f t="shared" si="459"/>
        <v>0</v>
      </c>
    </row>
    <row r="2432" spans="1:11">
      <c r="B2432" s="11" t="s">
        <v>21</v>
      </c>
      <c r="C2432" s="12" t="s">
        <v>14</v>
      </c>
      <c r="D2432" s="28"/>
      <c r="E2432" s="28"/>
      <c r="F2432" s="28"/>
      <c r="G2432" s="22">
        <f>SUM(G2423:G2426)</f>
        <v>0</v>
      </c>
      <c r="H2432" s="15">
        <v>37.42</v>
      </c>
      <c r="I2432" s="10">
        <f t="shared" si="459"/>
        <v>0</v>
      </c>
      <c r="K2432" s="5">
        <f>SUM(G2432)*I2407</f>
        <v>0</v>
      </c>
    </row>
    <row r="2433" spans="1:13">
      <c r="B2433" s="11" t="s">
        <v>21</v>
      </c>
      <c r="C2433" s="12" t="s">
        <v>15</v>
      </c>
      <c r="D2433" s="28"/>
      <c r="E2433" s="28"/>
      <c r="F2433" s="28"/>
      <c r="G2433" s="22">
        <f>SUM(G2427:G2429)</f>
        <v>0</v>
      </c>
      <c r="H2433" s="15">
        <v>37.42</v>
      </c>
      <c r="I2433" s="10">
        <f t="shared" si="459"/>
        <v>0</v>
      </c>
      <c r="L2433" s="5">
        <f>SUM(G2433)*I2407</f>
        <v>0</v>
      </c>
    </row>
    <row r="2434" spans="1:13">
      <c r="B2434" s="11" t="s">
        <v>21</v>
      </c>
      <c r="C2434" s="12" t="s">
        <v>16</v>
      </c>
      <c r="D2434" s="28"/>
      <c r="E2434" s="28"/>
      <c r="F2434" s="28"/>
      <c r="G2434" s="22">
        <f>SUM(G2430:G2431)</f>
        <v>0</v>
      </c>
      <c r="H2434" s="15">
        <v>37.42</v>
      </c>
      <c r="I2434" s="10">
        <f t="shared" si="459"/>
        <v>0</v>
      </c>
      <c r="M2434" s="5">
        <f>SUM(G2434)*I2407</f>
        <v>0</v>
      </c>
    </row>
    <row r="2435" spans="1:13">
      <c r="B2435" s="11" t="s">
        <v>13</v>
      </c>
      <c r="C2435" s="12" t="s">
        <v>17</v>
      </c>
      <c r="D2435" s="28"/>
      <c r="E2435" s="28"/>
      <c r="F2435" s="28"/>
      <c r="G2435" s="34"/>
      <c r="H2435" s="15">
        <v>37.42</v>
      </c>
      <c r="I2435" s="10">
        <f t="shared" si="459"/>
        <v>0</v>
      </c>
      <c r="L2435" s="5">
        <f>SUM(G2435)*I2407</f>
        <v>0</v>
      </c>
    </row>
    <row r="2436" spans="1:13">
      <c r="B2436" s="11" t="s">
        <v>12</v>
      </c>
      <c r="C2436" s="12"/>
      <c r="D2436" s="28"/>
      <c r="E2436" s="28"/>
      <c r="F2436" s="28"/>
      <c r="G2436" s="10"/>
      <c r="H2436" s="15">
        <v>37.42</v>
      </c>
      <c r="I2436" s="10">
        <f t="shared" si="459"/>
        <v>0</v>
      </c>
    </row>
    <row r="2437" spans="1:13">
      <c r="B2437" s="11" t="s">
        <v>11</v>
      </c>
      <c r="C2437" s="12"/>
      <c r="D2437" s="28"/>
      <c r="E2437" s="28"/>
      <c r="F2437" s="28"/>
      <c r="G2437" s="10">
        <v>1</v>
      </c>
      <c r="H2437" s="15">
        <f>SUM(I2409:I2436)*0.01</f>
        <v>0</v>
      </c>
      <c r="I2437" s="10">
        <f>SUM(G2437*H2437)</f>
        <v>0</v>
      </c>
    </row>
    <row r="2438" spans="1:13" s="2" customFormat="1" ht="13.1">
      <c r="B2438" s="8" t="s">
        <v>10</v>
      </c>
      <c r="D2438" s="27"/>
      <c r="E2438" s="27"/>
      <c r="F2438" s="27"/>
      <c r="G2438" s="6">
        <f>SUM(G2432:G2435)</f>
        <v>0</v>
      </c>
      <c r="H2438" s="14"/>
      <c r="I2438" s="6">
        <f>SUM(I2409:I2437)</f>
        <v>0</v>
      </c>
      <c r="J2438" s="6">
        <f>SUM(I2438)*I2407</f>
        <v>0</v>
      </c>
      <c r="K2438" s="6">
        <f>SUM(K2432:K2437)</f>
        <v>0</v>
      </c>
      <c r="L2438" s="6">
        <f t="shared" ref="L2438" si="460">SUM(L2432:L2437)</f>
        <v>0</v>
      </c>
      <c r="M2438" s="6">
        <f t="shared" ref="M2438" si="461">SUM(M2432:M2437)</f>
        <v>0</v>
      </c>
    </row>
    <row r="2439" spans="1:13" ht="15.05">
      <c r="A2439" s="3" t="s">
        <v>9</v>
      </c>
      <c r="B2439" s="77">
        <f>'JMS SHEDULE OF WORKS'!C79</f>
        <v>0</v>
      </c>
      <c r="D2439" s="26">
        <f>'JMS SHEDULE OF WORKS'!D79</f>
        <v>0</v>
      </c>
      <c r="F2439" s="78">
        <f>'JMS SHEDULE OF WORKS'!G79</f>
        <v>0</v>
      </c>
      <c r="H2439" s="13" t="s">
        <v>22</v>
      </c>
      <c r="I2439" s="24">
        <f>'JMS SHEDULE OF WORKS'!E79</f>
        <v>0</v>
      </c>
    </row>
    <row r="2440" spans="1:13" s="2" customFormat="1" ht="13.1">
      <c r="A2440" s="76" t="str">
        <f>'JMS SHEDULE OF WORKS'!A79</f>
        <v>6964/77</v>
      </c>
      <c r="B2440" s="8" t="s">
        <v>3</v>
      </c>
      <c r="C2440" s="2" t="s">
        <v>4</v>
      </c>
      <c r="D2440" s="27" t="s">
        <v>5</v>
      </c>
      <c r="E2440" s="27" t="s">
        <v>5</v>
      </c>
      <c r="F2440" s="27" t="s">
        <v>23</v>
      </c>
      <c r="G2440" s="6" t="s">
        <v>6</v>
      </c>
      <c r="H2440" s="14" t="s">
        <v>7</v>
      </c>
      <c r="I2440" s="6" t="s">
        <v>8</v>
      </c>
      <c r="J2440" s="6"/>
      <c r="K2440" s="6" t="s">
        <v>18</v>
      </c>
      <c r="L2440" s="6" t="s">
        <v>19</v>
      </c>
      <c r="M2440" s="6" t="s">
        <v>20</v>
      </c>
    </row>
    <row r="2441" spans="1:13">
      <c r="A2441" s="30" t="s">
        <v>24</v>
      </c>
      <c r="B2441" s="11"/>
      <c r="C2441" s="12"/>
      <c r="D2441" s="28"/>
      <c r="E2441" s="28"/>
      <c r="F2441" s="28">
        <f t="shared" ref="F2441:F2446" si="462">SUM(D2441*E2441)</f>
        <v>0</v>
      </c>
      <c r="G2441" s="10"/>
      <c r="H2441" s="15"/>
      <c r="I2441" s="10">
        <f t="shared" ref="I2441:I2446" si="463">SUM(F2441*G2441)*H2441</f>
        <v>0</v>
      </c>
    </row>
    <row r="2442" spans="1:13">
      <c r="A2442" s="30" t="s">
        <v>24</v>
      </c>
      <c r="B2442" s="11"/>
      <c r="C2442" s="12"/>
      <c r="D2442" s="28"/>
      <c r="E2442" s="28"/>
      <c r="F2442" s="28">
        <f t="shared" si="462"/>
        <v>0</v>
      </c>
      <c r="G2442" s="10"/>
      <c r="H2442" s="15"/>
      <c r="I2442" s="10">
        <f t="shared" si="463"/>
        <v>0</v>
      </c>
    </row>
    <row r="2443" spans="1:13">
      <c r="A2443" s="30" t="s">
        <v>24</v>
      </c>
      <c r="B2443" s="11"/>
      <c r="C2443" s="12"/>
      <c r="D2443" s="28"/>
      <c r="E2443" s="28"/>
      <c r="F2443" s="28">
        <f t="shared" si="462"/>
        <v>0</v>
      </c>
      <c r="G2443" s="10"/>
      <c r="H2443" s="15"/>
      <c r="I2443" s="10">
        <f t="shared" si="463"/>
        <v>0</v>
      </c>
    </row>
    <row r="2444" spans="1:13">
      <c r="A2444" s="31" t="s">
        <v>25</v>
      </c>
      <c r="B2444" s="11"/>
      <c r="C2444" s="12"/>
      <c r="D2444" s="28"/>
      <c r="E2444" s="28"/>
      <c r="F2444" s="28">
        <f t="shared" si="462"/>
        <v>0</v>
      </c>
      <c r="G2444" s="10"/>
      <c r="H2444" s="15"/>
      <c r="I2444" s="10">
        <f t="shared" si="463"/>
        <v>0</v>
      </c>
    </row>
    <row r="2445" spans="1:13">
      <c r="A2445" s="31" t="s">
        <v>25</v>
      </c>
      <c r="B2445" s="11"/>
      <c r="C2445" s="12"/>
      <c r="D2445" s="28"/>
      <c r="E2445" s="28"/>
      <c r="F2445" s="28">
        <f t="shared" si="462"/>
        <v>0</v>
      </c>
      <c r="G2445" s="10"/>
      <c r="H2445" s="15"/>
      <c r="I2445" s="10">
        <f t="shared" si="463"/>
        <v>0</v>
      </c>
    </row>
    <row r="2446" spans="1:13">
      <c r="A2446" s="31" t="s">
        <v>25</v>
      </c>
      <c r="B2446" s="11"/>
      <c r="C2446" s="12"/>
      <c r="D2446" s="28"/>
      <c r="E2446" s="28"/>
      <c r="F2446" s="28">
        <f t="shared" si="462"/>
        <v>0</v>
      </c>
      <c r="G2446" s="10"/>
      <c r="H2446" s="15"/>
      <c r="I2446" s="10">
        <f t="shared" si="463"/>
        <v>0</v>
      </c>
    </row>
    <row r="2447" spans="1:13">
      <c r="A2447" s="31" t="s">
        <v>39</v>
      </c>
      <c r="B2447" s="11"/>
      <c r="C2447" s="12"/>
      <c r="D2447" s="28"/>
      <c r="E2447" s="28"/>
      <c r="F2447" s="28"/>
      <c r="G2447" s="10"/>
      <c r="H2447" s="15"/>
      <c r="I2447" s="10">
        <f t="shared" ref="I2447:I2449" si="464">SUM(G2447*H2447)</f>
        <v>0</v>
      </c>
    </row>
    <row r="2448" spans="1:13">
      <c r="A2448" s="31" t="s">
        <v>39</v>
      </c>
      <c r="B2448" s="11"/>
      <c r="C2448" s="12"/>
      <c r="D2448" s="28"/>
      <c r="E2448" s="28"/>
      <c r="F2448" s="28"/>
      <c r="G2448" s="10"/>
      <c r="H2448" s="15"/>
      <c r="I2448" s="10">
        <f t="shared" si="464"/>
        <v>0</v>
      </c>
    </row>
    <row r="2449" spans="1:11">
      <c r="A2449" s="31" t="s">
        <v>39</v>
      </c>
      <c r="B2449" s="11"/>
      <c r="C2449" s="12"/>
      <c r="D2449" s="28"/>
      <c r="E2449" s="28"/>
      <c r="F2449" s="28"/>
      <c r="G2449" s="10"/>
      <c r="H2449" s="15"/>
      <c r="I2449" s="10">
        <f t="shared" si="464"/>
        <v>0</v>
      </c>
    </row>
    <row r="2450" spans="1:11">
      <c r="A2450" s="32" t="s">
        <v>28</v>
      </c>
      <c r="B2450" s="11"/>
      <c r="C2450" s="12"/>
      <c r="D2450" s="28"/>
      <c r="E2450" s="28"/>
      <c r="F2450" s="28"/>
      <c r="G2450" s="10"/>
      <c r="H2450" s="15"/>
      <c r="I2450" s="10">
        <f t="shared" ref="I2450:I2468" si="465">SUM(G2450*H2450)</f>
        <v>0</v>
      </c>
    </row>
    <row r="2451" spans="1:11">
      <c r="A2451" s="32" t="s">
        <v>28</v>
      </c>
      <c r="B2451" s="11"/>
      <c r="C2451" s="12"/>
      <c r="D2451" s="28"/>
      <c r="E2451" s="28"/>
      <c r="F2451" s="28"/>
      <c r="G2451" s="10"/>
      <c r="H2451" s="15"/>
      <c r="I2451" s="10">
        <f t="shared" si="465"/>
        <v>0</v>
      </c>
    </row>
    <row r="2452" spans="1:11">
      <c r="A2452" s="32" t="s">
        <v>28</v>
      </c>
      <c r="B2452" s="11"/>
      <c r="C2452" s="12"/>
      <c r="D2452" s="28"/>
      <c r="E2452" s="28"/>
      <c r="F2452" s="28"/>
      <c r="G2452" s="10"/>
      <c r="H2452" s="15"/>
      <c r="I2452" s="10">
        <f t="shared" si="465"/>
        <v>0</v>
      </c>
    </row>
    <row r="2453" spans="1:11">
      <c r="A2453" t="s">
        <v>26</v>
      </c>
      <c r="B2453" s="11"/>
      <c r="C2453" s="12"/>
      <c r="D2453" s="28"/>
      <c r="E2453" s="28"/>
      <c r="F2453" s="28"/>
      <c r="G2453" s="33">
        <v>0.1</v>
      </c>
      <c r="H2453" s="15">
        <f>SUM(I2450:I2452)</f>
        <v>0</v>
      </c>
      <c r="I2453" s="10">
        <f t="shared" si="465"/>
        <v>0</v>
      </c>
    </row>
    <row r="2454" spans="1:11">
      <c r="B2454" s="11" t="s">
        <v>27</v>
      </c>
      <c r="C2454" s="12"/>
      <c r="D2454" s="28"/>
      <c r="E2454" s="28"/>
      <c r="F2454" s="28"/>
      <c r="G2454" s="10"/>
      <c r="H2454" s="15"/>
      <c r="I2454" s="10">
        <f t="shared" si="465"/>
        <v>0</v>
      </c>
    </row>
    <row r="2455" spans="1:11">
      <c r="B2455" s="11" t="s">
        <v>13</v>
      </c>
      <c r="C2455" s="12" t="s">
        <v>14</v>
      </c>
      <c r="D2455" s="28" t="s">
        <v>29</v>
      </c>
      <c r="E2455" s="28"/>
      <c r="F2455" s="28">
        <f>SUM(G2441:G2443)</f>
        <v>0</v>
      </c>
      <c r="G2455" s="34">
        <f>SUM(F2455)/20</f>
        <v>0</v>
      </c>
      <c r="H2455" s="23"/>
      <c r="I2455" s="10">
        <f t="shared" si="465"/>
        <v>0</v>
      </c>
    </row>
    <row r="2456" spans="1:11">
      <c r="B2456" s="11" t="s">
        <v>13</v>
      </c>
      <c r="C2456" s="12" t="s">
        <v>14</v>
      </c>
      <c r="D2456" s="28" t="s">
        <v>30</v>
      </c>
      <c r="E2456" s="28"/>
      <c r="F2456" s="28">
        <f>SUM(G2444:G2446)</f>
        <v>0</v>
      </c>
      <c r="G2456" s="34">
        <f>SUM(F2456)/10</f>
        <v>0</v>
      </c>
      <c r="H2456" s="23"/>
      <c r="I2456" s="10">
        <f t="shared" si="465"/>
        <v>0</v>
      </c>
    </row>
    <row r="2457" spans="1:11">
      <c r="B2457" s="11" t="s">
        <v>13</v>
      </c>
      <c r="C2457" s="12" t="s">
        <v>14</v>
      </c>
      <c r="D2457" s="28" t="s">
        <v>57</v>
      </c>
      <c r="E2457" s="28"/>
      <c r="F2457" s="80"/>
      <c r="G2457" s="34">
        <f>SUM(F2457)*0.25</f>
        <v>0</v>
      </c>
      <c r="H2457" s="23"/>
      <c r="I2457" s="10">
        <f t="shared" si="465"/>
        <v>0</v>
      </c>
    </row>
    <row r="2458" spans="1:11">
      <c r="B2458" s="11" t="s">
        <v>13</v>
      </c>
      <c r="C2458" s="12" t="s">
        <v>14</v>
      </c>
      <c r="D2458" s="28"/>
      <c r="E2458" s="28"/>
      <c r="F2458" s="28"/>
      <c r="G2458" s="34"/>
      <c r="H2458" s="23"/>
      <c r="I2458" s="10">
        <f t="shared" si="465"/>
        <v>0</v>
      </c>
    </row>
    <row r="2459" spans="1:11">
      <c r="B2459" s="11" t="s">
        <v>13</v>
      </c>
      <c r="C2459" s="12" t="s">
        <v>15</v>
      </c>
      <c r="D2459" s="28"/>
      <c r="E2459" s="28"/>
      <c r="F2459" s="28"/>
      <c r="G2459" s="34"/>
      <c r="H2459" s="23"/>
      <c r="I2459" s="10">
        <f t="shared" si="465"/>
        <v>0</v>
      </c>
    </row>
    <row r="2460" spans="1:11">
      <c r="B2460" s="11" t="s">
        <v>13</v>
      </c>
      <c r="C2460" s="12" t="s">
        <v>15</v>
      </c>
      <c r="D2460" s="28"/>
      <c r="E2460" s="28"/>
      <c r="F2460" s="28"/>
      <c r="G2460" s="34"/>
      <c r="H2460" s="23"/>
      <c r="I2460" s="10">
        <f t="shared" si="465"/>
        <v>0</v>
      </c>
    </row>
    <row r="2461" spans="1:11">
      <c r="B2461" s="11" t="s">
        <v>13</v>
      </c>
      <c r="C2461" s="12" t="s">
        <v>15</v>
      </c>
      <c r="D2461" s="28"/>
      <c r="E2461" s="28"/>
      <c r="F2461" s="28"/>
      <c r="G2461" s="34"/>
      <c r="H2461" s="23"/>
      <c r="I2461" s="10">
        <f t="shared" si="465"/>
        <v>0</v>
      </c>
    </row>
    <row r="2462" spans="1:11">
      <c r="B2462" s="11" t="s">
        <v>13</v>
      </c>
      <c r="C2462" s="12" t="s">
        <v>16</v>
      </c>
      <c r="D2462" s="28"/>
      <c r="E2462" s="28"/>
      <c r="F2462" s="28"/>
      <c r="G2462" s="34"/>
      <c r="H2462" s="23"/>
      <c r="I2462" s="10">
        <f t="shared" si="465"/>
        <v>0</v>
      </c>
    </row>
    <row r="2463" spans="1:11">
      <c r="B2463" s="11" t="s">
        <v>13</v>
      </c>
      <c r="C2463" s="12" t="s">
        <v>16</v>
      </c>
      <c r="D2463" s="28"/>
      <c r="E2463" s="28"/>
      <c r="F2463" s="28"/>
      <c r="G2463" s="34"/>
      <c r="H2463" s="23"/>
      <c r="I2463" s="10">
        <f t="shared" si="465"/>
        <v>0</v>
      </c>
    </row>
    <row r="2464" spans="1:11">
      <c r="B2464" s="11" t="s">
        <v>21</v>
      </c>
      <c r="C2464" s="12" t="s">
        <v>14</v>
      </c>
      <c r="D2464" s="28"/>
      <c r="E2464" s="28"/>
      <c r="F2464" s="28"/>
      <c r="G2464" s="22">
        <f>SUM(G2455:G2458)</f>
        <v>0</v>
      </c>
      <c r="H2464" s="15">
        <v>37.42</v>
      </c>
      <c r="I2464" s="10">
        <f t="shared" si="465"/>
        <v>0</v>
      </c>
      <c r="K2464" s="5">
        <f>SUM(G2464)*I2439</f>
        <v>0</v>
      </c>
    </row>
    <row r="2465" spans="1:13">
      <c r="B2465" s="11" t="s">
        <v>21</v>
      </c>
      <c r="C2465" s="12" t="s">
        <v>15</v>
      </c>
      <c r="D2465" s="28"/>
      <c r="E2465" s="28"/>
      <c r="F2465" s="28"/>
      <c r="G2465" s="22">
        <f>SUM(G2459:G2461)</f>
        <v>0</v>
      </c>
      <c r="H2465" s="15">
        <v>37.42</v>
      </c>
      <c r="I2465" s="10">
        <f t="shared" si="465"/>
        <v>0</v>
      </c>
      <c r="L2465" s="5">
        <f>SUM(G2465)*I2439</f>
        <v>0</v>
      </c>
    </row>
    <row r="2466" spans="1:13">
      <c r="B2466" s="11" t="s">
        <v>21</v>
      </c>
      <c r="C2466" s="12" t="s">
        <v>16</v>
      </c>
      <c r="D2466" s="28"/>
      <c r="E2466" s="28"/>
      <c r="F2466" s="28"/>
      <c r="G2466" s="22">
        <f>SUM(G2462:G2463)</f>
        <v>0</v>
      </c>
      <c r="H2466" s="15">
        <v>37.42</v>
      </c>
      <c r="I2466" s="10">
        <f t="shared" si="465"/>
        <v>0</v>
      </c>
      <c r="M2466" s="5">
        <f>SUM(G2466)*I2439</f>
        <v>0</v>
      </c>
    </row>
    <row r="2467" spans="1:13">
      <c r="B2467" s="11" t="s">
        <v>13</v>
      </c>
      <c r="C2467" s="12" t="s">
        <v>17</v>
      </c>
      <c r="D2467" s="28"/>
      <c r="E2467" s="28"/>
      <c r="F2467" s="28"/>
      <c r="G2467" s="34"/>
      <c r="H2467" s="15">
        <v>37.42</v>
      </c>
      <c r="I2467" s="10">
        <f t="shared" si="465"/>
        <v>0</v>
      </c>
      <c r="L2467" s="5">
        <f>SUM(G2467)*I2439</f>
        <v>0</v>
      </c>
    </row>
    <row r="2468" spans="1:13">
      <c r="B2468" s="11" t="s">
        <v>12</v>
      </c>
      <c r="C2468" s="12"/>
      <c r="D2468" s="28"/>
      <c r="E2468" s="28"/>
      <c r="F2468" s="28"/>
      <c r="G2468" s="10"/>
      <c r="H2468" s="15">
        <v>37.42</v>
      </c>
      <c r="I2468" s="10">
        <f t="shared" si="465"/>
        <v>0</v>
      </c>
    </row>
    <row r="2469" spans="1:13">
      <c r="B2469" s="11" t="s">
        <v>11</v>
      </c>
      <c r="C2469" s="12"/>
      <c r="D2469" s="28"/>
      <c r="E2469" s="28"/>
      <c r="F2469" s="28"/>
      <c r="G2469" s="10">
        <v>1</v>
      </c>
      <c r="H2469" s="15">
        <f>SUM(I2441:I2468)*0.01</f>
        <v>0</v>
      </c>
      <c r="I2469" s="10">
        <f>SUM(G2469*H2469)</f>
        <v>0</v>
      </c>
    </row>
    <row r="2470" spans="1:13" s="2" customFormat="1" ht="13.1">
      <c r="B2470" s="8" t="s">
        <v>10</v>
      </c>
      <c r="D2470" s="27"/>
      <c r="E2470" s="27"/>
      <c r="F2470" s="27"/>
      <c r="G2470" s="6">
        <f>SUM(G2464:G2467)</f>
        <v>0</v>
      </c>
      <c r="H2470" s="14"/>
      <c r="I2470" s="6">
        <f>SUM(I2441:I2469)</f>
        <v>0</v>
      </c>
      <c r="J2470" s="6">
        <f>SUM(I2470)*I2439</f>
        <v>0</v>
      </c>
      <c r="K2470" s="6">
        <f>SUM(K2464:K2469)</f>
        <v>0</v>
      </c>
      <c r="L2470" s="6">
        <f t="shared" ref="L2470" si="466">SUM(L2464:L2469)</f>
        <v>0</v>
      </c>
      <c r="M2470" s="6">
        <f t="shared" ref="M2470" si="467">SUM(M2464:M2469)</f>
        <v>0</v>
      </c>
    </row>
    <row r="2471" spans="1:13" ht="15.05">
      <c r="A2471" s="3" t="s">
        <v>9</v>
      </c>
      <c r="B2471" s="77">
        <f>'JMS SHEDULE OF WORKS'!C80</f>
        <v>0</v>
      </c>
      <c r="D2471" s="26">
        <f>'JMS SHEDULE OF WORKS'!D80</f>
        <v>0</v>
      </c>
      <c r="F2471" s="78">
        <f>'JMS SHEDULE OF WORKS'!G80</f>
        <v>0</v>
      </c>
      <c r="H2471" s="13" t="s">
        <v>22</v>
      </c>
      <c r="I2471" s="24">
        <f>'JMS SHEDULE OF WORKS'!E80</f>
        <v>0</v>
      </c>
    </row>
    <row r="2472" spans="1:13" s="2" customFormat="1" ht="13.1">
      <c r="A2472" s="76" t="str">
        <f>'JMS SHEDULE OF WORKS'!A80</f>
        <v>6964/78</v>
      </c>
      <c r="B2472" s="8" t="s">
        <v>3</v>
      </c>
      <c r="C2472" s="2" t="s">
        <v>4</v>
      </c>
      <c r="D2472" s="27" t="s">
        <v>5</v>
      </c>
      <c r="E2472" s="27" t="s">
        <v>5</v>
      </c>
      <c r="F2472" s="27" t="s">
        <v>23</v>
      </c>
      <c r="G2472" s="6" t="s">
        <v>6</v>
      </c>
      <c r="H2472" s="14" t="s">
        <v>7</v>
      </c>
      <c r="I2472" s="6" t="s">
        <v>8</v>
      </c>
      <c r="J2472" s="6"/>
      <c r="K2472" s="6" t="s">
        <v>18</v>
      </c>
      <c r="L2472" s="6" t="s">
        <v>19</v>
      </c>
      <c r="M2472" s="6" t="s">
        <v>20</v>
      </c>
    </row>
    <row r="2473" spans="1:13">
      <c r="A2473" s="30" t="s">
        <v>24</v>
      </c>
      <c r="B2473" s="11"/>
      <c r="C2473" s="12"/>
      <c r="D2473" s="28"/>
      <c r="E2473" s="28"/>
      <c r="F2473" s="28">
        <f t="shared" ref="F2473:F2478" si="468">SUM(D2473*E2473)</f>
        <v>0</v>
      </c>
      <c r="G2473" s="10"/>
      <c r="H2473" s="15"/>
      <c r="I2473" s="10">
        <f t="shared" ref="I2473:I2478" si="469">SUM(F2473*G2473)*H2473</f>
        <v>0</v>
      </c>
    </row>
    <row r="2474" spans="1:13">
      <c r="A2474" s="30" t="s">
        <v>24</v>
      </c>
      <c r="B2474" s="11"/>
      <c r="C2474" s="12"/>
      <c r="D2474" s="28"/>
      <c r="E2474" s="28"/>
      <c r="F2474" s="28">
        <f t="shared" si="468"/>
        <v>0</v>
      </c>
      <c r="G2474" s="10"/>
      <c r="H2474" s="15"/>
      <c r="I2474" s="10">
        <f t="shared" si="469"/>
        <v>0</v>
      </c>
    </row>
    <row r="2475" spans="1:13">
      <c r="A2475" s="30" t="s">
        <v>24</v>
      </c>
      <c r="B2475" s="11"/>
      <c r="C2475" s="12"/>
      <c r="D2475" s="28"/>
      <c r="E2475" s="28"/>
      <c r="F2475" s="28">
        <f t="shared" si="468"/>
        <v>0</v>
      </c>
      <c r="G2475" s="10"/>
      <c r="H2475" s="15"/>
      <c r="I2475" s="10">
        <f t="shared" si="469"/>
        <v>0</v>
      </c>
    </row>
    <row r="2476" spans="1:13">
      <c r="A2476" s="31" t="s">
        <v>25</v>
      </c>
      <c r="B2476" s="11"/>
      <c r="C2476" s="12"/>
      <c r="D2476" s="28"/>
      <c r="E2476" s="28"/>
      <c r="F2476" s="28">
        <f t="shared" si="468"/>
        <v>0</v>
      </c>
      <c r="G2476" s="10"/>
      <c r="H2476" s="15"/>
      <c r="I2476" s="10">
        <f t="shared" si="469"/>
        <v>0</v>
      </c>
    </row>
    <row r="2477" spans="1:13">
      <c r="A2477" s="31" t="s">
        <v>25</v>
      </c>
      <c r="B2477" s="11"/>
      <c r="C2477" s="12"/>
      <c r="D2477" s="28"/>
      <c r="E2477" s="28"/>
      <c r="F2477" s="28">
        <f t="shared" si="468"/>
        <v>0</v>
      </c>
      <c r="G2477" s="10"/>
      <c r="H2477" s="15"/>
      <c r="I2477" s="10">
        <f t="shared" si="469"/>
        <v>0</v>
      </c>
    </row>
    <row r="2478" spans="1:13">
      <c r="A2478" s="31" t="s">
        <v>25</v>
      </c>
      <c r="B2478" s="11"/>
      <c r="C2478" s="12"/>
      <c r="D2478" s="28"/>
      <c r="E2478" s="28"/>
      <c r="F2478" s="28">
        <f t="shared" si="468"/>
        <v>0</v>
      </c>
      <c r="G2478" s="10"/>
      <c r="H2478" s="15"/>
      <c r="I2478" s="10">
        <f t="shared" si="469"/>
        <v>0</v>
      </c>
    </row>
    <row r="2479" spans="1:13">
      <c r="A2479" s="31" t="s">
        <v>39</v>
      </c>
      <c r="B2479" s="11"/>
      <c r="C2479" s="12"/>
      <c r="D2479" s="28"/>
      <c r="E2479" s="28"/>
      <c r="F2479" s="28"/>
      <c r="G2479" s="10"/>
      <c r="H2479" s="15"/>
      <c r="I2479" s="10">
        <f t="shared" ref="I2479:I2481" si="470">SUM(G2479*H2479)</f>
        <v>0</v>
      </c>
    </row>
    <row r="2480" spans="1:13">
      <c r="A2480" s="31" t="s">
        <v>39</v>
      </c>
      <c r="B2480" s="11"/>
      <c r="C2480" s="12"/>
      <c r="D2480" s="28"/>
      <c r="E2480" s="28"/>
      <c r="F2480" s="28"/>
      <c r="G2480" s="10"/>
      <c r="H2480" s="15"/>
      <c r="I2480" s="10">
        <f t="shared" si="470"/>
        <v>0</v>
      </c>
    </row>
    <row r="2481" spans="1:11">
      <c r="A2481" s="31" t="s">
        <v>39</v>
      </c>
      <c r="B2481" s="11"/>
      <c r="C2481" s="12"/>
      <c r="D2481" s="28"/>
      <c r="E2481" s="28"/>
      <c r="F2481" s="28"/>
      <c r="G2481" s="10"/>
      <c r="H2481" s="15"/>
      <c r="I2481" s="10">
        <f t="shared" si="470"/>
        <v>0</v>
      </c>
    </row>
    <row r="2482" spans="1:11">
      <c r="A2482" s="32" t="s">
        <v>28</v>
      </c>
      <c r="B2482" s="11"/>
      <c r="C2482" s="12"/>
      <c r="D2482" s="28"/>
      <c r="E2482" s="28"/>
      <c r="F2482" s="28"/>
      <c r="G2482" s="10"/>
      <c r="H2482" s="15"/>
      <c r="I2482" s="10">
        <f t="shared" ref="I2482:I2500" si="471">SUM(G2482*H2482)</f>
        <v>0</v>
      </c>
    </row>
    <row r="2483" spans="1:11">
      <c r="A2483" s="32" t="s">
        <v>28</v>
      </c>
      <c r="B2483" s="11"/>
      <c r="C2483" s="12"/>
      <c r="D2483" s="28"/>
      <c r="E2483" s="28"/>
      <c r="F2483" s="28"/>
      <c r="G2483" s="10"/>
      <c r="H2483" s="15"/>
      <c r="I2483" s="10">
        <f t="shared" si="471"/>
        <v>0</v>
      </c>
    </row>
    <row r="2484" spans="1:11">
      <c r="A2484" s="32" t="s">
        <v>28</v>
      </c>
      <c r="B2484" s="11"/>
      <c r="C2484" s="12"/>
      <c r="D2484" s="28"/>
      <c r="E2484" s="28"/>
      <c r="F2484" s="28"/>
      <c r="G2484" s="10"/>
      <c r="H2484" s="15"/>
      <c r="I2484" s="10">
        <f t="shared" si="471"/>
        <v>0</v>
      </c>
    </row>
    <row r="2485" spans="1:11">
      <c r="A2485" t="s">
        <v>26</v>
      </c>
      <c r="B2485" s="11"/>
      <c r="C2485" s="12"/>
      <c r="D2485" s="28"/>
      <c r="E2485" s="28"/>
      <c r="F2485" s="28"/>
      <c r="G2485" s="33">
        <v>0.1</v>
      </c>
      <c r="H2485" s="15">
        <f>SUM(I2482:I2484)</f>
        <v>0</v>
      </c>
      <c r="I2485" s="10">
        <f t="shared" si="471"/>
        <v>0</v>
      </c>
    </row>
    <row r="2486" spans="1:11">
      <c r="B2486" s="11" t="s">
        <v>27</v>
      </c>
      <c r="C2486" s="12"/>
      <c r="D2486" s="28"/>
      <c r="E2486" s="28"/>
      <c r="F2486" s="28"/>
      <c r="G2486" s="10"/>
      <c r="H2486" s="15"/>
      <c r="I2486" s="10">
        <f t="shared" si="471"/>
        <v>0</v>
      </c>
    </row>
    <row r="2487" spans="1:11">
      <c r="B2487" s="11" t="s">
        <v>13</v>
      </c>
      <c r="C2487" s="12" t="s">
        <v>14</v>
      </c>
      <c r="D2487" s="28" t="s">
        <v>29</v>
      </c>
      <c r="E2487" s="28"/>
      <c r="F2487" s="28">
        <f>SUM(G2473:G2475)</f>
        <v>0</v>
      </c>
      <c r="G2487" s="34">
        <f>SUM(F2487)/20</f>
        <v>0</v>
      </c>
      <c r="H2487" s="23"/>
      <c r="I2487" s="10">
        <f t="shared" si="471"/>
        <v>0</v>
      </c>
    </row>
    <row r="2488" spans="1:11">
      <c r="B2488" s="11" t="s">
        <v>13</v>
      </c>
      <c r="C2488" s="12" t="s">
        <v>14</v>
      </c>
      <c r="D2488" s="28" t="s">
        <v>30</v>
      </c>
      <c r="E2488" s="28"/>
      <c r="F2488" s="28">
        <f>SUM(G2476:G2478)</f>
        <v>0</v>
      </c>
      <c r="G2488" s="34">
        <f>SUM(F2488)/10</f>
        <v>0</v>
      </c>
      <c r="H2488" s="23"/>
      <c r="I2488" s="10">
        <f t="shared" si="471"/>
        <v>0</v>
      </c>
    </row>
    <row r="2489" spans="1:11">
      <c r="B2489" s="11" t="s">
        <v>13</v>
      </c>
      <c r="C2489" s="12" t="s">
        <v>14</v>
      </c>
      <c r="D2489" s="28" t="s">
        <v>57</v>
      </c>
      <c r="E2489" s="28"/>
      <c r="F2489" s="80"/>
      <c r="G2489" s="34">
        <f>SUM(F2489)*0.25</f>
        <v>0</v>
      </c>
      <c r="H2489" s="23"/>
      <c r="I2489" s="10">
        <f t="shared" si="471"/>
        <v>0</v>
      </c>
    </row>
    <row r="2490" spans="1:11">
      <c r="B2490" s="11" t="s">
        <v>13</v>
      </c>
      <c r="C2490" s="12" t="s">
        <v>14</v>
      </c>
      <c r="D2490" s="28"/>
      <c r="E2490" s="28"/>
      <c r="F2490" s="28"/>
      <c r="G2490" s="34"/>
      <c r="H2490" s="23"/>
      <c r="I2490" s="10">
        <f t="shared" si="471"/>
        <v>0</v>
      </c>
    </row>
    <row r="2491" spans="1:11">
      <c r="B2491" s="11" t="s">
        <v>13</v>
      </c>
      <c r="C2491" s="12" t="s">
        <v>15</v>
      </c>
      <c r="D2491" s="28"/>
      <c r="E2491" s="28"/>
      <c r="F2491" s="28"/>
      <c r="G2491" s="34"/>
      <c r="H2491" s="23"/>
      <c r="I2491" s="10">
        <f t="shared" si="471"/>
        <v>0</v>
      </c>
    </row>
    <row r="2492" spans="1:11">
      <c r="B2492" s="11" t="s">
        <v>13</v>
      </c>
      <c r="C2492" s="12" t="s">
        <v>15</v>
      </c>
      <c r="D2492" s="28"/>
      <c r="E2492" s="28"/>
      <c r="F2492" s="28"/>
      <c r="G2492" s="34"/>
      <c r="H2492" s="23"/>
      <c r="I2492" s="10">
        <f t="shared" si="471"/>
        <v>0</v>
      </c>
    </row>
    <row r="2493" spans="1:11">
      <c r="B2493" s="11" t="s">
        <v>13</v>
      </c>
      <c r="C2493" s="12" t="s">
        <v>15</v>
      </c>
      <c r="D2493" s="28"/>
      <c r="E2493" s="28"/>
      <c r="F2493" s="28"/>
      <c r="G2493" s="34"/>
      <c r="H2493" s="23"/>
      <c r="I2493" s="10">
        <f t="shared" si="471"/>
        <v>0</v>
      </c>
    </row>
    <row r="2494" spans="1:11">
      <c r="B2494" s="11" t="s">
        <v>13</v>
      </c>
      <c r="C2494" s="12" t="s">
        <v>16</v>
      </c>
      <c r="D2494" s="28"/>
      <c r="E2494" s="28"/>
      <c r="F2494" s="28"/>
      <c r="G2494" s="34"/>
      <c r="H2494" s="23"/>
      <c r="I2494" s="10">
        <f t="shared" si="471"/>
        <v>0</v>
      </c>
    </row>
    <row r="2495" spans="1:11">
      <c r="B2495" s="11" t="s">
        <v>13</v>
      </c>
      <c r="C2495" s="12" t="s">
        <v>16</v>
      </c>
      <c r="D2495" s="28"/>
      <c r="E2495" s="28"/>
      <c r="F2495" s="28"/>
      <c r="G2495" s="34"/>
      <c r="H2495" s="23"/>
      <c r="I2495" s="10">
        <f t="shared" si="471"/>
        <v>0</v>
      </c>
    </row>
    <row r="2496" spans="1:11">
      <c r="B2496" s="11" t="s">
        <v>21</v>
      </c>
      <c r="C2496" s="12" t="s">
        <v>14</v>
      </c>
      <c r="D2496" s="28"/>
      <c r="E2496" s="28"/>
      <c r="F2496" s="28"/>
      <c r="G2496" s="22">
        <f>SUM(G2487:G2490)</f>
        <v>0</v>
      </c>
      <c r="H2496" s="15">
        <v>37.42</v>
      </c>
      <c r="I2496" s="10">
        <f t="shared" si="471"/>
        <v>0</v>
      </c>
      <c r="K2496" s="5">
        <f>SUM(G2496)*I2471</f>
        <v>0</v>
      </c>
    </row>
    <row r="2497" spans="1:13">
      <c r="B2497" s="11" t="s">
        <v>21</v>
      </c>
      <c r="C2497" s="12" t="s">
        <v>15</v>
      </c>
      <c r="D2497" s="28"/>
      <c r="E2497" s="28"/>
      <c r="F2497" s="28"/>
      <c r="G2497" s="22">
        <f>SUM(G2491:G2493)</f>
        <v>0</v>
      </c>
      <c r="H2497" s="15">
        <v>37.42</v>
      </c>
      <c r="I2497" s="10">
        <f t="shared" si="471"/>
        <v>0</v>
      </c>
      <c r="L2497" s="5">
        <f>SUM(G2497)*I2471</f>
        <v>0</v>
      </c>
    </row>
    <row r="2498" spans="1:13">
      <c r="B2498" s="11" t="s">
        <v>21</v>
      </c>
      <c r="C2498" s="12" t="s">
        <v>16</v>
      </c>
      <c r="D2498" s="28"/>
      <c r="E2498" s="28"/>
      <c r="F2498" s="28"/>
      <c r="G2498" s="22">
        <f>SUM(G2494:G2495)</f>
        <v>0</v>
      </c>
      <c r="H2498" s="15">
        <v>37.42</v>
      </c>
      <c r="I2498" s="10">
        <f t="shared" si="471"/>
        <v>0</v>
      </c>
      <c r="M2498" s="5">
        <f>SUM(G2498)*I2471</f>
        <v>0</v>
      </c>
    </row>
    <row r="2499" spans="1:13">
      <c r="B2499" s="11" t="s">
        <v>13</v>
      </c>
      <c r="C2499" s="12" t="s">
        <v>17</v>
      </c>
      <c r="D2499" s="28"/>
      <c r="E2499" s="28"/>
      <c r="F2499" s="28"/>
      <c r="G2499" s="34"/>
      <c r="H2499" s="15">
        <v>37.42</v>
      </c>
      <c r="I2499" s="10">
        <f t="shared" si="471"/>
        <v>0</v>
      </c>
      <c r="L2499" s="5">
        <f>SUM(G2499)*I2471</f>
        <v>0</v>
      </c>
    </row>
    <row r="2500" spans="1:13">
      <c r="B2500" s="11" t="s">
        <v>12</v>
      </c>
      <c r="C2500" s="12"/>
      <c r="D2500" s="28"/>
      <c r="E2500" s="28"/>
      <c r="F2500" s="28"/>
      <c r="G2500" s="10"/>
      <c r="H2500" s="15">
        <v>37.42</v>
      </c>
      <c r="I2500" s="10">
        <f t="shared" si="471"/>
        <v>0</v>
      </c>
    </row>
    <row r="2501" spans="1:13">
      <c r="B2501" s="11" t="s">
        <v>11</v>
      </c>
      <c r="C2501" s="12"/>
      <c r="D2501" s="28"/>
      <c r="E2501" s="28"/>
      <c r="F2501" s="28"/>
      <c r="G2501" s="10">
        <v>1</v>
      </c>
      <c r="H2501" s="15">
        <f>SUM(I2473:I2500)*0.01</f>
        <v>0</v>
      </c>
      <c r="I2501" s="10">
        <f>SUM(G2501*H2501)</f>
        <v>0</v>
      </c>
    </row>
    <row r="2502" spans="1:13" s="2" customFormat="1" ht="13.1">
      <c r="B2502" s="8" t="s">
        <v>10</v>
      </c>
      <c r="D2502" s="27"/>
      <c r="E2502" s="27"/>
      <c r="F2502" s="27"/>
      <c r="G2502" s="6">
        <f>SUM(G2496:G2499)</f>
        <v>0</v>
      </c>
      <c r="H2502" s="14"/>
      <c r="I2502" s="6">
        <f>SUM(I2473:I2501)</f>
        <v>0</v>
      </c>
      <c r="J2502" s="6">
        <f>SUM(I2502)*I2471</f>
        <v>0</v>
      </c>
      <c r="K2502" s="6">
        <f>SUM(K2496:K2501)</f>
        <v>0</v>
      </c>
      <c r="L2502" s="6">
        <f t="shared" ref="L2502" si="472">SUM(L2496:L2501)</f>
        <v>0</v>
      </c>
      <c r="M2502" s="6">
        <f t="shared" ref="M2502" si="473">SUM(M2496:M2501)</f>
        <v>0</v>
      </c>
    </row>
    <row r="2503" spans="1:13" ht="15.05">
      <c r="A2503" s="3" t="s">
        <v>9</v>
      </c>
      <c r="B2503" s="77">
        <f>'JMS SHEDULE OF WORKS'!C81</f>
        <v>0</v>
      </c>
      <c r="D2503" s="26">
        <f>'JMS SHEDULE OF WORKS'!D81</f>
        <v>0</v>
      </c>
      <c r="F2503" s="78">
        <f>'JMS SHEDULE OF WORKS'!G81</f>
        <v>0</v>
      </c>
      <c r="H2503" s="13" t="s">
        <v>22</v>
      </c>
      <c r="I2503" s="24">
        <f>'JMS SHEDULE OF WORKS'!E81</f>
        <v>0</v>
      </c>
    </row>
    <row r="2504" spans="1:13" s="2" customFormat="1" ht="13.1">
      <c r="A2504" s="76" t="str">
        <f>'JMS SHEDULE OF WORKS'!A81</f>
        <v>6964/79</v>
      </c>
      <c r="B2504" s="8" t="s">
        <v>3</v>
      </c>
      <c r="C2504" s="2" t="s">
        <v>4</v>
      </c>
      <c r="D2504" s="27" t="s">
        <v>5</v>
      </c>
      <c r="E2504" s="27" t="s">
        <v>5</v>
      </c>
      <c r="F2504" s="27" t="s">
        <v>23</v>
      </c>
      <c r="G2504" s="6" t="s">
        <v>6</v>
      </c>
      <c r="H2504" s="14" t="s">
        <v>7</v>
      </c>
      <c r="I2504" s="6" t="s">
        <v>8</v>
      </c>
      <c r="J2504" s="6"/>
      <c r="K2504" s="6" t="s">
        <v>18</v>
      </c>
      <c r="L2504" s="6" t="s">
        <v>19</v>
      </c>
      <c r="M2504" s="6" t="s">
        <v>20</v>
      </c>
    </row>
    <row r="2505" spans="1:13">
      <c r="A2505" s="30" t="s">
        <v>24</v>
      </c>
      <c r="B2505" s="11"/>
      <c r="C2505" s="12"/>
      <c r="D2505" s="28"/>
      <c r="E2505" s="28"/>
      <c r="F2505" s="28">
        <f t="shared" ref="F2505:F2510" si="474">SUM(D2505*E2505)</f>
        <v>0</v>
      </c>
      <c r="G2505" s="10"/>
      <c r="H2505" s="15"/>
      <c r="I2505" s="10">
        <f t="shared" ref="I2505:I2510" si="475">SUM(F2505*G2505)*H2505</f>
        <v>0</v>
      </c>
    </row>
    <row r="2506" spans="1:13">
      <c r="A2506" s="30" t="s">
        <v>24</v>
      </c>
      <c r="B2506" s="11"/>
      <c r="C2506" s="12"/>
      <c r="D2506" s="28"/>
      <c r="E2506" s="28"/>
      <c r="F2506" s="28">
        <f t="shared" si="474"/>
        <v>0</v>
      </c>
      <c r="G2506" s="10"/>
      <c r="H2506" s="15"/>
      <c r="I2506" s="10">
        <f t="shared" si="475"/>
        <v>0</v>
      </c>
    </row>
    <row r="2507" spans="1:13">
      <c r="A2507" s="30" t="s">
        <v>24</v>
      </c>
      <c r="B2507" s="11"/>
      <c r="C2507" s="12"/>
      <c r="D2507" s="28"/>
      <c r="E2507" s="28"/>
      <c r="F2507" s="28">
        <f t="shared" si="474"/>
        <v>0</v>
      </c>
      <c r="G2507" s="10"/>
      <c r="H2507" s="15"/>
      <c r="I2507" s="10">
        <f t="shared" si="475"/>
        <v>0</v>
      </c>
    </row>
    <row r="2508" spans="1:13">
      <c r="A2508" s="31" t="s">
        <v>25</v>
      </c>
      <c r="B2508" s="11"/>
      <c r="C2508" s="12"/>
      <c r="D2508" s="28"/>
      <c r="E2508" s="28"/>
      <c r="F2508" s="28">
        <f t="shared" si="474"/>
        <v>0</v>
      </c>
      <c r="G2508" s="10"/>
      <c r="H2508" s="15"/>
      <c r="I2508" s="10">
        <f t="shared" si="475"/>
        <v>0</v>
      </c>
    </row>
    <row r="2509" spans="1:13">
      <c r="A2509" s="31" t="s">
        <v>25</v>
      </c>
      <c r="B2509" s="11"/>
      <c r="C2509" s="12"/>
      <c r="D2509" s="28"/>
      <c r="E2509" s="28"/>
      <c r="F2509" s="28">
        <f t="shared" si="474"/>
        <v>0</v>
      </c>
      <c r="G2509" s="10"/>
      <c r="H2509" s="15"/>
      <c r="I2509" s="10">
        <f t="shared" si="475"/>
        <v>0</v>
      </c>
    </row>
    <row r="2510" spans="1:13">
      <c r="A2510" s="31" t="s">
        <v>25</v>
      </c>
      <c r="B2510" s="11"/>
      <c r="C2510" s="12"/>
      <c r="D2510" s="28"/>
      <c r="E2510" s="28"/>
      <c r="F2510" s="28">
        <f t="shared" si="474"/>
        <v>0</v>
      </c>
      <c r="G2510" s="10"/>
      <c r="H2510" s="15"/>
      <c r="I2510" s="10">
        <f t="shared" si="475"/>
        <v>0</v>
      </c>
    </row>
    <row r="2511" spans="1:13">
      <c r="A2511" s="31" t="s">
        <v>39</v>
      </c>
      <c r="B2511" s="11"/>
      <c r="C2511" s="12"/>
      <c r="D2511" s="28"/>
      <c r="E2511" s="28"/>
      <c r="F2511" s="28"/>
      <c r="G2511" s="10"/>
      <c r="H2511" s="15"/>
      <c r="I2511" s="10">
        <f t="shared" ref="I2511:I2513" si="476">SUM(G2511*H2511)</f>
        <v>0</v>
      </c>
    </row>
    <row r="2512" spans="1:13">
      <c r="A2512" s="31" t="s">
        <v>39</v>
      </c>
      <c r="B2512" s="11"/>
      <c r="C2512" s="12"/>
      <c r="D2512" s="28"/>
      <c r="E2512" s="28"/>
      <c r="F2512" s="28"/>
      <c r="G2512" s="10"/>
      <c r="H2512" s="15"/>
      <c r="I2512" s="10">
        <f t="shared" si="476"/>
        <v>0</v>
      </c>
    </row>
    <row r="2513" spans="1:11">
      <c r="A2513" s="31" t="s">
        <v>39</v>
      </c>
      <c r="B2513" s="11"/>
      <c r="C2513" s="12"/>
      <c r="D2513" s="28"/>
      <c r="E2513" s="28"/>
      <c r="F2513" s="28"/>
      <c r="G2513" s="10"/>
      <c r="H2513" s="15"/>
      <c r="I2513" s="10">
        <f t="shared" si="476"/>
        <v>0</v>
      </c>
    </row>
    <row r="2514" spans="1:11">
      <c r="A2514" s="32" t="s">
        <v>28</v>
      </c>
      <c r="B2514" s="11"/>
      <c r="C2514" s="12"/>
      <c r="D2514" s="28"/>
      <c r="E2514" s="28"/>
      <c r="F2514" s="28"/>
      <c r="G2514" s="10"/>
      <c r="H2514" s="15"/>
      <c r="I2514" s="10">
        <f t="shared" ref="I2514:I2532" si="477">SUM(G2514*H2514)</f>
        <v>0</v>
      </c>
    </row>
    <row r="2515" spans="1:11">
      <c r="A2515" s="32" t="s">
        <v>28</v>
      </c>
      <c r="B2515" s="11"/>
      <c r="C2515" s="12"/>
      <c r="D2515" s="28"/>
      <c r="E2515" s="28"/>
      <c r="F2515" s="28"/>
      <c r="G2515" s="10"/>
      <c r="H2515" s="15"/>
      <c r="I2515" s="10">
        <f t="shared" si="477"/>
        <v>0</v>
      </c>
    </row>
    <row r="2516" spans="1:11">
      <c r="A2516" s="32" t="s">
        <v>28</v>
      </c>
      <c r="B2516" s="11"/>
      <c r="C2516" s="12"/>
      <c r="D2516" s="28"/>
      <c r="E2516" s="28"/>
      <c r="F2516" s="28"/>
      <c r="G2516" s="10"/>
      <c r="H2516" s="15"/>
      <c r="I2516" s="10">
        <f t="shared" si="477"/>
        <v>0</v>
      </c>
    </row>
    <row r="2517" spans="1:11">
      <c r="A2517" t="s">
        <v>26</v>
      </c>
      <c r="B2517" s="11"/>
      <c r="C2517" s="12"/>
      <c r="D2517" s="28"/>
      <c r="E2517" s="28"/>
      <c r="F2517" s="28"/>
      <c r="G2517" s="33">
        <v>0.1</v>
      </c>
      <c r="H2517" s="15">
        <f>SUM(I2514:I2516)</f>
        <v>0</v>
      </c>
      <c r="I2517" s="10">
        <f t="shared" si="477"/>
        <v>0</v>
      </c>
    </row>
    <row r="2518" spans="1:11">
      <c r="B2518" s="11" t="s">
        <v>27</v>
      </c>
      <c r="C2518" s="12"/>
      <c r="D2518" s="28"/>
      <c r="E2518" s="28"/>
      <c r="F2518" s="28"/>
      <c r="G2518" s="10"/>
      <c r="H2518" s="15"/>
      <c r="I2518" s="10">
        <f t="shared" si="477"/>
        <v>0</v>
      </c>
    </row>
    <row r="2519" spans="1:11">
      <c r="B2519" s="11" t="s">
        <v>13</v>
      </c>
      <c r="C2519" s="12" t="s">
        <v>14</v>
      </c>
      <c r="D2519" s="28" t="s">
        <v>29</v>
      </c>
      <c r="E2519" s="28"/>
      <c r="F2519" s="28">
        <f>SUM(G2505:G2507)</f>
        <v>0</v>
      </c>
      <c r="G2519" s="34">
        <f>SUM(F2519)/20</f>
        <v>0</v>
      </c>
      <c r="H2519" s="23"/>
      <c r="I2519" s="10">
        <f t="shared" si="477"/>
        <v>0</v>
      </c>
    </row>
    <row r="2520" spans="1:11">
      <c r="B2520" s="11" t="s">
        <v>13</v>
      </c>
      <c r="C2520" s="12" t="s">
        <v>14</v>
      </c>
      <c r="D2520" s="28" t="s">
        <v>30</v>
      </c>
      <c r="E2520" s="28"/>
      <c r="F2520" s="28">
        <f>SUM(G2508:G2510)</f>
        <v>0</v>
      </c>
      <c r="G2520" s="34">
        <f>SUM(F2520)/10</f>
        <v>0</v>
      </c>
      <c r="H2520" s="23"/>
      <c r="I2520" s="10">
        <f t="shared" si="477"/>
        <v>0</v>
      </c>
    </row>
    <row r="2521" spans="1:11">
      <c r="B2521" s="11" t="s">
        <v>13</v>
      </c>
      <c r="C2521" s="12" t="s">
        <v>14</v>
      </c>
      <c r="D2521" s="28" t="s">
        <v>57</v>
      </c>
      <c r="E2521" s="28"/>
      <c r="F2521" s="80"/>
      <c r="G2521" s="34">
        <f>SUM(F2521)*0.25</f>
        <v>0</v>
      </c>
      <c r="H2521" s="23"/>
      <c r="I2521" s="10">
        <f t="shared" si="477"/>
        <v>0</v>
      </c>
    </row>
    <row r="2522" spans="1:11">
      <c r="B2522" s="11" t="s">
        <v>13</v>
      </c>
      <c r="C2522" s="12" t="s">
        <v>14</v>
      </c>
      <c r="D2522" s="28"/>
      <c r="E2522" s="28"/>
      <c r="F2522" s="28"/>
      <c r="G2522" s="34"/>
      <c r="H2522" s="23"/>
      <c r="I2522" s="10">
        <f t="shared" si="477"/>
        <v>0</v>
      </c>
    </row>
    <row r="2523" spans="1:11">
      <c r="B2523" s="11" t="s">
        <v>13</v>
      </c>
      <c r="C2523" s="12" t="s">
        <v>15</v>
      </c>
      <c r="D2523" s="28"/>
      <c r="E2523" s="28"/>
      <c r="F2523" s="28"/>
      <c r="G2523" s="34"/>
      <c r="H2523" s="23"/>
      <c r="I2523" s="10">
        <f t="shared" si="477"/>
        <v>0</v>
      </c>
    </row>
    <row r="2524" spans="1:11">
      <c r="B2524" s="11" t="s">
        <v>13</v>
      </c>
      <c r="C2524" s="12" t="s">
        <v>15</v>
      </c>
      <c r="D2524" s="28"/>
      <c r="E2524" s="28"/>
      <c r="F2524" s="28"/>
      <c r="G2524" s="34"/>
      <c r="H2524" s="23"/>
      <c r="I2524" s="10">
        <f t="shared" si="477"/>
        <v>0</v>
      </c>
    </row>
    <row r="2525" spans="1:11">
      <c r="B2525" s="11" t="s">
        <v>13</v>
      </c>
      <c r="C2525" s="12" t="s">
        <v>15</v>
      </c>
      <c r="D2525" s="28"/>
      <c r="E2525" s="28"/>
      <c r="F2525" s="28"/>
      <c r="G2525" s="34"/>
      <c r="H2525" s="23"/>
      <c r="I2525" s="10">
        <f t="shared" si="477"/>
        <v>0</v>
      </c>
    </row>
    <row r="2526" spans="1:11">
      <c r="B2526" s="11" t="s">
        <v>13</v>
      </c>
      <c r="C2526" s="12" t="s">
        <v>16</v>
      </c>
      <c r="D2526" s="28"/>
      <c r="E2526" s="28"/>
      <c r="F2526" s="28"/>
      <c r="G2526" s="34"/>
      <c r="H2526" s="23"/>
      <c r="I2526" s="10">
        <f t="shared" si="477"/>
        <v>0</v>
      </c>
    </row>
    <row r="2527" spans="1:11">
      <c r="B2527" s="11" t="s">
        <v>13</v>
      </c>
      <c r="C2527" s="12" t="s">
        <v>16</v>
      </c>
      <c r="D2527" s="28"/>
      <c r="E2527" s="28"/>
      <c r="F2527" s="28"/>
      <c r="G2527" s="34"/>
      <c r="H2527" s="23"/>
      <c r="I2527" s="10">
        <f t="shared" si="477"/>
        <v>0</v>
      </c>
    </row>
    <row r="2528" spans="1:11">
      <c r="B2528" s="11" t="s">
        <v>21</v>
      </c>
      <c r="C2528" s="12" t="s">
        <v>14</v>
      </c>
      <c r="D2528" s="28"/>
      <c r="E2528" s="28"/>
      <c r="F2528" s="28"/>
      <c r="G2528" s="22">
        <f>SUM(G2519:G2522)</f>
        <v>0</v>
      </c>
      <c r="H2528" s="15">
        <v>37.42</v>
      </c>
      <c r="I2528" s="10">
        <f t="shared" si="477"/>
        <v>0</v>
      </c>
      <c r="K2528" s="5">
        <f>SUM(G2528)*I2503</f>
        <v>0</v>
      </c>
    </row>
    <row r="2529" spans="1:13">
      <c r="B2529" s="11" t="s">
        <v>21</v>
      </c>
      <c r="C2529" s="12" t="s">
        <v>15</v>
      </c>
      <c r="D2529" s="28"/>
      <c r="E2529" s="28"/>
      <c r="F2529" s="28"/>
      <c r="G2529" s="22">
        <f>SUM(G2523:G2525)</f>
        <v>0</v>
      </c>
      <c r="H2529" s="15">
        <v>37.42</v>
      </c>
      <c r="I2529" s="10">
        <f t="shared" si="477"/>
        <v>0</v>
      </c>
      <c r="L2529" s="5">
        <f>SUM(G2529)*I2503</f>
        <v>0</v>
      </c>
    </row>
    <row r="2530" spans="1:13">
      <c r="B2530" s="11" t="s">
        <v>21</v>
      </c>
      <c r="C2530" s="12" t="s">
        <v>16</v>
      </c>
      <c r="D2530" s="28"/>
      <c r="E2530" s="28"/>
      <c r="F2530" s="28"/>
      <c r="G2530" s="22">
        <f>SUM(G2526:G2527)</f>
        <v>0</v>
      </c>
      <c r="H2530" s="15">
        <v>37.42</v>
      </c>
      <c r="I2530" s="10">
        <f t="shared" si="477"/>
        <v>0</v>
      </c>
      <c r="M2530" s="5">
        <f>SUM(G2530)*I2503</f>
        <v>0</v>
      </c>
    </row>
    <row r="2531" spans="1:13">
      <c r="B2531" s="11" t="s">
        <v>13</v>
      </c>
      <c r="C2531" s="12" t="s">
        <v>17</v>
      </c>
      <c r="D2531" s="28"/>
      <c r="E2531" s="28"/>
      <c r="F2531" s="28"/>
      <c r="G2531" s="34"/>
      <c r="H2531" s="15">
        <v>37.42</v>
      </c>
      <c r="I2531" s="10">
        <f t="shared" si="477"/>
        <v>0</v>
      </c>
      <c r="L2531" s="5">
        <f>SUM(G2531)*I2503</f>
        <v>0</v>
      </c>
    </row>
    <row r="2532" spans="1:13">
      <c r="B2532" s="11" t="s">
        <v>12</v>
      </c>
      <c r="C2532" s="12"/>
      <c r="D2532" s="28"/>
      <c r="E2532" s="28"/>
      <c r="F2532" s="28"/>
      <c r="G2532" s="10"/>
      <c r="H2532" s="15">
        <v>37.42</v>
      </c>
      <c r="I2532" s="10">
        <f t="shared" si="477"/>
        <v>0</v>
      </c>
    </row>
    <row r="2533" spans="1:13">
      <c r="B2533" s="11" t="s">
        <v>11</v>
      </c>
      <c r="C2533" s="12"/>
      <c r="D2533" s="28"/>
      <c r="E2533" s="28"/>
      <c r="F2533" s="28"/>
      <c r="G2533" s="10">
        <v>1</v>
      </c>
      <c r="H2533" s="15">
        <f>SUM(I2505:I2532)*0.01</f>
        <v>0</v>
      </c>
      <c r="I2533" s="10">
        <f>SUM(G2533*H2533)</f>
        <v>0</v>
      </c>
    </row>
    <row r="2534" spans="1:13" s="2" customFormat="1" ht="13.1">
      <c r="B2534" s="8" t="s">
        <v>10</v>
      </c>
      <c r="D2534" s="27"/>
      <c r="E2534" s="27"/>
      <c r="F2534" s="27"/>
      <c r="G2534" s="6">
        <f>SUM(G2528:G2531)</f>
        <v>0</v>
      </c>
      <c r="H2534" s="14"/>
      <c r="I2534" s="6">
        <f>SUM(I2505:I2533)</f>
        <v>0</v>
      </c>
      <c r="J2534" s="6">
        <f>SUM(I2534)*I2503</f>
        <v>0</v>
      </c>
      <c r="K2534" s="6">
        <f>SUM(K2528:K2533)</f>
        <v>0</v>
      </c>
      <c r="L2534" s="6">
        <f t="shared" ref="L2534" si="478">SUM(L2528:L2533)</f>
        <v>0</v>
      </c>
      <c r="M2534" s="6">
        <f t="shared" ref="M2534" si="479">SUM(M2528:M2533)</f>
        <v>0</v>
      </c>
    </row>
    <row r="2535" spans="1:13" ht="15.05">
      <c r="A2535" s="3" t="s">
        <v>9</v>
      </c>
      <c r="B2535" s="77">
        <f>'JMS SHEDULE OF WORKS'!C82</f>
        <v>0</v>
      </c>
      <c r="D2535" s="26">
        <f>'JMS SHEDULE OF WORKS'!D82</f>
        <v>0</v>
      </c>
      <c r="F2535" s="78">
        <f>'JMS SHEDULE OF WORKS'!G82</f>
        <v>0</v>
      </c>
      <c r="H2535" s="13" t="s">
        <v>22</v>
      </c>
      <c r="I2535" s="24">
        <f>'JMS SHEDULE OF WORKS'!E82</f>
        <v>0</v>
      </c>
    </row>
    <row r="2536" spans="1:13" s="2" customFormat="1" ht="13.1">
      <c r="A2536" s="76" t="str">
        <f>'JMS SHEDULE OF WORKS'!A82</f>
        <v>6964/80</v>
      </c>
      <c r="B2536" s="8" t="s">
        <v>3</v>
      </c>
      <c r="C2536" s="2" t="s">
        <v>4</v>
      </c>
      <c r="D2536" s="27" t="s">
        <v>5</v>
      </c>
      <c r="E2536" s="27" t="s">
        <v>5</v>
      </c>
      <c r="F2536" s="27" t="s">
        <v>23</v>
      </c>
      <c r="G2536" s="6" t="s">
        <v>6</v>
      </c>
      <c r="H2536" s="14" t="s">
        <v>7</v>
      </c>
      <c r="I2536" s="6" t="s">
        <v>8</v>
      </c>
      <c r="J2536" s="6"/>
      <c r="K2536" s="6" t="s">
        <v>18</v>
      </c>
      <c r="L2536" s="6" t="s">
        <v>19</v>
      </c>
      <c r="M2536" s="6" t="s">
        <v>20</v>
      </c>
    </row>
    <row r="2537" spans="1:13">
      <c r="A2537" s="30" t="s">
        <v>24</v>
      </c>
      <c r="B2537" s="11"/>
      <c r="C2537" s="12"/>
      <c r="D2537" s="28"/>
      <c r="E2537" s="28"/>
      <c r="F2537" s="28">
        <f t="shared" ref="F2537:F2542" si="480">SUM(D2537*E2537)</f>
        <v>0</v>
      </c>
      <c r="G2537" s="10"/>
      <c r="H2537" s="15"/>
      <c r="I2537" s="10">
        <f t="shared" ref="I2537:I2542" si="481">SUM(F2537*G2537)*H2537</f>
        <v>0</v>
      </c>
    </row>
    <row r="2538" spans="1:13">
      <c r="A2538" s="30" t="s">
        <v>24</v>
      </c>
      <c r="B2538" s="11"/>
      <c r="C2538" s="12"/>
      <c r="D2538" s="28"/>
      <c r="E2538" s="28"/>
      <c r="F2538" s="28">
        <f t="shared" si="480"/>
        <v>0</v>
      </c>
      <c r="G2538" s="10"/>
      <c r="H2538" s="15"/>
      <c r="I2538" s="10">
        <f t="shared" si="481"/>
        <v>0</v>
      </c>
    </row>
    <row r="2539" spans="1:13">
      <c r="A2539" s="30" t="s">
        <v>24</v>
      </c>
      <c r="B2539" s="11"/>
      <c r="C2539" s="12"/>
      <c r="D2539" s="28"/>
      <c r="E2539" s="28"/>
      <c r="F2539" s="28">
        <f t="shared" si="480"/>
        <v>0</v>
      </c>
      <c r="G2539" s="10"/>
      <c r="H2539" s="15"/>
      <c r="I2539" s="10">
        <f t="shared" si="481"/>
        <v>0</v>
      </c>
    </row>
    <row r="2540" spans="1:13">
      <c r="A2540" s="31" t="s">
        <v>25</v>
      </c>
      <c r="B2540" s="11"/>
      <c r="C2540" s="12"/>
      <c r="D2540" s="28"/>
      <c r="E2540" s="28"/>
      <c r="F2540" s="28">
        <f t="shared" si="480"/>
        <v>0</v>
      </c>
      <c r="G2540" s="10"/>
      <c r="H2540" s="15"/>
      <c r="I2540" s="10">
        <f t="shared" si="481"/>
        <v>0</v>
      </c>
    </row>
    <row r="2541" spans="1:13">
      <c r="A2541" s="31" t="s">
        <v>25</v>
      </c>
      <c r="B2541" s="11"/>
      <c r="C2541" s="12"/>
      <c r="D2541" s="28"/>
      <c r="E2541" s="28"/>
      <c r="F2541" s="28">
        <f t="shared" si="480"/>
        <v>0</v>
      </c>
      <c r="G2541" s="10"/>
      <c r="H2541" s="15"/>
      <c r="I2541" s="10">
        <f t="shared" si="481"/>
        <v>0</v>
      </c>
    </row>
    <row r="2542" spans="1:13">
      <c r="A2542" s="31" t="s">
        <v>25</v>
      </c>
      <c r="B2542" s="11"/>
      <c r="C2542" s="12"/>
      <c r="D2542" s="28"/>
      <c r="E2542" s="28"/>
      <c r="F2542" s="28">
        <f t="shared" si="480"/>
        <v>0</v>
      </c>
      <c r="G2542" s="10"/>
      <c r="H2542" s="15"/>
      <c r="I2542" s="10">
        <f t="shared" si="481"/>
        <v>0</v>
      </c>
    </row>
    <row r="2543" spans="1:13">
      <c r="A2543" s="31" t="s">
        <v>39</v>
      </c>
      <c r="B2543" s="11"/>
      <c r="C2543" s="12"/>
      <c r="D2543" s="28"/>
      <c r="E2543" s="28"/>
      <c r="F2543" s="28"/>
      <c r="G2543" s="10"/>
      <c r="H2543" s="15"/>
      <c r="I2543" s="10">
        <f t="shared" ref="I2543:I2545" si="482">SUM(G2543*H2543)</f>
        <v>0</v>
      </c>
    </row>
    <row r="2544" spans="1:13">
      <c r="A2544" s="31" t="s">
        <v>39</v>
      </c>
      <c r="B2544" s="11"/>
      <c r="C2544" s="12"/>
      <c r="D2544" s="28"/>
      <c r="E2544" s="28"/>
      <c r="F2544" s="28"/>
      <c r="G2544" s="10"/>
      <c r="H2544" s="15"/>
      <c r="I2544" s="10">
        <f t="shared" si="482"/>
        <v>0</v>
      </c>
    </row>
    <row r="2545" spans="1:11">
      <c r="A2545" s="31" t="s">
        <v>39</v>
      </c>
      <c r="B2545" s="11"/>
      <c r="C2545" s="12"/>
      <c r="D2545" s="28"/>
      <c r="E2545" s="28"/>
      <c r="F2545" s="28"/>
      <c r="G2545" s="10"/>
      <c r="H2545" s="15"/>
      <c r="I2545" s="10">
        <f t="shared" si="482"/>
        <v>0</v>
      </c>
    </row>
    <row r="2546" spans="1:11">
      <c r="A2546" s="32" t="s">
        <v>28</v>
      </c>
      <c r="B2546" s="11"/>
      <c r="C2546" s="12"/>
      <c r="D2546" s="28"/>
      <c r="E2546" s="28"/>
      <c r="F2546" s="28"/>
      <c r="G2546" s="10"/>
      <c r="H2546" s="15"/>
      <c r="I2546" s="10">
        <f t="shared" ref="I2546:I2564" si="483">SUM(G2546*H2546)</f>
        <v>0</v>
      </c>
    </row>
    <row r="2547" spans="1:11">
      <c r="A2547" s="32" t="s">
        <v>28</v>
      </c>
      <c r="B2547" s="11"/>
      <c r="C2547" s="12"/>
      <c r="D2547" s="28"/>
      <c r="E2547" s="28"/>
      <c r="F2547" s="28"/>
      <c r="G2547" s="10"/>
      <c r="H2547" s="15"/>
      <c r="I2547" s="10">
        <f t="shared" si="483"/>
        <v>0</v>
      </c>
    </row>
    <row r="2548" spans="1:11">
      <c r="A2548" s="32" t="s">
        <v>28</v>
      </c>
      <c r="B2548" s="11"/>
      <c r="C2548" s="12"/>
      <c r="D2548" s="28"/>
      <c r="E2548" s="28"/>
      <c r="F2548" s="28"/>
      <c r="G2548" s="10"/>
      <c r="H2548" s="15"/>
      <c r="I2548" s="10">
        <f t="shared" si="483"/>
        <v>0</v>
      </c>
    </row>
    <row r="2549" spans="1:11">
      <c r="A2549" t="s">
        <v>26</v>
      </c>
      <c r="B2549" s="11"/>
      <c r="C2549" s="12"/>
      <c r="D2549" s="28"/>
      <c r="E2549" s="28"/>
      <c r="F2549" s="28"/>
      <c r="G2549" s="33">
        <v>0.1</v>
      </c>
      <c r="H2549" s="15">
        <f>SUM(I2546:I2548)</f>
        <v>0</v>
      </c>
      <c r="I2549" s="10">
        <f t="shared" si="483"/>
        <v>0</v>
      </c>
    </row>
    <row r="2550" spans="1:11">
      <c r="B2550" s="11" t="s">
        <v>27</v>
      </c>
      <c r="C2550" s="12"/>
      <c r="D2550" s="28"/>
      <c r="E2550" s="28"/>
      <c r="F2550" s="28"/>
      <c r="G2550" s="10"/>
      <c r="H2550" s="15"/>
      <c r="I2550" s="10">
        <f t="shared" si="483"/>
        <v>0</v>
      </c>
    </row>
    <row r="2551" spans="1:11">
      <c r="B2551" s="11" t="s">
        <v>13</v>
      </c>
      <c r="C2551" s="12" t="s">
        <v>14</v>
      </c>
      <c r="D2551" s="28" t="s">
        <v>29</v>
      </c>
      <c r="E2551" s="28"/>
      <c r="F2551" s="28">
        <f>SUM(G2537:G2539)</f>
        <v>0</v>
      </c>
      <c r="G2551" s="34">
        <f>SUM(F2551)/20</f>
        <v>0</v>
      </c>
      <c r="H2551" s="23"/>
      <c r="I2551" s="10">
        <f t="shared" si="483"/>
        <v>0</v>
      </c>
    </row>
    <row r="2552" spans="1:11">
      <c r="B2552" s="11" t="s">
        <v>13</v>
      </c>
      <c r="C2552" s="12" t="s">
        <v>14</v>
      </c>
      <c r="D2552" s="28" t="s">
        <v>30</v>
      </c>
      <c r="E2552" s="28"/>
      <c r="F2552" s="28">
        <f>SUM(G2540:G2542)</f>
        <v>0</v>
      </c>
      <c r="G2552" s="34">
        <f>SUM(F2552)/10</f>
        <v>0</v>
      </c>
      <c r="H2552" s="23"/>
      <c r="I2552" s="10">
        <f t="shared" si="483"/>
        <v>0</v>
      </c>
    </row>
    <row r="2553" spans="1:11">
      <c r="B2553" s="11" t="s">
        <v>13</v>
      </c>
      <c r="C2553" s="12" t="s">
        <v>14</v>
      </c>
      <c r="D2553" s="28" t="s">
        <v>57</v>
      </c>
      <c r="E2553" s="28"/>
      <c r="F2553" s="80"/>
      <c r="G2553" s="34">
        <f>SUM(F2553)*0.25</f>
        <v>0</v>
      </c>
      <c r="H2553" s="23"/>
      <c r="I2553" s="10">
        <f t="shared" si="483"/>
        <v>0</v>
      </c>
    </row>
    <row r="2554" spans="1:11">
      <c r="B2554" s="11" t="s">
        <v>13</v>
      </c>
      <c r="C2554" s="12" t="s">
        <v>14</v>
      </c>
      <c r="D2554" s="28"/>
      <c r="E2554" s="28"/>
      <c r="F2554" s="28"/>
      <c r="G2554" s="34"/>
      <c r="H2554" s="23"/>
      <c r="I2554" s="10">
        <f t="shared" si="483"/>
        <v>0</v>
      </c>
    </row>
    <row r="2555" spans="1:11">
      <c r="B2555" s="11" t="s">
        <v>13</v>
      </c>
      <c r="C2555" s="12" t="s">
        <v>15</v>
      </c>
      <c r="D2555" s="28"/>
      <c r="E2555" s="28"/>
      <c r="F2555" s="28"/>
      <c r="G2555" s="34"/>
      <c r="H2555" s="23"/>
      <c r="I2555" s="10">
        <f t="shared" si="483"/>
        <v>0</v>
      </c>
    </row>
    <row r="2556" spans="1:11">
      <c r="B2556" s="11" t="s">
        <v>13</v>
      </c>
      <c r="C2556" s="12" t="s">
        <v>15</v>
      </c>
      <c r="D2556" s="28"/>
      <c r="E2556" s="28"/>
      <c r="F2556" s="28"/>
      <c r="G2556" s="34"/>
      <c r="H2556" s="23"/>
      <c r="I2556" s="10">
        <f t="shared" si="483"/>
        <v>0</v>
      </c>
    </row>
    <row r="2557" spans="1:11">
      <c r="B2557" s="11" t="s">
        <v>13</v>
      </c>
      <c r="C2557" s="12" t="s">
        <v>15</v>
      </c>
      <c r="D2557" s="28"/>
      <c r="E2557" s="28"/>
      <c r="F2557" s="28"/>
      <c r="G2557" s="34"/>
      <c r="H2557" s="23"/>
      <c r="I2557" s="10">
        <f t="shared" si="483"/>
        <v>0</v>
      </c>
    </row>
    <row r="2558" spans="1:11">
      <c r="B2558" s="11" t="s">
        <v>13</v>
      </c>
      <c r="C2558" s="12" t="s">
        <v>16</v>
      </c>
      <c r="D2558" s="28"/>
      <c r="E2558" s="28"/>
      <c r="F2558" s="28"/>
      <c r="G2558" s="34"/>
      <c r="H2558" s="23"/>
      <c r="I2558" s="10">
        <f t="shared" si="483"/>
        <v>0</v>
      </c>
    </row>
    <row r="2559" spans="1:11">
      <c r="B2559" s="11" t="s">
        <v>13</v>
      </c>
      <c r="C2559" s="12" t="s">
        <v>16</v>
      </c>
      <c r="D2559" s="28"/>
      <c r="E2559" s="28"/>
      <c r="F2559" s="28"/>
      <c r="G2559" s="34"/>
      <c r="H2559" s="23"/>
      <c r="I2559" s="10">
        <f t="shared" si="483"/>
        <v>0</v>
      </c>
    </row>
    <row r="2560" spans="1:11">
      <c r="B2560" s="11" t="s">
        <v>21</v>
      </c>
      <c r="C2560" s="12" t="s">
        <v>14</v>
      </c>
      <c r="D2560" s="28"/>
      <c r="E2560" s="28"/>
      <c r="F2560" s="28"/>
      <c r="G2560" s="22">
        <f>SUM(G2551:G2554)</f>
        <v>0</v>
      </c>
      <c r="H2560" s="15">
        <v>37.42</v>
      </c>
      <c r="I2560" s="10">
        <f t="shared" si="483"/>
        <v>0</v>
      </c>
      <c r="K2560" s="5">
        <f>SUM(G2560)*I2535</f>
        <v>0</v>
      </c>
    </row>
    <row r="2561" spans="1:13">
      <c r="B2561" s="11" t="s">
        <v>21</v>
      </c>
      <c r="C2561" s="12" t="s">
        <v>15</v>
      </c>
      <c r="D2561" s="28"/>
      <c r="E2561" s="28"/>
      <c r="F2561" s="28"/>
      <c r="G2561" s="22">
        <f>SUM(G2555:G2557)</f>
        <v>0</v>
      </c>
      <c r="H2561" s="15">
        <v>37.42</v>
      </c>
      <c r="I2561" s="10">
        <f t="shared" si="483"/>
        <v>0</v>
      </c>
      <c r="L2561" s="5">
        <f>SUM(G2561)*I2535</f>
        <v>0</v>
      </c>
    </row>
    <row r="2562" spans="1:13">
      <c r="B2562" s="11" t="s">
        <v>21</v>
      </c>
      <c r="C2562" s="12" t="s">
        <v>16</v>
      </c>
      <c r="D2562" s="28"/>
      <c r="E2562" s="28"/>
      <c r="F2562" s="28"/>
      <c r="G2562" s="22">
        <f>SUM(G2558:G2559)</f>
        <v>0</v>
      </c>
      <c r="H2562" s="15">
        <v>37.42</v>
      </c>
      <c r="I2562" s="10">
        <f t="shared" si="483"/>
        <v>0</v>
      </c>
      <c r="M2562" s="5">
        <f>SUM(G2562)*I2535</f>
        <v>0</v>
      </c>
    </row>
    <row r="2563" spans="1:13">
      <c r="B2563" s="11" t="s">
        <v>13</v>
      </c>
      <c r="C2563" s="12" t="s">
        <v>17</v>
      </c>
      <c r="D2563" s="28"/>
      <c r="E2563" s="28"/>
      <c r="F2563" s="28"/>
      <c r="G2563" s="34"/>
      <c r="H2563" s="15">
        <v>37.42</v>
      </c>
      <c r="I2563" s="10">
        <f t="shared" si="483"/>
        <v>0</v>
      </c>
      <c r="L2563" s="5">
        <f>SUM(G2563)*I2535</f>
        <v>0</v>
      </c>
    </row>
    <row r="2564" spans="1:13">
      <c r="B2564" s="11" t="s">
        <v>12</v>
      </c>
      <c r="C2564" s="12"/>
      <c r="D2564" s="28"/>
      <c r="E2564" s="28"/>
      <c r="F2564" s="28"/>
      <c r="G2564" s="10"/>
      <c r="H2564" s="15">
        <v>37.42</v>
      </c>
      <c r="I2564" s="10">
        <f t="shared" si="483"/>
        <v>0</v>
      </c>
    </row>
    <row r="2565" spans="1:13">
      <c r="B2565" s="11" t="s">
        <v>11</v>
      </c>
      <c r="C2565" s="12"/>
      <c r="D2565" s="28"/>
      <c r="E2565" s="28"/>
      <c r="F2565" s="28"/>
      <c r="G2565" s="10">
        <v>1</v>
      </c>
      <c r="H2565" s="15">
        <f>SUM(I2537:I2564)*0.01</f>
        <v>0</v>
      </c>
      <c r="I2565" s="10">
        <f>SUM(G2565*H2565)</f>
        <v>0</v>
      </c>
    </row>
    <row r="2566" spans="1:13" s="2" customFormat="1" ht="13.1">
      <c r="B2566" s="8" t="s">
        <v>10</v>
      </c>
      <c r="D2566" s="27"/>
      <c r="E2566" s="27"/>
      <c r="F2566" s="27"/>
      <c r="G2566" s="6">
        <f>SUM(G2560:G2563)</f>
        <v>0</v>
      </c>
      <c r="H2566" s="14"/>
      <c r="I2566" s="6">
        <f>SUM(I2537:I2565)</f>
        <v>0</v>
      </c>
      <c r="J2566" s="6">
        <f>SUM(I2566)*I2535</f>
        <v>0</v>
      </c>
      <c r="K2566" s="6">
        <f>SUM(K2560:K2565)</f>
        <v>0</v>
      </c>
      <c r="L2566" s="6">
        <f t="shared" ref="L2566" si="484">SUM(L2560:L2565)</f>
        <v>0</v>
      </c>
      <c r="M2566" s="6">
        <f t="shared" ref="M2566" si="485">SUM(M2560:M2565)</f>
        <v>0</v>
      </c>
    </row>
    <row r="2567" spans="1:13" ht="15.05">
      <c r="A2567" s="3" t="s">
        <v>9</v>
      </c>
      <c r="B2567" s="77">
        <f>'JMS SHEDULE OF WORKS'!C83</f>
        <v>0</v>
      </c>
      <c r="D2567" s="26">
        <f>'JMS SHEDULE OF WORKS'!D83</f>
        <v>0</v>
      </c>
      <c r="F2567" s="78">
        <f>'JMS SHEDULE OF WORKS'!G83</f>
        <v>0</v>
      </c>
      <c r="H2567" s="13" t="s">
        <v>22</v>
      </c>
      <c r="I2567" s="24">
        <f>'JMS SHEDULE OF WORKS'!E83</f>
        <v>0</v>
      </c>
    </row>
    <row r="2568" spans="1:13" s="2" customFormat="1" ht="13.1">
      <c r="A2568" s="76" t="str">
        <f>'JMS SHEDULE OF WORKS'!A83</f>
        <v>6964/81</v>
      </c>
      <c r="B2568" s="8" t="s">
        <v>3</v>
      </c>
      <c r="C2568" s="2" t="s">
        <v>4</v>
      </c>
      <c r="D2568" s="27" t="s">
        <v>5</v>
      </c>
      <c r="E2568" s="27" t="s">
        <v>5</v>
      </c>
      <c r="F2568" s="27" t="s">
        <v>23</v>
      </c>
      <c r="G2568" s="6" t="s">
        <v>6</v>
      </c>
      <c r="H2568" s="14" t="s">
        <v>7</v>
      </c>
      <c r="I2568" s="6" t="s">
        <v>8</v>
      </c>
      <c r="J2568" s="6"/>
      <c r="K2568" s="6" t="s">
        <v>18</v>
      </c>
      <c r="L2568" s="6" t="s">
        <v>19</v>
      </c>
      <c r="M2568" s="6" t="s">
        <v>20</v>
      </c>
    </row>
    <row r="2569" spans="1:13">
      <c r="A2569" s="30" t="s">
        <v>24</v>
      </c>
      <c r="B2569" s="11"/>
      <c r="C2569" s="12"/>
      <c r="D2569" s="28"/>
      <c r="E2569" s="28"/>
      <c r="F2569" s="28">
        <f t="shared" ref="F2569:F2574" si="486">SUM(D2569*E2569)</f>
        <v>0</v>
      </c>
      <c r="G2569" s="10"/>
      <c r="H2569" s="15"/>
      <c r="I2569" s="10">
        <f t="shared" ref="I2569:I2574" si="487">SUM(F2569*G2569)*H2569</f>
        <v>0</v>
      </c>
    </row>
    <row r="2570" spans="1:13">
      <c r="A2570" s="30" t="s">
        <v>24</v>
      </c>
      <c r="B2570" s="11"/>
      <c r="C2570" s="12"/>
      <c r="D2570" s="28"/>
      <c r="E2570" s="28"/>
      <c r="F2570" s="28">
        <f t="shared" si="486"/>
        <v>0</v>
      </c>
      <c r="G2570" s="10"/>
      <c r="H2570" s="15"/>
      <c r="I2570" s="10">
        <f t="shared" si="487"/>
        <v>0</v>
      </c>
    </row>
    <row r="2571" spans="1:13">
      <c r="A2571" s="30" t="s">
        <v>24</v>
      </c>
      <c r="B2571" s="11"/>
      <c r="C2571" s="12"/>
      <c r="D2571" s="28"/>
      <c r="E2571" s="28"/>
      <c r="F2571" s="28">
        <f t="shared" si="486"/>
        <v>0</v>
      </c>
      <c r="G2571" s="10"/>
      <c r="H2571" s="15"/>
      <c r="I2571" s="10">
        <f t="shared" si="487"/>
        <v>0</v>
      </c>
    </row>
    <row r="2572" spans="1:13">
      <c r="A2572" s="31" t="s">
        <v>25</v>
      </c>
      <c r="B2572" s="11"/>
      <c r="C2572" s="12"/>
      <c r="D2572" s="28"/>
      <c r="E2572" s="28"/>
      <c r="F2572" s="28">
        <f t="shared" si="486"/>
        <v>0</v>
      </c>
      <c r="G2572" s="10"/>
      <c r="H2572" s="15"/>
      <c r="I2572" s="10">
        <f t="shared" si="487"/>
        <v>0</v>
      </c>
    </row>
    <row r="2573" spans="1:13">
      <c r="A2573" s="31" t="s">
        <v>25</v>
      </c>
      <c r="B2573" s="11"/>
      <c r="C2573" s="12"/>
      <c r="D2573" s="28"/>
      <c r="E2573" s="28"/>
      <c r="F2573" s="28">
        <f t="shared" si="486"/>
        <v>0</v>
      </c>
      <c r="G2573" s="10"/>
      <c r="H2573" s="15"/>
      <c r="I2573" s="10">
        <f t="shared" si="487"/>
        <v>0</v>
      </c>
    </row>
    <row r="2574" spans="1:13">
      <c r="A2574" s="31" t="s">
        <v>25</v>
      </c>
      <c r="B2574" s="11"/>
      <c r="C2574" s="12"/>
      <c r="D2574" s="28"/>
      <c r="E2574" s="28"/>
      <c r="F2574" s="28">
        <f t="shared" si="486"/>
        <v>0</v>
      </c>
      <c r="G2574" s="10"/>
      <c r="H2574" s="15"/>
      <c r="I2574" s="10">
        <f t="shared" si="487"/>
        <v>0</v>
      </c>
    </row>
    <row r="2575" spans="1:13">
      <c r="A2575" s="31" t="s">
        <v>39</v>
      </c>
      <c r="B2575" s="11"/>
      <c r="C2575" s="12"/>
      <c r="D2575" s="28"/>
      <c r="E2575" s="28"/>
      <c r="F2575" s="28"/>
      <c r="G2575" s="10"/>
      <c r="H2575" s="15"/>
      <c r="I2575" s="10">
        <f t="shared" ref="I2575:I2577" si="488">SUM(G2575*H2575)</f>
        <v>0</v>
      </c>
    </row>
    <row r="2576" spans="1:13">
      <c r="A2576" s="31" t="s">
        <v>39</v>
      </c>
      <c r="B2576" s="11"/>
      <c r="C2576" s="12"/>
      <c r="D2576" s="28"/>
      <c r="E2576" s="28"/>
      <c r="F2576" s="28"/>
      <c r="G2576" s="10"/>
      <c r="H2576" s="15"/>
      <c r="I2576" s="10">
        <f t="shared" si="488"/>
        <v>0</v>
      </c>
    </row>
    <row r="2577" spans="1:11">
      <c r="A2577" s="31" t="s">
        <v>39</v>
      </c>
      <c r="B2577" s="11"/>
      <c r="C2577" s="12"/>
      <c r="D2577" s="28"/>
      <c r="E2577" s="28"/>
      <c r="F2577" s="28"/>
      <c r="G2577" s="10"/>
      <c r="H2577" s="15"/>
      <c r="I2577" s="10">
        <f t="shared" si="488"/>
        <v>0</v>
      </c>
    </row>
    <row r="2578" spans="1:11">
      <c r="A2578" s="32" t="s">
        <v>28</v>
      </c>
      <c r="B2578" s="11"/>
      <c r="C2578" s="12"/>
      <c r="D2578" s="28"/>
      <c r="E2578" s="28"/>
      <c r="F2578" s="28"/>
      <c r="G2578" s="10"/>
      <c r="H2578" s="15"/>
      <c r="I2578" s="10">
        <f t="shared" ref="I2578:I2596" si="489">SUM(G2578*H2578)</f>
        <v>0</v>
      </c>
    </row>
    <row r="2579" spans="1:11">
      <c r="A2579" s="32" t="s">
        <v>28</v>
      </c>
      <c r="B2579" s="11"/>
      <c r="C2579" s="12"/>
      <c r="D2579" s="28"/>
      <c r="E2579" s="28"/>
      <c r="F2579" s="28"/>
      <c r="G2579" s="10"/>
      <c r="H2579" s="15"/>
      <c r="I2579" s="10">
        <f t="shared" si="489"/>
        <v>0</v>
      </c>
    </row>
    <row r="2580" spans="1:11">
      <c r="A2580" s="32" t="s">
        <v>28</v>
      </c>
      <c r="B2580" s="11"/>
      <c r="C2580" s="12"/>
      <c r="D2580" s="28"/>
      <c r="E2580" s="28"/>
      <c r="F2580" s="28"/>
      <c r="G2580" s="10"/>
      <c r="H2580" s="15"/>
      <c r="I2580" s="10">
        <f t="shared" si="489"/>
        <v>0</v>
      </c>
    </row>
    <row r="2581" spans="1:11">
      <c r="A2581" t="s">
        <v>26</v>
      </c>
      <c r="B2581" s="11"/>
      <c r="C2581" s="12"/>
      <c r="D2581" s="28"/>
      <c r="E2581" s="28"/>
      <c r="F2581" s="28"/>
      <c r="G2581" s="33">
        <v>0.1</v>
      </c>
      <c r="H2581" s="15">
        <f>SUM(I2578:I2580)</f>
        <v>0</v>
      </c>
      <c r="I2581" s="10">
        <f t="shared" si="489"/>
        <v>0</v>
      </c>
    </row>
    <row r="2582" spans="1:11">
      <c r="B2582" s="11" t="s">
        <v>27</v>
      </c>
      <c r="C2582" s="12"/>
      <c r="D2582" s="28"/>
      <c r="E2582" s="28"/>
      <c r="F2582" s="28"/>
      <c r="G2582" s="10"/>
      <c r="H2582" s="15"/>
      <c r="I2582" s="10">
        <f t="shared" si="489"/>
        <v>0</v>
      </c>
    </row>
    <row r="2583" spans="1:11">
      <c r="B2583" s="11" t="s">
        <v>13</v>
      </c>
      <c r="C2583" s="12" t="s">
        <v>14</v>
      </c>
      <c r="D2583" s="28" t="s">
        <v>29</v>
      </c>
      <c r="E2583" s="28"/>
      <c r="F2583" s="28">
        <f>SUM(G2569:G2571)</f>
        <v>0</v>
      </c>
      <c r="G2583" s="34">
        <f>SUM(F2583)/20</f>
        <v>0</v>
      </c>
      <c r="H2583" s="23"/>
      <c r="I2583" s="10">
        <f t="shared" si="489"/>
        <v>0</v>
      </c>
    </row>
    <row r="2584" spans="1:11">
      <c r="B2584" s="11" t="s">
        <v>13</v>
      </c>
      <c r="C2584" s="12" t="s">
        <v>14</v>
      </c>
      <c r="D2584" s="28" t="s">
        <v>30</v>
      </c>
      <c r="E2584" s="28"/>
      <c r="F2584" s="28">
        <f>SUM(G2572:G2574)</f>
        <v>0</v>
      </c>
      <c r="G2584" s="34">
        <f>SUM(F2584)/10</f>
        <v>0</v>
      </c>
      <c r="H2584" s="23"/>
      <c r="I2584" s="10">
        <f t="shared" si="489"/>
        <v>0</v>
      </c>
    </row>
    <row r="2585" spans="1:11">
      <c r="B2585" s="11" t="s">
        <v>13</v>
      </c>
      <c r="C2585" s="12" t="s">
        <v>14</v>
      </c>
      <c r="D2585" s="28" t="s">
        <v>57</v>
      </c>
      <c r="E2585" s="28"/>
      <c r="F2585" s="80"/>
      <c r="G2585" s="34">
        <f>SUM(F2585)*0.25</f>
        <v>0</v>
      </c>
      <c r="H2585" s="23"/>
      <c r="I2585" s="10">
        <f t="shared" si="489"/>
        <v>0</v>
      </c>
    </row>
    <row r="2586" spans="1:11">
      <c r="B2586" s="11" t="s">
        <v>13</v>
      </c>
      <c r="C2586" s="12" t="s">
        <v>14</v>
      </c>
      <c r="D2586" s="28"/>
      <c r="E2586" s="28"/>
      <c r="F2586" s="28"/>
      <c r="G2586" s="34"/>
      <c r="H2586" s="23"/>
      <c r="I2586" s="10">
        <f t="shared" si="489"/>
        <v>0</v>
      </c>
    </row>
    <row r="2587" spans="1:11">
      <c r="B2587" s="11" t="s">
        <v>13</v>
      </c>
      <c r="C2587" s="12" t="s">
        <v>15</v>
      </c>
      <c r="D2587" s="28"/>
      <c r="E2587" s="28"/>
      <c r="F2587" s="28"/>
      <c r="G2587" s="34"/>
      <c r="H2587" s="23"/>
      <c r="I2587" s="10">
        <f t="shared" si="489"/>
        <v>0</v>
      </c>
    </row>
    <row r="2588" spans="1:11">
      <c r="B2588" s="11" t="s">
        <v>13</v>
      </c>
      <c r="C2588" s="12" t="s">
        <v>15</v>
      </c>
      <c r="D2588" s="28"/>
      <c r="E2588" s="28"/>
      <c r="F2588" s="28"/>
      <c r="G2588" s="34"/>
      <c r="H2588" s="23"/>
      <c r="I2588" s="10">
        <f t="shared" si="489"/>
        <v>0</v>
      </c>
    </row>
    <row r="2589" spans="1:11">
      <c r="B2589" s="11" t="s">
        <v>13</v>
      </c>
      <c r="C2589" s="12" t="s">
        <v>15</v>
      </c>
      <c r="D2589" s="28"/>
      <c r="E2589" s="28"/>
      <c r="F2589" s="28"/>
      <c r="G2589" s="34"/>
      <c r="H2589" s="23"/>
      <c r="I2589" s="10">
        <f t="shared" si="489"/>
        <v>0</v>
      </c>
    </row>
    <row r="2590" spans="1:11">
      <c r="B2590" s="11" t="s">
        <v>13</v>
      </c>
      <c r="C2590" s="12" t="s">
        <v>16</v>
      </c>
      <c r="D2590" s="28"/>
      <c r="E2590" s="28"/>
      <c r="F2590" s="28"/>
      <c r="G2590" s="34"/>
      <c r="H2590" s="23"/>
      <c r="I2590" s="10">
        <f t="shared" si="489"/>
        <v>0</v>
      </c>
    </row>
    <row r="2591" spans="1:11">
      <c r="B2591" s="11" t="s">
        <v>13</v>
      </c>
      <c r="C2591" s="12" t="s">
        <v>16</v>
      </c>
      <c r="D2591" s="28"/>
      <c r="E2591" s="28"/>
      <c r="F2591" s="28"/>
      <c r="G2591" s="34"/>
      <c r="H2591" s="23"/>
      <c r="I2591" s="10">
        <f t="shared" si="489"/>
        <v>0</v>
      </c>
    </row>
    <row r="2592" spans="1:11">
      <c r="B2592" s="11" t="s">
        <v>21</v>
      </c>
      <c r="C2592" s="12" t="s">
        <v>14</v>
      </c>
      <c r="D2592" s="28"/>
      <c r="E2592" s="28"/>
      <c r="F2592" s="28"/>
      <c r="G2592" s="22">
        <f>SUM(G2583:G2586)</f>
        <v>0</v>
      </c>
      <c r="H2592" s="15">
        <v>37.42</v>
      </c>
      <c r="I2592" s="10">
        <f t="shared" si="489"/>
        <v>0</v>
      </c>
      <c r="K2592" s="5">
        <f>SUM(G2592)*I2567</f>
        <v>0</v>
      </c>
    </row>
    <row r="2593" spans="1:13">
      <c r="B2593" s="11" t="s">
        <v>21</v>
      </c>
      <c r="C2593" s="12" t="s">
        <v>15</v>
      </c>
      <c r="D2593" s="28"/>
      <c r="E2593" s="28"/>
      <c r="F2593" s="28"/>
      <c r="G2593" s="22">
        <f>SUM(G2587:G2589)</f>
        <v>0</v>
      </c>
      <c r="H2593" s="15">
        <v>37.42</v>
      </c>
      <c r="I2593" s="10">
        <f t="shared" si="489"/>
        <v>0</v>
      </c>
      <c r="L2593" s="5">
        <f>SUM(G2593)*I2567</f>
        <v>0</v>
      </c>
    </row>
    <row r="2594" spans="1:13">
      <c r="B2594" s="11" t="s">
        <v>21</v>
      </c>
      <c r="C2594" s="12" t="s">
        <v>16</v>
      </c>
      <c r="D2594" s="28"/>
      <c r="E2594" s="28"/>
      <c r="F2594" s="28"/>
      <c r="G2594" s="22">
        <f>SUM(G2590:G2591)</f>
        <v>0</v>
      </c>
      <c r="H2594" s="15">
        <v>37.42</v>
      </c>
      <c r="I2594" s="10">
        <f t="shared" si="489"/>
        <v>0</v>
      </c>
      <c r="M2594" s="5">
        <f>SUM(G2594)*I2567</f>
        <v>0</v>
      </c>
    </row>
    <row r="2595" spans="1:13">
      <c r="B2595" s="11" t="s">
        <v>13</v>
      </c>
      <c r="C2595" s="12" t="s">
        <v>17</v>
      </c>
      <c r="D2595" s="28"/>
      <c r="E2595" s="28"/>
      <c r="F2595" s="28"/>
      <c r="G2595" s="34"/>
      <c r="H2595" s="15">
        <v>37.42</v>
      </c>
      <c r="I2595" s="10">
        <f t="shared" si="489"/>
        <v>0</v>
      </c>
      <c r="L2595" s="5">
        <f>SUM(G2595)*I2567</f>
        <v>0</v>
      </c>
    </row>
    <row r="2596" spans="1:13">
      <c r="B2596" s="11" t="s">
        <v>12</v>
      </c>
      <c r="C2596" s="12"/>
      <c r="D2596" s="28"/>
      <c r="E2596" s="28"/>
      <c r="F2596" s="28"/>
      <c r="G2596" s="10"/>
      <c r="H2596" s="15">
        <v>37.42</v>
      </c>
      <c r="I2596" s="10">
        <f t="shared" si="489"/>
        <v>0</v>
      </c>
    </row>
    <row r="2597" spans="1:13">
      <c r="B2597" s="11" t="s">
        <v>11</v>
      </c>
      <c r="C2597" s="12"/>
      <c r="D2597" s="28"/>
      <c r="E2597" s="28"/>
      <c r="F2597" s="28"/>
      <c r="G2597" s="10">
        <v>1</v>
      </c>
      <c r="H2597" s="15">
        <f>SUM(I2569:I2596)*0.01</f>
        <v>0</v>
      </c>
      <c r="I2597" s="10">
        <f>SUM(G2597*H2597)</f>
        <v>0</v>
      </c>
    </row>
    <row r="2598" spans="1:13" s="2" customFormat="1" ht="13.1">
      <c r="B2598" s="8" t="s">
        <v>10</v>
      </c>
      <c r="D2598" s="27"/>
      <c r="E2598" s="27"/>
      <c r="F2598" s="27"/>
      <c r="G2598" s="6">
        <f>SUM(G2592:G2595)</f>
        <v>0</v>
      </c>
      <c r="H2598" s="14"/>
      <c r="I2598" s="6">
        <f>SUM(I2569:I2597)</f>
        <v>0</v>
      </c>
      <c r="J2598" s="6">
        <f>SUM(I2598)*I2567</f>
        <v>0</v>
      </c>
      <c r="K2598" s="6">
        <f>SUM(K2592:K2597)</f>
        <v>0</v>
      </c>
      <c r="L2598" s="6">
        <f t="shared" ref="L2598" si="490">SUM(L2592:L2597)</f>
        <v>0</v>
      </c>
      <c r="M2598" s="6">
        <f t="shared" ref="M2598" si="491">SUM(M2592:M2597)</f>
        <v>0</v>
      </c>
    </row>
    <row r="2599" spans="1:13" ht="15.05">
      <c r="A2599" s="3" t="s">
        <v>9</v>
      </c>
      <c r="B2599" s="77">
        <f>'JMS SHEDULE OF WORKS'!C84</f>
        <v>0</v>
      </c>
      <c r="D2599" s="26">
        <f>'JMS SHEDULE OF WORKS'!D84</f>
        <v>0</v>
      </c>
      <c r="F2599" s="78">
        <f>'JMS SHEDULE OF WORKS'!G84</f>
        <v>0</v>
      </c>
      <c r="H2599" s="13" t="s">
        <v>22</v>
      </c>
      <c r="I2599" s="24">
        <f>'JMS SHEDULE OF WORKS'!E84</f>
        <v>0</v>
      </c>
    </row>
    <row r="2600" spans="1:13" s="2" customFormat="1" ht="13.1">
      <c r="A2600" s="76" t="str">
        <f>'JMS SHEDULE OF WORKS'!A84</f>
        <v>6964/82</v>
      </c>
      <c r="B2600" s="8" t="s">
        <v>3</v>
      </c>
      <c r="C2600" s="2" t="s">
        <v>4</v>
      </c>
      <c r="D2600" s="27" t="s">
        <v>5</v>
      </c>
      <c r="E2600" s="27" t="s">
        <v>5</v>
      </c>
      <c r="F2600" s="27" t="s">
        <v>23</v>
      </c>
      <c r="G2600" s="6" t="s">
        <v>6</v>
      </c>
      <c r="H2600" s="14" t="s">
        <v>7</v>
      </c>
      <c r="I2600" s="6" t="s">
        <v>8</v>
      </c>
      <c r="J2600" s="6"/>
      <c r="K2600" s="6" t="s">
        <v>18</v>
      </c>
      <c r="L2600" s="6" t="s">
        <v>19</v>
      </c>
      <c r="M2600" s="6" t="s">
        <v>20</v>
      </c>
    </row>
    <row r="2601" spans="1:13">
      <c r="A2601" s="30" t="s">
        <v>24</v>
      </c>
      <c r="B2601" s="11"/>
      <c r="C2601" s="12"/>
      <c r="D2601" s="28"/>
      <c r="E2601" s="28"/>
      <c r="F2601" s="28">
        <f t="shared" ref="F2601:F2606" si="492">SUM(D2601*E2601)</f>
        <v>0</v>
      </c>
      <c r="G2601" s="10"/>
      <c r="H2601" s="15"/>
      <c r="I2601" s="10">
        <f t="shared" ref="I2601:I2606" si="493">SUM(F2601*G2601)*H2601</f>
        <v>0</v>
      </c>
    </row>
    <row r="2602" spans="1:13">
      <c r="A2602" s="30" t="s">
        <v>24</v>
      </c>
      <c r="B2602" s="11"/>
      <c r="C2602" s="12"/>
      <c r="D2602" s="28"/>
      <c r="E2602" s="28"/>
      <c r="F2602" s="28">
        <f t="shared" si="492"/>
        <v>0</v>
      </c>
      <c r="G2602" s="10"/>
      <c r="H2602" s="15"/>
      <c r="I2602" s="10">
        <f t="shared" si="493"/>
        <v>0</v>
      </c>
    </row>
    <row r="2603" spans="1:13">
      <c r="A2603" s="30" t="s">
        <v>24</v>
      </c>
      <c r="B2603" s="11"/>
      <c r="C2603" s="12"/>
      <c r="D2603" s="28"/>
      <c r="E2603" s="28"/>
      <c r="F2603" s="28">
        <f t="shared" si="492"/>
        <v>0</v>
      </c>
      <c r="G2603" s="10"/>
      <c r="H2603" s="15"/>
      <c r="I2603" s="10">
        <f t="shared" si="493"/>
        <v>0</v>
      </c>
    </row>
    <row r="2604" spans="1:13">
      <c r="A2604" s="31" t="s">
        <v>25</v>
      </c>
      <c r="B2604" s="11"/>
      <c r="C2604" s="12"/>
      <c r="D2604" s="28"/>
      <c r="E2604" s="28"/>
      <c r="F2604" s="28">
        <f t="shared" si="492"/>
        <v>0</v>
      </c>
      <c r="G2604" s="10"/>
      <c r="H2604" s="15"/>
      <c r="I2604" s="10">
        <f t="shared" si="493"/>
        <v>0</v>
      </c>
    </row>
    <row r="2605" spans="1:13">
      <c r="A2605" s="31" t="s">
        <v>25</v>
      </c>
      <c r="B2605" s="11"/>
      <c r="C2605" s="12"/>
      <c r="D2605" s="28"/>
      <c r="E2605" s="28"/>
      <c r="F2605" s="28">
        <f t="shared" si="492"/>
        <v>0</v>
      </c>
      <c r="G2605" s="10"/>
      <c r="H2605" s="15"/>
      <c r="I2605" s="10">
        <f t="shared" si="493"/>
        <v>0</v>
      </c>
    </row>
    <row r="2606" spans="1:13">
      <c r="A2606" s="31" t="s">
        <v>25</v>
      </c>
      <c r="B2606" s="11"/>
      <c r="C2606" s="12"/>
      <c r="D2606" s="28"/>
      <c r="E2606" s="28"/>
      <c r="F2606" s="28">
        <f t="shared" si="492"/>
        <v>0</v>
      </c>
      <c r="G2606" s="10"/>
      <c r="H2606" s="15"/>
      <c r="I2606" s="10">
        <f t="shared" si="493"/>
        <v>0</v>
      </c>
    </row>
    <row r="2607" spans="1:13">
      <c r="A2607" s="31" t="s">
        <v>39</v>
      </c>
      <c r="B2607" s="11"/>
      <c r="C2607" s="12"/>
      <c r="D2607" s="28"/>
      <c r="E2607" s="28"/>
      <c r="F2607" s="28"/>
      <c r="G2607" s="10"/>
      <c r="H2607" s="15"/>
      <c r="I2607" s="10">
        <f t="shared" ref="I2607:I2609" si="494">SUM(G2607*H2607)</f>
        <v>0</v>
      </c>
    </row>
    <row r="2608" spans="1:13">
      <c r="A2608" s="31" t="s">
        <v>39</v>
      </c>
      <c r="B2608" s="11"/>
      <c r="C2608" s="12"/>
      <c r="D2608" s="28"/>
      <c r="E2608" s="28"/>
      <c r="F2608" s="28"/>
      <c r="G2608" s="10"/>
      <c r="H2608" s="15"/>
      <c r="I2608" s="10">
        <f t="shared" si="494"/>
        <v>0</v>
      </c>
    </row>
    <row r="2609" spans="1:11">
      <c r="A2609" s="31" t="s">
        <v>39</v>
      </c>
      <c r="B2609" s="11"/>
      <c r="C2609" s="12"/>
      <c r="D2609" s="28"/>
      <c r="E2609" s="28"/>
      <c r="F2609" s="28"/>
      <c r="G2609" s="10"/>
      <c r="H2609" s="15"/>
      <c r="I2609" s="10">
        <f t="shared" si="494"/>
        <v>0</v>
      </c>
    </row>
    <row r="2610" spans="1:11">
      <c r="A2610" s="32" t="s">
        <v>28</v>
      </c>
      <c r="B2610" s="11"/>
      <c r="C2610" s="12"/>
      <c r="D2610" s="28"/>
      <c r="E2610" s="28"/>
      <c r="F2610" s="28"/>
      <c r="G2610" s="10"/>
      <c r="H2610" s="15"/>
      <c r="I2610" s="10">
        <f t="shared" ref="I2610:I2628" si="495">SUM(G2610*H2610)</f>
        <v>0</v>
      </c>
    </row>
    <row r="2611" spans="1:11">
      <c r="A2611" s="32" t="s">
        <v>28</v>
      </c>
      <c r="B2611" s="11"/>
      <c r="C2611" s="12"/>
      <c r="D2611" s="28"/>
      <c r="E2611" s="28"/>
      <c r="F2611" s="28"/>
      <c r="G2611" s="10"/>
      <c r="H2611" s="15"/>
      <c r="I2611" s="10">
        <f t="shared" si="495"/>
        <v>0</v>
      </c>
    </row>
    <row r="2612" spans="1:11">
      <c r="A2612" s="32" t="s">
        <v>28</v>
      </c>
      <c r="B2612" s="11"/>
      <c r="C2612" s="12"/>
      <c r="D2612" s="28"/>
      <c r="E2612" s="28"/>
      <c r="F2612" s="28"/>
      <c r="G2612" s="10"/>
      <c r="H2612" s="15"/>
      <c r="I2612" s="10">
        <f t="shared" si="495"/>
        <v>0</v>
      </c>
    </row>
    <row r="2613" spans="1:11">
      <c r="A2613" t="s">
        <v>26</v>
      </c>
      <c r="B2613" s="11"/>
      <c r="C2613" s="12"/>
      <c r="D2613" s="28"/>
      <c r="E2613" s="28"/>
      <c r="F2613" s="28"/>
      <c r="G2613" s="33">
        <v>0.1</v>
      </c>
      <c r="H2613" s="15">
        <f>SUM(I2610:I2612)</f>
        <v>0</v>
      </c>
      <c r="I2613" s="10">
        <f t="shared" si="495"/>
        <v>0</v>
      </c>
    </row>
    <row r="2614" spans="1:11">
      <c r="B2614" s="11" t="s">
        <v>27</v>
      </c>
      <c r="C2614" s="12"/>
      <c r="D2614" s="28"/>
      <c r="E2614" s="28"/>
      <c r="F2614" s="28"/>
      <c r="G2614" s="10"/>
      <c r="H2614" s="15"/>
      <c r="I2614" s="10">
        <f t="shared" si="495"/>
        <v>0</v>
      </c>
    </row>
    <row r="2615" spans="1:11">
      <c r="B2615" s="11" t="s">
        <v>13</v>
      </c>
      <c r="C2615" s="12" t="s">
        <v>14</v>
      </c>
      <c r="D2615" s="28" t="s">
        <v>29</v>
      </c>
      <c r="E2615" s="28"/>
      <c r="F2615" s="28">
        <f>SUM(G2601:G2603)</f>
        <v>0</v>
      </c>
      <c r="G2615" s="34">
        <f>SUM(F2615)/20</f>
        <v>0</v>
      </c>
      <c r="H2615" s="23"/>
      <c r="I2615" s="10">
        <f t="shared" si="495"/>
        <v>0</v>
      </c>
    </row>
    <row r="2616" spans="1:11">
      <c r="B2616" s="11" t="s">
        <v>13</v>
      </c>
      <c r="C2616" s="12" t="s">
        <v>14</v>
      </c>
      <c r="D2616" s="28" t="s">
        <v>30</v>
      </c>
      <c r="E2616" s="28"/>
      <c r="F2616" s="28">
        <f>SUM(G2604:G2606)</f>
        <v>0</v>
      </c>
      <c r="G2616" s="34">
        <f>SUM(F2616)/10</f>
        <v>0</v>
      </c>
      <c r="H2616" s="23"/>
      <c r="I2616" s="10">
        <f t="shared" si="495"/>
        <v>0</v>
      </c>
    </row>
    <row r="2617" spans="1:11">
      <c r="B2617" s="11" t="s">
        <v>13</v>
      </c>
      <c r="C2617" s="12" t="s">
        <v>14</v>
      </c>
      <c r="D2617" s="28" t="s">
        <v>57</v>
      </c>
      <c r="E2617" s="28"/>
      <c r="F2617" s="80"/>
      <c r="G2617" s="34">
        <f>SUM(F2617)*0.25</f>
        <v>0</v>
      </c>
      <c r="H2617" s="23"/>
      <c r="I2617" s="10">
        <f t="shared" si="495"/>
        <v>0</v>
      </c>
    </row>
    <row r="2618" spans="1:11">
      <c r="B2618" s="11" t="s">
        <v>13</v>
      </c>
      <c r="C2618" s="12" t="s">
        <v>14</v>
      </c>
      <c r="D2618" s="28"/>
      <c r="E2618" s="28"/>
      <c r="F2618" s="28"/>
      <c r="G2618" s="34"/>
      <c r="H2618" s="23"/>
      <c r="I2618" s="10">
        <f t="shared" si="495"/>
        <v>0</v>
      </c>
    </row>
    <row r="2619" spans="1:11">
      <c r="B2619" s="11" t="s">
        <v>13</v>
      </c>
      <c r="C2619" s="12" t="s">
        <v>15</v>
      </c>
      <c r="D2619" s="28"/>
      <c r="E2619" s="28"/>
      <c r="F2619" s="28"/>
      <c r="G2619" s="34"/>
      <c r="H2619" s="23"/>
      <c r="I2619" s="10">
        <f t="shared" si="495"/>
        <v>0</v>
      </c>
    </row>
    <row r="2620" spans="1:11">
      <c r="B2620" s="11" t="s">
        <v>13</v>
      </c>
      <c r="C2620" s="12" t="s">
        <v>15</v>
      </c>
      <c r="D2620" s="28"/>
      <c r="E2620" s="28"/>
      <c r="F2620" s="28"/>
      <c r="G2620" s="34"/>
      <c r="H2620" s="23"/>
      <c r="I2620" s="10">
        <f t="shared" si="495"/>
        <v>0</v>
      </c>
    </row>
    <row r="2621" spans="1:11">
      <c r="B2621" s="11" t="s">
        <v>13</v>
      </c>
      <c r="C2621" s="12" t="s">
        <v>15</v>
      </c>
      <c r="D2621" s="28"/>
      <c r="E2621" s="28"/>
      <c r="F2621" s="28"/>
      <c r="G2621" s="34"/>
      <c r="H2621" s="23"/>
      <c r="I2621" s="10">
        <f t="shared" si="495"/>
        <v>0</v>
      </c>
    </row>
    <row r="2622" spans="1:11">
      <c r="B2622" s="11" t="s">
        <v>13</v>
      </c>
      <c r="C2622" s="12" t="s">
        <v>16</v>
      </c>
      <c r="D2622" s="28"/>
      <c r="E2622" s="28"/>
      <c r="F2622" s="28"/>
      <c r="G2622" s="34"/>
      <c r="H2622" s="23"/>
      <c r="I2622" s="10">
        <f t="shared" si="495"/>
        <v>0</v>
      </c>
    </row>
    <row r="2623" spans="1:11">
      <c r="B2623" s="11" t="s">
        <v>13</v>
      </c>
      <c r="C2623" s="12" t="s">
        <v>16</v>
      </c>
      <c r="D2623" s="28"/>
      <c r="E2623" s="28"/>
      <c r="F2623" s="28"/>
      <c r="G2623" s="34"/>
      <c r="H2623" s="23"/>
      <c r="I2623" s="10">
        <f t="shared" si="495"/>
        <v>0</v>
      </c>
    </row>
    <row r="2624" spans="1:11">
      <c r="B2624" s="11" t="s">
        <v>21</v>
      </c>
      <c r="C2624" s="12" t="s">
        <v>14</v>
      </c>
      <c r="D2624" s="28"/>
      <c r="E2624" s="28"/>
      <c r="F2624" s="28"/>
      <c r="G2624" s="22">
        <f>SUM(G2615:G2618)</f>
        <v>0</v>
      </c>
      <c r="H2624" s="15">
        <v>37.42</v>
      </c>
      <c r="I2624" s="10">
        <f t="shared" si="495"/>
        <v>0</v>
      </c>
      <c r="K2624" s="5">
        <f>SUM(G2624)*I2599</f>
        <v>0</v>
      </c>
    </row>
    <row r="2625" spans="1:13">
      <c r="B2625" s="11" t="s">
        <v>21</v>
      </c>
      <c r="C2625" s="12" t="s">
        <v>15</v>
      </c>
      <c r="D2625" s="28"/>
      <c r="E2625" s="28"/>
      <c r="F2625" s="28"/>
      <c r="G2625" s="22">
        <f>SUM(G2619:G2621)</f>
        <v>0</v>
      </c>
      <c r="H2625" s="15">
        <v>37.42</v>
      </c>
      <c r="I2625" s="10">
        <f t="shared" si="495"/>
        <v>0</v>
      </c>
      <c r="L2625" s="5">
        <f>SUM(G2625)*I2599</f>
        <v>0</v>
      </c>
    </row>
    <row r="2626" spans="1:13">
      <c r="B2626" s="11" t="s">
        <v>21</v>
      </c>
      <c r="C2626" s="12" t="s">
        <v>16</v>
      </c>
      <c r="D2626" s="28"/>
      <c r="E2626" s="28"/>
      <c r="F2626" s="28"/>
      <c r="G2626" s="22">
        <f>SUM(G2622:G2623)</f>
        <v>0</v>
      </c>
      <c r="H2626" s="15">
        <v>37.42</v>
      </c>
      <c r="I2626" s="10">
        <f t="shared" si="495"/>
        <v>0</v>
      </c>
      <c r="M2626" s="5">
        <f>SUM(G2626)*I2599</f>
        <v>0</v>
      </c>
    </row>
    <row r="2627" spans="1:13">
      <c r="B2627" s="11" t="s">
        <v>13</v>
      </c>
      <c r="C2627" s="12" t="s">
        <v>17</v>
      </c>
      <c r="D2627" s="28"/>
      <c r="E2627" s="28"/>
      <c r="F2627" s="28"/>
      <c r="G2627" s="34"/>
      <c r="H2627" s="15">
        <v>37.42</v>
      </c>
      <c r="I2627" s="10">
        <f t="shared" si="495"/>
        <v>0</v>
      </c>
      <c r="L2627" s="5">
        <f>SUM(G2627)*I2599</f>
        <v>0</v>
      </c>
    </row>
    <row r="2628" spans="1:13">
      <c r="B2628" s="11" t="s">
        <v>12</v>
      </c>
      <c r="C2628" s="12"/>
      <c r="D2628" s="28"/>
      <c r="E2628" s="28"/>
      <c r="F2628" s="28"/>
      <c r="G2628" s="10"/>
      <c r="H2628" s="15">
        <v>37.42</v>
      </c>
      <c r="I2628" s="10">
        <f t="shared" si="495"/>
        <v>0</v>
      </c>
    </row>
    <row r="2629" spans="1:13">
      <c r="B2629" s="11" t="s">
        <v>11</v>
      </c>
      <c r="C2629" s="12"/>
      <c r="D2629" s="28"/>
      <c r="E2629" s="28"/>
      <c r="F2629" s="28"/>
      <c r="G2629" s="10">
        <v>1</v>
      </c>
      <c r="H2629" s="15">
        <f>SUM(I2601:I2628)*0.01</f>
        <v>0</v>
      </c>
      <c r="I2629" s="10">
        <f>SUM(G2629*H2629)</f>
        <v>0</v>
      </c>
    </row>
    <row r="2630" spans="1:13" s="2" customFormat="1" ht="13.1">
      <c r="B2630" s="8" t="s">
        <v>10</v>
      </c>
      <c r="D2630" s="27"/>
      <c r="E2630" s="27"/>
      <c r="F2630" s="27"/>
      <c r="G2630" s="6">
        <f>SUM(G2624:G2627)</f>
        <v>0</v>
      </c>
      <c r="H2630" s="14"/>
      <c r="I2630" s="6">
        <f>SUM(I2601:I2629)</f>
        <v>0</v>
      </c>
      <c r="J2630" s="6">
        <f>SUM(I2630)*I2599</f>
        <v>0</v>
      </c>
      <c r="K2630" s="6">
        <f>SUM(K2624:K2629)</f>
        <v>0</v>
      </c>
      <c r="L2630" s="6">
        <f t="shared" ref="L2630" si="496">SUM(L2624:L2629)</f>
        <v>0</v>
      </c>
      <c r="M2630" s="6">
        <f t="shared" ref="M2630" si="497">SUM(M2624:M2629)</f>
        <v>0</v>
      </c>
    </row>
    <row r="2631" spans="1:13" ht="15.05">
      <c r="A2631" s="3" t="s">
        <v>9</v>
      </c>
      <c r="B2631" s="77">
        <f>'JMS SHEDULE OF WORKS'!C85</f>
        <v>0</v>
      </c>
      <c r="D2631" s="26">
        <f>'JMS SHEDULE OF WORKS'!D85</f>
        <v>0</v>
      </c>
      <c r="F2631" s="78">
        <f>'JMS SHEDULE OF WORKS'!G85</f>
        <v>0</v>
      </c>
      <c r="H2631" s="13" t="s">
        <v>22</v>
      </c>
      <c r="I2631" s="24">
        <f>'JMS SHEDULE OF WORKS'!E85</f>
        <v>0</v>
      </c>
    </row>
    <row r="2632" spans="1:13" s="2" customFormat="1" ht="13.1">
      <c r="A2632" s="76" t="str">
        <f>'JMS SHEDULE OF WORKS'!A85</f>
        <v>6964/83</v>
      </c>
      <c r="B2632" s="8" t="s">
        <v>3</v>
      </c>
      <c r="C2632" s="2" t="s">
        <v>4</v>
      </c>
      <c r="D2632" s="27" t="s">
        <v>5</v>
      </c>
      <c r="E2632" s="27" t="s">
        <v>5</v>
      </c>
      <c r="F2632" s="27" t="s">
        <v>23</v>
      </c>
      <c r="G2632" s="6" t="s">
        <v>6</v>
      </c>
      <c r="H2632" s="14" t="s">
        <v>7</v>
      </c>
      <c r="I2632" s="6" t="s">
        <v>8</v>
      </c>
      <c r="J2632" s="6"/>
      <c r="K2632" s="6" t="s">
        <v>18</v>
      </c>
      <c r="L2632" s="6" t="s">
        <v>19</v>
      </c>
      <c r="M2632" s="6" t="s">
        <v>20</v>
      </c>
    </row>
    <row r="2633" spans="1:13">
      <c r="A2633" s="30" t="s">
        <v>24</v>
      </c>
      <c r="B2633" s="11"/>
      <c r="C2633" s="12"/>
      <c r="D2633" s="28"/>
      <c r="E2633" s="28"/>
      <c r="F2633" s="28">
        <f t="shared" ref="F2633:F2638" si="498">SUM(D2633*E2633)</f>
        <v>0</v>
      </c>
      <c r="G2633" s="10"/>
      <c r="H2633" s="15"/>
      <c r="I2633" s="10">
        <f t="shared" ref="I2633:I2638" si="499">SUM(F2633*G2633)*H2633</f>
        <v>0</v>
      </c>
    </row>
    <row r="2634" spans="1:13">
      <c r="A2634" s="30" t="s">
        <v>24</v>
      </c>
      <c r="B2634" s="11"/>
      <c r="C2634" s="12"/>
      <c r="D2634" s="28"/>
      <c r="E2634" s="28"/>
      <c r="F2634" s="28">
        <f t="shared" si="498"/>
        <v>0</v>
      </c>
      <c r="G2634" s="10"/>
      <c r="H2634" s="15"/>
      <c r="I2634" s="10">
        <f t="shared" si="499"/>
        <v>0</v>
      </c>
    </row>
    <row r="2635" spans="1:13">
      <c r="A2635" s="30" t="s">
        <v>24</v>
      </c>
      <c r="B2635" s="11"/>
      <c r="C2635" s="12"/>
      <c r="D2635" s="28"/>
      <c r="E2635" s="28"/>
      <c r="F2635" s="28">
        <f t="shared" si="498"/>
        <v>0</v>
      </c>
      <c r="G2635" s="10"/>
      <c r="H2635" s="15"/>
      <c r="I2635" s="10">
        <f t="shared" si="499"/>
        <v>0</v>
      </c>
    </row>
    <row r="2636" spans="1:13">
      <c r="A2636" s="31" t="s">
        <v>25</v>
      </c>
      <c r="B2636" s="11"/>
      <c r="C2636" s="12"/>
      <c r="D2636" s="28"/>
      <c r="E2636" s="28"/>
      <c r="F2636" s="28">
        <f t="shared" si="498"/>
        <v>0</v>
      </c>
      <c r="G2636" s="10"/>
      <c r="H2636" s="15"/>
      <c r="I2636" s="10">
        <f t="shared" si="499"/>
        <v>0</v>
      </c>
    </row>
    <row r="2637" spans="1:13">
      <c r="A2637" s="31" t="s">
        <v>25</v>
      </c>
      <c r="B2637" s="11"/>
      <c r="C2637" s="12"/>
      <c r="D2637" s="28"/>
      <c r="E2637" s="28"/>
      <c r="F2637" s="28">
        <f t="shared" si="498"/>
        <v>0</v>
      </c>
      <c r="G2637" s="10"/>
      <c r="H2637" s="15"/>
      <c r="I2637" s="10">
        <f t="shared" si="499"/>
        <v>0</v>
      </c>
    </row>
    <row r="2638" spans="1:13">
      <c r="A2638" s="31" t="s">
        <v>25</v>
      </c>
      <c r="B2638" s="11"/>
      <c r="C2638" s="12"/>
      <c r="D2638" s="28"/>
      <c r="E2638" s="28"/>
      <c r="F2638" s="28">
        <f t="shared" si="498"/>
        <v>0</v>
      </c>
      <c r="G2638" s="10"/>
      <c r="H2638" s="15"/>
      <c r="I2638" s="10">
        <f t="shared" si="499"/>
        <v>0</v>
      </c>
    </row>
    <row r="2639" spans="1:13">
      <c r="A2639" s="31" t="s">
        <v>39</v>
      </c>
      <c r="B2639" s="11"/>
      <c r="C2639" s="12"/>
      <c r="D2639" s="28"/>
      <c r="E2639" s="28"/>
      <c r="F2639" s="28"/>
      <c r="G2639" s="10"/>
      <c r="H2639" s="15"/>
      <c r="I2639" s="10">
        <f t="shared" ref="I2639:I2641" si="500">SUM(G2639*H2639)</f>
        <v>0</v>
      </c>
    </row>
    <row r="2640" spans="1:13">
      <c r="A2640" s="31" t="s">
        <v>39</v>
      </c>
      <c r="B2640" s="11"/>
      <c r="C2640" s="12"/>
      <c r="D2640" s="28"/>
      <c r="E2640" s="28"/>
      <c r="F2640" s="28"/>
      <c r="G2640" s="10"/>
      <c r="H2640" s="15"/>
      <c r="I2640" s="10">
        <f t="shared" si="500"/>
        <v>0</v>
      </c>
    </row>
    <row r="2641" spans="1:11">
      <c r="A2641" s="31" t="s">
        <v>39</v>
      </c>
      <c r="B2641" s="11"/>
      <c r="C2641" s="12"/>
      <c r="D2641" s="28"/>
      <c r="E2641" s="28"/>
      <c r="F2641" s="28"/>
      <c r="G2641" s="10"/>
      <c r="H2641" s="15"/>
      <c r="I2641" s="10">
        <f t="shared" si="500"/>
        <v>0</v>
      </c>
    </row>
    <row r="2642" spans="1:11">
      <c r="A2642" s="32" t="s">
        <v>28</v>
      </c>
      <c r="B2642" s="11"/>
      <c r="C2642" s="12"/>
      <c r="D2642" s="28"/>
      <c r="E2642" s="28"/>
      <c r="F2642" s="28"/>
      <c r="G2642" s="10"/>
      <c r="H2642" s="15"/>
      <c r="I2642" s="10">
        <f t="shared" ref="I2642:I2660" si="501">SUM(G2642*H2642)</f>
        <v>0</v>
      </c>
    </row>
    <row r="2643" spans="1:11">
      <c r="A2643" s="32" t="s">
        <v>28</v>
      </c>
      <c r="B2643" s="11"/>
      <c r="C2643" s="12"/>
      <c r="D2643" s="28"/>
      <c r="E2643" s="28"/>
      <c r="F2643" s="28"/>
      <c r="G2643" s="10"/>
      <c r="H2643" s="15"/>
      <c r="I2643" s="10">
        <f t="shared" si="501"/>
        <v>0</v>
      </c>
    </row>
    <row r="2644" spans="1:11">
      <c r="A2644" s="32" t="s">
        <v>28</v>
      </c>
      <c r="B2644" s="11"/>
      <c r="C2644" s="12"/>
      <c r="D2644" s="28"/>
      <c r="E2644" s="28"/>
      <c r="F2644" s="28"/>
      <c r="G2644" s="10"/>
      <c r="H2644" s="15"/>
      <c r="I2644" s="10">
        <f t="shared" si="501"/>
        <v>0</v>
      </c>
    </row>
    <row r="2645" spans="1:11">
      <c r="A2645" t="s">
        <v>26</v>
      </c>
      <c r="B2645" s="11"/>
      <c r="C2645" s="12"/>
      <c r="D2645" s="28"/>
      <c r="E2645" s="28"/>
      <c r="F2645" s="28"/>
      <c r="G2645" s="33">
        <v>0.1</v>
      </c>
      <c r="H2645" s="15">
        <f>SUM(I2642:I2644)</f>
        <v>0</v>
      </c>
      <c r="I2645" s="10">
        <f t="shared" si="501"/>
        <v>0</v>
      </c>
    </row>
    <row r="2646" spans="1:11">
      <c r="B2646" s="11" t="s">
        <v>27</v>
      </c>
      <c r="C2646" s="12"/>
      <c r="D2646" s="28"/>
      <c r="E2646" s="28"/>
      <c r="F2646" s="28"/>
      <c r="G2646" s="10"/>
      <c r="H2646" s="15"/>
      <c r="I2646" s="10">
        <f t="shared" si="501"/>
        <v>0</v>
      </c>
    </row>
    <row r="2647" spans="1:11">
      <c r="B2647" s="11" t="s">
        <v>13</v>
      </c>
      <c r="C2647" s="12" t="s">
        <v>14</v>
      </c>
      <c r="D2647" s="28" t="s">
        <v>29</v>
      </c>
      <c r="E2647" s="28"/>
      <c r="F2647" s="28">
        <f>SUM(G2633:G2635)</f>
        <v>0</v>
      </c>
      <c r="G2647" s="34">
        <f>SUM(F2647)/20</f>
        <v>0</v>
      </c>
      <c r="H2647" s="23"/>
      <c r="I2647" s="10">
        <f t="shared" si="501"/>
        <v>0</v>
      </c>
    </row>
    <row r="2648" spans="1:11">
      <c r="B2648" s="11" t="s">
        <v>13</v>
      </c>
      <c r="C2648" s="12" t="s">
        <v>14</v>
      </c>
      <c r="D2648" s="28" t="s">
        <v>30</v>
      </c>
      <c r="E2648" s="28"/>
      <c r="F2648" s="28">
        <f>SUM(G2636:G2638)</f>
        <v>0</v>
      </c>
      <c r="G2648" s="34">
        <f>SUM(F2648)/10</f>
        <v>0</v>
      </c>
      <c r="H2648" s="23"/>
      <c r="I2648" s="10">
        <f t="shared" si="501"/>
        <v>0</v>
      </c>
    </row>
    <row r="2649" spans="1:11">
      <c r="B2649" s="11" t="s">
        <v>13</v>
      </c>
      <c r="C2649" s="12" t="s">
        <v>14</v>
      </c>
      <c r="D2649" s="28" t="s">
        <v>57</v>
      </c>
      <c r="E2649" s="28"/>
      <c r="F2649" s="80"/>
      <c r="G2649" s="34">
        <f>SUM(F2649)*0.25</f>
        <v>0</v>
      </c>
      <c r="H2649" s="23"/>
      <c r="I2649" s="10">
        <f t="shared" si="501"/>
        <v>0</v>
      </c>
    </row>
    <row r="2650" spans="1:11">
      <c r="B2650" s="11" t="s">
        <v>13</v>
      </c>
      <c r="C2650" s="12" t="s">
        <v>14</v>
      </c>
      <c r="D2650" s="28"/>
      <c r="E2650" s="28"/>
      <c r="F2650" s="28"/>
      <c r="G2650" s="34"/>
      <c r="H2650" s="23"/>
      <c r="I2650" s="10">
        <f t="shared" si="501"/>
        <v>0</v>
      </c>
    </row>
    <row r="2651" spans="1:11">
      <c r="B2651" s="11" t="s">
        <v>13</v>
      </c>
      <c r="C2651" s="12" t="s">
        <v>15</v>
      </c>
      <c r="D2651" s="28"/>
      <c r="E2651" s="28"/>
      <c r="F2651" s="28"/>
      <c r="G2651" s="34"/>
      <c r="H2651" s="23"/>
      <c r="I2651" s="10">
        <f t="shared" si="501"/>
        <v>0</v>
      </c>
    </row>
    <row r="2652" spans="1:11">
      <c r="B2652" s="11" t="s">
        <v>13</v>
      </c>
      <c r="C2652" s="12" t="s">
        <v>15</v>
      </c>
      <c r="D2652" s="28"/>
      <c r="E2652" s="28"/>
      <c r="F2652" s="28"/>
      <c r="G2652" s="34"/>
      <c r="H2652" s="23"/>
      <c r="I2652" s="10">
        <f t="shared" si="501"/>
        <v>0</v>
      </c>
    </row>
    <row r="2653" spans="1:11">
      <c r="B2653" s="11" t="s">
        <v>13</v>
      </c>
      <c r="C2653" s="12" t="s">
        <v>15</v>
      </c>
      <c r="D2653" s="28"/>
      <c r="E2653" s="28"/>
      <c r="F2653" s="28"/>
      <c r="G2653" s="34"/>
      <c r="H2653" s="23"/>
      <c r="I2653" s="10">
        <f t="shared" si="501"/>
        <v>0</v>
      </c>
    </row>
    <row r="2654" spans="1:11">
      <c r="B2654" s="11" t="s">
        <v>13</v>
      </c>
      <c r="C2654" s="12" t="s">
        <v>16</v>
      </c>
      <c r="D2654" s="28"/>
      <c r="E2654" s="28"/>
      <c r="F2654" s="28"/>
      <c r="G2654" s="34"/>
      <c r="H2654" s="23"/>
      <c r="I2654" s="10">
        <f t="shared" si="501"/>
        <v>0</v>
      </c>
    </row>
    <row r="2655" spans="1:11">
      <c r="B2655" s="11" t="s">
        <v>13</v>
      </c>
      <c r="C2655" s="12" t="s">
        <v>16</v>
      </c>
      <c r="D2655" s="28"/>
      <c r="E2655" s="28"/>
      <c r="F2655" s="28"/>
      <c r="G2655" s="34"/>
      <c r="H2655" s="23"/>
      <c r="I2655" s="10">
        <f t="shared" si="501"/>
        <v>0</v>
      </c>
    </row>
    <row r="2656" spans="1:11">
      <c r="B2656" s="11" t="s">
        <v>21</v>
      </c>
      <c r="C2656" s="12" t="s">
        <v>14</v>
      </c>
      <c r="D2656" s="28"/>
      <c r="E2656" s="28"/>
      <c r="F2656" s="28"/>
      <c r="G2656" s="22">
        <f>SUM(G2647:G2650)</f>
        <v>0</v>
      </c>
      <c r="H2656" s="15">
        <v>37.42</v>
      </c>
      <c r="I2656" s="10">
        <f t="shared" si="501"/>
        <v>0</v>
      </c>
      <c r="K2656" s="5">
        <f>SUM(G2656)*I2631</f>
        <v>0</v>
      </c>
    </row>
    <row r="2657" spans="1:13">
      <c r="B2657" s="11" t="s">
        <v>21</v>
      </c>
      <c r="C2657" s="12" t="s">
        <v>15</v>
      </c>
      <c r="D2657" s="28"/>
      <c r="E2657" s="28"/>
      <c r="F2657" s="28"/>
      <c r="G2657" s="22">
        <f>SUM(G2651:G2653)</f>
        <v>0</v>
      </c>
      <c r="H2657" s="15">
        <v>37.42</v>
      </c>
      <c r="I2657" s="10">
        <f t="shared" si="501"/>
        <v>0</v>
      </c>
      <c r="L2657" s="5">
        <f>SUM(G2657)*I2631</f>
        <v>0</v>
      </c>
    </row>
    <row r="2658" spans="1:13">
      <c r="B2658" s="11" t="s">
        <v>21</v>
      </c>
      <c r="C2658" s="12" t="s">
        <v>16</v>
      </c>
      <c r="D2658" s="28"/>
      <c r="E2658" s="28"/>
      <c r="F2658" s="28"/>
      <c r="G2658" s="22">
        <f>SUM(G2654:G2655)</f>
        <v>0</v>
      </c>
      <c r="H2658" s="15">
        <v>37.42</v>
      </c>
      <c r="I2658" s="10">
        <f t="shared" si="501"/>
        <v>0</v>
      </c>
      <c r="M2658" s="5">
        <f>SUM(G2658)*I2631</f>
        <v>0</v>
      </c>
    </row>
    <row r="2659" spans="1:13">
      <c r="B2659" s="11" t="s">
        <v>13</v>
      </c>
      <c r="C2659" s="12" t="s">
        <v>17</v>
      </c>
      <c r="D2659" s="28"/>
      <c r="E2659" s="28"/>
      <c r="F2659" s="28"/>
      <c r="G2659" s="34"/>
      <c r="H2659" s="15">
        <v>37.42</v>
      </c>
      <c r="I2659" s="10">
        <f t="shared" si="501"/>
        <v>0</v>
      </c>
      <c r="L2659" s="5">
        <f>SUM(G2659)*I2631</f>
        <v>0</v>
      </c>
    </row>
    <row r="2660" spans="1:13">
      <c r="B2660" s="11" t="s">
        <v>12</v>
      </c>
      <c r="C2660" s="12"/>
      <c r="D2660" s="28"/>
      <c r="E2660" s="28"/>
      <c r="F2660" s="28"/>
      <c r="G2660" s="10"/>
      <c r="H2660" s="15">
        <v>37.42</v>
      </c>
      <c r="I2660" s="10">
        <f t="shared" si="501"/>
        <v>0</v>
      </c>
    </row>
    <row r="2661" spans="1:13">
      <c r="B2661" s="11" t="s">
        <v>11</v>
      </c>
      <c r="C2661" s="12"/>
      <c r="D2661" s="28"/>
      <c r="E2661" s="28"/>
      <c r="F2661" s="28"/>
      <c r="G2661" s="10">
        <v>1</v>
      </c>
      <c r="H2661" s="15">
        <f>SUM(I2633:I2660)*0.01</f>
        <v>0</v>
      </c>
      <c r="I2661" s="10">
        <f>SUM(G2661*H2661)</f>
        <v>0</v>
      </c>
    </row>
    <row r="2662" spans="1:13" s="2" customFormat="1" ht="13.1">
      <c r="B2662" s="8" t="s">
        <v>10</v>
      </c>
      <c r="D2662" s="27"/>
      <c r="E2662" s="27"/>
      <c r="F2662" s="27"/>
      <c r="G2662" s="6">
        <f>SUM(G2656:G2659)</f>
        <v>0</v>
      </c>
      <c r="H2662" s="14"/>
      <c r="I2662" s="6">
        <f>SUM(I2633:I2661)</f>
        <v>0</v>
      </c>
      <c r="J2662" s="6">
        <f>SUM(I2662)*I2631</f>
        <v>0</v>
      </c>
      <c r="K2662" s="6">
        <f>SUM(K2656:K2661)</f>
        <v>0</v>
      </c>
      <c r="L2662" s="6">
        <f t="shared" ref="L2662" si="502">SUM(L2656:L2661)</f>
        <v>0</v>
      </c>
      <c r="M2662" s="6">
        <f t="shared" ref="M2662" si="503">SUM(M2656:M2661)</f>
        <v>0</v>
      </c>
    </row>
    <row r="2663" spans="1:13" ht="15.05">
      <c r="A2663" s="3" t="s">
        <v>9</v>
      </c>
      <c r="B2663" s="77">
        <f>'JMS SHEDULE OF WORKS'!C86</f>
        <v>0</v>
      </c>
      <c r="D2663" s="26">
        <f>'JMS SHEDULE OF WORKS'!D86</f>
        <v>0</v>
      </c>
      <c r="F2663" s="78">
        <f>'JMS SHEDULE OF WORKS'!G86</f>
        <v>0</v>
      </c>
      <c r="H2663" s="13" t="s">
        <v>22</v>
      </c>
      <c r="I2663" s="24">
        <f>'JMS SHEDULE OF WORKS'!E86</f>
        <v>0</v>
      </c>
    </row>
    <row r="2664" spans="1:13" s="2" customFormat="1" ht="13.1">
      <c r="A2664" s="76" t="str">
        <f>'JMS SHEDULE OF WORKS'!A86</f>
        <v>6964/84</v>
      </c>
      <c r="B2664" s="8" t="s">
        <v>3</v>
      </c>
      <c r="C2664" s="2" t="s">
        <v>4</v>
      </c>
      <c r="D2664" s="27" t="s">
        <v>5</v>
      </c>
      <c r="E2664" s="27" t="s">
        <v>5</v>
      </c>
      <c r="F2664" s="27" t="s">
        <v>23</v>
      </c>
      <c r="G2664" s="6" t="s">
        <v>6</v>
      </c>
      <c r="H2664" s="14" t="s">
        <v>7</v>
      </c>
      <c r="I2664" s="6" t="s">
        <v>8</v>
      </c>
      <c r="J2664" s="6"/>
      <c r="K2664" s="6" t="s">
        <v>18</v>
      </c>
      <c r="L2664" s="6" t="s">
        <v>19</v>
      </c>
      <c r="M2664" s="6" t="s">
        <v>20</v>
      </c>
    </row>
    <row r="2665" spans="1:13">
      <c r="A2665" s="30" t="s">
        <v>24</v>
      </c>
      <c r="B2665" s="11"/>
      <c r="C2665" s="12"/>
      <c r="D2665" s="28"/>
      <c r="E2665" s="28"/>
      <c r="F2665" s="28">
        <f t="shared" ref="F2665:F2670" si="504">SUM(D2665*E2665)</f>
        <v>0</v>
      </c>
      <c r="G2665" s="10"/>
      <c r="H2665" s="15"/>
      <c r="I2665" s="10">
        <f t="shared" ref="I2665:I2670" si="505">SUM(F2665*G2665)*H2665</f>
        <v>0</v>
      </c>
    </row>
    <row r="2666" spans="1:13">
      <c r="A2666" s="30" t="s">
        <v>24</v>
      </c>
      <c r="B2666" s="11"/>
      <c r="C2666" s="12"/>
      <c r="D2666" s="28"/>
      <c r="E2666" s="28"/>
      <c r="F2666" s="28">
        <f t="shared" si="504"/>
        <v>0</v>
      </c>
      <c r="G2666" s="10"/>
      <c r="H2666" s="15"/>
      <c r="I2666" s="10">
        <f t="shared" si="505"/>
        <v>0</v>
      </c>
    </row>
    <row r="2667" spans="1:13">
      <c r="A2667" s="30" t="s">
        <v>24</v>
      </c>
      <c r="B2667" s="11"/>
      <c r="C2667" s="12"/>
      <c r="D2667" s="28"/>
      <c r="E2667" s="28"/>
      <c r="F2667" s="28">
        <f t="shared" si="504"/>
        <v>0</v>
      </c>
      <c r="G2667" s="10"/>
      <c r="H2667" s="15"/>
      <c r="I2667" s="10">
        <f t="shared" si="505"/>
        <v>0</v>
      </c>
    </row>
    <row r="2668" spans="1:13">
      <c r="A2668" s="31" t="s">
        <v>25</v>
      </c>
      <c r="B2668" s="11"/>
      <c r="C2668" s="12"/>
      <c r="D2668" s="28"/>
      <c r="E2668" s="28"/>
      <c r="F2668" s="28">
        <f t="shared" si="504"/>
        <v>0</v>
      </c>
      <c r="G2668" s="10"/>
      <c r="H2668" s="15"/>
      <c r="I2668" s="10">
        <f t="shared" si="505"/>
        <v>0</v>
      </c>
    </row>
    <row r="2669" spans="1:13">
      <c r="A2669" s="31" t="s">
        <v>25</v>
      </c>
      <c r="B2669" s="11"/>
      <c r="C2669" s="12"/>
      <c r="D2669" s="28"/>
      <c r="E2669" s="28"/>
      <c r="F2669" s="28">
        <f t="shared" si="504"/>
        <v>0</v>
      </c>
      <c r="G2669" s="10"/>
      <c r="H2669" s="15"/>
      <c r="I2669" s="10">
        <f t="shared" si="505"/>
        <v>0</v>
      </c>
    </row>
    <row r="2670" spans="1:13">
      <c r="A2670" s="31" t="s">
        <v>25</v>
      </c>
      <c r="B2670" s="11"/>
      <c r="C2670" s="12"/>
      <c r="D2670" s="28"/>
      <c r="E2670" s="28"/>
      <c r="F2670" s="28">
        <f t="shared" si="504"/>
        <v>0</v>
      </c>
      <c r="G2670" s="10"/>
      <c r="H2670" s="15"/>
      <c r="I2670" s="10">
        <f t="shared" si="505"/>
        <v>0</v>
      </c>
    </row>
    <row r="2671" spans="1:13">
      <c r="A2671" s="31" t="s">
        <v>39</v>
      </c>
      <c r="B2671" s="11"/>
      <c r="C2671" s="12"/>
      <c r="D2671" s="28"/>
      <c r="E2671" s="28"/>
      <c r="F2671" s="28"/>
      <c r="G2671" s="10"/>
      <c r="H2671" s="15"/>
      <c r="I2671" s="10">
        <f t="shared" ref="I2671:I2673" si="506">SUM(G2671*H2671)</f>
        <v>0</v>
      </c>
    </row>
    <row r="2672" spans="1:13">
      <c r="A2672" s="31" t="s">
        <v>39</v>
      </c>
      <c r="B2672" s="11"/>
      <c r="C2672" s="12"/>
      <c r="D2672" s="28"/>
      <c r="E2672" s="28"/>
      <c r="F2672" s="28"/>
      <c r="G2672" s="10"/>
      <c r="H2672" s="15"/>
      <c r="I2672" s="10">
        <f t="shared" si="506"/>
        <v>0</v>
      </c>
    </row>
    <row r="2673" spans="1:11">
      <c r="A2673" s="31" t="s">
        <v>39</v>
      </c>
      <c r="B2673" s="11"/>
      <c r="C2673" s="12"/>
      <c r="D2673" s="28"/>
      <c r="E2673" s="28"/>
      <c r="F2673" s="28"/>
      <c r="G2673" s="10"/>
      <c r="H2673" s="15"/>
      <c r="I2673" s="10">
        <f t="shared" si="506"/>
        <v>0</v>
      </c>
    </row>
    <row r="2674" spans="1:11">
      <c r="A2674" s="32" t="s">
        <v>28</v>
      </c>
      <c r="B2674" s="11"/>
      <c r="C2674" s="12"/>
      <c r="D2674" s="28"/>
      <c r="E2674" s="28"/>
      <c r="F2674" s="28"/>
      <c r="G2674" s="10"/>
      <c r="H2674" s="15"/>
      <c r="I2674" s="10">
        <f t="shared" ref="I2674:I2692" si="507">SUM(G2674*H2674)</f>
        <v>0</v>
      </c>
    </row>
    <row r="2675" spans="1:11">
      <c r="A2675" s="32" t="s">
        <v>28</v>
      </c>
      <c r="B2675" s="11"/>
      <c r="C2675" s="12"/>
      <c r="D2675" s="28"/>
      <c r="E2675" s="28"/>
      <c r="F2675" s="28"/>
      <c r="G2675" s="10"/>
      <c r="H2675" s="15"/>
      <c r="I2675" s="10">
        <f t="shared" si="507"/>
        <v>0</v>
      </c>
    </row>
    <row r="2676" spans="1:11">
      <c r="A2676" s="32" t="s">
        <v>28</v>
      </c>
      <c r="B2676" s="11"/>
      <c r="C2676" s="12"/>
      <c r="D2676" s="28"/>
      <c r="E2676" s="28"/>
      <c r="F2676" s="28"/>
      <c r="G2676" s="10"/>
      <c r="H2676" s="15"/>
      <c r="I2676" s="10">
        <f t="shared" si="507"/>
        <v>0</v>
      </c>
    </row>
    <row r="2677" spans="1:11">
      <c r="A2677" t="s">
        <v>26</v>
      </c>
      <c r="B2677" s="11"/>
      <c r="C2677" s="12"/>
      <c r="D2677" s="28"/>
      <c r="E2677" s="28"/>
      <c r="F2677" s="28"/>
      <c r="G2677" s="33">
        <v>0.1</v>
      </c>
      <c r="H2677" s="15">
        <f>SUM(I2674:I2676)</f>
        <v>0</v>
      </c>
      <c r="I2677" s="10">
        <f t="shared" si="507"/>
        <v>0</v>
      </c>
    </row>
    <row r="2678" spans="1:11">
      <c r="B2678" s="11" t="s">
        <v>27</v>
      </c>
      <c r="C2678" s="12"/>
      <c r="D2678" s="28"/>
      <c r="E2678" s="28"/>
      <c r="F2678" s="28"/>
      <c r="G2678" s="10"/>
      <c r="H2678" s="15"/>
      <c r="I2678" s="10">
        <f t="shared" si="507"/>
        <v>0</v>
      </c>
    </row>
    <row r="2679" spans="1:11">
      <c r="B2679" s="11" t="s">
        <v>13</v>
      </c>
      <c r="C2679" s="12" t="s">
        <v>14</v>
      </c>
      <c r="D2679" s="28" t="s">
        <v>29</v>
      </c>
      <c r="E2679" s="28"/>
      <c r="F2679" s="28">
        <f>SUM(G2665:G2667)</f>
        <v>0</v>
      </c>
      <c r="G2679" s="34">
        <f>SUM(F2679)/20</f>
        <v>0</v>
      </c>
      <c r="H2679" s="23"/>
      <c r="I2679" s="10">
        <f t="shared" si="507"/>
        <v>0</v>
      </c>
    </row>
    <row r="2680" spans="1:11">
      <c r="B2680" s="11" t="s">
        <v>13</v>
      </c>
      <c r="C2680" s="12" t="s">
        <v>14</v>
      </c>
      <c r="D2680" s="28" t="s">
        <v>30</v>
      </c>
      <c r="E2680" s="28"/>
      <c r="F2680" s="28">
        <f>SUM(G2668:G2670)</f>
        <v>0</v>
      </c>
      <c r="G2680" s="34">
        <f>SUM(F2680)/10</f>
        <v>0</v>
      </c>
      <c r="H2680" s="23"/>
      <c r="I2680" s="10">
        <f t="shared" si="507"/>
        <v>0</v>
      </c>
    </row>
    <row r="2681" spans="1:11">
      <c r="B2681" s="11" t="s">
        <v>13</v>
      </c>
      <c r="C2681" s="12" t="s">
        <v>14</v>
      </c>
      <c r="D2681" s="28" t="s">
        <v>57</v>
      </c>
      <c r="E2681" s="28"/>
      <c r="F2681" s="80"/>
      <c r="G2681" s="34">
        <f>SUM(F2681)*0.25</f>
        <v>0</v>
      </c>
      <c r="H2681" s="23"/>
      <c r="I2681" s="10">
        <f t="shared" si="507"/>
        <v>0</v>
      </c>
    </row>
    <row r="2682" spans="1:11">
      <c r="B2682" s="11" t="s">
        <v>13</v>
      </c>
      <c r="C2682" s="12" t="s">
        <v>14</v>
      </c>
      <c r="D2682" s="28"/>
      <c r="E2682" s="28"/>
      <c r="F2682" s="28"/>
      <c r="G2682" s="34"/>
      <c r="H2682" s="23"/>
      <c r="I2682" s="10">
        <f t="shared" si="507"/>
        <v>0</v>
      </c>
    </row>
    <row r="2683" spans="1:11">
      <c r="B2683" s="11" t="s">
        <v>13</v>
      </c>
      <c r="C2683" s="12" t="s">
        <v>15</v>
      </c>
      <c r="D2683" s="28"/>
      <c r="E2683" s="28"/>
      <c r="F2683" s="28"/>
      <c r="G2683" s="34"/>
      <c r="H2683" s="23"/>
      <c r="I2683" s="10">
        <f t="shared" si="507"/>
        <v>0</v>
      </c>
    </row>
    <row r="2684" spans="1:11">
      <c r="B2684" s="11" t="s">
        <v>13</v>
      </c>
      <c r="C2684" s="12" t="s">
        <v>15</v>
      </c>
      <c r="D2684" s="28"/>
      <c r="E2684" s="28"/>
      <c r="F2684" s="28"/>
      <c r="G2684" s="34"/>
      <c r="H2684" s="23"/>
      <c r="I2684" s="10">
        <f t="shared" si="507"/>
        <v>0</v>
      </c>
    </row>
    <row r="2685" spans="1:11">
      <c r="B2685" s="11" t="s">
        <v>13</v>
      </c>
      <c r="C2685" s="12" t="s">
        <v>15</v>
      </c>
      <c r="D2685" s="28"/>
      <c r="E2685" s="28"/>
      <c r="F2685" s="28"/>
      <c r="G2685" s="34"/>
      <c r="H2685" s="23"/>
      <c r="I2685" s="10">
        <f t="shared" si="507"/>
        <v>0</v>
      </c>
    </row>
    <row r="2686" spans="1:11">
      <c r="B2686" s="11" t="s">
        <v>13</v>
      </c>
      <c r="C2686" s="12" t="s">
        <v>16</v>
      </c>
      <c r="D2686" s="28"/>
      <c r="E2686" s="28"/>
      <c r="F2686" s="28"/>
      <c r="G2686" s="34"/>
      <c r="H2686" s="23"/>
      <c r="I2686" s="10">
        <f t="shared" si="507"/>
        <v>0</v>
      </c>
    </row>
    <row r="2687" spans="1:11">
      <c r="B2687" s="11" t="s">
        <v>13</v>
      </c>
      <c r="C2687" s="12" t="s">
        <v>16</v>
      </c>
      <c r="D2687" s="28"/>
      <c r="E2687" s="28"/>
      <c r="F2687" s="28"/>
      <c r="G2687" s="34"/>
      <c r="H2687" s="23"/>
      <c r="I2687" s="10">
        <f t="shared" si="507"/>
        <v>0</v>
      </c>
    </row>
    <row r="2688" spans="1:11">
      <c r="B2688" s="11" t="s">
        <v>21</v>
      </c>
      <c r="C2688" s="12" t="s">
        <v>14</v>
      </c>
      <c r="D2688" s="28"/>
      <c r="E2688" s="28"/>
      <c r="F2688" s="28"/>
      <c r="G2688" s="22">
        <f>SUM(G2679:G2682)</f>
        <v>0</v>
      </c>
      <c r="H2688" s="15">
        <v>37.42</v>
      </c>
      <c r="I2688" s="10">
        <f t="shared" si="507"/>
        <v>0</v>
      </c>
      <c r="K2688" s="5">
        <f>SUM(G2688)*I2663</f>
        <v>0</v>
      </c>
    </row>
    <row r="2689" spans="1:13">
      <c r="B2689" s="11" t="s">
        <v>21</v>
      </c>
      <c r="C2689" s="12" t="s">
        <v>15</v>
      </c>
      <c r="D2689" s="28"/>
      <c r="E2689" s="28"/>
      <c r="F2689" s="28"/>
      <c r="G2689" s="22">
        <f>SUM(G2683:G2685)</f>
        <v>0</v>
      </c>
      <c r="H2689" s="15">
        <v>37.42</v>
      </c>
      <c r="I2689" s="10">
        <f t="shared" si="507"/>
        <v>0</v>
      </c>
      <c r="L2689" s="5">
        <f>SUM(G2689)*I2663</f>
        <v>0</v>
      </c>
    </row>
    <row r="2690" spans="1:13">
      <c r="B2690" s="11" t="s">
        <v>21</v>
      </c>
      <c r="C2690" s="12" t="s">
        <v>16</v>
      </c>
      <c r="D2690" s="28"/>
      <c r="E2690" s="28"/>
      <c r="F2690" s="28"/>
      <c r="G2690" s="22">
        <f>SUM(G2686:G2687)</f>
        <v>0</v>
      </c>
      <c r="H2690" s="15">
        <v>37.42</v>
      </c>
      <c r="I2690" s="10">
        <f t="shared" si="507"/>
        <v>0</v>
      </c>
      <c r="M2690" s="5">
        <f>SUM(G2690)*I2663</f>
        <v>0</v>
      </c>
    </row>
    <row r="2691" spans="1:13">
      <c r="B2691" s="11" t="s">
        <v>13</v>
      </c>
      <c r="C2691" s="12" t="s">
        <v>17</v>
      </c>
      <c r="D2691" s="28"/>
      <c r="E2691" s="28"/>
      <c r="F2691" s="28"/>
      <c r="G2691" s="34"/>
      <c r="H2691" s="15">
        <v>37.42</v>
      </c>
      <c r="I2691" s="10">
        <f t="shared" si="507"/>
        <v>0</v>
      </c>
      <c r="L2691" s="5">
        <f>SUM(G2691)*I2663</f>
        <v>0</v>
      </c>
    </row>
    <row r="2692" spans="1:13">
      <c r="B2692" s="11" t="s">
        <v>12</v>
      </c>
      <c r="C2692" s="12"/>
      <c r="D2692" s="28"/>
      <c r="E2692" s="28"/>
      <c r="F2692" s="28"/>
      <c r="G2692" s="10"/>
      <c r="H2692" s="15">
        <v>37.42</v>
      </c>
      <c r="I2692" s="10">
        <f t="shared" si="507"/>
        <v>0</v>
      </c>
    </row>
    <row r="2693" spans="1:13">
      <c r="B2693" s="11" t="s">
        <v>11</v>
      </c>
      <c r="C2693" s="12"/>
      <c r="D2693" s="28"/>
      <c r="E2693" s="28"/>
      <c r="F2693" s="28"/>
      <c r="G2693" s="10">
        <v>1</v>
      </c>
      <c r="H2693" s="15">
        <f>SUM(I2665:I2692)*0.01</f>
        <v>0</v>
      </c>
      <c r="I2693" s="10">
        <f>SUM(G2693*H2693)</f>
        <v>0</v>
      </c>
    </row>
    <row r="2694" spans="1:13" s="2" customFormat="1" ht="13.1">
      <c r="B2694" s="8" t="s">
        <v>10</v>
      </c>
      <c r="D2694" s="27"/>
      <c r="E2694" s="27"/>
      <c r="F2694" s="27"/>
      <c r="G2694" s="6">
        <f>SUM(G2688:G2691)</f>
        <v>0</v>
      </c>
      <c r="H2694" s="14"/>
      <c r="I2694" s="6">
        <f>SUM(I2665:I2693)</f>
        <v>0</v>
      </c>
      <c r="J2694" s="6">
        <f>SUM(I2694)*I2663</f>
        <v>0</v>
      </c>
      <c r="K2694" s="6">
        <f>SUM(K2688:K2693)</f>
        <v>0</v>
      </c>
      <c r="L2694" s="6">
        <f t="shared" ref="L2694" si="508">SUM(L2688:L2693)</f>
        <v>0</v>
      </c>
      <c r="M2694" s="6">
        <f t="shared" ref="M2694" si="509">SUM(M2688:M2693)</f>
        <v>0</v>
      </c>
    </row>
    <row r="2695" spans="1:13" ht="15.05">
      <c r="A2695" s="3" t="s">
        <v>9</v>
      </c>
      <c r="B2695" s="77">
        <f>'JMS SHEDULE OF WORKS'!C87</f>
        <v>0</v>
      </c>
      <c r="D2695" s="26">
        <f>'JMS SHEDULE OF WORKS'!D87</f>
        <v>0</v>
      </c>
      <c r="F2695" s="78">
        <f>'JMS SHEDULE OF WORKS'!G87</f>
        <v>0</v>
      </c>
      <c r="H2695" s="13" t="s">
        <v>22</v>
      </c>
      <c r="I2695" s="24">
        <f>'JMS SHEDULE OF WORKS'!E87</f>
        <v>0</v>
      </c>
    </row>
    <row r="2696" spans="1:13" s="2" customFormat="1" ht="13.1">
      <c r="A2696" s="76" t="str">
        <f>'JMS SHEDULE OF WORKS'!A87</f>
        <v>6964/85</v>
      </c>
      <c r="B2696" s="8" t="s">
        <v>3</v>
      </c>
      <c r="C2696" s="2" t="s">
        <v>4</v>
      </c>
      <c r="D2696" s="27" t="s">
        <v>5</v>
      </c>
      <c r="E2696" s="27" t="s">
        <v>5</v>
      </c>
      <c r="F2696" s="27" t="s">
        <v>23</v>
      </c>
      <c r="G2696" s="6" t="s">
        <v>6</v>
      </c>
      <c r="H2696" s="14" t="s">
        <v>7</v>
      </c>
      <c r="I2696" s="6" t="s">
        <v>8</v>
      </c>
      <c r="J2696" s="6"/>
      <c r="K2696" s="6" t="s">
        <v>18</v>
      </c>
      <c r="L2696" s="6" t="s">
        <v>19</v>
      </c>
      <c r="M2696" s="6" t="s">
        <v>20</v>
      </c>
    </row>
    <row r="2697" spans="1:13">
      <c r="A2697" s="30" t="s">
        <v>24</v>
      </c>
      <c r="B2697" s="11"/>
      <c r="C2697" s="12"/>
      <c r="D2697" s="28"/>
      <c r="E2697" s="28"/>
      <c r="F2697" s="28">
        <f t="shared" ref="F2697:F2702" si="510">SUM(D2697*E2697)</f>
        <v>0</v>
      </c>
      <c r="G2697" s="10"/>
      <c r="H2697" s="15"/>
      <c r="I2697" s="10">
        <f t="shared" ref="I2697:I2702" si="511">SUM(F2697*G2697)*H2697</f>
        <v>0</v>
      </c>
    </row>
    <row r="2698" spans="1:13">
      <c r="A2698" s="30" t="s">
        <v>24</v>
      </c>
      <c r="B2698" s="11"/>
      <c r="C2698" s="12"/>
      <c r="D2698" s="28"/>
      <c r="E2698" s="28"/>
      <c r="F2698" s="28">
        <f t="shared" si="510"/>
        <v>0</v>
      </c>
      <c r="G2698" s="10"/>
      <c r="H2698" s="15"/>
      <c r="I2698" s="10">
        <f t="shared" si="511"/>
        <v>0</v>
      </c>
    </row>
    <row r="2699" spans="1:13">
      <c r="A2699" s="30" t="s">
        <v>24</v>
      </c>
      <c r="B2699" s="11"/>
      <c r="C2699" s="12"/>
      <c r="D2699" s="28"/>
      <c r="E2699" s="28"/>
      <c r="F2699" s="28">
        <f t="shared" si="510"/>
        <v>0</v>
      </c>
      <c r="G2699" s="10"/>
      <c r="H2699" s="15"/>
      <c r="I2699" s="10">
        <f t="shared" si="511"/>
        <v>0</v>
      </c>
    </row>
    <row r="2700" spans="1:13">
      <c r="A2700" s="31" t="s">
        <v>25</v>
      </c>
      <c r="B2700" s="11"/>
      <c r="C2700" s="12"/>
      <c r="D2700" s="28"/>
      <c r="E2700" s="28"/>
      <c r="F2700" s="28">
        <f t="shared" si="510"/>
        <v>0</v>
      </c>
      <c r="G2700" s="10"/>
      <c r="H2700" s="15"/>
      <c r="I2700" s="10">
        <f t="shared" si="511"/>
        <v>0</v>
      </c>
    </row>
    <row r="2701" spans="1:13">
      <c r="A2701" s="31" t="s">
        <v>25</v>
      </c>
      <c r="B2701" s="11"/>
      <c r="C2701" s="12"/>
      <c r="D2701" s="28"/>
      <c r="E2701" s="28"/>
      <c r="F2701" s="28">
        <f t="shared" si="510"/>
        <v>0</v>
      </c>
      <c r="G2701" s="10"/>
      <c r="H2701" s="15"/>
      <c r="I2701" s="10">
        <f t="shared" si="511"/>
        <v>0</v>
      </c>
    </row>
    <row r="2702" spans="1:13">
      <c r="A2702" s="31" t="s">
        <v>25</v>
      </c>
      <c r="B2702" s="11"/>
      <c r="C2702" s="12"/>
      <c r="D2702" s="28"/>
      <c r="E2702" s="28"/>
      <c r="F2702" s="28">
        <f t="shared" si="510"/>
        <v>0</v>
      </c>
      <c r="G2702" s="10"/>
      <c r="H2702" s="15"/>
      <c r="I2702" s="10">
        <f t="shared" si="511"/>
        <v>0</v>
      </c>
    </row>
    <row r="2703" spans="1:13">
      <c r="A2703" s="31" t="s">
        <v>39</v>
      </c>
      <c r="B2703" s="11"/>
      <c r="C2703" s="12"/>
      <c r="D2703" s="28"/>
      <c r="E2703" s="28"/>
      <c r="F2703" s="28"/>
      <c r="G2703" s="10"/>
      <c r="H2703" s="15"/>
      <c r="I2703" s="10">
        <f t="shared" ref="I2703:I2705" si="512">SUM(G2703*H2703)</f>
        <v>0</v>
      </c>
    </row>
    <row r="2704" spans="1:13">
      <c r="A2704" s="31" t="s">
        <v>39</v>
      </c>
      <c r="B2704" s="11"/>
      <c r="C2704" s="12"/>
      <c r="D2704" s="28"/>
      <c r="E2704" s="28"/>
      <c r="F2704" s="28"/>
      <c r="G2704" s="10"/>
      <c r="H2704" s="15"/>
      <c r="I2704" s="10">
        <f t="shared" si="512"/>
        <v>0</v>
      </c>
    </row>
    <row r="2705" spans="1:11">
      <c r="A2705" s="31" t="s">
        <v>39</v>
      </c>
      <c r="B2705" s="11"/>
      <c r="C2705" s="12"/>
      <c r="D2705" s="28"/>
      <c r="E2705" s="28"/>
      <c r="F2705" s="28"/>
      <c r="G2705" s="10"/>
      <c r="H2705" s="15"/>
      <c r="I2705" s="10">
        <f t="shared" si="512"/>
        <v>0</v>
      </c>
    </row>
    <row r="2706" spans="1:11">
      <c r="A2706" s="32" t="s">
        <v>28</v>
      </c>
      <c r="B2706" s="11"/>
      <c r="C2706" s="12"/>
      <c r="D2706" s="28"/>
      <c r="E2706" s="28"/>
      <c r="F2706" s="28"/>
      <c r="G2706" s="10"/>
      <c r="H2706" s="15"/>
      <c r="I2706" s="10">
        <f t="shared" ref="I2706:I2724" si="513">SUM(G2706*H2706)</f>
        <v>0</v>
      </c>
    </row>
    <row r="2707" spans="1:11">
      <c r="A2707" s="32" t="s">
        <v>28</v>
      </c>
      <c r="B2707" s="11"/>
      <c r="C2707" s="12"/>
      <c r="D2707" s="28"/>
      <c r="E2707" s="28"/>
      <c r="F2707" s="28"/>
      <c r="G2707" s="10"/>
      <c r="H2707" s="15"/>
      <c r="I2707" s="10">
        <f t="shared" si="513"/>
        <v>0</v>
      </c>
    </row>
    <row r="2708" spans="1:11">
      <c r="A2708" s="32" t="s">
        <v>28</v>
      </c>
      <c r="B2708" s="11"/>
      <c r="C2708" s="12"/>
      <c r="D2708" s="28"/>
      <c r="E2708" s="28"/>
      <c r="F2708" s="28"/>
      <c r="G2708" s="10"/>
      <c r="H2708" s="15"/>
      <c r="I2708" s="10">
        <f t="shared" si="513"/>
        <v>0</v>
      </c>
    </row>
    <row r="2709" spans="1:11">
      <c r="A2709" t="s">
        <v>26</v>
      </c>
      <c r="B2709" s="11"/>
      <c r="C2709" s="12"/>
      <c r="D2709" s="28"/>
      <c r="E2709" s="28"/>
      <c r="F2709" s="28"/>
      <c r="G2709" s="33">
        <v>0.1</v>
      </c>
      <c r="H2709" s="15">
        <f>SUM(I2706:I2708)</f>
        <v>0</v>
      </c>
      <c r="I2709" s="10">
        <f t="shared" si="513"/>
        <v>0</v>
      </c>
    </row>
    <row r="2710" spans="1:11">
      <c r="B2710" s="11" t="s">
        <v>27</v>
      </c>
      <c r="C2710" s="12"/>
      <c r="D2710" s="28"/>
      <c r="E2710" s="28"/>
      <c r="F2710" s="28"/>
      <c r="G2710" s="10"/>
      <c r="H2710" s="15"/>
      <c r="I2710" s="10">
        <f t="shared" si="513"/>
        <v>0</v>
      </c>
    </row>
    <row r="2711" spans="1:11">
      <c r="B2711" s="11" t="s">
        <v>13</v>
      </c>
      <c r="C2711" s="12" t="s">
        <v>14</v>
      </c>
      <c r="D2711" s="28" t="s">
        <v>29</v>
      </c>
      <c r="E2711" s="28"/>
      <c r="F2711" s="28">
        <f>SUM(G2697:G2699)</f>
        <v>0</v>
      </c>
      <c r="G2711" s="34">
        <f>SUM(F2711)/20</f>
        <v>0</v>
      </c>
      <c r="H2711" s="23"/>
      <c r="I2711" s="10">
        <f t="shared" si="513"/>
        <v>0</v>
      </c>
    </row>
    <row r="2712" spans="1:11">
      <c r="B2712" s="11" t="s">
        <v>13</v>
      </c>
      <c r="C2712" s="12" t="s">
        <v>14</v>
      </c>
      <c r="D2712" s="28" t="s">
        <v>30</v>
      </c>
      <c r="E2712" s="28"/>
      <c r="F2712" s="28">
        <f>SUM(G2700:G2702)</f>
        <v>0</v>
      </c>
      <c r="G2712" s="34">
        <f>SUM(F2712)/10</f>
        <v>0</v>
      </c>
      <c r="H2712" s="23"/>
      <c r="I2712" s="10">
        <f t="shared" si="513"/>
        <v>0</v>
      </c>
    </row>
    <row r="2713" spans="1:11">
      <c r="B2713" s="11" t="s">
        <v>13</v>
      </c>
      <c r="C2713" s="12" t="s">
        <v>14</v>
      </c>
      <c r="D2713" s="28" t="s">
        <v>57</v>
      </c>
      <c r="E2713" s="28"/>
      <c r="F2713" s="80"/>
      <c r="G2713" s="34">
        <f>SUM(F2713)*0.25</f>
        <v>0</v>
      </c>
      <c r="H2713" s="23"/>
      <c r="I2713" s="10">
        <f t="shared" si="513"/>
        <v>0</v>
      </c>
    </row>
    <row r="2714" spans="1:11">
      <c r="B2714" s="11" t="s">
        <v>13</v>
      </c>
      <c r="C2714" s="12" t="s">
        <v>14</v>
      </c>
      <c r="D2714" s="28"/>
      <c r="E2714" s="28"/>
      <c r="F2714" s="28"/>
      <c r="G2714" s="34"/>
      <c r="H2714" s="23"/>
      <c r="I2714" s="10">
        <f t="shared" si="513"/>
        <v>0</v>
      </c>
    </row>
    <row r="2715" spans="1:11">
      <c r="B2715" s="11" t="s">
        <v>13</v>
      </c>
      <c r="C2715" s="12" t="s">
        <v>15</v>
      </c>
      <c r="D2715" s="28"/>
      <c r="E2715" s="28"/>
      <c r="F2715" s="28"/>
      <c r="G2715" s="34"/>
      <c r="H2715" s="23"/>
      <c r="I2715" s="10">
        <f t="shared" si="513"/>
        <v>0</v>
      </c>
    </row>
    <row r="2716" spans="1:11">
      <c r="B2716" s="11" t="s">
        <v>13</v>
      </c>
      <c r="C2716" s="12" t="s">
        <v>15</v>
      </c>
      <c r="D2716" s="28"/>
      <c r="E2716" s="28"/>
      <c r="F2716" s="28"/>
      <c r="G2716" s="34"/>
      <c r="H2716" s="23"/>
      <c r="I2716" s="10">
        <f t="shared" si="513"/>
        <v>0</v>
      </c>
    </row>
    <row r="2717" spans="1:11">
      <c r="B2717" s="11" t="s">
        <v>13</v>
      </c>
      <c r="C2717" s="12" t="s">
        <v>15</v>
      </c>
      <c r="D2717" s="28"/>
      <c r="E2717" s="28"/>
      <c r="F2717" s="28"/>
      <c r="G2717" s="34"/>
      <c r="H2717" s="23"/>
      <c r="I2717" s="10">
        <f t="shared" si="513"/>
        <v>0</v>
      </c>
    </row>
    <row r="2718" spans="1:11">
      <c r="B2718" s="11" t="s">
        <v>13</v>
      </c>
      <c r="C2718" s="12" t="s">
        <v>16</v>
      </c>
      <c r="D2718" s="28"/>
      <c r="E2718" s="28"/>
      <c r="F2718" s="28"/>
      <c r="G2718" s="34"/>
      <c r="H2718" s="23"/>
      <c r="I2718" s="10">
        <f t="shared" si="513"/>
        <v>0</v>
      </c>
    </row>
    <row r="2719" spans="1:11">
      <c r="B2719" s="11" t="s">
        <v>13</v>
      </c>
      <c r="C2719" s="12" t="s">
        <v>16</v>
      </c>
      <c r="D2719" s="28"/>
      <c r="E2719" s="28"/>
      <c r="F2719" s="28"/>
      <c r="G2719" s="34"/>
      <c r="H2719" s="23"/>
      <c r="I2719" s="10">
        <f t="shared" si="513"/>
        <v>0</v>
      </c>
    </row>
    <row r="2720" spans="1:11">
      <c r="B2720" s="11" t="s">
        <v>21</v>
      </c>
      <c r="C2720" s="12" t="s">
        <v>14</v>
      </c>
      <c r="D2720" s="28"/>
      <c r="E2720" s="28"/>
      <c r="F2720" s="28"/>
      <c r="G2720" s="22">
        <f>SUM(G2711:G2714)</f>
        <v>0</v>
      </c>
      <c r="H2720" s="15">
        <v>37.42</v>
      </c>
      <c r="I2720" s="10">
        <f t="shared" si="513"/>
        <v>0</v>
      </c>
      <c r="K2720" s="5">
        <f>SUM(G2720)*I2695</f>
        <v>0</v>
      </c>
    </row>
    <row r="2721" spans="1:13">
      <c r="B2721" s="11" t="s">
        <v>21</v>
      </c>
      <c r="C2721" s="12" t="s">
        <v>15</v>
      </c>
      <c r="D2721" s="28"/>
      <c r="E2721" s="28"/>
      <c r="F2721" s="28"/>
      <c r="G2721" s="22">
        <f>SUM(G2715:G2717)</f>
        <v>0</v>
      </c>
      <c r="H2721" s="15">
        <v>37.42</v>
      </c>
      <c r="I2721" s="10">
        <f t="shared" si="513"/>
        <v>0</v>
      </c>
      <c r="L2721" s="5">
        <f>SUM(G2721)*I2695</f>
        <v>0</v>
      </c>
    </row>
    <row r="2722" spans="1:13">
      <c r="B2722" s="11" t="s">
        <v>21</v>
      </c>
      <c r="C2722" s="12" t="s">
        <v>16</v>
      </c>
      <c r="D2722" s="28"/>
      <c r="E2722" s="28"/>
      <c r="F2722" s="28"/>
      <c r="G2722" s="22">
        <f>SUM(G2718:G2719)</f>
        <v>0</v>
      </c>
      <c r="H2722" s="15">
        <v>37.42</v>
      </c>
      <c r="I2722" s="10">
        <f t="shared" si="513"/>
        <v>0</v>
      </c>
      <c r="M2722" s="5">
        <f>SUM(G2722)*I2695</f>
        <v>0</v>
      </c>
    </row>
    <row r="2723" spans="1:13">
      <c r="B2723" s="11" t="s">
        <v>13</v>
      </c>
      <c r="C2723" s="12" t="s">
        <v>17</v>
      </c>
      <c r="D2723" s="28"/>
      <c r="E2723" s="28"/>
      <c r="F2723" s="28"/>
      <c r="G2723" s="34"/>
      <c r="H2723" s="15">
        <v>37.42</v>
      </c>
      <c r="I2723" s="10">
        <f t="shared" si="513"/>
        <v>0</v>
      </c>
      <c r="L2723" s="5">
        <f>SUM(G2723)*I2695</f>
        <v>0</v>
      </c>
    </row>
    <row r="2724" spans="1:13">
      <c r="B2724" s="11" t="s">
        <v>12</v>
      </c>
      <c r="C2724" s="12"/>
      <c r="D2724" s="28"/>
      <c r="E2724" s="28"/>
      <c r="F2724" s="28"/>
      <c r="G2724" s="10"/>
      <c r="H2724" s="15">
        <v>37.42</v>
      </c>
      <c r="I2724" s="10">
        <f t="shared" si="513"/>
        <v>0</v>
      </c>
    </row>
    <row r="2725" spans="1:13">
      <c r="B2725" s="11" t="s">
        <v>11</v>
      </c>
      <c r="C2725" s="12"/>
      <c r="D2725" s="28"/>
      <c r="E2725" s="28"/>
      <c r="F2725" s="28"/>
      <c r="G2725" s="10">
        <v>1</v>
      </c>
      <c r="H2725" s="15">
        <f>SUM(I2697:I2724)*0.01</f>
        <v>0</v>
      </c>
      <c r="I2725" s="10">
        <f>SUM(G2725*H2725)</f>
        <v>0</v>
      </c>
    </row>
    <row r="2726" spans="1:13" s="2" customFormat="1" ht="13.1">
      <c r="B2726" s="8" t="s">
        <v>10</v>
      </c>
      <c r="D2726" s="27"/>
      <c r="E2726" s="27"/>
      <c r="F2726" s="27"/>
      <c r="G2726" s="6">
        <f>SUM(G2720:G2723)</f>
        <v>0</v>
      </c>
      <c r="H2726" s="14"/>
      <c r="I2726" s="6">
        <f>SUM(I2697:I2725)</f>
        <v>0</v>
      </c>
      <c r="J2726" s="6">
        <f>SUM(I2726)*I2695</f>
        <v>0</v>
      </c>
      <c r="K2726" s="6">
        <f>SUM(K2720:K2725)</f>
        <v>0</v>
      </c>
      <c r="L2726" s="6">
        <f t="shared" ref="L2726" si="514">SUM(L2720:L2725)</f>
        <v>0</v>
      </c>
      <c r="M2726" s="6">
        <f t="shared" ref="M2726" si="515">SUM(M2720:M2725)</f>
        <v>0</v>
      </c>
    </row>
    <row r="2727" spans="1:13" ht="15.05">
      <c r="A2727" s="3" t="s">
        <v>9</v>
      </c>
      <c r="B2727" s="77">
        <f>'JMS SHEDULE OF WORKS'!C88</f>
        <v>0</v>
      </c>
      <c r="D2727" s="26">
        <f>'JMS SHEDULE OF WORKS'!D88</f>
        <v>0</v>
      </c>
      <c r="F2727" s="78">
        <f>'JMS SHEDULE OF WORKS'!G88</f>
        <v>0</v>
      </c>
      <c r="H2727" s="13" t="s">
        <v>22</v>
      </c>
      <c r="I2727" s="24">
        <f>'JMS SHEDULE OF WORKS'!E88</f>
        <v>0</v>
      </c>
    </row>
    <row r="2728" spans="1:13" s="2" customFormat="1" ht="13.1">
      <c r="A2728" s="76" t="str">
        <f>'JMS SHEDULE OF WORKS'!A88</f>
        <v>6964/86</v>
      </c>
      <c r="B2728" s="8" t="s">
        <v>3</v>
      </c>
      <c r="C2728" s="2" t="s">
        <v>4</v>
      </c>
      <c r="D2728" s="27" t="s">
        <v>5</v>
      </c>
      <c r="E2728" s="27" t="s">
        <v>5</v>
      </c>
      <c r="F2728" s="27" t="s">
        <v>23</v>
      </c>
      <c r="G2728" s="6" t="s">
        <v>6</v>
      </c>
      <c r="H2728" s="14" t="s">
        <v>7</v>
      </c>
      <c r="I2728" s="6" t="s">
        <v>8</v>
      </c>
      <c r="J2728" s="6"/>
      <c r="K2728" s="6" t="s">
        <v>18</v>
      </c>
      <c r="L2728" s="6" t="s">
        <v>19</v>
      </c>
      <c r="M2728" s="6" t="s">
        <v>20</v>
      </c>
    </row>
    <row r="2729" spans="1:13">
      <c r="A2729" s="30" t="s">
        <v>24</v>
      </c>
      <c r="B2729" s="11"/>
      <c r="C2729" s="12"/>
      <c r="D2729" s="28"/>
      <c r="E2729" s="28"/>
      <c r="F2729" s="28">
        <f t="shared" ref="F2729:F2734" si="516">SUM(D2729*E2729)</f>
        <v>0</v>
      </c>
      <c r="G2729" s="10"/>
      <c r="H2729" s="15"/>
      <c r="I2729" s="10">
        <f t="shared" ref="I2729:I2734" si="517">SUM(F2729*G2729)*H2729</f>
        <v>0</v>
      </c>
    </row>
    <row r="2730" spans="1:13">
      <c r="A2730" s="30" t="s">
        <v>24</v>
      </c>
      <c r="B2730" s="11"/>
      <c r="C2730" s="12"/>
      <c r="D2730" s="28"/>
      <c r="E2730" s="28"/>
      <c r="F2730" s="28">
        <f t="shared" si="516"/>
        <v>0</v>
      </c>
      <c r="G2730" s="10"/>
      <c r="H2730" s="15"/>
      <c r="I2730" s="10">
        <f t="shared" si="517"/>
        <v>0</v>
      </c>
    </row>
    <row r="2731" spans="1:13">
      <c r="A2731" s="30" t="s">
        <v>24</v>
      </c>
      <c r="B2731" s="11"/>
      <c r="C2731" s="12"/>
      <c r="D2731" s="28"/>
      <c r="E2731" s="28"/>
      <c r="F2731" s="28">
        <f t="shared" si="516"/>
        <v>0</v>
      </c>
      <c r="G2731" s="10"/>
      <c r="H2731" s="15"/>
      <c r="I2731" s="10">
        <f t="shared" si="517"/>
        <v>0</v>
      </c>
    </row>
    <row r="2732" spans="1:13">
      <c r="A2732" s="31" t="s">
        <v>25</v>
      </c>
      <c r="B2732" s="11"/>
      <c r="C2732" s="12"/>
      <c r="D2732" s="28"/>
      <c r="E2732" s="28"/>
      <c r="F2732" s="28">
        <f t="shared" si="516"/>
        <v>0</v>
      </c>
      <c r="G2732" s="10"/>
      <c r="H2732" s="15"/>
      <c r="I2732" s="10">
        <f t="shared" si="517"/>
        <v>0</v>
      </c>
    </row>
    <row r="2733" spans="1:13">
      <c r="A2733" s="31" t="s">
        <v>25</v>
      </c>
      <c r="B2733" s="11"/>
      <c r="C2733" s="12"/>
      <c r="D2733" s="28"/>
      <c r="E2733" s="28"/>
      <c r="F2733" s="28">
        <f t="shared" si="516"/>
        <v>0</v>
      </c>
      <c r="G2733" s="10"/>
      <c r="H2733" s="15"/>
      <c r="I2733" s="10">
        <f t="shared" si="517"/>
        <v>0</v>
      </c>
    </row>
    <row r="2734" spans="1:13">
      <c r="A2734" s="31" t="s">
        <v>25</v>
      </c>
      <c r="B2734" s="11"/>
      <c r="C2734" s="12"/>
      <c r="D2734" s="28"/>
      <c r="E2734" s="28"/>
      <c r="F2734" s="28">
        <f t="shared" si="516"/>
        <v>0</v>
      </c>
      <c r="G2734" s="10"/>
      <c r="H2734" s="15"/>
      <c r="I2734" s="10">
        <f t="shared" si="517"/>
        <v>0</v>
      </c>
    </row>
    <row r="2735" spans="1:13">
      <c r="A2735" s="31" t="s">
        <v>39</v>
      </c>
      <c r="B2735" s="11"/>
      <c r="C2735" s="12"/>
      <c r="D2735" s="28"/>
      <c r="E2735" s="28"/>
      <c r="F2735" s="28"/>
      <c r="G2735" s="10"/>
      <c r="H2735" s="15"/>
      <c r="I2735" s="10">
        <f t="shared" ref="I2735:I2737" si="518">SUM(G2735*H2735)</f>
        <v>0</v>
      </c>
    </row>
    <row r="2736" spans="1:13">
      <c r="A2736" s="31" t="s">
        <v>39</v>
      </c>
      <c r="B2736" s="11"/>
      <c r="C2736" s="12"/>
      <c r="D2736" s="28"/>
      <c r="E2736" s="28"/>
      <c r="F2736" s="28"/>
      <c r="G2736" s="10"/>
      <c r="H2736" s="15"/>
      <c r="I2736" s="10">
        <f t="shared" si="518"/>
        <v>0</v>
      </c>
    </row>
    <row r="2737" spans="1:11">
      <c r="A2737" s="31" t="s">
        <v>39</v>
      </c>
      <c r="B2737" s="11"/>
      <c r="C2737" s="12"/>
      <c r="D2737" s="28"/>
      <c r="E2737" s="28"/>
      <c r="F2737" s="28"/>
      <c r="G2737" s="10"/>
      <c r="H2737" s="15"/>
      <c r="I2737" s="10">
        <f t="shared" si="518"/>
        <v>0</v>
      </c>
    </row>
    <row r="2738" spans="1:11">
      <c r="A2738" s="32" t="s">
        <v>28</v>
      </c>
      <c r="B2738" s="11"/>
      <c r="C2738" s="12"/>
      <c r="D2738" s="28"/>
      <c r="E2738" s="28"/>
      <c r="F2738" s="28"/>
      <c r="G2738" s="10"/>
      <c r="H2738" s="15"/>
      <c r="I2738" s="10">
        <f t="shared" ref="I2738:I2756" si="519">SUM(G2738*H2738)</f>
        <v>0</v>
      </c>
    </row>
    <row r="2739" spans="1:11">
      <c r="A2739" s="32" t="s">
        <v>28</v>
      </c>
      <c r="B2739" s="11"/>
      <c r="C2739" s="12"/>
      <c r="D2739" s="28"/>
      <c r="E2739" s="28"/>
      <c r="F2739" s="28"/>
      <c r="G2739" s="10"/>
      <c r="H2739" s="15"/>
      <c r="I2739" s="10">
        <f t="shared" si="519"/>
        <v>0</v>
      </c>
    </row>
    <row r="2740" spans="1:11">
      <c r="A2740" s="32" t="s">
        <v>28</v>
      </c>
      <c r="B2740" s="11"/>
      <c r="C2740" s="12"/>
      <c r="D2740" s="28"/>
      <c r="E2740" s="28"/>
      <c r="F2740" s="28"/>
      <c r="G2740" s="10"/>
      <c r="H2740" s="15"/>
      <c r="I2740" s="10">
        <f t="shared" si="519"/>
        <v>0</v>
      </c>
    </row>
    <row r="2741" spans="1:11">
      <c r="A2741" t="s">
        <v>26</v>
      </c>
      <c r="B2741" s="11"/>
      <c r="C2741" s="12"/>
      <c r="D2741" s="28"/>
      <c r="E2741" s="28"/>
      <c r="F2741" s="28"/>
      <c r="G2741" s="33">
        <v>0.1</v>
      </c>
      <c r="H2741" s="15">
        <f>SUM(I2738:I2740)</f>
        <v>0</v>
      </c>
      <c r="I2741" s="10">
        <f t="shared" si="519"/>
        <v>0</v>
      </c>
    </row>
    <row r="2742" spans="1:11">
      <c r="B2742" s="11" t="s">
        <v>27</v>
      </c>
      <c r="C2742" s="12"/>
      <c r="D2742" s="28"/>
      <c r="E2742" s="28"/>
      <c r="F2742" s="28"/>
      <c r="G2742" s="10"/>
      <c r="H2742" s="15"/>
      <c r="I2742" s="10">
        <f t="shared" si="519"/>
        <v>0</v>
      </c>
    </row>
    <row r="2743" spans="1:11">
      <c r="B2743" s="11" t="s">
        <v>13</v>
      </c>
      <c r="C2743" s="12" t="s">
        <v>14</v>
      </c>
      <c r="D2743" s="28" t="s">
        <v>29</v>
      </c>
      <c r="E2743" s="28"/>
      <c r="F2743" s="28">
        <f>SUM(G2729:G2731)</f>
        <v>0</v>
      </c>
      <c r="G2743" s="34">
        <f>SUM(F2743)/20</f>
        <v>0</v>
      </c>
      <c r="H2743" s="23"/>
      <c r="I2743" s="10">
        <f t="shared" si="519"/>
        <v>0</v>
      </c>
    </row>
    <row r="2744" spans="1:11">
      <c r="B2744" s="11" t="s">
        <v>13</v>
      </c>
      <c r="C2744" s="12" t="s">
        <v>14</v>
      </c>
      <c r="D2744" s="28" t="s">
        <v>30</v>
      </c>
      <c r="E2744" s="28"/>
      <c r="F2744" s="28">
        <f>SUM(G2732:G2734)</f>
        <v>0</v>
      </c>
      <c r="G2744" s="34">
        <f>SUM(F2744)/10</f>
        <v>0</v>
      </c>
      <c r="H2744" s="23"/>
      <c r="I2744" s="10">
        <f t="shared" si="519"/>
        <v>0</v>
      </c>
    </row>
    <row r="2745" spans="1:11">
      <c r="B2745" s="11" t="s">
        <v>13</v>
      </c>
      <c r="C2745" s="12" t="s">
        <v>14</v>
      </c>
      <c r="D2745" s="28" t="s">
        <v>57</v>
      </c>
      <c r="E2745" s="28"/>
      <c r="F2745" s="80"/>
      <c r="G2745" s="34">
        <f>SUM(F2745)*0.25</f>
        <v>0</v>
      </c>
      <c r="H2745" s="23"/>
      <c r="I2745" s="10">
        <f t="shared" si="519"/>
        <v>0</v>
      </c>
    </row>
    <row r="2746" spans="1:11">
      <c r="B2746" s="11" t="s">
        <v>13</v>
      </c>
      <c r="C2746" s="12" t="s">
        <v>14</v>
      </c>
      <c r="D2746" s="28"/>
      <c r="E2746" s="28"/>
      <c r="F2746" s="28"/>
      <c r="G2746" s="34"/>
      <c r="H2746" s="23"/>
      <c r="I2746" s="10">
        <f t="shared" si="519"/>
        <v>0</v>
      </c>
    </row>
    <row r="2747" spans="1:11">
      <c r="B2747" s="11" t="s">
        <v>13</v>
      </c>
      <c r="C2747" s="12" t="s">
        <v>15</v>
      </c>
      <c r="D2747" s="28"/>
      <c r="E2747" s="28"/>
      <c r="F2747" s="28"/>
      <c r="G2747" s="34"/>
      <c r="H2747" s="23"/>
      <c r="I2747" s="10">
        <f t="shared" si="519"/>
        <v>0</v>
      </c>
    </row>
    <row r="2748" spans="1:11">
      <c r="B2748" s="11" t="s">
        <v>13</v>
      </c>
      <c r="C2748" s="12" t="s">
        <v>15</v>
      </c>
      <c r="D2748" s="28"/>
      <c r="E2748" s="28"/>
      <c r="F2748" s="28"/>
      <c r="G2748" s="34"/>
      <c r="H2748" s="23"/>
      <c r="I2748" s="10">
        <f t="shared" si="519"/>
        <v>0</v>
      </c>
    </row>
    <row r="2749" spans="1:11">
      <c r="B2749" s="11" t="s">
        <v>13</v>
      </c>
      <c r="C2749" s="12" t="s">
        <v>15</v>
      </c>
      <c r="D2749" s="28"/>
      <c r="E2749" s="28"/>
      <c r="F2749" s="28"/>
      <c r="G2749" s="34"/>
      <c r="H2749" s="23"/>
      <c r="I2749" s="10">
        <f t="shared" si="519"/>
        <v>0</v>
      </c>
    </row>
    <row r="2750" spans="1:11">
      <c r="B2750" s="11" t="s">
        <v>13</v>
      </c>
      <c r="C2750" s="12" t="s">
        <v>16</v>
      </c>
      <c r="D2750" s="28"/>
      <c r="E2750" s="28"/>
      <c r="F2750" s="28"/>
      <c r="G2750" s="34"/>
      <c r="H2750" s="23"/>
      <c r="I2750" s="10">
        <f t="shared" si="519"/>
        <v>0</v>
      </c>
    </row>
    <row r="2751" spans="1:11">
      <c r="B2751" s="11" t="s">
        <v>13</v>
      </c>
      <c r="C2751" s="12" t="s">
        <v>16</v>
      </c>
      <c r="D2751" s="28"/>
      <c r="E2751" s="28"/>
      <c r="F2751" s="28"/>
      <c r="G2751" s="34"/>
      <c r="H2751" s="23"/>
      <c r="I2751" s="10">
        <f t="shared" si="519"/>
        <v>0</v>
      </c>
    </row>
    <row r="2752" spans="1:11">
      <c r="B2752" s="11" t="s">
        <v>21</v>
      </c>
      <c r="C2752" s="12" t="s">
        <v>14</v>
      </c>
      <c r="D2752" s="28"/>
      <c r="E2752" s="28"/>
      <c r="F2752" s="28"/>
      <c r="G2752" s="22">
        <f>SUM(G2743:G2746)</f>
        <v>0</v>
      </c>
      <c r="H2752" s="15">
        <v>37.42</v>
      </c>
      <c r="I2752" s="10">
        <f t="shared" si="519"/>
        <v>0</v>
      </c>
      <c r="K2752" s="5">
        <f>SUM(G2752)*I2727</f>
        <v>0</v>
      </c>
    </row>
    <row r="2753" spans="1:13">
      <c r="B2753" s="11" t="s">
        <v>21</v>
      </c>
      <c r="C2753" s="12" t="s">
        <v>15</v>
      </c>
      <c r="D2753" s="28"/>
      <c r="E2753" s="28"/>
      <c r="F2753" s="28"/>
      <c r="G2753" s="22">
        <f>SUM(G2747:G2749)</f>
        <v>0</v>
      </c>
      <c r="H2753" s="15">
        <v>37.42</v>
      </c>
      <c r="I2753" s="10">
        <f t="shared" si="519"/>
        <v>0</v>
      </c>
      <c r="L2753" s="5">
        <f>SUM(G2753)*I2727</f>
        <v>0</v>
      </c>
    </row>
    <row r="2754" spans="1:13">
      <c r="B2754" s="11" t="s">
        <v>21</v>
      </c>
      <c r="C2754" s="12" t="s">
        <v>16</v>
      </c>
      <c r="D2754" s="28"/>
      <c r="E2754" s="28"/>
      <c r="F2754" s="28"/>
      <c r="G2754" s="22">
        <f>SUM(G2750:G2751)</f>
        <v>0</v>
      </c>
      <c r="H2754" s="15">
        <v>37.42</v>
      </c>
      <c r="I2754" s="10">
        <f t="shared" si="519"/>
        <v>0</v>
      </c>
      <c r="M2754" s="5">
        <f>SUM(G2754)*I2727</f>
        <v>0</v>
      </c>
    </row>
    <row r="2755" spans="1:13">
      <c r="B2755" s="11" t="s">
        <v>13</v>
      </c>
      <c r="C2755" s="12" t="s">
        <v>17</v>
      </c>
      <c r="D2755" s="28"/>
      <c r="E2755" s="28"/>
      <c r="F2755" s="28"/>
      <c r="G2755" s="34"/>
      <c r="H2755" s="15">
        <v>37.42</v>
      </c>
      <c r="I2755" s="10">
        <f t="shared" si="519"/>
        <v>0</v>
      </c>
      <c r="L2755" s="5">
        <f>SUM(G2755)*I2727</f>
        <v>0</v>
      </c>
    </row>
    <row r="2756" spans="1:13">
      <c r="B2756" s="11" t="s">
        <v>12</v>
      </c>
      <c r="C2756" s="12"/>
      <c r="D2756" s="28"/>
      <c r="E2756" s="28"/>
      <c r="F2756" s="28"/>
      <c r="G2756" s="10"/>
      <c r="H2756" s="15">
        <v>37.42</v>
      </c>
      <c r="I2756" s="10">
        <f t="shared" si="519"/>
        <v>0</v>
      </c>
    </row>
    <row r="2757" spans="1:13">
      <c r="B2757" s="11" t="s">
        <v>11</v>
      </c>
      <c r="C2757" s="12"/>
      <c r="D2757" s="28"/>
      <c r="E2757" s="28"/>
      <c r="F2757" s="28"/>
      <c r="G2757" s="10">
        <v>1</v>
      </c>
      <c r="H2757" s="15">
        <f>SUM(I2729:I2756)*0.01</f>
        <v>0</v>
      </c>
      <c r="I2757" s="10">
        <f>SUM(G2757*H2757)</f>
        <v>0</v>
      </c>
    </row>
    <row r="2758" spans="1:13" s="2" customFormat="1" ht="13.1">
      <c r="B2758" s="8" t="s">
        <v>10</v>
      </c>
      <c r="D2758" s="27"/>
      <c r="E2758" s="27"/>
      <c r="F2758" s="27"/>
      <c r="G2758" s="6">
        <f>SUM(G2752:G2755)</f>
        <v>0</v>
      </c>
      <c r="H2758" s="14"/>
      <c r="I2758" s="6">
        <f>SUM(I2729:I2757)</f>
        <v>0</v>
      </c>
      <c r="J2758" s="6">
        <f>SUM(I2758)*I2727</f>
        <v>0</v>
      </c>
      <c r="K2758" s="6">
        <f>SUM(K2752:K2757)</f>
        <v>0</v>
      </c>
      <c r="L2758" s="6">
        <f t="shared" ref="L2758" si="520">SUM(L2752:L2757)</f>
        <v>0</v>
      </c>
      <c r="M2758" s="6">
        <f t="shared" ref="M2758" si="521">SUM(M2752:M2757)</f>
        <v>0</v>
      </c>
    </row>
    <row r="2759" spans="1:13" ht="15.05">
      <c r="A2759" s="3" t="s">
        <v>9</v>
      </c>
      <c r="B2759" s="77">
        <f>'JMS SHEDULE OF WORKS'!C89</f>
        <v>0</v>
      </c>
      <c r="D2759" s="26">
        <f>'JMS SHEDULE OF WORKS'!D89</f>
        <v>0</v>
      </c>
      <c r="F2759" s="78">
        <f>'JMS SHEDULE OF WORKS'!G89</f>
        <v>0</v>
      </c>
      <c r="H2759" s="13" t="s">
        <v>22</v>
      </c>
      <c r="I2759" s="24">
        <f>'JMS SHEDULE OF WORKS'!E89</f>
        <v>0</v>
      </c>
    </row>
    <row r="2760" spans="1:13" s="2" customFormat="1" ht="13.1">
      <c r="A2760" s="76" t="str">
        <f>'JMS SHEDULE OF WORKS'!A89</f>
        <v>6964/87</v>
      </c>
      <c r="B2760" s="8" t="s">
        <v>3</v>
      </c>
      <c r="C2760" s="2" t="s">
        <v>4</v>
      </c>
      <c r="D2760" s="27" t="s">
        <v>5</v>
      </c>
      <c r="E2760" s="27" t="s">
        <v>5</v>
      </c>
      <c r="F2760" s="27" t="s">
        <v>23</v>
      </c>
      <c r="G2760" s="6" t="s">
        <v>6</v>
      </c>
      <c r="H2760" s="14" t="s">
        <v>7</v>
      </c>
      <c r="I2760" s="6" t="s">
        <v>8</v>
      </c>
      <c r="J2760" s="6"/>
      <c r="K2760" s="6" t="s">
        <v>18</v>
      </c>
      <c r="L2760" s="6" t="s">
        <v>19</v>
      </c>
      <c r="M2760" s="6" t="s">
        <v>20</v>
      </c>
    </row>
    <row r="2761" spans="1:13">
      <c r="A2761" s="30" t="s">
        <v>24</v>
      </c>
      <c r="B2761" s="11"/>
      <c r="C2761" s="12"/>
      <c r="D2761" s="28"/>
      <c r="E2761" s="28"/>
      <c r="F2761" s="28">
        <f t="shared" ref="F2761:F2766" si="522">SUM(D2761*E2761)</f>
        <v>0</v>
      </c>
      <c r="G2761" s="10"/>
      <c r="H2761" s="15"/>
      <c r="I2761" s="10">
        <f t="shared" ref="I2761:I2766" si="523">SUM(F2761*G2761)*H2761</f>
        <v>0</v>
      </c>
    </row>
    <row r="2762" spans="1:13">
      <c r="A2762" s="30" t="s">
        <v>24</v>
      </c>
      <c r="B2762" s="11"/>
      <c r="C2762" s="12"/>
      <c r="D2762" s="28"/>
      <c r="E2762" s="28"/>
      <c r="F2762" s="28">
        <f t="shared" si="522"/>
        <v>0</v>
      </c>
      <c r="G2762" s="10"/>
      <c r="H2762" s="15"/>
      <c r="I2762" s="10">
        <f t="shared" si="523"/>
        <v>0</v>
      </c>
    </row>
    <row r="2763" spans="1:13">
      <c r="A2763" s="30" t="s">
        <v>24</v>
      </c>
      <c r="B2763" s="11"/>
      <c r="C2763" s="12"/>
      <c r="D2763" s="28"/>
      <c r="E2763" s="28"/>
      <c r="F2763" s="28">
        <f t="shared" si="522"/>
        <v>0</v>
      </c>
      <c r="G2763" s="10"/>
      <c r="H2763" s="15"/>
      <c r="I2763" s="10">
        <f t="shared" si="523"/>
        <v>0</v>
      </c>
    </row>
    <row r="2764" spans="1:13">
      <c r="A2764" s="31" t="s">
        <v>25</v>
      </c>
      <c r="B2764" s="11"/>
      <c r="C2764" s="12"/>
      <c r="D2764" s="28"/>
      <c r="E2764" s="28"/>
      <c r="F2764" s="28">
        <f t="shared" si="522"/>
        <v>0</v>
      </c>
      <c r="G2764" s="10"/>
      <c r="H2764" s="15"/>
      <c r="I2764" s="10">
        <f t="shared" si="523"/>
        <v>0</v>
      </c>
    </row>
    <row r="2765" spans="1:13">
      <c r="A2765" s="31" t="s">
        <v>25</v>
      </c>
      <c r="B2765" s="11"/>
      <c r="C2765" s="12"/>
      <c r="D2765" s="28"/>
      <c r="E2765" s="28"/>
      <c r="F2765" s="28">
        <f t="shared" si="522"/>
        <v>0</v>
      </c>
      <c r="G2765" s="10"/>
      <c r="H2765" s="15"/>
      <c r="I2765" s="10">
        <f t="shared" si="523"/>
        <v>0</v>
      </c>
    </row>
    <row r="2766" spans="1:13">
      <c r="A2766" s="31" t="s">
        <v>25</v>
      </c>
      <c r="B2766" s="11"/>
      <c r="C2766" s="12"/>
      <c r="D2766" s="28"/>
      <c r="E2766" s="28"/>
      <c r="F2766" s="28">
        <f t="shared" si="522"/>
        <v>0</v>
      </c>
      <c r="G2766" s="10"/>
      <c r="H2766" s="15"/>
      <c r="I2766" s="10">
        <f t="shared" si="523"/>
        <v>0</v>
      </c>
    </row>
    <row r="2767" spans="1:13">
      <c r="A2767" s="31" t="s">
        <v>39</v>
      </c>
      <c r="B2767" s="11"/>
      <c r="C2767" s="12"/>
      <c r="D2767" s="28"/>
      <c r="E2767" s="28"/>
      <c r="F2767" s="28"/>
      <c r="G2767" s="10"/>
      <c r="H2767" s="15"/>
      <c r="I2767" s="10">
        <f t="shared" ref="I2767:I2769" si="524">SUM(G2767*H2767)</f>
        <v>0</v>
      </c>
    </row>
    <row r="2768" spans="1:13">
      <c r="A2768" s="31" t="s">
        <v>39</v>
      </c>
      <c r="B2768" s="11"/>
      <c r="C2768" s="12"/>
      <c r="D2768" s="28"/>
      <c r="E2768" s="28"/>
      <c r="F2768" s="28"/>
      <c r="G2768" s="10"/>
      <c r="H2768" s="15"/>
      <c r="I2768" s="10">
        <f t="shared" si="524"/>
        <v>0</v>
      </c>
    </row>
    <row r="2769" spans="1:11">
      <c r="A2769" s="31" t="s">
        <v>39</v>
      </c>
      <c r="B2769" s="11"/>
      <c r="C2769" s="12"/>
      <c r="D2769" s="28"/>
      <c r="E2769" s="28"/>
      <c r="F2769" s="28"/>
      <c r="G2769" s="10"/>
      <c r="H2769" s="15"/>
      <c r="I2769" s="10">
        <f t="shared" si="524"/>
        <v>0</v>
      </c>
    </row>
    <row r="2770" spans="1:11">
      <c r="A2770" s="32" t="s">
        <v>28</v>
      </c>
      <c r="B2770" s="11"/>
      <c r="C2770" s="12"/>
      <c r="D2770" s="28"/>
      <c r="E2770" s="28"/>
      <c r="F2770" s="28"/>
      <c r="G2770" s="10"/>
      <c r="H2770" s="15"/>
      <c r="I2770" s="10">
        <f t="shared" ref="I2770:I2788" si="525">SUM(G2770*H2770)</f>
        <v>0</v>
      </c>
    </row>
    <row r="2771" spans="1:11">
      <c r="A2771" s="32" t="s">
        <v>28</v>
      </c>
      <c r="B2771" s="11"/>
      <c r="C2771" s="12"/>
      <c r="D2771" s="28"/>
      <c r="E2771" s="28"/>
      <c r="F2771" s="28"/>
      <c r="G2771" s="10"/>
      <c r="H2771" s="15"/>
      <c r="I2771" s="10">
        <f t="shared" si="525"/>
        <v>0</v>
      </c>
    </row>
    <row r="2772" spans="1:11">
      <c r="A2772" s="32" t="s">
        <v>28</v>
      </c>
      <c r="B2772" s="11"/>
      <c r="C2772" s="12"/>
      <c r="D2772" s="28"/>
      <c r="E2772" s="28"/>
      <c r="F2772" s="28"/>
      <c r="G2772" s="10"/>
      <c r="H2772" s="15"/>
      <c r="I2772" s="10">
        <f t="shared" si="525"/>
        <v>0</v>
      </c>
    </row>
    <row r="2773" spans="1:11">
      <c r="A2773" t="s">
        <v>26</v>
      </c>
      <c r="B2773" s="11"/>
      <c r="C2773" s="12"/>
      <c r="D2773" s="28"/>
      <c r="E2773" s="28"/>
      <c r="F2773" s="28"/>
      <c r="G2773" s="33">
        <v>0.1</v>
      </c>
      <c r="H2773" s="15">
        <f>SUM(I2770:I2772)</f>
        <v>0</v>
      </c>
      <c r="I2773" s="10">
        <f t="shared" si="525"/>
        <v>0</v>
      </c>
    </row>
    <row r="2774" spans="1:11">
      <c r="B2774" s="11" t="s">
        <v>27</v>
      </c>
      <c r="C2774" s="12"/>
      <c r="D2774" s="28"/>
      <c r="E2774" s="28"/>
      <c r="F2774" s="28"/>
      <c r="G2774" s="10"/>
      <c r="H2774" s="15"/>
      <c r="I2774" s="10">
        <f t="shared" si="525"/>
        <v>0</v>
      </c>
    </row>
    <row r="2775" spans="1:11">
      <c r="B2775" s="11" t="s">
        <v>13</v>
      </c>
      <c r="C2775" s="12" t="s">
        <v>14</v>
      </c>
      <c r="D2775" s="28" t="s">
        <v>29</v>
      </c>
      <c r="E2775" s="28"/>
      <c r="F2775" s="28">
        <f>SUM(G2761:G2763)</f>
        <v>0</v>
      </c>
      <c r="G2775" s="34">
        <f>SUM(F2775)/20</f>
        <v>0</v>
      </c>
      <c r="H2775" s="23"/>
      <c r="I2775" s="10">
        <f t="shared" si="525"/>
        <v>0</v>
      </c>
    </row>
    <row r="2776" spans="1:11">
      <c r="B2776" s="11" t="s">
        <v>13</v>
      </c>
      <c r="C2776" s="12" t="s">
        <v>14</v>
      </c>
      <c r="D2776" s="28" t="s">
        <v>30</v>
      </c>
      <c r="E2776" s="28"/>
      <c r="F2776" s="28">
        <f>SUM(G2764:G2766)</f>
        <v>0</v>
      </c>
      <c r="G2776" s="34">
        <f>SUM(F2776)/10</f>
        <v>0</v>
      </c>
      <c r="H2776" s="23"/>
      <c r="I2776" s="10">
        <f t="shared" si="525"/>
        <v>0</v>
      </c>
    </row>
    <row r="2777" spans="1:11">
      <c r="B2777" s="11" t="s">
        <v>13</v>
      </c>
      <c r="C2777" s="12" t="s">
        <v>14</v>
      </c>
      <c r="D2777" s="28" t="s">
        <v>57</v>
      </c>
      <c r="E2777" s="28"/>
      <c r="F2777" s="80"/>
      <c r="G2777" s="34">
        <f>SUM(F2777)*0.25</f>
        <v>0</v>
      </c>
      <c r="H2777" s="23"/>
      <c r="I2777" s="10">
        <f t="shared" si="525"/>
        <v>0</v>
      </c>
    </row>
    <row r="2778" spans="1:11">
      <c r="B2778" s="11" t="s">
        <v>13</v>
      </c>
      <c r="C2778" s="12" t="s">
        <v>14</v>
      </c>
      <c r="D2778" s="28"/>
      <c r="E2778" s="28"/>
      <c r="F2778" s="28"/>
      <c r="G2778" s="34"/>
      <c r="H2778" s="23"/>
      <c r="I2778" s="10">
        <f t="shared" si="525"/>
        <v>0</v>
      </c>
    </row>
    <row r="2779" spans="1:11">
      <c r="B2779" s="11" t="s">
        <v>13</v>
      </c>
      <c r="C2779" s="12" t="s">
        <v>15</v>
      </c>
      <c r="D2779" s="28"/>
      <c r="E2779" s="28"/>
      <c r="F2779" s="28"/>
      <c r="G2779" s="34"/>
      <c r="H2779" s="23"/>
      <c r="I2779" s="10">
        <f t="shared" si="525"/>
        <v>0</v>
      </c>
    </row>
    <row r="2780" spans="1:11">
      <c r="B2780" s="11" t="s">
        <v>13</v>
      </c>
      <c r="C2780" s="12" t="s">
        <v>15</v>
      </c>
      <c r="D2780" s="28"/>
      <c r="E2780" s="28"/>
      <c r="F2780" s="28"/>
      <c r="G2780" s="34"/>
      <c r="H2780" s="23"/>
      <c r="I2780" s="10">
        <f t="shared" si="525"/>
        <v>0</v>
      </c>
    </row>
    <row r="2781" spans="1:11">
      <c r="B2781" s="11" t="s">
        <v>13</v>
      </c>
      <c r="C2781" s="12" t="s">
        <v>15</v>
      </c>
      <c r="D2781" s="28"/>
      <c r="E2781" s="28"/>
      <c r="F2781" s="28"/>
      <c r="G2781" s="34"/>
      <c r="H2781" s="23"/>
      <c r="I2781" s="10">
        <f t="shared" si="525"/>
        <v>0</v>
      </c>
    </row>
    <row r="2782" spans="1:11">
      <c r="B2782" s="11" t="s">
        <v>13</v>
      </c>
      <c r="C2782" s="12" t="s">
        <v>16</v>
      </c>
      <c r="D2782" s="28"/>
      <c r="E2782" s="28"/>
      <c r="F2782" s="28"/>
      <c r="G2782" s="34"/>
      <c r="H2782" s="23"/>
      <c r="I2782" s="10">
        <f t="shared" si="525"/>
        <v>0</v>
      </c>
    </row>
    <row r="2783" spans="1:11">
      <c r="B2783" s="11" t="s">
        <v>13</v>
      </c>
      <c r="C2783" s="12" t="s">
        <v>16</v>
      </c>
      <c r="D2783" s="28"/>
      <c r="E2783" s="28"/>
      <c r="F2783" s="28"/>
      <c r="G2783" s="34"/>
      <c r="H2783" s="23"/>
      <c r="I2783" s="10">
        <f t="shared" si="525"/>
        <v>0</v>
      </c>
    </row>
    <row r="2784" spans="1:11">
      <c r="B2784" s="11" t="s">
        <v>21</v>
      </c>
      <c r="C2784" s="12" t="s">
        <v>14</v>
      </c>
      <c r="D2784" s="28"/>
      <c r="E2784" s="28"/>
      <c r="F2784" s="28"/>
      <c r="G2784" s="22">
        <f>SUM(G2775:G2778)</f>
        <v>0</v>
      </c>
      <c r="H2784" s="15">
        <v>37.42</v>
      </c>
      <c r="I2784" s="10">
        <f t="shared" si="525"/>
        <v>0</v>
      </c>
      <c r="K2784" s="5">
        <f>SUM(G2784)*I2759</f>
        <v>0</v>
      </c>
    </row>
    <row r="2785" spans="1:13">
      <c r="B2785" s="11" t="s">
        <v>21</v>
      </c>
      <c r="C2785" s="12" t="s">
        <v>15</v>
      </c>
      <c r="D2785" s="28"/>
      <c r="E2785" s="28"/>
      <c r="F2785" s="28"/>
      <c r="G2785" s="22">
        <f>SUM(G2779:G2781)</f>
        <v>0</v>
      </c>
      <c r="H2785" s="15">
        <v>37.42</v>
      </c>
      <c r="I2785" s="10">
        <f t="shared" si="525"/>
        <v>0</v>
      </c>
      <c r="L2785" s="5">
        <f>SUM(G2785)*I2759</f>
        <v>0</v>
      </c>
    </row>
    <row r="2786" spans="1:13">
      <c r="B2786" s="11" t="s">
        <v>21</v>
      </c>
      <c r="C2786" s="12" t="s">
        <v>16</v>
      </c>
      <c r="D2786" s="28"/>
      <c r="E2786" s="28"/>
      <c r="F2786" s="28"/>
      <c r="G2786" s="22">
        <f>SUM(G2782:G2783)</f>
        <v>0</v>
      </c>
      <c r="H2786" s="15">
        <v>37.42</v>
      </c>
      <c r="I2786" s="10">
        <f t="shared" si="525"/>
        <v>0</v>
      </c>
      <c r="M2786" s="5">
        <f>SUM(G2786)*I2759</f>
        <v>0</v>
      </c>
    </row>
    <row r="2787" spans="1:13">
      <c r="B2787" s="11" t="s">
        <v>13</v>
      </c>
      <c r="C2787" s="12" t="s">
        <v>17</v>
      </c>
      <c r="D2787" s="28"/>
      <c r="E2787" s="28"/>
      <c r="F2787" s="28"/>
      <c r="G2787" s="34"/>
      <c r="H2787" s="15">
        <v>37.42</v>
      </c>
      <c r="I2787" s="10">
        <f t="shared" si="525"/>
        <v>0</v>
      </c>
      <c r="L2787" s="5">
        <f>SUM(G2787)*I2759</f>
        <v>0</v>
      </c>
    </row>
    <row r="2788" spans="1:13">
      <c r="B2788" s="11" t="s">
        <v>12</v>
      </c>
      <c r="C2788" s="12"/>
      <c r="D2788" s="28"/>
      <c r="E2788" s="28"/>
      <c r="F2788" s="28"/>
      <c r="G2788" s="10"/>
      <c r="H2788" s="15">
        <v>37.42</v>
      </c>
      <c r="I2788" s="10">
        <f t="shared" si="525"/>
        <v>0</v>
      </c>
    </row>
    <row r="2789" spans="1:13">
      <c r="B2789" s="11" t="s">
        <v>11</v>
      </c>
      <c r="C2789" s="12"/>
      <c r="D2789" s="28"/>
      <c r="E2789" s="28"/>
      <c r="F2789" s="28"/>
      <c r="G2789" s="10">
        <v>1</v>
      </c>
      <c r="H2789" s="15">
        <f>SUM(I2761:I2788)*0.01</f>
        <v>0</v>
      </c>
      <c r="I2789" s="10">
        <f>SUM(G2789*H2789)</f>
        <v>0</v>
      </c>
    </row>
    <row r="2790" spans="1:13" s="2" customFormat="1" ht="13.1">
      <c r="B2790" s="8" t="s">
        <v>10</v>
      </c>
      <c r="D2790" s="27"/>
      <c r="E2790" s="27"/>
      <c r="F2790" s="27"/>
      <c r="G2790" s="6">
        <f>SUM(G2784:G2787)</f>
        <v>0</v>
      </c>
      <c r="H2790" s="14"/>
      <c r="I2790" s="6">
        <f>SUM(I2761:I2789)</f>
        <v>0</v>
      </c>
      <c r="J2790" s="6">
        <f>SUM(I2790)*I2759</f>
        <v>0</v>
      </c>
      <c r="K2790" s="6">
        <f>SUM(K2784:K2789)</f>
        <v>0</v>
      </c>
      <c r="L2790" s="6">
        <f t="shared" ref="L2790" si="526">SUM(L2784:L2789)</f>
        <v>0</v>
      </c>
      <c r="M2790" s="6">
        <f t="shared" ref="M2790" si="527">SUM(M2784:M2789)</f>
        <v>0</v>
      </c>
    </row>
    <row r="2791" spans="1:13" ht="15.05">
      <c r="A2791" s="3" t="s">
        <v>9</v>
      </c>
      <c r="B2791" s="77">
        <f>'JMS SHEDULE OF WORKS'!C90</f>
        <v>0</v>
      </c>
      <c r="D2791" s="26">
        <f>'JMS SHEDULE OF WORKS'!D90</f>
        <v>0</v>
      </c>
      <c r="F2791" s="78">
        <f>'JMS SHEDULE OF WORKS'!G90</f>
        <v>0</v>
      </c>
      <c r="H2791" s="13" t="s">
        <v>22</v>
      </c>
      <c r="I2791" s="24">
        <f>'JMS SHEDULE OF WORKS'!E90</f>
        <v>0</v>
      </c>
    </row>
    <row r="2792" spans="1:13" s="2" customFormat="1" ht="13.1">
      <c r="A2792" s="76" t="str">
        <f>'JMS SHEDULE OF WORKS'!A90</f>
        <v>6964/88</v>
      </c>
      <c r="B2792" s="8" t="s">
        <v>3</v>
      </c>
      <c r="C2792" s="2" t="s">
        <v>4</v>
      </c>
      <c r="D2792" s="27" t="s">
        <v>5</v>
      </c>
      <c r="E2792" s="27" t="s">
        <v>5</v>
      </c>
      <c r="F2792" s="27" t="s">
        <v>23</v>
      </c>
      <c r="G2792" s="6" t="s">
        <v>6</v>
      </c>
      <c r="H2792" s="14" t="s">
        <v>7</v>
      </c>
      <c r="I2792" s="6" t="s">
        <v>8</v>
      </c>
      <c r="J2792" s="6"/>
      <c r="K2792" s="6" t="s">
        <v>18</v>
      </c>
      <c r="L2792" s="6" t="s">
        <v>19</v>
      </c>
      <c r="M2792" s="6" t="s">
        <v>20</v>
      </c>
    </row>
    <row r="2793" spans="1:13">
      <c r="A2793" s="30" t="s">
        <v>24</v>
      </c>
      <c r="B2793" s="11"/>
      <c r="C2793" s="12"/>
      <c r="D2793" s="28"/>
      <c r="E2793" s="28"/>
      <c r="F2793" s="28">
        <f t="shared" ref="F2793:F2798" si="528">SUM(D2793*E2793)</f>
        <v>0</v>
      </c>
      <c r="G2793" s="10"/>
      <c r="H2793" s="15"/>
      <c r="I2793" s="10">
        <f t="shared" ref="I2793:I2798" si="529">SUM(F2793*G2793)*H2793</f>
        <v>0</v>
      </c>
    </row>
    <row r="2794" spans="1:13">
      <c r="A2794" s="30" t="s">
        <v>24</v>
      </c>
      <c r="B2794" s="11"/>
      <c r="C2794" s="12"/>
      <c r="D2794" s="28"/>
      <c r="E2794" s="28"/>
      <c r="F2794" s="28">
        <f t="shared" si="528"/>
        <v>0</v>
      </c>
      <c r="G2794" s="10"/>
      <c r="H2794" s="15"/>
      <c r="I2794" s="10">
        <f t="shared" si="529"/>
        <v>0</v>
      </c>
    </row>
    <row r="2795" spans="1:13">
      <c r="A2795" s="30" t="s">
        <v>24</v>
      </c>
      <c r="B2795" s="11"/>
      <c r="C2795" s="12"/>
      <c r="D2795" s="28"/>
      <c r="E2795" s="28"/>
      <c r="F2795" s="28">
        <f t="shared" si="528"/>
        <v>0</v>
      </c>
      <c r="G2795" s="10"/>
      <c r="H2795" s="15"/>
      <c r="I2795" s="10">
        <f t="shared" si="529"/>
        <v>0</v>
      </c>
    </row>
    <row r="2796" spans="1:13">
      <c r="A2796" s="31" t="s">
        <v>25</v>
      </c>
      <c r="B2796" s="11"/>
      <c r="C2796" s="12"/>
      <c r="D2796" s="28"/>
      <c r="E2796" s="28"/>
      <c r="F2796" s="28">
        <f t="shared" si="528"/>
        <v>0</v>
      </c>
      <c r="G2796" s="10"/>
      <c r="H2796" s="15"/>
      <c r="I2796" s="10">
        <f t="shared" si="529"/>
        <v>0</v>
      </c>
    </row>
    <row r="2797" spans="1:13">
      <c r="A2797" s="31" t="s">
        <v>25</v>
      </c>
      <c r="B2797" s="11"/>
      <c r="C2797" s="12"/>
      <c r="D2797" s="28"/>
      <c r="E2797" s="28"/>
      <c r="F2797" s="28">
        <f t="shared" si="528"/>
        <v>0</v>
      </c>
      <c r="G2797" s="10"/>
      <c r="H2797" s="15"/>
      <c r="I2797" s="10">
        <f t="shared" si="529"/>
        <v>0</v>
      </c>
    </row>
    <row r="2798" spans="1:13">
      <c r="A2798" s="31" t="s">
        <v>25</v>
      </c>
      <c r="B2798" s="11"/>
      <c r="C2798" s="12"/>
      <c r="D2798" s="28"/>
      <c r="E2798" s="28"/>
      <c r="F2798" s="28">
        <f t="shared" si="528"/>
        <v>0</v>
      </c>
      <c r="G2798" s="10"/>
      <c r="H2798" s="15"/>
      <c r="I2798" s="10">
        <f t="shared" si="529"/>
        <v>0</v>
      </c>
    </row>
    <row r="2799" spans="1:13">
      <c r="A2799" s="31" t="s">
        <v>39</v>
      </c>
      <c r="B2799" s="11"/>
      <c r="C2799" s="12"/>
      <c r="D2799" s="28"/>
      <c r="E2799" s="28"/>
      <c r="F2799" s="28"/>
      <c r="G2799" s="10"/>
      <c r="H2799" s="15"/>
      <c r="I2799" s="10">
        <f t="shared" ref="I2799:I2801" si="530">SUM(G2799*H2799)</f>
        <v>0</v>
      </c>
    </row>
    <row r="2800" spans="1:13">
      <c r="A2800" s="31" t="s">
        <v>39</v>
      </c>
      <c r="B2800" s="11"/>
      <c r="C2800" s="12"/>
      <c r="D2800" s="28"/>
      <c r="E2800" s="28"/>
      <c r="F2800" s="28"/>
      <c r="G2800" s="10"/>
      <c r="H2800" s="15"/>
      <c r="I2800" s="10">
        <f t="shared" si="530"/>
        <v>0</v>
      </c>
    </row>
    <row r="2801" spans="1:11">
      <c r="A2801" s="31" t="s">
        <v>39</v>
      </c>
      <c r="B2801" s="11"/>
      <c r="C2801" s="12"/>
      <c r="D2801" s="28"/>
      <c r="E2801" s="28"/>
      <c r="F2801" s="28"/>
      <c r="G2801" s="10"/>
      <c r="H2801" s="15"/>
      <c r="I2801" s="10">
        <f t="shared" si="530"/>
        <v>0</v>
      </c>
    </row>
    <row r="2802" spans="1:11">
      <c r="A2802" s="32" t="s">
        <v>28</v>
      </c>
      <c r="B2802" s="11"/>
      <c r="C2802" s="12"/>
      <c r="D2802" s="28"/>
      <c r="E2802" s="28"/>
      <c r="F2802" s="28"/>
      <c r="G2802" s="10"/>
      <c r="H2802" s="15"/>
      <c r="I2802" s="10">
        <f t="shared" ref="I2802:I2820" si="531">SUM(G2802*H2802)</f>
        <v>0</v>
      </c>
    </row>
    <row r="2803" spans="1:11">
      <c r="A2803" s="32" t="s">
        <v>28</v>
      </c>
      <c r="B2803" s="11"/>
      <c r="C2803" s="12"/>
      <c r="D2803" s="28"/>
      <c r="E2803" s="28"/>
      <c r="F2803" s="28"/>
      <c r="G2803" s="10"/>
      <c r="H2803" s="15"/>
      <c r="I2803" s="10">
        <f t="shared" si="531"/>
        <v>0</v>
      </c>
    </row>
    <row r="2804" spans="1:11">
      <c r="A2804" s="32" t="s">
        <v>28</v>
      </c>
      <c r="B2804" s="11"/>
      <c r="C2804" s="12"/>
      <c r="D2804" s="28"/>
      <c r="E2804" s="28"/>
      <c r="F2804" s="28"/>
      <c r="G2804" s="10"/>
      <c r="H2804" s="15"/>
      <c r="I2804" s="10">
        <f t="shared" si="531"/>
        <v>0</v>
      </c>
    </row>
    <row r="2805" spans="1:11">
      <c r="A2805" t="s">
        <v>26</v>
      </c>
      <c r="B2805" s="11"/>
      <c r="C2805" s="12"/>
      <c r="D2805" s="28"/>
      <c r="E2805" s="28"/>
      <c r="F2805" s="28"/>
      <c r="G2805" s="33">
        <v>0.1</v>
      </c>
      <c r="H2805" s="15">
        <f>SUM(I2802:I2804)</f>
        <v>0</v>
      </c>
      <c r="I2805" s="10">
        <f t="shared" si="531"/>
        <v>0</v>
      </c>
    </row>
    <row r="2806" spans="1:11">
      <c r="B2806" s="11" t="s">
        <v>27</v>
      </c>
      <c r="C2806" s="12"/>
      <c r="D2806" s="28"/>
      <c r="E2806" s="28"/>
      <c r="F2806" s="28"/>
      <c r="G2806" s="10"/>
      <c r="H2806" s="15"/>
      <c r="I2806" s="10">
        <f t="shared" si="531"/>
        <v>0</v>
      </c>
    </row>
    <row r="2807" spans="1:11">
      <c r="B2807" s="11" t="s">
        <v>13</v>
      </c>
      <c r="C2807" s="12" t="s">
        <v>14</v>
      </c>
      <c r="D2807" s="28" t="s">
        <v>29</v>
      </c>
      <c r="E2807" s="28"/>
      <c r="F2807" s="28">
        <f>SUM(G2793:G2795)</f>
        <v>0</v>
      </c>
      <c r="G2807" s="34">
        <f>SUM(F2807)/20</f>
        <v>0</v>
      </c>
      <c r="H2807" s="23"/>
      <c r="I2807" s="10">
        <f t="shared" si="531"/>
        <v>0</v>
      </c>
    </row>
    <row r="2808" spans="1:11">
      <c r="B2808" s="11" t="s">
        <v>13</v>
      </c>
      <c r="C2808" s="12" t="s">
        <v>14</v>
      </c>
      <c r="D2808" s="28" t="s">
        <v>30</v>
      </c>
      <c r="E2808" s="28"/>
      <c r="F2808" s="28">
        <f>SUM(G2796:G2798)</f>
        <v>0</v>
      </c>
      <c r="G2808" s="34">
        <f>SUM(F2808)/10</f>
        <v>0</v>
      </c>
      <c r="H2808" s="23"/>
      <c r="I2808" s="10">
        <f t="shared" si="531"/>
        <v>0</v>
      </c>
    </row>
    <row r="2809" spans="1:11">
      <c r="B2809" s="11" t="s">
        <v>13</v>
      </c>
      <c r="C2809" s="12" t="s">
        <v>14</v>
      </c>
      <c r="D2809" s="28" t="s">
        <v>57</v>
      </c>
      <c r="E2809" s="28"/>
      <c r="F2809" s="80"/>
      <c r="G2809" s="34">
        <f>SUM(F2809)*0.25</f>
        <v>0</v>
      </c>
      <c r="H2809" s="23"/>
      <c r="I2809" s="10">
        <f t="shared" si="531"/>
        <v>0</v>
      </c>
    </row>
    <row r="2810" spans="1:11">
      <c r="B2810" s="11" t="s">
        <v>13</v>
      </c>
      <c r="C2810" s="12" t="s">
        <v>14</v>
      </c>
      <c r="D2810" s="28"/>
      <c r="E2810" s="28"/>
      <c r="F2810" s="28"/>
      <c r="G2810" s="34"/>
      <c r="H2810" s="23"/>
      <c r="I2810" s="10">
        <f t="shared" si="531"/>
        <v>0</v>
      </c>
    </row>
    <row r="2811" spans="1:11">
      <c r="B2811" s="11" t="s">
        <v>13</v>
      </c>
      <c r="C2811" s="12" t="s">
        <v>15</v>
      </c>
      <c r="D2811" s="28"/>
      <c r="E2811" s="28"/>
      <c r="F2811" s="28"/>
      <c r="G2811" s="34"/>
      <c r="H2811" s="23"/>
      <c r="I2811" s="10">
        <f t="shared" si="531"/>
        <v>0</v>
      </c>
    </row>
    <row r="2812" spans="1:11">
      <c r="B2812" s="11" t="s">
        <v>13</v>
      </c>
      <c r="C2812" s="12" t="s">
        <v>15</v>
      </c>
      <c r="D2812" s="28"/>
      <c r="E2812" s="28"/>
      <c r="F2812" s="28"/>
      <c r="G2812" s="34"/>
      <c r="H2812" s="23"/>
      <c r="I2812" s="10">
        <f t="shared" si="531"/>
        <v>0</v>
      </c>
    </row>
    <row r="2813" spans="1:11">
      <c r="B2813" s="11" t="s">
        <v>13</v>
      </c>
      <c r="C2813" s="12" t="s">
        <v>15</v>
      </c>
      <c r="D2813" s="28"/>
      <c r="E2813" s="28"/>
      <c r="F2813" s="28"/>
      <c r="G2813" s="34"/>
      <c r="H2813" s="23"/>
      <c r="I2813" s="10">
        <f t="shared" si="531"/>
        <v>0</v>
      </c>
    </row>
    <row r="2814" spans="1:11">
      <c r="B2814" s="11" t="s">
        <v>13</v>
      </c>
      <c r="C2814" s="12" t="s">
        <v>16</v>
      </c>
      <c r="D2814" s="28"/>
      <c r="E2814" s="28"/>
      <c r="F2814" s="28"/>
      <c r="G2814" s="34"/>
      <c r="H2814" s="23"/>
      <c r="I2814" s="10">
        <f t="shared" si="531"/>
        <v>0</v>
      </c>
    </row>
    <row r="2815" spans="1:11">
      <c r="B2815" s="11" t="s">
        <v>13</v>
      </c>
      <c r="C2815" s="12" t="s">
        <v>16</v>
      </c>
      <c r="D2815" s="28"/>
      <c r="E2815" s="28"/>
      <c r="F2815" s="28"/>
      <c r="G2815" s="34"/>
      <c r="H2815" s="23"/>
      <c r="I2815" s="10">
        <f t="shared" si="531"/>
        <v>0</v>
      </c>
    </row>
    <row r="2816" spans="1:11">
      <c r="B2816" s="11" t="s">
        <v>21</v>
      </c>
      <c r="C2816" s="12" t="s">
        <v>14</v>
      </c>
      <c r="D2816" s="28"/>
      <c r="E2816" s="28"/>
      <c r="F2816" s="28"/>
      <c r="G2816" s="22">
        <f>SUM(G2807:G2810)</f>
        <v>0</v>
      </c>
      <c r="H2816" s="15">
        <v>37.42</v>
      </c>
      <c r="I2816" s="10">
        <f t="shared" si="531"/>
        <v>0</v>
      </c>
      <c r="K2816" s="5">
        <f>SUM(G2816)*I2791</f>
        <v>0</v>
      </c>
    </row>
    <row r="2817" spans="1:13">
      <c r="B2817" s="11" t="s">
        <v>21</v>
      </c>
      <c r="C2817" s="12" t="s">
        <v>15</v>
      </c>
      <c r="D2817" s="28"/>
      <c r="E2817" s="28"/>
      <c r="F2817" s="28"/>
      <c r="G2817" s="22">
        <f>SUM(G2811:G2813)</f>
        <v>0</v>
      </c>
      <c r="H2817" s="15">
        <v>37.42</v>
      </c>
      <c r="I2817" s="10">
        <f t="shared" si="531"/>
        <v>0</v>
      </c>
      <c r="L2817" s="5">
        <f>SUM(G2817)*I2791</f>
        <v>0</v>
      </c>
    </row>
    <row r="2818" spans="1:13">
      <c r="B2818" s="11" t="s">
        <v>21</v>
      </c>
      <c r="C2818" s="12" t="s">
        <v>16</v>
      </c>
      <c r="D2818" s="28"/>
      <c r="E2818" s="28"/>
      <c r="F2818" s="28"/>
      <c r="G2818" s="22">
        <f>SUM(G2814:G2815)</f>
        <v>0</v>
      </c>
      <c r="H2818" s="15">
        <v>37.42</v>
      </c>
      <c r="I2818" s="10">
        <f t="shared" si="531"/>
        <v>0</v>
      </c>
      <c r="M2818" s="5">
        <f>SUM(G2818)*I2791</f>
        <v>0</v>
      </c>
    </row>
    <row r="2819" spans="1:13">
      <c r="B2819" s="11" t="s">
        <v>13</v>
      </c>
      <c r="C2819" s="12" t="s">
        <v>17</v>
      </c>
      <c r="D2819" s="28"/>
      <c r="E2819" s="28"/>
      <c r="F2819" s="28"/>
      <c r="G2819" s="34"/>
      <c r="H2819" s="15">
        <v>37.42</v>
      </c>
      <c r="I2819" s="10">
        <f t="shared" si="531"/>
        <v>0</v>
      </c>
      <c r="L2819" s="5">
        <f>SUM(G2819)*I2791</f>
        <v>0</v>
      </c>
    </row>
    <row r="2820" spans="1:13">
      <c r="B2820" s="11" t="s">
        <v>12</v>
      </c>
      <c r="C2820" s="12"/>
      <c r="D2820" s="28"/>
      <c r="E2820" s="28"/>
      <c r="F2820" s="28"/>
      <c r="G2820" s="10"/>
      <c r="H2820" s="15">
        <v>37.42</v>
      </c>
      <c r="I2820" s="10">
        <f t="shared" si="531"/>
        <v>0</v>
      </c>
    </row>
    <row r="2821" spans="1:13">
      <c r="B2821" s="11" t="s">
        <v>11</v>
      </c>
      <c r="C2821" s="12"/>
      <c r="D2821" s="28"/>
      <c r="E2821" s="28"/>
      <c r="F2821" s="28"/>
      <c r="G2821" s="10">
        <v>1</v>
      </c>
      <c r="H2821" s="15">
        <f>SUM(I2793:I2820)*0.01</f>
        <v>0</v>
      </c>
      <c r="I2821" s="10">
        <f>SUM(G2821*H2821)</f>
        <v>0</v>
      </c>
    </row>
    <row r="2822" spans="1:13" s="2" customFormat="1" ht="13.1">
      <c r="B2822" s="8" t="s">
        <v>10</v>
      </c>
      <c r="D2822" s="27"/>
      <c r="E2822" s="27"/>
      <c r="F2822" s="27"/>
      <c r="G2822" s="6">
        <f>SUM(G2816:G2819)</f>
        <v>0</v>
      </c>
      <c r="H2822" s="14"/>
      <c r="I2822" s="6">
        <f>SUM(I2793:I2821)</f>
        <v>0</v>
      </c>
      <c r="J2822" s="6">
        <f>SUM(I2822)*I2791</f>
        <v>0</v>
      </c>
      <c r="K2822" s="6">
        <f>SUM(K2816:K2821)</f>
        <v>0</v>
      </c>
      <c r="L2822" s="6">
        <f t="shared" ref="L2822" si="532">SUM(L2816:L2821)</f>
        <v>0</v>
      </c>
      <c r="M2822" s="6">
        <f t="shared" ref="M2822" si="533">SUM(M2816:M2821)</f>
        <v>0</v>
      </c>
    </row>
    <row r="2823" spans="1:13" ht="15.05">
      <c r="A2823" s="3" t="s">
        <v>9</v>
      </c>
      <c r="B2823" s="77">
        <f>'JMS SHEDULE OF WORKS'!C91</f>
        <v>0</v>
      </c>
      <c r="D2823" s="26">
        <f>'JMS SHEDULE OF WORKS'!D91</f>
        <v>0</v>
      </c>
      <c r="F2823" s="78">
        <f>'JMS SHEDULE OF WORKS'!G91</f>
        <v>0</v>
      </c>
      <c r="H2823" s="13" t="s">
        <v>22</v>
      </c>
      <c r="I2823" s="24">
        <f>'JMS SHEDULE OF WORKS'!E91</f>
        <v>0</v>
      </c>
    </row>
    <row r="2824" spans="1:13" s="2" customFormat="1" ht="13.1">
      <c r="A2824" s="76" t="str">
        <f>'JMS SHEDULE OF WORKS'!A91</f>
        <v>6964/89</v>
      </c>
      <c r="B2824" s="8" t="s">
        <v>3</v>
      </c>
      <c r="C2824" s="2" t="s">
        <v>4</v>
      </c>
      <c r="D2824" s="27" t="s">
        <v>5</v>
      </c>
      <c r="E2824" s="27" t="s">
        <v>5</v>
      </c>
      <c r="F2824" s="27" t="s">
        <v>23</v>
      </c>
      <c r="G2824" s="6" t="s">
        <v>6</v>
      </c>
      <c r="H2824" s="14" t="s">
        <v>7</v>
      </c>
      <c r="I2824" s="6" t="s">
        <v>8</v>
      </c>
      <c r="J2824" s="6"/>
      <c r="K2824" s="6" t="s">
        <v>18</v>
      </c>
      <c r="L2824" s="6" t="s">
        <v>19</v>
      </c>
      <c r="M2824" s="6" t="s">
        <v>20</v>
      </c>
    </row>
    <row r="2825" spans="1:13">
      <c r="A2825" s="30" t="s">
        <v>24</v>
      </c>
      <c r="B2825" s="11"/>
      <c r="C2825" s="12"/>
      <c r="D2825" s="28"/>
      <c r="E2825" s="28"/>
      <c r="F2825" s="28">
        <f t="shared" ref="F2825:F2830" si="534">SUM(D2825*E2825)</f>
        <v>0</v>
      </c>
      <c r="G2825" s="10"/>
      <c r="H2825" s="15"/>
      <c r="I2825" s="10">
        <f t="shared" ref="I2825:I2830" si="535">SUM(F2825*G2825)*H2825</f>
        <v>0</v>
      </c>
    </row>
    <row r="2826" spans="1:13">
      <c r="A2826" s="30" t="s">
        <v>24</v>
      </c>
      <c r="B2826" s="11"/>
      <c r="C2826" s="12"/>
      <c r="D2826" s="28"/>
      <c r="E2826" s="28"/>
      <c r="F2826" s="28">
        <f t="shared" si="534"/>
        <v>0</v>
      </c>
      <c r="G2826" s="10"/>
      <c r="H2826" s="15"/>
      <c r="I2826" s="10">
        <f t="shared" si="535"/>
        <v>0</v>
      </c>
    </row>
    <row r="2827" spans="1:13">
      <c r="A2827" s="30" t="s">
        <v>24</v>
      </c>
      <c r="B2827" s="11"/>
      <c r="C2827" s="12"/>
      <c r="D2827" s="28"/>
      <c r="E2827" s="28"/>
      <c r="F2827" s="28">
        <f t="shared" si="534"/>
        <v>0</v>
      </c>
      <c r="G2827" s="10"/>
      <c r="H2827" s="15"/>
      <c r="I2827" s="10">
        <f t="shared" si="535"/>
        <v>0</v>
      </c>
    </row>
    <row r="2828" spans="1:13">
      <c r="A2828" s="31" t="s">
        <v>25</v>
      </c>
      <c r="B2828" s="11"/>
      <c r="C2828" s="12"/>
      <c r="D2828" s="28"/>
      <c r="E2828" s="28"/>
      <c r="F2828" s="28">
        <f t="shared" si="534"/>
        <v>0</v>
      </c>
      <c r="G2828" s="10"/>
      <c r="H2828" s="15"/>
      <c r="I2828" s="10">
        <f t="shared" si="535"/>
        <v>0</v>
      </c>
    </row>
    <row r="2829" spans="1:13">
      <c r="A2829" s="31" t="s">
        <v>25</v>
      </c>
      <c r="B2829" s="11"/>
      <c r="C2829" s="12"/>
      <c r="D2829" s="28"/>
      <c r="E2829" s="28"/>
      <c r="F2829" s="28">
        <f t="shared" si="534"/>
        <v>0</v>
      </c>
      <c r="G2829" s="10"/>
      <c r="H2829" s="15"/>
      <c r="I2829" s="10">
        <f t="shared" si="535"/>
        <v>0</v>
      </c>
    </row>
    <row r="2830" spans="1:13">
      <c r="A2830" s="31" t="s">
        <v>25</v>
      </c>
      <c r="B2830" s="11"/>
      <c r="C2830" s="12"/>
      <c r="D2830" s="28"/>
      <c r="E2830" s="28"/>
      <c r="F2830" s="28">
        <f t="shared" si="534"/>
        <v>0</v>
      </c>
      <c r="G2830" s="10"/>
      <c r="H2830" s="15"/>
      <c r="I2830" s="10">
        <f t="shared" si="535"/>
        <v>0</v>
      </c>
    </row>
    <row r="2831" spans="1:13">
      <c r="A2831" s="31" t="s">
        <v>39</v>
      </c>
      <c r="B2831" s="11"/>
      <c r="C2831" s="12"/>
      <c r="D2831" s="28"/>
      <c r="E2831" s="28"/>
      <c r="F2831" s="28"/>
      <c r="G2831" s="10"/>
      <c r="H2831" s="15"/>
      <c r="I2831" s="10">
        <f t="shared" ref="I2831:I2833" si="536">SUM(G2831*H2831)</f>
        <v>0</v>
      </c>
    </row>
    <row r="2832" spans="1:13">
      <c r="A2832" s="31" t="s">
        <v>39</v>
      </c>
      <c r="B2832" s="11"/>
      <c r="C2832" s="12"/>
      <c r="D2832" s="28"/>
      <c r="E2832" s="28"/>
      <c r="F2832" s="28"/>
      <c r="G2832" s="10"/>
      <c r="H2832" s="15"/>
      <c r="I2832" s="10">
        <f t="shared" si="536"/>
        <v>0</v>
      </c>
    </row>
    <row r="2833" spans="1:11">
      <c r="A2833" s="31" t="s">
        <v>39</v>
      </c>
      <c r="B2833" s="11"/>
      <c r="C2833" s="12"/>
      <c r="D2833" s="28"/>
      <c r="E2833" s="28"/>
      <c r="F2833" s="28"/>
      <c r="G2833" s="10"/>
      <c r="H2833" s="15"/>
      <c r="I2833" s="10">
        <f t="shared" si="536"/>
        <v>0</v>
      </c>
    </row>
    <row r="2834" spans="1:11">
      <c r="A2834" s="32" t="s">
        <v>28</v>
      </c>
      <c r="B2834" s="11"/>
      <c r="C2834" s="12"/>
      <c r="D2834" s="28"/>
      <c r="E2834" s="28"/>
      <c r="F2834" s="28"/>
      <c r="G2834" s="10"/>
      <c r="H2834" s="15"/>
      <c r="I2834" s="10">
        <f t="shared" ref="I2834:I2852" si="537">SUM(G2834*H2834)</f>
        <v>0</v>
      </c>
    </row>
    <row r="2835" spans="1:11">
      <c r="A2835" s="32" t="s">
        <v>28</v>
      </c>
      <c r="B2835" s="11"/>
      <c r="C2835" s="12"/>
      <c r="D2835" s="28"/>
      <c r="E2835" s="28"/>
      <c r="F2835" s="28"/>
      <c r="G2835" s="10"/>
      <c r="H2835" s="15"/>
      <c r="I2835" s="10">
        <f t="shared" si="537"/>
        <v>0</v>
      </c>
    </row>
    <row r="2836" spans="1:11">
      <c r="A2836" s="32" t="s">
        <v>28</v>
      </c>
      <c r="B2836" s="11"/>
      <c r="C2836" s="12"/>
      <c r="D2836" s="28"/>
      <c r="E2836" s="28"/>
      <c r="F2836" s="28"/>
      <c r="G2836" s="10"/>
      <c r="H2836" s="15"/>
      <c r="I2836" s="10">
        <f t="shared" si="537"/>
        <v>0</v>
      </c>
    </row>
    <row r="2837" spans="1:11">
      <c r="A2837" t="s">
        <v>26</v>
      </c>
      <c r="B2837" s="11"/>
      <c r="C2837" s="12"/>
      <c r="D2837" s="28"/>
      <c r="E2837" s="28"/>
      <c r="F2837" s="28"/>
      <c r="G2837" s="33">
        <v>0.1</v>
      </c>
      <c r="H2837" s="15">
        <f>SUM(I2834:I2836)</f>
        <v>0</v>
      </c>
      <c r="I2837" s="10">
        <f t="shared" si="537"/>
        <v>0</v>
      </c>
    </row>
    <row r="2838" spans="1:11">
      <c r="B2838" s="11" t="s">
        <v>27</v>
      </c>
      <c r="C2838" s="12"/>
      <c r="D2838" s="28"/>
      <c r="E2838" s="28"/>
      <c r="F2838" s="28"/>
      <c r="G2838" s="10"/>
      <c r="H2838" s="15"/>
      <c r="I2838" s="10">
        <f t="shared" si="537"/>
        <v>0</v>
      </c>
    </row>
    <row r="2839" spans="1:11">
      <c r="B2839" s="11" t="s">
        <v>13</v>
      </c>
      <c r="C2839" s="12" t="s">
        <v>14</v>
      </c>
      <c r="D2839" s="28" t="s">
        <v>29</v>
      </c>
      <c r="E2839" s="28"/>
      <c r="F2839" s="28">
        <f>SUM(G2825:G2827)</f>
        <v>0</v>
      </c>
      <c r="G2839" s="34">
        <f>SUM(F2839)/20</f>
        <v>0</v>
      </c>
      <c r="H2839" s="23"/>
      <c r="I2839" s="10">
        <f t="shared" si="537"/>
        <v>0</v>
      </c>
    </row>
    <row r="2840" spans="1:11">
      <c r="B2840" s="11" t="s">
        <v>13</v>
      </c>
      <c r="C2840" s="12" t="s">
        <v>14</v>
      </c>
      <c r="D2840" s="28" t="s">
        <v>30</v>
      </c>
      <c r="E2840" s="28"/>
      <c r="F2840" s="28">
        <f>SUM(G2828:G2830)</f>
        <v>0</v>
      </c>
      <c r="G2840" s="34">
        <f>SUM(F2840)/10</f>
        <v>0</v>
      </c>
      <c r="H2840" s="23"/>
      <c r="I2840" s="10">
        <f t="shared" si="537"/>
        <v>0</v>
      </c>
    </row>
    <row r="2841" spans="1:11">
      <c r="B2841" s="11" t="s">
        <v>13</v>
      </c>
      <c r="C2841" s="12" t="s">
        <v>14</v>
      </c>
      <c r="D2841" s="28" t="s">
        <v>57</v>
      </c>
      <c r="E2841" s="28"/>
      <c r="F2841" s="80"/>
      <c r="G2841" s="34">
        <f>SUM(F2841)*0.25</f>
        <v>0</v>
      </c>
      <c r="H2841" s="23"/>
      <c r="I2841" s="10">
        <f t="shared" si="537"/>
        <v>0</v>
      </c>
    </row>
    <row r="2842" spans="1:11">
      <c r="B2842" s="11" t="s">
        <v>13</v>
      </c>
      <c r="C2842" s="12" t="s">
        <v>14</v>
      </c>
      <c r="D2842" s="28"/>
      <c r="E2842" s="28"/>
      <c r="F2842" s="28"/>
      <c r="G2842" s="34"/>
      <c r="H2842" s="23"/>
      <c r="I2842" s="10">
        <f t="shared" si="537"/>
        <v>0</v>
      </c>
    </row>
    <row r="2843" spans="1:11">
      <c r="B2843" s="11" t="s">
        <v>13</v>
      </c>
      <c r="C2843" s="12" t="s">
        <v>15</v>
      </c>
      <c r="D2843" s="28"/>
      <c r="E2843" s="28"/>
      <c r="F2843" s="28"/>
      <c r="G2843" s="34"/>
      <c r="H2843" s="23"/>
      <c r="I2843" s="10">
        <f t="shared" si="537"/>
        <v>0</v>
      </c>
    </row>
    <row r="2844" spans="1:11">
      <c r="B2844" s="11" t="s">
        <v>13</v>
      </c>
      <c r="C2844" s="12" t="s">
        <v>15</v>
      </c>
      <c r="D2844" s="28"/>
      <c r="E2844" s="28"/>
      <c r="F2844" s="28"/>
      <c r="G2844" s="34"/>
      <c r="H2844" s="23"/>
      <c r="I2844" s="10">
        <f t="shared" si="537"/>
        <v>0</v>
      </c>
    </row>
    <row r="2845" spans="1:11">
      <c r="B2845" s="11" t="s">
        <v>13</v>
      </c>
      <c r="C2845" s="12" t="s">
        <v>15</v>
      </c>
      <c r="D2845" s="28"/>
      <c r="E2845" s="28"/>
      <c r="F2845" s="28"/>
      <c r="G2845" s="34"/>
      <c r="H2845" s="23"/>
      <c r="I2845" s="10">
        <f t="shared" si="537"/>
        <v>0</v>
      </c>
    </row>
    <row r="2846" spans="1:11">
      <c r="B2846" s="11" t="s">
        <v>13</v>
      </c>
      <c r="C2846" s="12" t="s">
        <v>16</v>
      </c>
      <c r="D2846" s="28"/>
      <c r="E2846" s="28"/>
      <c r="F2846" s="28"/>
      <c r="G2846" s="34"/>
      <c r="H2846" s="23"/>
      <c r="I2846" s="10">
        <f t="shared" si="537"/>
        <v>0</v>
      </c>
    </row>
    <row r="2847" spans="1:11">
      <c r="B2847" s="11" t="s">
        <v>13</v>
      </c>
      <c r="C2847" s="12" t="s">
        <v>16</v>
      </c>
      <c r="D2847" s="28"/>
      <c r="E2847" s="28"/>
      <c r="F2847" s="28"/>
      <c r="G2847" s="34"/>
      <c r="H2847" s="23"/>
      <c r="I2847" s="10">
        <f t="shared" si="537"/>
        <v>0</v>
      </c>
    </row>
    <row r="2848" spans="1:11">
      <c r="B2848" s="11" t="s">
        <v>21</v>
      </c>
      <c r="C2848" s="12" t="s">
        <v>14</v>
      </c>
      <c r="D2848" s="28"/>
      <c r="E2848" s="28"/>
      <c r="F2848" s="28"/>
      <c r="G2848" s="22">
        <f>SUM(G2839:G2842)</f>
        <v>0</v>
      </c>
      <c r="H2848" s="15">
        <v>37.42</v>
      </c>
      <c r="I2848" s="10">
        <f t="shared" si="537"/>
        <v>0</v>
      </c>
      <c r="K2848" s="5">
        <f>SUM(G2848)*I2823</f>
        <v>0</v>
      </c>
    </row>
    <row r="2849" spans="1:13">
      <c r="B2849" s="11" t="s">
        <v>21</v>
      </c>
      <c r="C2849" s="12" t="s">
        <v>15</v>
      </c>
      <c r="D2849" s="28"/>
      <c r="E2849" s="28"/>
      <c r="F2849" s="28"/>
      <c r="G2849" s="22">
        <f>SUM(G2843:G2845)</f>
        <v>0</v>
      </c>
      <c r="H2849" s="15">
        <v>37.42</v>
      </c>
      <c r="I2849" s="10">
        <f t="shared" si="537"/>
        <v>0</v>
      </c>
      <c r="L2849" s="5">
        <f>SUM(G2849)*I2823</f>
        <v>0</v>
      </c>
    </row>
    <row r="2850" spans="1:13">
      <c r="B2850" s="11" t="s">
        <v>21</v>
      </c>
      <c r="C2850" s="12" t="s">
        <v>16</v>
      </c>
      <c r="D2850" s="28"/>
      <c r="E2850" s="28"/>
      <c r="F2850" s="28"/>
      <c r="G2850" s="22">
        <f>SUM(G2846:G2847)</f>
        <v>0</v>
      </c>
      <c r="H2850" s="15">
        <v>37.42</v>
      </c>
      <c r="I2850" s="10">
        <f t="shared" si="537"/>
        <v>0</v>
      </c>
      <c r="M2850" s="5">
        <f>SUM(G2850)*I2823</f>
        <v>0</v>
      </c>
    </row>
    <row r="2851" spans="1:13">
      <c r="B2851" s="11" t="s">
        <v>13</v>
      </c>
      <c r="C2851" s="12" t="s">
        <v>17</v>
      </c>
      <c r="D2851" s="28"/>
      <c r="E2851" s="28"/>
      <c r="F2851" s="28"/>
      <c r="G2851" s="34"/>
      <c r="H2851" s="15">
        <v>37.42</v>
      </c>
      <c r="I2851" s="10">
        <f t="shared" si="537"/>
        <v>0</v>
      </c>
      <c r="L2851" s="5">
        <f>SUM(G2851)*I2823</f>
        <v>0</v>
      </c>
    </row>
    <row r="2852" spans="1:13">
      <c r="B2852" s="11" t="s">
        <v>12</v>
      </c>
      <c r="C2852" s="12"/>
      <c r="D2852" s="28"/>
      <c r="E2852" s="28"/>
      <c r="F2852" s="28"/>
      <c r="G2852" s="10"/>
      <c r="H2852" s="15">
        <v>37.42</v>
      </c>
      <c r="I2852" s="10">
        <f t="shared" si="537"/>
        <v>0</v>
      </c>
    </row>
    <row r="2853" spans="1:13">
      <c r="B2853" s="11" t="s">
        <v>11</v>
      </c>
      <c r="C2853" s="12"/>
      <c r="D2853" s="28"/>
      <c r="E2853" s="28"/>
      <c r="F2853" s="28"/>
      <c r="G2853" s="10">
        <v>1</v>
      </c>
      <c r="H2853" s="15">
        <f>SUM(I2825:I2852)*0.01</f>
        <v>0</v>
      </c>
      <c r="I2853" s="10">
        <f>SUM(G2853*H2853)</f>
        <v>0</v>
      </c>
    </row>
    <row r="2854" spans="1:13" s="2" customFormat="1" ht="13.1">
      <c r="B2854" s="8" t="s">
        <v>10</v>
      </c>
      <c r="D2854" s="27"/>
      <c r="E2854" s="27"/>
      <c r="F2854" s="27"/>
      <c r="G2854" s="6">
        <f>SUM(G2848:G2851)</f>
        <v>0</v>
      </c>
      <c r="H2854" s="14"/>
      <c r="I2854" s="6">
        <f>SUM(I2825:I2853)</f>
        <v>0</v>
      </c>
      <c r="J2854" s="6">
        <f>SUM(I2854)*I2823</f>
        <v>0</v>
      </c>
      <c r="K2854" s="6">
        <f>SUM(K2848:K2853)</f>
        <v>0</v>
      </c>
      <c r="L2854" s="6">
        <f t="shared" ref="L2854" si="538">SUM(L2848:L2853)</f>
        <v>0</v>
      </c>
      <c r="M2854" s="6">
        <f t="shared" ref="M2854" si="539">SUM(M2848:M2853)</f>
        <v>0</v>
      </c>
    </row>
    <row r="2855" spans="1:13" ht="15.05">
      <c r="A2855" s="3" t="s">
        <v>9</v>
      </c>
      <c r="B2855" s="77">
        <f>'JMS SHEDULE OF WORKS'!C92</f>
        <v>0</v>
      </c>
      <c r="D2855" s="26">
        <f>'JMS SHEDULE OF WORKS'!D92</f>
        <v>0</v>
      </c>
      <c r="F2855" s="78">
        <f>'JMS SHEDULE OF WORKS'!G92</f>
        <v>0</v>
      </c>
      <c r="H2855" s="13" t="s">
        <v>22</v>
      </c>
      <c r="I2855" s="24">
        <f>'JMS SHEDULE OF WORKS'!E92</f>
        <v>0</v>
      </c>
    </row>
    <row r="2856" spans="1:13" s="2" customFormat="1" ht="13.1">
      <c r="A2856" s="76" t="str">
        <f>'JMS SHEDULE OF WORKS'!A92</f>
        <v>6964/90</v>
      </c>
      <c r="B2856" s="8" t="s">
        <v>3</v>
      </c>
      <c r="C2856" s="2" t="s">
        <v>4</v>
      </c>
      <c r="D2856" s="27" t="s">
        <v>5</v>
      </c>
      <c r="E2856" s="27" t="s">
        <v>5</v>
      </c>
      <c r="F2856" s="27" t="s">
        <v>23</v>
      </c>
      <c r="G2856" s="6" t="s">
        <v>6</v>
      </c>
      <c r="H2856" s="14" t="s">
        <v>7</v>
      </c>
      <c r="I2856" s="6" t="s">
        <v>8</v>
      </c>
      <c r="J2856" s="6"/>
      <c r="K2856" s="6" t="s">
        <v>18</v>
      </c>
      <c r="L2856" s="6" t="s">
        <v>19</v>
      </c>
      <c r="M2856" s="6" t="s">
        <v>20</v>
      </c>
    </row>
    <row r="2857" spans="1:13">
      <c r="A2857" s="30" t="s">
        <v>24</v>
      </c>
      <c r="B2857" s="11"/>
      <c r="C2857" s="12"/>
      <c r="D2857" s="28"/>
      <c r="E2857" s="28"/>
      <c r="F2857" s="28">
        <f t="shared" ref="F2857:F2862" si="540">SUM(D2857*E2857)</f>
        <v>0</v>
      </c>
      <c r="G2857" s="10"/>
      <c r="H2857" s="15"/>
      <c r="I2857" s="10">
        <f t="shared" ref="I2857:I2862" si="541">SUM(F2857*G2857)*H2857</f>
        <v>0</v>
      </c>
    </row>
    <row r="2858" spans="1:13">
      <c r="A2858" s="30" t="s">
        <v>24</v>
      </c>
      <c r="B2858" s="11"/>
      <c r="C2858" s="12"/>
      <c r="D2858" s="28"/>
      <c r="E2858" s="28"/>
      <c r="F2858" s="28">
        <f t="shared" si="540"/>
        <v>0</v>
      </c>
      <c r="G2858" s="10"/>
      <c r="H2858" s="15"/>
      <c r="I2858" s="10">
        <f t="shared" si="541"/>
        <v>0</v>
      </c>
    </row>
    <row r="2859" spans="1:13">
      <c r="A2859" s="30" t="s">
        <v>24</v>
      </c>
      <c r="B2859" s="11"/>
      <c r="C2859" s="12"/>
      <c r="D2859" s="28"/>
      <c r="E2859" s="28"/>
      <c r="F2859" s="28">
        <f t="shared" si="540"/>
        <v>0</v>
      </c>
      <c r="G2859" s="10"/>
      <c r="H2859" s="15"/>
      <c r="I2859" s="10">
        <f t="shared" si="541"/>
        <v>0</v>
      </c>
    </row>
    <row r="2860" spans="1:13">
      <c r="A2860" s="31" t="s">
        <v>25</v>
      </c>
      <c r="B2860" s="11"/>
      <c r="C2860" s="12"/>
      <c r="D2860" s="28"/>
      <c r="E2860" s="28"/>
      <c r="F2860" s="28">
        <f t="shared" si="540"/>
        <v>0</v>
      </c>
      <c r="G2860" s="10"/>
      <c r="H2860" s="15"/>
      <c r="I2860" s="10">
        <f t="shared" si="541"/>
        <v>0</v>
      </c>
    </row>
    <row r="2861" spans="1:13">
      <c r="A2861" s="31" t="s">
        <v>25</v>
      </c>
      <c r="B2861" s="11"/>
      <c r="C2861" s="12"/>
      <c r="D2861" s="28"/>
      <c r="E2861" s="28"/>
      <c r="F2861" s="28">
        <f t="shared" si="540"/>
        <v>0</v>
      </c>
      <c r="G2861" s="10"/>
      <c r="H2861" s="15"/>
      <c r="I2861" s="10">
        <f t="shared" si="541"/>
        <v>0</v>
      </c>
    </row>
    <row r="2862" spans="1:13">
      <c r="A2862" s="31" t="s">
        <v>25</v>
      </c>
      <c r="B2862" s="11"/>
      <c r="C2862" s="12"/>
      <c r="D2862" s="28"/>
      <c r="E2862" s="28"/>
      <c r="F2862" s="28">
        <f t="shared" si="540"/>
        <v>0</v>
      </c>
      <c r="G2862" s="10"/>
      <c r="H2862" s="15"/>
      <c r="I2862" s="10">
        <f t="shared" si="541"/>
        <v>0</v>
      </c>
    </row>
    <row r="2863" spans="1:13">
      <c r="A2863" s="31" t="s">
        <v>39</v>
      </c>
      <c r="B2863" s="11"/>
      <c r="C2863" s="12"/>
      <c r="D2863" s="28"/>
      <c r="E2863" s="28"/>
      <c r="F2863" s="28"/>
      <c r="G2863" s="10"/>
      <c r="H2863" s="15"/>
      <c r="I2863" s="10">
        <f t="shared" ref="I2863:I2865" si="542">SUM(G2863*H2863)</f>
        <v>0</v>
      </c>
    </row>
    <row r="2864" spans="1:13">
      <c r="A2864" s="31" t="s">
        <v>39</v>
      </c>
      <c r="B2864" s="11"/>
      <c r="C2864" s="12"/>
      <c r="D2864" s="28"/>
      <c r="E2864" s="28"/>
      <c r="F2864" s="28"/>
      <c r="G2864" s="10"/>
      <c r="H2864" s="15"/>
      <c r="I2864" s="10">
        <f t="shared" si="542"/>
        <v>0</v>
      </c>
    </row>
    <row r="2865" spans="1:11">
      <c r="A2865" s="31" t="s">
        <v>39</v>
      </c>
      <c r="B2865" s="11"/>
      <c r="C2865" s="12"/>
      <c r="D2865" s="28"/>
      <c r="E2865" s="28"/>
      <c r="F2865" s="28"/>
      <c r="G2865" s="10"/>
      <c r="H2865" s="15"/>
      <c r="I2865" s="10">
        <f t="shared" si="542"/>
        <v>0</v>
      </c>
    </row>
    <row r="2866" spans="1:11">
      <c r="A2866" s="32" t="s">
        <v>28</v>
      </c>
      <c r="B2866" s="11"/>
      <c r="C2866" s="12"/>
      <c r="D2866" s="28"/>
      <c r="E2866" s="28"/>
      <c r="F2866" s="28"/>
      <c r="G2866" s="10"/>
      <c r="H2866" s="15"/>
      <c r="I2866" s="10">
        <f t="shared" ref="I2866:I2884" si="543">SUM(G2866*H2866)</f>
        <v>0</v>
      </c>
    </row>
    <row r="2867" spans="1:11">
      <c r="A2867" s="32" t="s">
        <v>28</v>
      </c>
      <c r="B2867" s="11"/>
      <c r="C2867" s="12"/>
      <c r="D2867" s="28"/>
      <c r="E2867" s="28"/>
      <c r="F2867" s="28"/>
      <c r="G2867" s="10"/>
      <c r="H2867" s="15"/>
      <c r="I2867" s="10">
        <f t="shared" si="543"/>
        <v>0</v>
      </c>
    </row>
    <row r="2868" spans="1:11">
      <c r="A2868" s="32" t="s">
        <v>28</v>
      </c>
      <c r="B2868" s="11"/>
      <c r="C2868" s="12"/>
      <c r="D2868" s="28"/>
      <c r="E2868" s="28"/>
      <c r="F2868" s="28"/>
      <c r="G2868" s="10"/>
      <c r="H2868" s="15"/>
      <c r="I2868" s="10">
        <f t="shared" si="543"/>
        <v>0</v>
      </c>
    </row>
    <row r="2869" spans="1:11">
      <c r="A2869" t="s">
        <v>26</v>
      </c>
      <c r="B2869" s="11"/>
      <c r="C2869" s="12"/>
      <c r="D2869" s="28"/>
      <c r="E2869" s="28"/>
      <c r="F2869" s="28"/>
      <c r="G2869" s="33">
        <v>0.1</v>
      </c>
      <c r="H2869" s="15">
        <f>SUM(I2866:I2868)</f>
        <v>0</v>
      </c>
      <c r="I2869" s="10">
        <f t="shared" si="543"/>
        <v>0</v>
      </c>
    </row>
    <row r="2870" spans="1:11">
      <c r="B2870" s="11" t="s">
        <v>27</v>
      </c>
      <c r="C2870" s="12"/>
      <c r="D2870" s="28"/>
      <c r="E2870" s="28"/>
      <c r="F2870" s="28"/>
      <c r="G2870" s="10"/>
      <c r="H2870" s="15"/>
      <c r="I2870" s="10">
        <f t="shared" si="543"/>
        <v>0</v>
      </c>
    </row>
    <row r="2871" spans="1:11">
      <c r="B2871" s="11" t="s">
        <v>13</v>
      </c>
      <c r="C2871" s="12" t="s">
        <v>14</v>
      </c>
      <c r="D2871" s="28" t="s">
        <v>29</v>
      </c>
      <c r="E2871" s="28"/>
      <c r="F2871" s="28">
        <f>SUM(G2857:G2859)</f>
        <v>0</v>
      </c>
      <c r="G2871" s="34">
        <f>SUM(F2871)/20</f>
        <v>0</v>
      </c>
      <c r="H2871" s="23"/>
      <c r="I2871" s="10">
        <f t="shared" si="543"/>
        <v>0</v>
      </c>
    </row>
    <row r="2872" spans="1:11">
      <c r="B2872" s="11" t="s">
        <v>13</v>
      </c>
      <c r="C2872" s="12" t="s">
        <v>14</v>
      </c>
      <c r="D2872" s="28" t="s">
        <v>30</v>
      </c>
      <c r="E2872" s="28"/>
      <c r="F2872" s="28">
        <f>SUM(G2860:G2862)</f>
        <v>0</v>
      </c>
      <c r="G2872" s="34">
        <f>SUM(F2872)/10</f>
        <v>0</v>
      </c>
      <c r="H2872" s="23"/>
      <c r="I2872" s="10">
        <f t="shared" si="543"/>
        <v>0</v>
      </c>
    </row>
    <row r="2873" spans="1:11">
      <c r="B2873" s="11" t="s">
        <v>13</v>
      </c>
      <c r="C2873" s="12" t="s">
        <v>14</v>
      </c>
      <c r="D2873" s="28" t="s">
        <v>57</v>
      </c>
      <c r="E2873" s="28"/>
      <c r="F2873" s="80"/>
      <c r="G2873" s="34">
        <f>SUM(F2873)*0.25</f>
        <v>0</v>
      </c>
      <c r="H2873" s="23"/>
      <c r="I2873" s="10">
        <f t="shared" si="543"/>
        <v>0</v>
      </c>
    </row>
    <row r="2874" spans="1:11">
      <c r="B2874" s="11" t="s">
        <v>13</v>
      </c>
      <c r="C2874" s="12" t="s">
        <v>14</v>
      </c>
      <c r="D2874" s="28"/>
      <c r="E2874" s="28"/>
      <c r="F2874" s="28"/>
      <c r="G2874" s="34"/>
      <c r="H2874" s="23"/>
      <c r="I2874" s="10">
        <f t="shared" si="543"/>
        <v>0</v>
      </c>
    </row>
    <row r="2875" spans="1:11">
      <c r="B2875" s="11" t="s">
        <v>13</v>
      </c>
      <c r="C2875" s="12" t="s">
        <v>15</v>
      </c>
      <c r="D2875" s="28"/>
      <c r="E2875" s="28"/>
      <c r="F2875" s="28"/>
      <c r="G2875" s="34"/>
      <c r="H2875" s="23"/>
      <c r="I2875" s="10">
        <f t="shared" si="543"/>
        <v>0</v>
      </c>
    </row>
    <row r="2876" spans="1:11">
      <c r="B2876" s="11" t="s">
        <v>13</v>
      </c>
      <c r="C2876" s="12" t="s">
        <v>15</v>
      </c>
      <c r="D2876" s="28"/>
      <c r="E2876" s="28"/>
      <c r="F2876" s="28"/>
      <c r="G2876" s="34"/>
      <c r="H2876" s="23"/>
      <c r="I2876" s="10">
        <f t="shared" si="543"/>
        <v>0</v>
      </c>
    </row>
    <row r="2877" spans="1:11">
      <c r="B2877" s="11" t="s">
        <v>13</v>
      </c>
      <c r="C2877" s="12" t="s">
        <v>15</v>
      </c>
      <c r="D2877" s="28"/>
      <c r="E2877" s="28"/>
      <c r="F2877" s="28"/>
      <c r="G2877" s="34"/>
      <c r="H2877" s="23"/>
      <c r="I2877" s="10">
        <f t="shared" si="543"/>
        <v>0</v>
      </c>
    </row>
    <row r="2878" spans="1:11">
      <c r="B2878" s="11" t="s">
        <v>13</v>
      </c>
      <c r="C2878" s="12" t="s">
        <v>16</v>
      </c>
      <c r="D2878" s="28"/>
      <c r="E2878" s="28"/>
      <c r="F2878" s="28"/>
      <c r="G2878" s="34"/>
      <c r="H2878" s="23"/>
      <c r="I2878" s="10">
        <f t="shared" si="543"/>
        <v>0</v>
      </c>
    </row>
    <row r="2879" spans="1:11">
      <c r="B2879" s="11" t="s">
        <v>13</v>
      </c>
      <c r="C2879" s="12" t="s">
        <v>16</v>
      </c>
      <c r="D2879" s="28"/>
      <c r="E2879" s="28"/>
      <c r="F2879" s="28"/>
      <c r="G2879" s="34"/>
      <c r="H2879" s="23"/>
      <c r="I2879" s="10">
        <f t="shared" si="543"/>
        <v>0</v>
      </c>
    </row>
    <row r="2880" spans="1:11">
      <c r="B2880" s="11" t="s">
        <v>21</v>
      </c>
      <c r="C2880" s="12" t="s">
        <v>14</v>
      </c>
      <c r="D2880" s="28"/>
      <c r="E2880" s="28"/>
      <c r="F2880" s="28"/>
      <c r="G2880" s="22">
        <f>SUM(G2871:G2874)</f>
        <v>0</v>
      </c>
      <c r="H2880" s="15">
        <v>37.42</v>
      </c>
      <c r="I2880" s="10">
        <f t="shared" si="543"/>
        <v>0</v>
      </c>
      <c r="K2880" s="5">
        <f>SUM(G2880)*I2855</f>
        <v>0</v>
      </c>
    </row>
    <row r="2881" spans="1:13">
      <c r="B2881" s="11" t="s">
        <v>21</v>
      </c>
      <c r="C2881" s="12" t="s">
        <v>15</v>
      </c>
      <c r="D2881" s="28"/>
      <c r="E2881" s="28"/>
      <c r="F2881" s="28"/>
      <c r="G2881" s="22">
        <f>SUM(G2875:G2877)</f>
        <v>0</v>
      </c>
      <c r="H2881" s="15">
        <v>37.42</v>
      </c>
      <c r="I2881" s="10">
        <f t="shared" si="543"/>
        <v>0</v>
      </c>
      <c r="L2881" s="5">
        <f>SUM(G2881)*I2855</f>
        <v>0</v>
      </c>
    </row>
    <row r="2882" spans="1:13">
      <c r="B2882" s="11" t="s">
        <v>21</v>
      </c>
      <c r="C2882" s="12" t="s">
        <v>16</v>
      </c>
      <c r="D2882" s="28"/>
      <c r="E2882" s="28"/>
      <c r="F2882" s="28"/>
      <c r="G2882" s="22">
        <f>SUM(G2878:G2879)</f>
        <v>0</v>
      </c>
      <c r="H2882" s="15">
        <v>37.42</v>
      </c>
      <c r="I2882" s="10">
        <f t="shared" si="543"/>
        <v>0</v>
      </c>
      <c r="M2882" s="5">
        <f>SUM(G2882)*I2855</f>
        <v>0</v>
      </c>
    </row>
    <row r="2883" spans="1:13">
      <c r="B2883" s="11" t="s">
        <v>13</v>
      </c>
      <c r="C2883" s="12" t="s">
        <v>17</v>
      </c>
      <c r="D2883" s="28"/>
      <c r="E2883" s="28"/>
      <c r="F2883" s="28"/>
      <c r="G2883" s="34"/>
      <c r="H2883" s="15">
        <v>37.42</v>
      </c>
      <c r="I2883" s="10">
        <f t="shared" si="543"/>
        <v>0</v>
      </c>
      <c r="L2883" s="5">
        <f>SUM(G2883)*I2855</f>
        <v>0</v>
      </c>
    </row>
    <row r="2884" spans="1:13">
      <c r="B2884" s="11" t="s">
        <v>12</v>
      </c>
      <c r="C2884" s="12"/>
      <c r="D2884" s="28"/>
      <c r="E2884" s="28"/>
      <c r="F2884" s="28"/>
      <c r="G2884" s="10"/>
      <c r="H2884" s="15">
        <v>37.42</v>
      </c>
      <c r="I2884" s="10">
        <f t="shared" si="543"/>
        <v>0</v>
      </c>
    </row>
    <row r="2885" spans="1:13">
      <c r="B2885" s="11" t="s">
        <v>11</v>
      </c>
      <c r="C2885" s="12"/>
      <c r="D2885" s="28"/>
      <c r="E2885" s="28"/>
      <c r="F2885" s="28"/>
      <c r="G2885" s="10">
        <v>1</v>
      </c>
      <c r="H2885" s="15">
        <f>SUM(I2857:I2884)*0.01</f>
        <v>0</v>
      </c>
      <c r="I2885" s="10">
        <f>SUM(G2885*H2885)</f>
        <v>0</v>
      </c>
    </row>
    <row r="2886" spans="1:13" s="2" customFormat="1" ht="13.1">
      <c r="B2886" s="8" t="s">
        <v>10</v>
      </c>
      <c r="D2886" s="27"/>
      <c r="E2886" s="27"/>
      <c r="F2886" s="27"/>
      <c r="G2886" s="6">
        <f>SUM(G2880:G2883)</f>
        <v>0</v>
      </c>
      <c r="H2886" s="14"/>
      <c r="I2886" s="6">
        <f>SUM(I2857:I2885)</f>
        <v>0</v>
      </c>
      <c r="J2886" s="6">
        <f>SUM(I2886)*I2855</f>
        <v>0</v>
      </c>
      <c r="K2886" s="6">
        <f>SUM(K2880:K2885)</f>
        <v>0</v>
      </c>
      <c r="L2886" s="6">
        <f t="shared" ref="L2886" si="544">SUM(L2880:L2885)</f>
        <v>0</v>
      </c>
      <c r="M2886" s="6">
        <f t="shared" ref="M2886" si="545">SUM(M2880:M2885)</f>
        <v>0</v>
      </c>
    </row>
    <row r="2887" spans="1:13" ht="15.05">
      <c r="A2887" s="3" t="s">
        <v>9</v>
      </c>
      <c r="B2887" s="77">
        <f>'JMS SHEDULE OF WORKS'!C93</f>
        <v>0</v>
      </c>
      <c r="D2887" s="26">
        <f>'JMS SHEDULE OF WORKS'!D93</f>
        <v>0</v>
      </c>
      <c r="F2887" s="78">
        <f>'JMS SHEDULE OF WORKS'!G93</f>
        <v>0</v>
      </c>
      <c r="H2887" s="13" t="s">
        <v>22</v>
      </c>
      <c r="I2887" s="24">
        <f>'JMS SHEDULE OF WORKS'!E93</f>
        <v>0</v>
      </c>
    </row>
    <row r="2888" spans="1:13" s="2" customFormat="1" ht="13.1">
      <c r="A2888" s="76" t="str">
        <f>'JMS SHEDULE OF WORKS'!A93</f>
        <v>6964/91</v>
      </c>
      <c r="B2888" s="8" t="s">
        <v>3</v>
      </c>
      <c r="C2888" s="2" t="s">
        <v>4</v>
      </c>
      <c r="D2888" s="27" t="s">
        <v>5</v>
      </c>
      <c r="E2888" s="27" t="s">
        <v>5</v>
      </c>
      <c r="F2888" s="27" t="s">
        <v>23</v>
      </c>
      <c r="G2888" s="6" t="s">
        <v>6</v>
      </c>
      <c r="H2888" s="14" t="s">
        <v>7</v>
      </c>
      <c r="I2888" s="6" t="s">
        <v>8</v>
      </c>
      <c r="J2888" s="6"/>
      <c r="K2888" s="6" t="s">
        <v>18</v>
      </c>
      <c r="L2888" s="6" t="s">
        <v>19</v>
      </c>
      <c r="M2888" s="6" t="s">
        <v>20</v>
      </c>
    </row>
    <row r="2889" spans="1:13">
      <c r="A2889" s="30" t="s">
        <v>24</v>
      </c>
      <c r="B2889" s="11"/>
      <c r="C2889" s="12"/>
      <c r="D2889" s="28"/>
      <c r="E2889" s="28"/>
      <c r="F2889" s="28">
        <f t="shared" ref="F2889:F2894" si="546">SUM(D2889*E2889)</f>
        <v>0</v>
      </c>
      <c r="G2889" s="10"/>
      <c r="H2889" s="15"/>
      <c r="I2889" s="10">
        <f t="shared" ref="I2889:I2894" si="547">SUM(F2889*G2889)*H2889</f>
        <v>0</v>
      </c>
    </row>
    <row r="2890" spans="1:13">
      <c r="A2890" s="30" t="s">
        <v>24</v>
      </c>
      <c r="B2890" s="11"/>
      <c r="C2890" s="12"/>
      <c r="D2890" s="28"/>
      <c r="E2890" s="28"/>
      <c r="F2890" s="28">
        <f t="shared" si="546"/>
        <v>0</v>
      </c>
      <c r="G2890" s="10"/>
      <c r="H2890" s="15"/>
      <c r="I2890" s="10">
        <f t="shared" si="547"/>
        <v>0</v>
      </c>
    </row>
    <row r="2891" spans="1:13">
      <c r="A2891" s="30" t="s">
        <v>24</v>
      </c>
      <c r="B2891" s="11"/>
      <c r="C2891" s="12"/>
      <c r="D2891" s="28"/>
      <c r="E2891" s="28"/>
      <c r="F2891" s="28">
        <f t="shared" si="546"/>
        <v>0</v>
      </c>
      <c r="G2891" s="10"/>
      <c r="H2891" s="15"/>
      <c r="I2891" s="10">
        <f t="shared" si="547"/>
        <v>0</v>
      </c>
    </row>
    <row r="2892" spans="1:13">
      <c r="A2892" s="31" t="s">
        <v>25</v>
      </c>
      <c r="B2892" s="11"/>
      <c r="C2892" s="12"/>
      <c r="D2892" s="28"/>
      <c r="E2892" s="28"/>
      <c r="F2892" s="28">
        <f t="shared" si="546"/>
        <v>0</v>
      </c>
      <c r="G2892" s="10"/>
      <c r="H2892" s="15"/>
      <c r="I2892" s="10">
        <f t="shared" si="547"/>
        <v>0</v>
      </c>
    </row>
    <row r="2893" spans="1:13">
      <c r="A2893" s="31" t="s">
        <v>25</v>
      </c>
      <c r="B2893" s="11"/>
      <c r="C2893" s="12"/>
      <c r="D2893" s="28"/>
      <c r="E2893" s="28"/>
      <c r="F2893" s="28">
        <f t="shared" si="546"/>
        <v>0</v>
      </c>
      <c r="G2893" s="10"/>
      <c r="H2893" s="15"/>
      <c r="I2893" s="10">
        <f t="shared" si="547"/>
        <v>0</v>
      </c>
    </row>
    <row r="2894" spans="1:13">
      <c r="A2894" s="31" t="s">
        <v>25</v>
      </c>
      <c r="B2894" s="11"/>
      <c r="C2894" s="12"/>
      <c r="D2894" s="28"/>
      <c r="E2894" s="28"/>
      <c r="F2894" s="28">
        <f t="shared" si="546"/>
        <v>0</v>
      </c>
      <c r="G2894" s="10"/>
      <c r="H2894" s="15"/>
      <c r="I2894" s="10">
        <f t="shared" si="547"/>
        <v>0</v>
      </c>
    </row>
    <row r="2895" spans="1:13">
      <c r="A2895" s="31" t="s">
        <v>39</v>
      </c>
      <c r="B2895" s="11"/>
      <c r="C2895" s="12"/>
      <c r="D2895" s="28"/>
      <c r="E2895" s="28"/>
      <c r="F2895" s="28"/>
      <c r="G2895" s="10"/>
      <c r="H2895" s="15"/>
      <c r="I2895" s="10">
        <f t="shared" ref="I2895:I2897" si="548">SUM(G2895*H2895)</f>
        <v>0</v>
      </c>
    </row>
    <row r="2896" spans="1:13">
      <c r="A2896" s="31" t="s">
        <v>39</v>
      </c>
      <c r="B2896" s="11"/>
      <c r="C2896" s="12"/>
      <c r="D2896" s="28"/>
      <c r="E2896" s="28"/>
      <c r="F2896" s="28"/>
      <c r="G2896" s="10"/>
      <c r="H2896" s="15"/>
      <c r="I2896" s="10">
        <f t="shared" si="548"/>
        <v>0</v>
      </c>
    </row>
    <row r="2897" spans="1:11">
      <c r="A2897" s="31" t="s">
        <v>39</v>
      </c>
      <c r="B2897" s="11"/>
      <c r="C2897" s="12"/>
      <c r="D2897" s="28"/>
      <c r="E2897" s="28"/>
      <c r="F2897" s="28"/>
      <c r="G2897" s="10"/>
      <c r="H2897" s="15"/>
      <c r="I2897" s="10">
        <f t="shared" si="548"/>
        <v>0</v>
      </c>
    </row>
    <row r="2898" spans="1:11">
      <c r="A2898" s="32" t="s">
        <v>28</v>
      </c>
      <c r="B2898" s="11"/>
      <c r="C2898" s="12"/>
      <c r="D2898" s="28"/>
      <c r="E2898" s="28"/>
      <c r="F2898" s="28"/>
      <c r="G2898" s="10"/>
      <c r="H2898" s="15"/>
      <c r="I2898" s="10">
        <f t="shared" ref="I2898:I2916" si="549">SUM(G2898*H2898)</f>
        <v>0</v>
      </c>
    </row>
    <row r="2899" spans="1:11">
      <c r="A2899" s="32" t="s">
        <v>28</v>
      </c>
      <c r="B2899" s="11"/>
      <c r="C2899" s="12"/>
      <c r="D2899" s="28"/>
      <c r="E2899" s="28"/>
      <c r="F2899" s="28"/>
      <c r="G2899" s="10"/>
      <c r="H2899" s="15"/>
      <c r="I2899" s="10">
        <f t="shared" si="549"/>
        <v>0</v>
      </c>
    </row>
    <row r="2900" spans="1:11">
      <c r="A2900" s="32" t="s">
        <v>28</v>
      </c>
      <c r="B2900" s="11"/>
      <c r="C2900" s="12"/>
      <c r="D2900" s="28"/>
      <c r="E2900" s="28"/>
      <c r="F2900" s="28"/>
      <c r="G2900" s="10"/>
      <c r="H2900" s="15"/>
      <c r="I2900" s="10">
        <f t="shared" si="549"/>
        <v>0</v>
      </c>
    </row>
    <row r="2901" spans="1:11">
      <c r="A2901" t="s">
        <v>26</v>
      </c>
      <c r="B2901" s="11"/>
      <c r="C2901" s="12"/>
      <c r="D2901" s="28"/>
      <c r="E2901" s="28"/>
      <c r="F2901" s="28"/>
      <c r="G2901" s="33">
        <v>0.1</v>
      </c>
      <c r="H2901" s="15">
        <f>SUM(I2898:I2900)</f>
        <v>0</v>
      </c>
      <c r="I2901" s="10">
        <f t="shared" si="549"/>
        <v>0</v>
      </c>
    </row>
    <row r="2902" spans="1:11">
      <c r="B2902" s="11" t="s">
        <v>27</v>
      </c>
      <c r="C2902" s="12"/>
      <c r="D2902" s="28"/>
      <c r="E2902" s="28"/>
      <c r="F2902" s="28"/>
      <c r="G2902" s="10"/>
      <c r="H2902" s="15"/>
      <c r="I2902" s="10">
        <f t="shared" si="549"/>
        <v>0</v>
      </c>
    </row>
    <row r="2903" spans="1:11">
      <c r="B2903" s="11" t="s">
        <v>13</v>
      </c>
      <c r="C2903" s="12" t="s">
        <v>14</v>
      </c>
      <c r="D2903" s="28" t="s">
        <v>29</v>
      </c>
      <c r="E2903" s="28"/>
      <c r="F2903" s="28">
        <f>SUM(G2889:G2891)</f>
        <v>0</v>
      </c>
      <c r="G2903" s="34">
        <f>SUM(F2903)/20</f>
        <v>0</v>
      </c>
      <c r="H2903" s="23"/>
      <c r="I2903" s="10">
        <f t="shared" si="549"/>
        <v>0</v>
      </c>
    </row>
    <row r="2904" spans="1:11">
      <c r="B2904" s="11" t="s">
        <v>13</v>
      </c>
      <c r="C2904" s="12" t="s">
        <v>14</v>
      </c>
      <c r="D2904" s="28" t="s">
        <v>30</v>
      </c>
      <c r="E2904" s="28"/>
      <c r="F2904" s="28">
        <f>SUM(G2892:G2894)</f>
        <v>0</v>
      </c>
      <c r="G2904" s="34">
        <f>SUM(F2904)/10</f>
        <v>0</v>
      </c>
      <c r="H2904" s="23"/>
      <c r="I2904" s="10">
        <f t="shared" si="549"/>
        <v>0</v>
      </c>
    </row>
    <row r="2905" spans="1:11">
      <c r="B2905" s="11" t="s">
        <v>13</v>
      </c>
      <c r="C2905" s="12" t="s">
        <v>14</v>
      </c>
      <c r="D2905" s="28" t="s">
        <v>57</v>
      </c>
      <c r="E2905" s="28"/>
      <c r="F2905" s="80"/>
      <c r="G2905" s="34">
        <f>SUM(F2905)*0.25</f>
        <v>0</v>
      </c>
      <c r="H2905" s="23"/>
      <c r="I2905" s="10">
        <f t="shared" si="549"/>
        <v>0</v>
      </c>
    </row>
    <row r="2906" spans="1:11">
      <c r="B2906" s="11" t="s">
        <v>13</v>
      </c>
      <c r="C2906" s="12" t="s">
        <v>14</v>
      </c>
      <c r="D2906" s="28"/>
      <c r="E2906" s="28"/>
      <c r="F2906" s="28"/>
      <c r="G2906" s="34"/>
      <c r="H2906" s="23"/>
      <c r="I2906" s="10">
        <f t="shared" si="549"/>
        <v>0</v>
      </c>
    </row>
    <row r="2907" spans="1:11">
      <c r="B2907" s="11" t="s">
        <v>13</v>
      </c>
      <c r="C2907" s="12" t="s">
        <v>15</v>
      </c>
      <c r="D2907" s="28"/>
      <c r="E2907" s="28"/>
      <c r="F2907" s="28"/>
      <c r="G2907" s="34"/>
      <c r="H2907" s="23"/>
      <c r="I2907" s="10">
        <f t="shared" si="549"/>
        <v>0</v>
      </c>
    </row>
    <row r="2908" spans="1:11">
      <c r="B2908" s="11" t="s">
        <v>13</v>
      </c>
      <c r="C2908" s="12" t="s">
        <v>15</v>
      </c>
      <c r="D2908" s="28"/>
      <c r="E2908" s="28"/>
      <c r="F2908" s="28"/>
      <c r="G2908" s="34"/>
      <c r="H2908" s="23"/>
      <c r="I2908" s="10">
        <f t="shared" si="549"/>
        <v>0</v>
      </c>
    </row>
    <row r="2909" spans="1:11">
      <c r="B2909" s="11" t="s">
        <v>13</v>
      </c>
      <c r="C2909" s="12" t="s">
        <v>15</v>
      </c>
      <c r="D2909" s="28"/>
      <c r="E2909" s="28"/>
      <c r="F2909" s="28"/>
      <c r="G2909" s="34"/>
      <c r="H2909" s="23"/>
      <c r="I2909" s="10">
        <f t="shared" si="549"/>
        <v>0</v>
      </c>
    </row>
    <row r="2910" spans="1:11">
      <c r="B2910" s="11" t="s">
        <v>13</v>
      </c>
      <c r="C2910" s="12" t="s">
        <v>16</v>
      </c>
      <c r="D2910" s="28"/>
      <c r="E2910" s="28"/>
      <c r="F2910" s="28"/>
      <c r="G2910" s="34"/>
      <c r="H2910" s="23"/>
      <c r="I2910" s="10">
        <f t="shared" si="549"/>
        <v>0</v>
      </c>
    </row>
    <row r="2911" spans="1:11">
      <c r="B2911" s="11" t="s">
        <v>13</v>
      </c>
      <c r="C2911" s="12" t="s">
        <v>16</v>
      </c>
      <c r="D2911" s="28"/>
      <c r="E2911" s="28"/>
      <c r="F2911" s="28"/>
      <c r="G2911" s="34"/>
      <c r="H2911" s="23"/>
      <c r="I2911" s="10">
        <f t="shared" si="549"/>
        <v>0</v>
      </c>
    </row>
    <row r="2912" spans="1:11">
      <c r="B2912" s="11" t="s">
        <v>21</v>
      </c>
      <c r="C2912" s="12" t="s">
        <v>14</v>
      </c>
      <c r="D2912" s="28"/>
      <c r="E2912" s="28"/>
      <c r="F2912" s="28"/>
      <c r="G2912" s="22">
        <f>SUM(G2903:G2906)</f>
        <v>0</v>
      </c>
      <c r="H2912" s="15">
        <v>37.42</v>
      </c>
      <c r="I2912" s="10">
        <f t="shared" si="549"/>
        <v>0</v>
      </c>
      <c r="K2912" s="5">
        <f>SUM(G2912)*I2887</f>
        <v>0</v>
      </c>
    </row>
    <row r="2913" spans="1:13">
      <c r="B2913" s="11" t="s">
        <v>21</v>
      </c>
      <c r="C2913" s="12" t="s">
        <v>15</v>
      </c>
      <c r="D2913" s="28"/>
      <c r="E2913" s="28"/>
      <c r="F2913" s="28"/>
      <c r="G2913" s="22">
        <f>SUM(G2907:G2909)</f>
        <v>0</v>
      </c>
      <c r="H2913" s="15">
        <v>37.42</v>
      </c>
      <c r="I2913" s="10">
        <f t="shared" si="549"/>
        <v>0</v>
      </c>
      <c r="L2913" s="5">
        <f>SUM(G2913)*I2887</f>
        <v>0</v>
      </c>
    </row>
    <row r="2914" spans="1:13">
      <c r="B2914" s="11" t="s">
        <v>21</v>
      </c>
      <c r="C2914" s="12" t="s">
        <v>16</v>
      </c>
      <c r="D2914" s="28"/>
      <c r="E2914" s="28"/>
      <c r="F2914" s="28"/>
      <c r="G2914" s="22">
        <f>SUM(G2910:G2911)</f>
        <v>0</v>
      </c>
      <c r="H2914" s="15">
        <v>37.42</v>
      </c>
      <c r="I2914" s="10">
        <f t="shared" si="549"/>
        <v>0</v>
      </c>
      <c r="M2914" s="5">
        <f>SUM(G2914)*I2887</f>
        <v>0</v>
      </c>
    </row>
    <row r="2915" spans="1:13">
      <c r="B2915" s="11" t="s">
        <v>13</v>
      </c>
      <c r="C2915" s="12" t="s">
        <v>17</v>
      </c>
      <c r="D2915" s="28"/>
      <c r="E2915" s="28"/>
      <c r="F2915" s="28"/>
      <c r="G2915" s="34"/>
      <c r="H2915" s="15">
        <v>37.42</v>
      </c>
      <c r="I2915" s="10">
        <f t="shared" si="549"/>
        <v>0</v>
      </c>
      <c r="L2915" s="5">
        <f>SUM(G2915)*I2887</f>
        <v>0</v>
      </c>
    </row>
    <row r="2916" spans="1:13">
      <c r="B2916" s="11" t="s">
        <v>12</v>
      </c>
      <c r="C2916" s="12"/>
      <c r="D2916" s="28"/>
      <c r="E2916" s="28"/>
      <c r="F2916" s="28"/>
      <c r="G2916" s="10"/>
      <c r="H2916" s="15">
        <v>37.42</v>
      </c>
      <c r="I2916" s="10">
        <f t="shared" si="549"/>
        <v>0</v>
      </c>
    </row>
    <row r="2917" spans="1:13">
      <c r="B2917" s="11" t="s">
        <v>11</v>
      </c>
      <c r="C2917" s="12"/>
      <c r="D2917" s="28"/>
      <c r="E2917" s="28"/>
      <c r="F2917" s="28"/>
      <c r="G2917" s="10">
        <v>1</v>
      </c>
      <c r="H2917" s="15">
        <f>SUM(I2889:I2916)*0.01</f>
        <v>0</v>
      </c>
      <c r="I2917" s="10">
        <f>SUM(G2917*H2917)</f>
        <v>0</v>
      </c>
    </row>
    <row r="2918" spans="1:13" s="2" customFormat="1" ht="13.1">
      <c r="B2918" s="8" t="s">
        <v>10</v>
      </c>
      <c r="D2918" s="27"/>
      <c r="E2918" s="27"/>
      <c r="F2918" s="27"/>
      <c r="G2918" s="6">
        <f>SUM(G2912:G2915)</f>
        <v>0</v>
      </c>
      <c r="H2918" s="14"/>
      <c r="I2918" s="6">
        <f>SUM(I2889:I2917)</f>
        <v>0</v>
      </c>
      <c r="J2918" s="6">
        <f>SUM(I2918)*I2887</f>
        <v>0</v>
      </c>
      <c r="K2918" s="6">
        <f>SUM(K2912:K2917)</f>
        <v>0</v>
      </c>
      <c r="L2918" s="6">
        <f t="shared" ref="L2918" si="550">SUM(L2912:L2917)</f>
        <v>0</v>
      </c>
      <c r="M2918" s="6">
        <f t="shared" ref="M2918" si="551">SUM(M2912:M2917)</f>
        <v>0</v>
      </c>
    </row>
    <row r="2919" spans="1:13" ht="15.05">
      <c r="A2919" s="3" t="s">
        <v>9</v>
      </c>
      <c r="B2919" s="77">
        <f>'JMS SHEDULE OF WORKS'!C94</f>
        <v>0</v>
      </c>
      <c r="D2919" s="26">
        <f>'JMS SHEDULE OF WORKS'!D94</f>
        <v>0</v>
      </c>
      <c r="F2919" s="78">
        <f>'JMS SHEDULE OF WORKS'!G94</f>
        <v>0</v>
      </c>
      <c r="H2919" s="13" t="s">
        <v>22</v>
      </c>
      <c r="I2919" s="24">
        <f>'JMS SHEDULE OF WORKS'!E94</f>
        <v>0</v>
      </c>
    </row>
    <row r="2920" spans="1:13" s="2" customFormat="1" ht="13.1">
      <c r="A2920" s="76" t="str">
        <f>'JMS SHEDULE OF WORKS'!A94</f>
        <v>6964/92</v>
      </c>
      <c r="B2920" s="8" t="s">
        <v>3</v>
      </c>
      <c r="C2920" s="2" t="s">
        <v>4</v>
      </c>
      <c r="D2920" s="27" t="s">
        <v>5</v>
      </c>
      <c r="E2920" s="27" t="s">
        <v>5</v>
      </c>
      <c r="F2920" s="27" t="s">
        <v>23</v>
      </c>
      <c r="G2920" s="6" t="s">
        <v>6</v>
      </c>
      <c r="H2920" s="14" t="s">
        <v>7</v>
      </c>
      <c r="I2920" s="6" t="s">
        <v>8</v>
      </c>
      <c r="J2920" s="6"/>
      <c r="K2920" s="6" t="s">
        <v>18</v>
      </c>
      <c r="L2920" s="6" t="s">
        <v>19</v>
      </c>
      <c r="M2920" s="6" t="s">
        <v>20</v>
      </c>
    </row>
    <row r="2921" spans="1:13">
      <c r="A2921" s="30" t="s">
        <v>24</v>
      </c>
      <c r="B2921" s="11"/>
      <c r="C2921" s="12"/>
      <c r="D2921" s="28"/>
      <c r="E2921" s="28"/>
      <c r="F2921" s="28">
        <f t="shared" ref="F2921:F2926" si="552">SUM(D2921*E2921)</f>
        <v>0</v>
      </c>
      <c r="G2921" s="10"/>
      <c r="H2921" s="15"/>
      <c r="I2921" s="10">
        <f t="shared" ref="I2921:I2926" si="553">SUM(F2921*G2921)*H2921</f>
        <v>0</v>
      </c>
    </row>
    <row r="2922" spans="1:13">
      <c r="A2922" s="30" t="s">
        <v>24</v>
      </c>
      <c r="B2922" s="11"/>
      <c r="C2922" s="12"/>
      <c r="D2922" s="28"/>
      <c r="E2922" s="28"/>
      <c r="F2922" s="28">
        <f t="shared" si="552"/>
        <v>0</v>
      </c>
      <c r="G2922" s="10"/>
      <c r="H2922" s="15"/>
      <c r="I2922" s="10">
        <f t="shared" si="553"/>
        <v>0</v>
      </c>
    </row>
    <row r="2923" spans="1:13">
      <c r="A2923" s="30" t="s">
        <v>24</v>
      </c>
      <c r="B2923" s="11"/>
      <c r="C2923" s="12"/>
      <c r="D2923" s="28"/>
      <c r="E2923" s="28"/>
      <c r="F2923" s="28">
        <f t="shared" si="552"/>
        <v>0</v>
      </c>
      <c r="G2923" s="10"/>
      <c r="H2923" s="15"/>
      <c r="I2923" s="10">
        <f t="shared" si="553"/>
        <v>0</v>
      </c>
    </row>
    <row r="2924" spans="1:13">
      <c r="A2924" s="31" t="s">
        <v>25</v>
      </c>
      <c r="B2924" s="11"/>
      <c r="C2924" s="12"/>
      <c r="D2924" s="28"/>
      <c r="E2924" s="28"/>
      <c r="F2924" s="28">
        <f t="shared" si="552"/>
        <v>0</v>
      </c>
      <c r="G2924" s="10"/>
      <c r="H2924" s="15"/>
      <c r="I2924" s="10">
        <f t="shared" si="553"/>
        <v>0</v>
      </c>
    </row>
    <row r="2925" spans="1:13">
      <c r="A2925" s="31" t="s">
        <v>25</v>
      </c>
      <c r="B2925" s="11"/>
      <c r="C2925" s="12"/>
      <c r="D2925" s="28"/>
      <c r="E2925" s="28"/>
      <c r="F2925" s="28">
        <f t="shared" si="552"/>
        <v>0</v>
      </c>
      <c r="G2925" s="10"/>
      <c r="H2925" s="15"/>
      <c r="I2925" s="10">
        <f t="shared" si="553"/>
        <v>0</v>
      </c>
    </row>
    <row r="2926" spans="1:13">
      <c r="A2926" s="31" t="s">
        <v>25</v>
      </c>
      <c r="B2926" s="11"/>
      <c r="C2926" s="12"/>
      <c r="D2926" s="28"/>
      <c r="E2926" s="28"/>
      <c r="F2926" s="28">
        <f t="shared" si="552"/>
        <v>0</v>
      </c>
      <c r="G2926" s="10"/>
      <c r="H2926" s="15"/>
      <c r="I2926" s="10">
        <f t="shared" si="553"/>
        <v>0</v>
      </c>
    </row>
    <row r="2927" spans="1:13">
      <c r="A2927" s="31" t="s">
        <v>39</v>
      </c>
      <c r="B2927" s="11"/>
      <c r="C2927" s="12"/>
      <c r="D2927" s="28"/>
      <c r="E2927" s="28"/>
      <c r="F2927" s="28"/>
      <c r="G2927" s="10"/>
      <c r="H2927" s="15"/>
      <c r="I2927" s="10">
        <f t="shared" ref="I2927:I2929" si="554">SUM(G2927*H2927)</f>
        <v>0</v>
      </c>
    </row>
    <row r="2928" spans="1:13">
      <c r="A2928" s="31" t="s">
        <v>39</v>
      </c>
      <c r="B2928" s="11"/>
      <c r="C2928" s="12"/>
      <c r="D2928" s="28"/>
      <c r="E2928" s="28"/>
      <c r="F2928" s="28"/>
      <c r="G2928" s="10"/>
      <c r="H2928" s="15"/>
      <c r="I2928" s="10">
        <f t="shared" si="554"/>
        <v>0</v>
      </c>
    </row>
    <row r="2929" spans="1:11">
      <c r="A2929" s="31" t="s">
        <v>39</v>
      </c>
      <c r="B2929" s="11"/>
      <c r="C2929" s="12"/>
      <c r="D2929" s="28"/>
      <c r="E2929" s="28"/>
      <c r="F2929" s="28"/>
      <c r="G2929" s="10"/>
      <c r="H2929" s="15"/>
      <c r="I2929" s="10">
        <f t="shared" si="554"/>
        <v>0</v>
      </c>
    </row>
    <row r="2930" spans="1:11">
      <c r="A2930" s="32" t="s">
        <v>28</v>
      </c>
      <c r="B2930" s="11"/>
      <c r="C2930" s="12"/>
      <c r="D2930" s="28"/>
      <c r="E2930" s="28"/>
      <c r="F2930" s="28"/>
      <c r="G2930" s="10"/>
      <c r="H2930" s="15"/>
      <c r="I2930" s="10">
        <f t="shared" ref="I2930:I2948" si="555">SUM(G2930*H2930)</f>
        <v>0</v>
      </c>
    </row>
    <row r="2931" spans="1:11">
      <c r="A2931" s="32" t="s">
        <v>28</v>
      </c>
      <c r="B2931" s="11"/>
      <c r="C2931" s="12"/>
      <c r="D2931" s="28"/>
      <c r="E2931" s="28"/>
      <c r="F2931" s="28"/>
      <c r="G2931" s="10"/>
      <c r="H2931" s="15"/>
      <c r="I2931" s="10">
        <f t="shared" si="555"/>
        <v>0</v>
      </c>
    </row>
    <row r="2932" spans="1:11">
      <c r="A2932" s="32" t="s">
        <v>28</v>
      </c>
      <c r="B2932" s="11"/>
      <c r="C2932" s="12"/>
      <c r="D2932" s="28"/>
      <c r="E2932" s="28"/>
      <c r="F2932" s="28"/>
      <c r="G2932" s="10"/>
      <c r="H2932" s="15"/>
      <c r="I2932" s="10">
        <f t="shared" si="555"/>
        <v>0</v>
      </c>
    </row>
    <row r="2933" spans="1:11">
      <c r="A2933" t="s">
        <v>26</v>
      </c>
      <c r="B2933" s="11"/>
      <c r="C2933" s="12"/>
      <c r="D2933" s="28"/>
      <c r="E2933" s="28"/>
      <c r="F2933" s="28"/>
      <c r="G2933" s="33">
        <v>0.1</v>
      </c>
      <c r="H2933" s="15">
        <f>SUM(I2930:I2932)</f>
        <v>0</v>
      </c>
      <c r="I2933" s="10">
        <f t="shared" si="555"/>
        <v>0</v>
      </c>
    </row>
    <row r="2934" spans="1:11">
      <c r="B2934" s="11" t="s">
        <v>27</v>
      </c>
      <c r="C2934" s="12"/>
      <c r="D2934" s="28"/>
      <c r="E2934" s="28"/>
      <c r="F2934" s="28"/>
      <c r="G2934" s="10"/>
      <c r="H2934" s="15"/>
      <c r="I2934" s="10">
        <f t="shared" si="555"/>
        <v>0</v>
      </c>
    </row>
    <row r="2935" spans="1:11">
      <c r="B2935" s="11" t="s">
        <v>13</v>
      </c>
      <c r="C2935" s="12" t="s">
        <v>14</v>
      </c>
      <c r="D2935" s="28" t="s">
        <v>29</v>
      </c>
      <c r="E2935" s="28"/>
      <c r="F2935" s="28">
        <f>SUM(G2921:G2923)</f>
        <v>0</v>
      </c>
      <c r="G2935" s="34">
        <f>SUM(F2935)/20</f>
        <v>0</v>
      </c>
      <c r="H2935" s="23"/>
      <c r="I2935" s="10">
        <f t="shared" si="555"/>
        <v>0</v>
      </c>
    </row>
    <row r="2936" spans="1:11">
      <c r="B2936" s="11" t="s">
        <v>13</v>
      </c>
      <c r="C2936" s="12" t="s">
        <v>14</v>
      </c>
      <c r="D2936" s="28" t="s">
        <v>30</v>
      </c>
      <c r="E2936" s="28"/>
      <c r="F2936" s="28">
        <f>SUM(G2924:G2926)</f>
        <v>0</v>
      </c>
      <c r="G2936" s="34">
        <f>SUM(F2936)/10</f>
        <v>0</v>
      </c>
      <c r="H2936" s="23"/>
      <c r="I2936" s="10">
        <f t="shared" si="555"/>
        <v>0</v>
      </c>
    </row>
    <row r="2937" spans="1:11">
      <c r="B2937" s="11" t="s">
        <v>13</v>
      </c>
      <c r="C2937" s="12" t="s">
        <v>14</v>
      </c>
      <c r="D2937" s="28" t="s">
        <v>57</v>
      </c>
      <c r="E2937" s="28"/>
      <c r="F2937" s="80"/>
      <c r="G2937" s="34">
        <f>SUM(F2937)*0.25</f>
        <v>0</v>
      </c>
      <c r="H2937" s="23"/>
      <c r="I2937" s="10">
        <f t="shared" si="555"/>
        <v>0</v>
      </c>
    </row>
    <row r="2938" spans="1:11">
      <c r="B2938" s="11" t="s">
        <v>13</v>
      </c>
      <c r="C2938" s="12" t="s">
        <v>14</v>
      </c>
      <c r="D2938" s="28"/>
      <c r="E2938" s="28"/>
      <c r="F2938" s="28"/>
      <c r="G2938" s="34"/>
      <c r="H2938" s="23"/>
      <c r="I2938" s="10">
        <f t="shared" si="555"/>
        <v>0</v>
      </c>
    </row>
    <row r="2939" spans="1:11">
      <c r="B2939" s="11" t="s">
        <v>13</v>
      </c>
      <c r="C2939" s="12" t="s">
        <v>15</v>
      </c>
      <c r="D2939" s="28"/>
      <c r="E2939" s="28"/>
      <c r="F2939" s="28"/>
      <c r="G2939" s="34"/>
      <c r="H2939" s="23"/>
      <c r="I2939" s="10">
        <f t="shared" si="555"/>
        <v>0</v>
      </c>
    </row>
    <row r="2940" spans="1:11">
      <c r="B2940" s="11" t="s">
        <v>13</v>
      </c>
      <c r="C2940" s="12" t="s">
        <v>15</v>
      </c>
      <c r="D2940" s="28"/>
      <c r="E2940" s="28"/>
      <c r="F2940" s="28"/>
      <c r="G2940" s="34"/>
      <c r="H2940" s="23"/>
      <c r="I2940" s="10">
        <f t="shared" si="555"/>
        <v>0</v>
      </c>
    </row>
    <row r="2941" spans="1:11">
      <c r="B2941" s="11" t="s">
        <v>13</v>
      </c>
      <c r="C2941" s="12" t="s">
        <v>15</v>
      </c>
      <c r="D2941" s="28"/>
      <c r="E2941" s="28"/>
      <c r="F2941" s="28"/>
      <c r="G2941" s="34"/>
      <c r="H2941" s="23"/>
      <c r="I2941" s="10">
        <f t="shared" si="555"/>
        <v>0</v>
      </c>
    </row>
    <row r="2942" spans="1:11">
      <c r="B2942" s="11" t="s">
        <v>13</v>
      </c>
      <c r="C2942" s="12" t="s">
        <v>16</v>
      </c>
      <c r="D2942" s="28"/>
      <c r="E2942" s="28"/>
      <c r="F2942" s="28"/>
      <c r="G2942" s="34"/>
      <c r="H2942" s="23"/>
      <c r="I2942" s="10">
        <f t="shared" si="555"/>
        <v>0</v>
      </c>
    </row>
    <row r="2943" spans="1:11">
      <c r="B2943" s="11" t="s">
        <v>13</v>
      </c>
      <c r="C2943" s="12" t="s">
        <v>16</v>
      </c>
      <c r="D2943" s="28"/>
      <c r="E2943" s="28"/>
      <c r="F2943" s="28"/>
      <c r="G2943" s="34"/>
      <c r="H2943" s="23"/>
      <c r="I2943" s="10">
        <f t="shared" si="555"/>
        <v>0</v>
      </c>
    </row>
    <row r="2944" spans="1:11">
      <c r="B2944" s="11" t="s">
        <v>21</v>
      </c>
      <c r="C2944" s="12" t="s">
        <v>14</v>
      </c>
      <c r="D2944" s="28"/>
      <c r="E2944" s="28"/>
      <c r="F2944" s="28"/>
      <c r="G2944" s="22">
        <f>SUM(G2935:G2938)</f>
        <v>0</v>
      </c>
      <c r="H2944" s="15">
        <v>37.42</v>
      </c>
      <c r="I2944" s="10">
        <f t="shared" si="555"/>
        <v>0</v>
      </c>
      <c r="K2944" s="5">
        <f>SUM(G2944)*I2919</f>
        <v>0</v>
      </c>
    </row>
    <row r="2945" spans="1:13">
      <c r="B2945" s="11" t="s">
        <v>21</v>
      </c>
      <c r="C2945" s="12" t="s">
        <v>15</v>
      </c>
      <c r="D2945" s="28"/>
      <c r="E2945" s="28"/>
      <c r="F2945" s="28"/>
      <c r="G2945" s="22">
        <f>SUM(G2939:G2941)</f>
        <v>0</v>
      </c>
      <c r="H2945" s="15">
        <v>37.42</v>
      </c>
      <c r="I2945" s="10">
        <f t="shared" si="555"/>
        <v>0</v>
      </c>
      <c r="L2945" s="5">
        <f>SUM(G2945)*I2919</f>
        <v>0</v>
      </c>
    </row>
    <row r="2946" spans="1:13">
      <c r="B2946" s="11" t="s">
        <v>21</v>
      </c>
      <c r="C2946" s="12" t="s">
        <v>16</v>
      </c>
      <c r="D2946" s="28"/>
      <c r="E2946" s="28"/>
      <c r="F2946" s="28"/>
      <c r="G2946" s="22">
        <f>SUM(G2942:G2943)</f>
        <v>0</v>
      </c>
      <c r="H2946" s="15">
        <v>37.42</v>
      </c>
      <c r="I2946" s="10">
        <f t="shared" si="555"/>
        <v>0</v>
      </c>
      <c r="M2946" s="5">
        <f>SUM(G2946)*I2919</f>
        <v>0</v>
      </c>
    </row>
    <row r="2947" spans="1:13">
      <c r="B2947" s="11" t="s">
        <v>13</v>
      </c>
      <c r="C2947" s="12" t="s">
        <v>17</v>
      </c>
      <c r="D2947" s="28"/>
      <c r="E2947" s="28"/>
      <c r="F2947" s="28"/>
      <c r="G2947" s="34"/>
      <c r="H2947" s="15">
        <v>37.42</v>
      </c>
      <c r="I2947" s="10">
        <f t="shared" si="555"/>
        <v>0</v>
      </c>
      <c r="L2947" s="5">
        <f>SUM(G2947)*I2919</f>
        <v>0</v>
      </c>
    </row>
    <row r="2948" spans="1:13">
      <c r="B2948" s="11" t="s">
        <v>12</v>
      </c>
      <c r="C2948" s="12"/>
      <c r="D2948" s="28"/>
      <c r="E2948" s="28"/>
      <c r="F2948" s="28"/>
      <c r="G2948" s="10"/>
      <c r="H2948" s="15">
        <v>37.42</v>
      </c>
      <c r="I2948" s="10">
        <f t="shared" si="555"/>
        <v>0</v>
      </c>
    </row>
    <row r="2949" spans="1:13">
      <c r="B2949" s="11" t="s">
        <v>11</v>
      </c>
      <c r="C2949" s="12"/>
      <c r="D2949" s="28"/>
      <c r="E2949" s="28"/>
      <c r="F2949" s="28"/>
      <c r="G2949" s="10">
        <v>1</v>
      </c>
      <c r="H2949" s="15">
        <f>SUM(I2921:I2948)*0.01</f>
        <v>0</v>
      </c>
      <c r="I2949" s="10">
        <f>SUM(G2949*H2949)</f>
        <v>0</v>
      </c>
    </row>
    <row r="2950" spans="1:13" s="2" customFormat="1" ht="13.1">
      <c r="B2950" s="8" t="s">
        <v>10</v>
      </c>
      <c r="D2950" s="27"/>
      <c r="E2950" s="27"/>
      <c r="F2950" s="27"/>
      <c r="G2950" s="6">
        <f>SUM(G2944:G2947)</f>
        <v>0</v>
      </c>
      <c r="H2950" s="14"/>
      <c r="I2950" s="6">
        <f>SUM(I2921:I2949)</f>
        <v>0</v>
      </c>
      <c r="J2950" s="6">
        <f>SUM(I2950)*I2919</f>
        <v>0</v>
      </c>
      <c r="K2950" s="6">
        <f>SUM(K2944:K2949)</f>
        <v>0</v>
      </c>
      <c r="L2950" s="6">
        <f t="shared" ref="L2950" si="556">SUM(L2944:L2949)</f>
        <v>0</v>
      </c>
      <c r="M2950" s="6">
        <f t="shared" ref="M2950" si="557">SUM(M2944:M2949)</f>
        <v>0</v>
      </c>
    </row>
    <row r="2951" spans="1:13" ht="15.05">
      <c r="A2951" s="3" t="s">
        <v>9</v>
      </c>
      <c r="B2951" s="77">
        <f>'JMS SHEDULE OF WORKS'!C95</f>
        <v>0</v>
      </c>
      <c r="D2951" s="26">
        <f>'JMS SHEDULE OF WORKS'!D95</f>
        <v>0</v>
      </c>
      <c r="F2951" s="78">
        <f>'JMS SHEDULE OF WORKS'!G95</f>
        <v>0</v>
      </c>
      <c r="H2951" s="13" t="s">
        <v>22</v>
      </c>
      <c r="I2951" s="24">
        <f>'JMS SHEDULE OF WORKS'!E95</f>
        <v>0</v>
      </c>
    </row>
    <row r="2952" spans="1:13" s="2" customFormat="1" ht="13.1">
      <c r="A2952" s="76" t="str">
        <f>'JMS SHEDULE OF WORKS'!A95</f>
        <v>6964/93</v>
      </c>
      <c r="B2952" s="8" t="s">
        <v>3</v>
      </c>
      <c r="C2952" s="2" t="s">
        <v>4</v>
      </c>
      <c r="D2952" s="27" t="s">
        <v>5</v>
      </c>
      <c r="E2952" s="27" t="s">
        <v>5</v>
      </c>
      <c r="F2952" s="27" t="s">
        <v>23</v>
      </c>
      <c r="G2952" s="6" t="s">
        <v>6</v>
      </c>
      <c r="H2952" s="14" t="s">
        <v>7</v>
      </c>
      <c r="I2952" s="6" t="s">
        <v>8</v>
      </c>
      <c r="J2952" s="6"/>
      <c r="K2952" s="6" t="s">
        <v>18</v>
      </c>
      <c r="L2952" s="6" t="s">
        <v>19</v>
      </c>
      <c r="M2952" s="6" t="s">
        <v>20</v>
      </c>
    </row>
    <row r="2953" spans="1:13">
      <c r="A2953" s="30" t="s">
        <v>24</v>
      </c>
      <c r="B2953" s="11"/>
      <c r="C2953" s="12"/>
      <c r="D2953" s="28"/>
      <c r="E2953" s="28"/>
      <c r="F2953" s="28">
        <f t="shared" ref="F2953:F2958" si="558">SUM(D2953*E2953)</f>
        <v>0</v>
      </c>
      <c r="G2953" s="10"/>
      <c r="H2953" s="15"/>
      <c r="I2953" s="10">
        <f t="shared" ref="I2953:I2958" si="559">SUM(F2953*G2953)*H2953</f>
        <v>0</v>
      </c>
    </row>
    <row r="2954" spans="1:13">
      <c r="A2954" s="30" t="s">
        <v>24</v>
      </c>
      <c r="B2954" s="11"/>
      <c r="C2954" s="12"/>
      <c r="D2954" s="28"/>
      <c r="E2954" s="28"/>
      <c r="F2954" s="28">
        <f t="shared" si="558"/>
        <v>0</v>
      </c>
      <c r="G2954" s="10"/>
      <c r="H2954" s="15"/>
      <c r="I2954" s="10">
        <f t="shared" si="559"/>
        <v>0</v>
      </c>
    </row>
    <row r="2955" spans="1:13">
      <c r="A2955" s="30" t="s">
        <v>24</v>
      </c>
      <c r="B2955" s="11"/>
      <c r="C2955" s="12"/>
      <c r="D2955" s="28"/>
      <c r="E2955" s="28"/>
      <c r="F2955" s="28">
        <f t="shared" si="558"/>
        <v>0</v>
      </c>
      <c r="G2955" s="10"/>
      <c r="H2955" s="15"/>
      <c r="I2955" s="10">
        <f t="shared" si="559"/>
        <v>0</v>
      </c>
    </row>
    <row r="2956" spans="1:13">
      <c r="A2956" s="31" t="s">
        <v>25</v>
      </c>
      <c r="B2956" s="11"/>
      <c r="C2956" s="12"/>
      <c r="D2956" s="28"/>
      <c r="E2956" s="28"/>
      <c r="F2956" s="28">
        <f t="shared" si="558"/>
        <v>0</v>
      </c>
      <c r="G2956" s="10"/>
      <c r="H2956" s="15"/>
      <c r="I2956" s="10">
        <f t="shared" si="559"/>
        <v>0</v>
      </c>
    </row>
    <row r="2957" spans="1:13">
      <c r="A2957" s="31" t="s">
        <v>25</v>
      </c>
      <c r="B2957" s="11"/>
      <c r="C2957" s="12"/>
      <c r="D2957" s="28"/>
      <c r="E2957" s="28"/>
      <c r="F2957" s="28">
        <f t="shared" si="558"/>
        <v>0</v>
      </c>
      <c r="G2957" s="10"/>
      <c r="H2957" s="15"/>
      <c r="I2957" s="10">
        <f t="shared" si="559"/>
        <v>0</v>
      </c>
    </row>
    <row r="2958" spans="1:13">
      <c r="A2958" s="31" t="s">
        <v>25</v>
      </c>
      <c r="B2958" s="11"/>
      <c r="C2958" s="12"/>
      <c r="D2958" s="28"/>
      <c r="E2958" s="28"/>
      <c r="F2958" s="28">
        <f t="shared" si="558"/>
        <v>0</v>
      </c>
      <c r="G2958" s="10"/>
      <c r="H2958" s="15"/>
      <c r="I2958" s="10">
        <f t="shared" si="559"/>
        <v>0</v>
      </c>
    </row>
    <row r="2959" spans="1:13">
      <c r="A2959" s="31" t="s">
        <v>39</v>
      </c>
      <c r="B2959" s="11"/>
      <c r="C2959" s="12"/>
      <c r="D2959" s="28"/>
      <c r="E2959" s="28"/>
      <c r="F2959" s="28"/>
      <c r="G2959" s="10"/>
      <c r="H2959" s="15"/>
      <c r="I2959" s="10">
        <f t="shared" ref="I2959:I2961" si="560">SUM(G2959*H2959)</f>
        <v>0</v>
      </c>
    </row>
    <row r="2960" spans="1:13">
      <c r="A2960" s="31" t="s">
        <v>39</v>
      </c>
      <c r="B2960" s="11"/>
      <c r="C2960" s="12"/>
      <c r="D2960" s="28"/>
      <c r="E2960" s="28"/>
      <c r="F2960" s="28"/>
      <c r="G2960" s="10"/>
      <c r="H2960" s="15"/>
      <c r="I2960" s="10">
        <f t="shared" si="560"/>
        <v>0</v>
      </c>
    </row>
    <row r="2961" spans="1:11">
      <c r="A2961" s="31" t="s">
        <v>39</v>
      </c>
      <c r="B2961" s="11"/>
      <c r="C2961" s="12"/>
      <c r="D2961" s="28"/>
      <c r="E2961" s="28"/>
      <c r="F2961" s="28"/>
      <c r="G2961" s="10"/>
      <c r="H2961" s="15"/>
      <c r="I2961" s="10">
        <f t="shared" si="560"/>
        <v>0</v>
      </c>
    </row>
    <row r="2962" spans="1:11">
      <c r="A2962" s="32" t="s">
        <v>28</v>
      </c>
      <c r="B2962" s="11"/>
      <c r="C2962" s="12"/>
      <c r="D2962" s="28"/>
      <c r="E2962" s="28"/>
      <c r="F2962" s="28"/>
      <c r="G2962" s="10"/>
      <c r="H2962" s="15"/>
      <c r="I2962" s="10">
        <f t="shared" ref="I2962:I2980" si="561">SUM(G2962*H2962)</f>
        <v>0</v>
      </c>
    </row>
    <row r="2963" spans="1:11">
      <c r="A2963" s="32" t="s">
        <v>28</v>
      </c>
      <c r="B2963" s="11"/>
      <c r="C2963" s="12"/>
      <c r="D2963" s="28"/>
      <c r="E2963" s="28"/>
      <c r="F2963" s="28"/>
      <c r="G2963" s="10"/>
      <c r="H2963" s="15"/>
      <c r="I2963" s="10">
        <f t="shared" si="561"/>
        <v>0</v>
      </c>
    </row>
    <row r="2964" spans="1:11">
      <c r="A2964" s="32" t="s">
        <v>28</v>
      </c>
      <c r="B2964" s="11"/>
      <c r="C2964" s="12"/>
      <c r="D2964" s="28"/>
      <c r="E2964" s="28"/>
      <c r="F2964" s="28"/>
      <c r="G2964" s="10"/>
      <c r="H2964" s="15"/>
      <c r="I2964" s="10">
        <f t="shared" si="561"/>
        <v>0</v>
      </c>
    </row>
    <row r="2965" spans="1:11">
      <c r="A2965" t="s">
        <v>26</v>
      </c>
      <c r="B2965" s="11"/>
      <c r="C2965" s="12"/>
      <c r="D2965" s="28"/>
      <c r="E2965" s="28"/>
      <c r="F2965" s="28"/>
      <c r="G2965" s="33">
        <v>0.1</v>
      </c>
      <c r="H2965" s="15">
        <f>SUM(I2962:I2964)</f>
        <v>0</v>
      </c>
      <c r="I2965" s="10">
        <f t="shared" si="561"/>
        <v>0</v>
      </c>
    </row>
    <row r="2966" spans="1:11">
      <c r="B2966" s="11" t="s">
        <v>27</v>
      </c>
      <c r="C2966" s="12"/>
      <c r="D2966" s="28"/>
      <c r="E2966" s="28"/>
      <c r="F2966" s="28"/>
      <c r="G2966" s="10"/>
      <c r="H2966" s="15"/>
      <c r="I2966" s="10">
        <f t="shared" si="561"/>
        <v>0</v>
      </c>
    </row>
    <row r="2967" spans="1:11">
      <c r="B2967" s="11" t="s">
        <v>13</v>
      </c>
      <c r="C2967" s="12" t="s">
        <v>14</v>
      </c>
      <c r="D2967" s="28" t="s">
        <v>29</v>
      </c>
      <c r="E2967" s="28"/>
      <c r="F2967" s="28">
        <f>SUM(G2953:G2955)</f>
        <v>0</v>
      </c>
      <c r="G2967" s="34">
        <f>SUM(F2967)/20</f>
        <v>0</v>
      </c>
      <c r="H2967" s="23"/>
      <c r="I2967" s="10">
        <f t="shared" si="561"/>
        <v>0</v>
      </c>
    </row>
    <row r="2968" spans="1:11">
      <c r="B2968" s="11" t="s">
        <v>13</v>
      </c>
      <c r="C2968" s="12" t="s">
        <v>14</v>
      </c>
      <c r="D2968" s="28" t="s">
        <v>30</v>
      </c>
      <c r="E2968" s="28"/>
      <c r="F2968" s="28">
        <f>SUM(G2956:G2958)</f>
        <v>0</v>
      </c>
      <c r="G2968" s="34">
        <f>SUM(F2968)/10</f>
        <v>0</v>
      </c>
      <c r="H2968" s="23"/>
      <c r="I2968" s="10">
        <f t="shared" si="561"/>
        <v>0</v>
      </c>
    </row>
    <row r="2969" spans="1:11">
      <c r="B2969" s="11" t="s">
        <v>13</v>
      </c>
      <c r="C2969" s="12" t="s">
        <v>14</v>
      </c>
      <c r="D2969" s="28" t="s">
        <v>57</v>
      </c>
      <c r="E2969" s="28"/>
      <c r="F2969" s="80"/>
      <c r="G2969" s="34">
        <f>SUM(F2969)*0.25</f>
        <v>0</v>
      </c>
      <c r="H2969" s="23"/>
      <c r="I2969" s="10">
        <f t="shared" si="561"/>
        <v>0</v>
      </c>
    </row>
    <row r="2970" spans="1:11">
      <c r="B2970" s="11" t="s">
        <v>13</v>
      </c>
      <c r="C2970" s="12" t="s">
        <v>14</v>
      </c>
      <c r="D2970" s="28"/>
      <c r="E2970" s="28"/>
      <c r="F2970" s="28"/>
      <c r="G2970" s="34"/>
      <c r="H2970" s="23"/>
      <c r="I2970" s="10">
        <f t="shared" si="561"/>
        <v>0</v>
      </c>
    </row>
    <row r="2971" spans="1:11">
      <c r="B2971" s="11" t="s">
        <v>13</v>
      </c>
      <c r="C2971" s="12" t="s">
        <v>15</v>
      </c>
      <c r="D2971" s="28"/>
      <c r="E2971" s="28"/>
      <c r="F2971" s="28"/>
      <c r="G2971" s="34"/>
      <c r="H2971" s="23"/>
      <c r="I2971" s="10">
        <f t="shared" si="561"/>
        <v>0</v>
      </c>
    </row>
    <row r="2972" spans="1:11">
      <c r="B2972" s="11" t="s">
        <v>13</v>
      </c>
      <c r="C2972" s="12" t="s">
        <v>15</v>
      </c>
      <c r="D2972" s="28"/>
      <c r="E2972" s="28"/>
      <c r="F2972" s="28"/>
      <c r="G2972" s="34"/>
      <c r="H2972" s="23"/>
      <c r="I2972" s="10">
        <f t="shared" si="561"/>
        <v>0</v>
      </c>
    </row>
    <row r="2973" spans="1:11">
      <c r="B2973" s="11" t="s">
        <v>13</v>
      </c>
      <c r="C2973" s="12" t="s">
        <v>15</v>
      </c>
      <c r="D2973" s="28"/>
      <c r="E2973" s="28"/>
      <c r="F2973" s="28"/>
      <c r="G2973" s="34"/>
      <c r="H2973" s="23"/>
      <c r="I2973" s="10">
        <f t="shared" si="561"/>
        <v>0</v>
      </c>
    </row>
    <row r="2974" spans="1:11">
      <c r="B2974" s="11" t="s">
        <v>13</v>
      </c>
      <c r="C2974" s="12" t="s">
        <v>16</v>
      </c>
      <c r="D2974" s="28"/>
      <c r="E2974" s="28"/>
      <c r="F2974" s="28"/>
      <c r="G2974" s="34"/>
      <c r="H2974" s="23"/>
      <c r="I2974" s="10">
        <f t="shared" si="561"/>
        <v>0</v>
      </c>
    </row>
    <row r="2975" spans="1:11">
      <c r="B2975" s="11" t="s">
        <v>13</v>
      </c>
      <c r="C2975" s="12" t="s">
        <v>16</v>
      </c>
      <c r="D2975" s="28"/>
      <c r="E2975" s="28"/>
      <c r="F2975" s="28"/>
      <c r="G2975" s="34"/>
      <c r="H2975" s="23"/>
      <c r="I2975" s="10">
        <f t="shared" si="561"/>
        <v>0</v>
      </c>
    </row>
    <row r="2976" spans="1:11">
      <c r="B2976" s="11" t="s">
        <v>21</v>
      </c>
      <c r="C2976" s="12" t="s">
        <v>14</v>
      </c>
      <c r="D2976" s="28"/>
      <c r="E2976" s="28"/>
      <c r="F2976" s="28"/>
      <c r="G2976" s="22">
        <f>SUM(G2967:G2970)</f>
        <v>0</v>
      </c>
      <c r="H2976" s="15">
        <v>37.42</v>
      </c>
      <c r="I2976" s="10">
        <f t="shared" si="561"/>
        <v>0</v>
      </c>
      <c r="K2976" s="5">
        <f>SUM(G2976)*I2951</f>
        <v>0</v>
      </c>
    </row>
    <row r="2977" spans="1:13">
      <c r="B2977" s="11" t="s">
        <v>21</v>
      </c>
      <c r="C2977" s="12" t="s">
        <v>15</v>
      </c>
      <c r="D2977" s="28"/>
      <c r="E2977" s="28"/>
      <c r="F2977" s="28"/>
      <c r="G2977" s="22">
        <f>SUM(G2971:G2973)</f>
        <v>0</v>
      </c>
      <c r="H2977" s="15">
        <v>37.42</v>
      </c>
      <c r="I2977" s="10">
        <f t="shared" si="561"/>
        <v>0</v>
      </c>
      <c r="L2977" s="5">
        <f>SUM(G2977)*I2951</f>
        <v>0</v>
      </c>
    </row>
    <row r="2978" spans="1:13">
      <c r="B2978" s="11" t="s">
        <v>21</v>
      </c>
      <c r="C2978" s="12" t="s">
        <v>16</v>
      </c>
      <c r="D2978" s="28"/>
      <c r="E2978" s="28"/>
      <c r="F2978" s="28"/>
      <c r="G2978" s="22">
        <f>SUM(G2974:G2975)</f>
        <v>0</v>
      </c>
      <c r="H2978" s="15">
        <v>37.42</v>
      </c>
      <c r="I2978" s="10">
        <f t="shared" si="561"/>
        <v>0</v>
      </c>
      <c r="M2978" s="5">
        <f>SUM(G2978)*I2951</f>
        <v>0</v>
      </c>
    </row>
    <row r="2979" spans="1:13">
      <c r="B2979" s="11" t="s">
        <v>13</v>
      </c>
      <c r="C2979" s="12" t="s">
        <v>17</v>
      </c>
      <c r="D2979" s="28"/>
      <c r="E2979" s="28"/>
      <c r="F2979" s="28"/>
      <c r="G2979" s="34"/>
      <c r="H2979" s="15">
        <v>37.42</v>
      </c>
      <c r="I2979" s="10">
        <f t="shared" si="561"/>
        <v>0</v>
      </c>
      <c r="L2979" s="5">
        <f>SUM(G2979)*I2951</f>
        <v>0</v>
      </c>
    </row>
    <row r="2980" spans="1:13">
      <c r="B2980" s="11" t="s">
        <v>12</v>
      </c>
      <c r="C2980" s="12"/>
      <c r="D2980" s="28"/>
      <c r="E2980" s="28"/>
      <c r="F2980" s="28"/>
      <c r="G2980" s="10"/>
      <c r="H2980" s="15">
        <v>37.42</v>
      </c>
      <c r="I2980" s="10">
        <f t="shared" si="561"/>
        <v>0</v>
      </c>
    </row>
    <row r="2981" spans="1:13">
      <c r="B2981" s="11" t="s">
        <v>11</v>
      </c>
      <c r="C2981" s="12"/>
      <c r="D2981" s="28"/>
      <c r="E2981" s="28"/>
      <c r="F2981" s="28"/>
      <c r="G2981" s="10">
        <v>1</v>
      </c>
      <c r="H2981" s="15">
        <f>SUM(I2953:I2980)*0.01</f>
        <v>0</v>
      </c>
      <c r="I2981" s="10">
        <f>SUM(G2981*H2981)</f>
        <v>0</v>
      </c>
    </row>
    <row r="2982" spans="1:13" s="2" customFormat="1" ht="13.1">
      <c r="B2982" s="8" t="s">
        <v>10</v>
      </c>
      <c r="D2982" s="27"/>
      <c r="E2982" s="27"/>
      <c r="F2982" s="27"/>
      <c r="G2982" s="6">
        <f>SUM(G2976:G2979)</f>
        <v>0</v>
      </c>
      <c r="H2982" s="14"/>
      <c r="I2982" s="6">
        <f>SUM(I2953:I2981)</f>
        <v>0</v>
      </c>
      <c r="J2982" s="6">
        <f>SUM(I2982)*I2951</f>
        <v>0</v>
      </c>
      <c r="K2982" s="6">
        <f>SUM(K2976:K2981)</f>
        <v>0</v>
      </c>
      <c r="L2982" s="6">
        <f t="shared" ref="L2982" si="562">SUM(L2976:L2981)</f>
        <v>0</v>
      </c>
      <c r="M2982" s="6">
        <f t="shared" ref="M2982" si="563">SUM(M2976:M2981)</f>
        <v>0</v>
      </c>
    </row>
    <row r="2983" spans="1:13" ht="15.05">
      <c r="A2983" s="3" t="s">
        <v>9</v>
      </c>
      <c r="B2983" s="77">
        <f>'JMS SHEDULE OF WORKS'!C96</f>
        <v>0</v>
      </c>
      <c r="D2983" s="26">
        <f>'JMS SHEDULE OF WORKS'!D96</f>
        <v>0</v>
      </c>
      <c r="F2983" s="78">
        <f>'JMS SHEDULE OF WORKS'!G96</f>
        <v>0</v>
      </c>
      <c r="H2983" s="13" t="s">
        <v>22</v>
      </c>
      <c r="I2983" s="24">
        <f>'JMS SHEDULE OF WORKS'!E96</f>
        <v>0</v>
      </c>
    </row>
    <row r="2984" spans="1:13" s="2" customFormat="1" ht="13.1">
      <c r="A2984" s="76" t="str">
        <f>'JMS SHEDULE OF WORKS'!A96</f>
        <v>6964/94</v>
      </c>
      <c r="B2984" s="8" t="s">
        <v>3</v>
      </c>
      <c r="C2984" s="2" t="s">
        <v>4</v>
      </c>
      <c r="D2984" s="27" t="s">
        <v>5</v>
      </c>
      <c r="E2984" s="27" t="s">
        <v>5</v>
      </c>
      <c r="F2984" s="27" t="s">
        <v>23</v>
      </c>
      <c r="G2984" s="6" t="s">
        <v>6</v>
      </c>
      <c r="H2984" s="14" t="s">
        <v>7</v>
      </c>
      <c r="I2984" s="6" t="s">
        <v>8</v>
      </c>
      <c r="J2984" s="6"/>
      <c r="K2984" s="6" t="s">
        <v>18</v>
      </c>
      <c r="L2984" s="6" t="s">
        <v>19</v>
      </c>
      <c r="M2984" s="6" t="s">
        <v>20</v>
      </c>
    </row>
    <row r="2985" spans="1:13">
      <c r="A2985" s="30" t="s">
        <v>24</v>
      </c>
      <c r="B2985" s="11"/>
      <c r="C2985" s="12"/>
      <c r="D2985" s="28"/>
      <c r="E2985" s="28"/>
      <c r="F2985" s="28">
        <f t="shared" ref="F2985:F2990" si="564">SUM(D2985*E2985)</f>
        <v>0</v>
      </c>
      <c r="G2985" s="10"/>
      <c r="H2985" s="15"/>
      <c r="I2985" s="10">
        <f t="shared" ref="I2985:I2990" si="565">SUM(F2985*G2985)*H2985</f>
        <v>0</v>
      </c>
    </row>
    <row r="2986" spans="1:13">
      <c r="A2986" s="30" t="s">
        <v>24</v>
      </c>
      <c r="B2986" s="11"/>
      <c r="C2986" s="12"/>
      <c r="D2986" s="28"/>
      <c r="E2986" s="28"/>
      <c r="F2986" s="28">
        <f t="shared" si="564"/>
        <v>0</v>
      </c>
      <c r="G2986" s="10"/>
      <c r="H2986" s="15"/>
      <c r="I2986" s="10">
        <f t="shared" si="565"/>
        <v>0</v>
      </c>
    </row>
    <row r="2987" spans="1:13">
      <c r="A2987" s="30" t="s">
        <v>24</v>
      </c>
      <c r="B2987" s="11"/>
      <c r="C2987" s="12"/>
      <c r="D2987" s="28"/>
      <c r="E2987" s="28"/>
      <c r="F2987" s="28">
        <f t="shared" si="564"/>
        <v>0</v>
      </c>
      <c r="G2987" s="10"/>
      <c r="H2987" s="15"/>
      <c r="I2987" s="10">
        <f t="shared" si="565"/>
        <v>0</v>
      </c>
    </row>
    <row r="2988" spans="1:13">
      <c r="A2988" s="31" t="s">
        <v>25</v>
      </c>
      <c r="B2988" s="11"/>
      <c r="C2988" s="12"/>
      <c r="D2988" s="28"/>
      <c r="E2988" s="28"/>
      <c r="F2988" s="28">
        <f t="shared" si="564"/>
        <v>0</v>
      </c>
      <c r="G2988" s="10"/>
      <c r="H2988" s="15"/>
      <c r="I2988" s="10">
        <f t="shared" si="565"/>
        <v>0</v>
      </c>
    </row>
    <row r="2989" spans="1:13">
      <c r="A2989" s="31" t="s">
        <v>25</v>
      </c>
      <c r="B2989" s="11"/>
      <c r="C2989" s="12"/>
      <c r="D2989" s="28"/>
      <c r="E2989" s="28"/>
      <c r="F2989" s="28">
        <f t="shared" si="564"/>
        <v>0</v>
      </c>
      <c r="G2989" s="10"/>
      <c r="H2989" s="15"/>
      <c r="I2989" s="10">
        <f t="shared" si="565"/>
        <v>0</v>
      </c>
    </row>
    <row r="2990" spans="1:13">
      <c r="A2990" s="31" t="s">
        <v>25</v>
      </c>
      <c r="B2990" s="11"/>
      <c r="C2990" s="12"/>
      <c r="D2990" s="28"/>
      <c r="E2990" s="28"/>
      <c r="F2990" s="28">
        <f t="shared" si="564"/>
        <v>0</v>
      </c>
      <c r="G2990" s="10"/>
      <c r="H2990" s="15"/>
      <c r="I2990" s="10">
        <f t="shared" si="565"/>
        <v>0</v>
      </c>
    </row>
    <row r="2991" spans="1:13">
      <c r="A2991" s="31" t="s">
        <v>39</v>
      </c>
      <c r="B2991" s="11"/>
      <c r="C2991" s="12"/>
      <c r="D2991" s="28"/>
      <c r="E2991" s="28"/>
      <c r="F2991" s="28"/>
      <c r="G2991" s="10"/>
      <c r="H2991" s="15"/>
      <c r="I2991" s="10">
        <f t="shared" ref="I2991:I2993" si="566">SUM(G2991*H2991)</f>
        <v>0</v>
      </c>
    </row>
    <row r="2992" spans="1:13">
      <c r="A2992" s="31" t="s">
        <v>39</v>
      </c>
      <c r="B2992" s="11"/>
      <c r="C2992" s="12"/>
      <c r="D2992" s="28"/>
      <c r="E2992" s="28"/>
      <c r="F2992" s="28"/>
      <c r="G2992" s="10"/>
      <c r="H2992" s="15"/>
      <c r="I2992" s="10">
        <f t="shared" si="566"/>
        <v>0</v>
      </c>
    </row>
    <row r="2993" spans="1:11">
      <c r="A2993" s="31" t="s">
        <v>39</v>
      </c>
      <c r="B2993" s="11"/>
      <c r="C2993" s="12"/>
      <c r="D2993" s="28"/>
      <c r="E2993" s="28"/>
      <c r="F2993" s="28"/>
      <c r="G2993" s="10"/>
      <c r="H2993" s="15"/>
      <c r="I2993" s="10">
        <f t="shared" si="566"/>
        <v>0</v>
      </c>
    </row>
    <row r="2994" spans="1:11">
      <c r="A2994" s="32" t="s">
        <v>28</v>
      </c>
      <c r="B2994" s="11"/>
      <c r="C2994" s="12"/>
      <c r="D2994" s="28"/>
      <c r="E2994" s="28"/>
      <c r="F2994" s="28"/>
      <c r="G2994" s="10"/>
      <c r="H2994" s="15"/>
      <c r="I2994" s="10">
        <f t="shared" ref="I2994:I3012" si="567">SUM(G2994*H2994)</f>
        <v>0</v>
      </c>
    </row>
    <row r="2995" spans="1:11">
      <c r="A2995" s="32" t="s">
        <v>28</v>
      </c>
      <c r="B2995" s="11"/>
      <c r="C2995" s="12"/>
      <c r="D2995" s="28"/>
      <c r="E2995" s="28"/>
      <c r="F2995" s="28"/>
      <c r="G2995" s="10"/>
      <c r="H2995" s="15"/>
      <c r="I2995" s="10">
        <f t="shared" si="567"/>
        <v>0</v>
      </c>
    </row>
    <row r="2996" spans="1:11">
      <c r="A2996" s="32" t="s">
        <v>28</v>
      </c>
      <c r="B2996" s="11"/>
      <c r="C2996" s="12"/>
      <c r="D2996" s="28"/>
      <c r="E2996" s="28"/>
      <c r="F2996" s="28"/>
      <c r="G2996" s="10"/>
      <c r="H2996" s="15"/>
      <c r="I2996" s="10">
        <f t="shared" si="567"/>
        <v>0</v>
      </c>
    </row>
    <row r="2997" spans="1:11">
      <c r="A2997" t="s">
        <v>26</v>
      </c>
      <c r="B2997" s="11"/>
      <c r="C2997" s="12"/>
      <c r="D2997" s="28"/>
      <c r="E2997" s="28"/>
      <c r="F2997" s="28"/>
      <c r="G2997" s="33">
        <v>0.1</v>
      </c>
      <c r="H2997" s="15">
        <f>SUM(I2994:I2996)</f>
        <v>0</v>
      </c>
      <c r="I2997" s="10">
        <f t="shared" si="567"/>
        <v>0</v>
      </c>
    </row>
    <row r="2998" spans="1:11">
      <c r="B2998" s="11" t="s">
        <v>27</v>
      </c>
      <c r="C2998" s="12"/>
      <c r="D2998" s="28"/>
      <c r="E2998" s="28"/>
      <c r="F2998" s="28"/>
      <c r="G2998" s="10"/>
      <c r="H2998" s="15"/>
      <c r="I2998" s="10">
        <f t="shared" si="567"/>
        <v>0</v>
      </c>
    </row>
    <row r="2999" spans="1:11">
      <c r="B2999" s="11" t="s">
        <v>13</v>
      </c>
      <c r="C2999" s="12" t="s">
        <v>14</v>
      </c>
      <c r="D2999" s="28" t="s">
        <v>29</v>
      </c>
      <c r="E2999" s="28"/>
      <c r="F2999" s="28">
        <f>SUM(G2985:G2987)</f>
        <v>0</v>
      </c>
      <c r="G2999" s="34">
        <f>SUM(F2999)/20</f>
        <v>0</v>
      </c>
      <c r="H2999" s="23"/>
      <c r="I2999" s="10">
        <f t="shared" si="567"/>
        <v>0</v>
      </c>
    </row>
    <row r="3000" spans="1:11">
      <c r="B3000" s="11" t="s">
        <v>13</v>
      </c>
      <c r="C3000" s="12" t="s">
        <v>14</v>
      </c>
      <c r="D3000" s="28" t="s">
        <v>30</v>
      </c>
      <c r="E3000" s="28"/>
      <c r="F3000" s="28">
        <f>SUM(G2988:G2990)</f>
        <v>0</v>
      </c>
      <c r="G3000" s="34">
        <f>SUM(F3000)/10</f>
        <v>0</v>
      </c>
      <c r="H3000" s="23"/>
      <c r="I3000" s="10">
        <f t="shared" si="567"/>
        <v>0</v>
      </c>
    </row>
    <row r="3001" spans="1:11">
      <c r="B3001" s="11" t="s">
        <v>13</v>
      </c>
      <c r="C3001" s="12" t="s">
        <v>14</v>
      </c>
      <c r="D3001" s="28" t="s">
        <v>57</v>
      </c>
      <c r="E3001" s="28"/>
      <c r="F3001" s="80"/>
      <c r="G3001" s="34">
        <f>SUM(F3001)*0.25</f>
        <v>0</v>
      </c>
      <c r="H3001" s="23"/>
      <c r="I3001" s="10">
        <f t="shared" si="567"/>
        <v>0</v>
      </c>
    </row>
    <row r="3002" spans="1:11">
      <c r="B3002" s="11" t="s">
        <v>13</v>
      </c>
      <c r="C3002" s="12" t="s">
        <v>14</v>
      </c>
      <c r="D3002" s="28"/>
      <c r="E3002" s="28"/>
      <c r="F3002" s="28"/>
      <c r="G3002" s="34"/>
      <c r="H3002" s="23"/>
      <c r="I3002" s="10">
        <f t="shared" si="567"/>
        <v>0</v>
      </c>
    </row>
    <row r="3003" spans="1:11">
      <c r="B3003" s="11" t="s">
        <v>13</v>
      </c>
      <c r="C3003" s="12" t="s">
        <v>15</v>
      </c>
      <c r="D3003" s="28"/>
      <c r="E3003" s="28"/>
      <c r="F3003" s="28"/>
      <c r="G3003" s="34"/>
      <c r="H3003" s="23"/>
      <c r="I3003" s="10">
        <f t="shared" si="567"/>
        <v>0</v>
      </c>
    </row>
    <row r="3004" spans="1:11">
      <c r="B3004" s="11" t="s">
        <v>13</v>
      </c>
      <c r="C3004" s="12" t="s">
        <v>15</v>
      </c>
      <c r="D3004" s="28"/>
      <c r="E3004" s="28"/>
      <c r="F3004" s="28"/>
      <c r="G3004" s="34"/>
      <c r="H3004" s="23"/>
      <c r="I3004" s="10">
        <f t="shared" si="567"/>
        <v>0</v>
      </c>
    </row>
    <row r="3005" spans="1:11">
      <c r="B3005" s="11" t="s">
        <v>13</v>
      </c>
      <c r="C3005" s="12" t="s">
        <v>15</v>
      </c>
      <c r="D3005" s="28"/>
      <c r="E3005" s="28"/>
      <c r="F3005" s="28"/>
      <c r="G3005" s="34"/>
      <c r="H3005" s="23"/>
      <c r="I3005" s="10">
        <f t="shared" si="567"/>
        <v>0</v>
      </c>
    </row>
    <row r="3006" spans="1:11">
      <c r="B3006" s="11" t="s">
        <v>13</v>
      </c>
      <c r="C3006" s="12" t="s">
        <v>16</v>
      </c>
      <c r="D3006" s="28"/>
      <c r="E3006" s="28"/>
      <c r="F3006" s="28"/>
      <c r="G3006" s="34"/>
      <c r="H3006" s="23"/>
      <c r="I3006" s="10">
        <f t="shared" si="567"/>
        <v>0</v>
      </c>
    </row>
    <row r="3007" spans="1:11">
      <c r="B3007" s="11" t="s">
        <v>13</v>
      </c>
      <c r="C3007" s="12" t="s">
        <v>16</v>
      </c>
      <c r="D3007" s="28"/>
      <c r="E3007" s="28"/>
      <c r="F3007" s="28"/>
      <c r="G3007" s="34"/>
      <c r="H3007" s="23"/>
      <c r="I3007" s="10">
        <f t="shared" si="567"/>
        <v>0</v>
      </c>
    </row>
    <row r="3008" spans="1:11">
      <c r="B3008" s="11" t="s">
        <v>21</v>
      </c>
      <c r="C3008" s="12" t="s">
        <v>14</v>
      </c>
      <c r="D3008" s="28"/>
      <c r="E3008" s="28"/>
      <c r="F3008" s="28"/>
      <c r="G3008" s="22">
        <f>SUM(G2999:G3002)</f>
        <v>0</v>
      </c>
      <c r="H3008" s="15">
        <v>37.42</v>
      </c>
      <c r="I3008" s="10">
        <f t="shared" si="567"/>
        <v>0</v>
      </c>
      <c r="K3008" s="5">
        <f>SUM(G3008)*I2983</f>
        <v>0</v>
      </c>
    </row>
    <row r="3009" spans="1:13">
      <c r="B3009" s="11" t="s">
        <v>21</v>
      </c>
      <c r="C3009" s="12" t="s">
        <v>15</v>
      </c>
      <c r="D3009" s="28"/>
      <c r="E3009" s="28"/>
      <c r="F3009" s="28"/>
      <c r="G3009" s="22">
        <f>SUM(G3003:G3005)</f>
        <v>0</v>
      </c>
      <c r="H3009" s="15">
        <v>37.42</v>
      </c>
      <c r="I3009" s="10">
        <f t="shared" si="567"/>
        <v>0</v>
      </c>
      <c r="L3009" s="5">
        <f>SUM(G3009)*I2983</f>
        <v>0</v>
      </c>
    </row>
    <row r="3010" spans="1:13">
      <c r="B3010" s="11" t="s">
        <v>21</v>
      </c>
      <c r="C3010" s="12" t="s">
        <v>16</v>
      </c>
      <c r="D3010" s="28"/>
      <c r="E3010" s="28"/>
      <c r="F3010" s="28"/>
      <c r="G3010" s="22">
        <f>SUM(G3006:G3007)</f>
        <v>0</v>
      </c>
      <c r="H3010" s="15">
        <v>37.42</v>
      </c>
      <c r="I3010" s="10">
        <f t="shared" si="567"/>
        <v>0</v>
      </c>
      <c r="M3010" s="5">
        <f>SUM(G3010)*I2983</f>
        <v>0</v>
      </c>
    </row>
    <row r="3011" spans="1:13">
      <c r="B3011" s="11" t="s">
        <v>13</v>
      </c>
      <c r="C3011" s="12" t="s">
        <v>17</v>
      </c>
      <c r="D3011" s="28"/>
      <c r="E3011" s="28"/>
      <c r="F3011" s="28"/>
      <c r="G3011" s="34"/>
      <c r="H3011" s="15">
        <v>37.42</v>
      </c>
      <c r="I3011" s="10">
        <f t="shared" si="567"/>
        <v>0</v>
      </c>
      <c r="L3011" s="5">
        <f>SUM(G3011)*I2983</f>
        <v>0</v>
      </c>
    </row>
    <row r="3012" spans="1:13">
      <c r="B3012" s="11" t="s">
        <v>12</v>
      </c>
      <c r="C3012" s="12"/>
      <c r="D3012" s="28"/>
      <c r="E3012" s="28"/>
      <c r="F3012" s="28"/>
      <c r="G3012" s="10"/>
      <c r="H3012" s="15">
        <v>37.42</v>
      </c>
      <c r="I3012" s="10">
        <f t="shared" si="567"/>
        <v>0</v>
      </c>
    </row>
    <row r="3013" spans="1:13">
      <c r="B3013" s="11" t="s">
        <v>11</v>
      </c>
      <c r="C3013" s="12"/>
      <c r="D3013" s="28"/>
      <c r="E3013" s="28"/>
      <c r="F3013" s="28"/>
      <c r="G3013" s="10">
        <v>1</v>
      </c>
      <c r="H3013" s="15">
        <f>SUM(I2985:I3012)*0.01</f>
        <v>0</v>
      </c>
      <c r="I3013" s="10">
        <f>SUM(G3013*H3013)</f>
        <v>0</v>
      </c>
    </row>
    <row r="3014" spans="1:13" s="2" customFormat="1" ht="13.1">
      <c r="B3014" s="8" t="s">
        <v>10</v>
      </c>
      <c r="D3014" s="27"/>
      <c r="E3014" s="27"/>
      <c r="F3014" s="27"/>
      <c r="G3014" s="6">
        <f>SUM(G3008:G3011)</f>
        <v>0</v>
      </c>
      <c r="H3014" s="14"/>
      <c r="I3014" s="6">
        <f>SUM(I2985:I3013)</f>
        <v>0</v>
      </c>
      <c r="J3014" s="6">
        <f>SUM(I3014)*I2983</f>
        <v>0</v>
      </c>
      <c r="K3014" s="6">
        <f>SUM(K3008:K3013)</f>
        <v>0</v>
      </c>
      <c r="L3014" s="6">
        <f t="shared" ref="L3014" si="568">SUM(L3008:L3013)</f>
        <v>0</v>
      </c>
      <c r="M3014" s="6">
        <f t="shared" ref="M3014" si="569">SUM(M3008:M3013)</f>
        <v>0</v>
      </c>
    </row>
    <row r="3015" spans="1:13" ht="15.05">
      <c r="A3015" s="3" t="s">
        <v>9</v>
      </c>
      <c r="B3015" s="77">
        <f>'JMS SHEDULE OF WORKS'!C97</f>
        <v>0</v>
      </c>
      <c r="D3015" s="26">
        <f>'JMS SHEDULE OF WORKS'!D97</f>
        <v>0</v>
      </c>
      <c r="F3015" s="78">
        <f>'JMS SHEDULE OF WORKS'!G97</f>
        <v>0</v>
      </c>
      <c r="H3015" s="13" t="s">
        <v>22</v>
      </c>
      <c r="I3015" s="24">
        <f>'JMS SHEDULE OF WORKS'!E97</f>
        <v>0</v>
      </c>
    </row>
    <row r="3016" spans="1:13" s="2" customFormat="1" ht="13.1">
      <c r="A3016" s="76" t="str">
        <f>'JMS SHEDULE OF WORKS'!A97</f>
        <v>6964/95</v>
      </c>
      <c r="B3016" s="8" t="s">
        <v>3</v>
      </c>
      <c r="C3016" s="2" t="s">
        <v>4</v>
      </c>
      <c r="D3016" s="27" t="s">
        <v>5</v>
      </c>
      <c r="E3016" s="27" t="s">
        <v>5</v>
      </c>
      <c r="F3016" s="27" t="s">
        <v>23</v>
      </c>
      <c r="G3016" s="6" t="s">
        <v>6</v>
      </c>
      <c r="H3016" s="14" t="s">
        <v>7</v>
      </c>
      <c r="I3016" s="6" t="s">
        <v>8</v>
      </c>
      <c r="J3016" s="6"/>
      <c r="K3016" s="6" t="s">
        <v>18</v>
      </c>
      <c r="L3016" s="6" t="s">
        <v>19</v>
      </c>
      <c r="M3016" s="6" t="s">
        <v>20</v>
      </c>
    </row>
    <row r="3017" spans="1:13">
      <c r="A3017" s="30" t="s">
        <v>24</v>
      </c>
      <c r="B3017" s="11"/>
      <c r="C3017" s="12"/>
      <c r="D3017" s="28"/>
      <c r="E3017" s="28"/>
      <c r="F3017" s="28">
        <f t="shared" ref="F3017:F3022" si="570">SUM(D3017*E3017)</f>
        <v>0</v>
      </c>
      <c r="G3017" s="10"/>
      <c r="H3017" s="15"/>
      <c r="I3017" s="10">
        <f t="shared" ref="I3017:I3022" si="571">SUM(F3017*G3017)*H3017</f>
        <v>0</v>
      </c>
    </row>
    <row r="3018" spans="1:13">
      <c r="A3018" s="30" t="s">
        <v>24</v>
      </c>
      <c r="B3018" s="11"/>
      <c r="C3018" s="12"/>
      <c r="D3018" s="28"/>
      <c r="E3018" s="28"/>
      <c r="F3018" s="28">
        <f t="shared" si="570"/>
        <v>0</v>
      </c>
      <c r="G3018" s="10"/>
      <c r="H3018" s="15"/>
      <c r="I3018" s="10">
        <f t="shared" si="571"/>
        <v>0</v>
      </c>
    </row>
    <row r="3019" spans="1:13">
      <c r="A3019" s="30" t="s">
        <v>24</v>
      </c>
      <c r="B3019" s="11"/>
      <c r="C3019" s="12"/>
      <c r="D3019" s="28"/>
      <c r="E3019" s="28"/>
      <c r="F3019" s="28">
        <f t="shared" si="570"/>
        <v>0</v>
      </c>
      <c r="G3019" s="10"/>
      <c r="H3019" s="15"/>
      <c r="I3019" s="10">
        <f t="shared" si="571"/>
        <v>0</v>
      </c>
    </row>
    <row r="3020" spans="1:13">
      <c r="A3020" s="31" t="s">
        <v>25</v>
      </c>
      <c r="B3020" s="11"/>
      <c r="C3020" s="12"/>
      <c r="D3020" s="28"/>
      <c r="E3020" s="28"/>
      <c r="F3020" s="28">
        <f t="shared" si="570"/>
        <v>0</v>
      </c>
      <c r="G3020" s="10"/>
      <c r="H3020" s="15"/>
      <c r="I3020" s="10">
        <f t="shared" si="571"/>
        <v>0</v>
      </c>
    </row>
    <row r="3021" spans="1:13">
      <c r="A3021" s="31" t="s">
        <v>25</v>
      </c>
      <c r="B3021" s="11"/>
      <c r="C3021" s="12"/>
      <c r="D3021" s="28"/>
      <c r="E3021" s="28"/>
      <c r="F3021" s="28">
        <f t="shared" si="570"/>
        <v>0</v>
      </c>
      <c r="G3021" s="10"/>
      <c r="H3021" s="15"/>
      <c r="I3021" s="10">
        <f t="shared" si="571"/>
        <v>0</v>
      </c>
    </row>
    <row r="3022" spans="1:13">
      <c r="A3022" s="31" t="s">
        <v>25</v>
      </c>
      <c r="B3022" s="11"/>
      <c r="C3022" s="12"/>
      <c r="D3022" s="28"/>
      <c r="E3022" s="28"/>
      <c r="F3022" s="28">
        <f t="shared" si="570"/>
        <v>0</v>
      </c>
      <c r="G3022" s="10"/>
      <c r="H3022" s="15"/>
      <c r="I3022" s="10">
        <f t="shared" si="571"/>
        <v>0</v>
      </c>
    </row>
    <row r="3023" spans="1:13">
      <c r="A3023" s="31" t="s">
        <v>39</v>
      </c>
      <c r="B3023" s="11"/>
      <c r="C3023" s="12"/>
      <c r="D3023" s="28"/>
      <c r="E3023" s="28"/>
      <c r="F3023" s="28"/>
      <c r="G3023" s="10"/>
      <c r="H3023" s="15"/>
      <c r="I3023" s="10">
        <f t="shared" ref="I3023:I3025" si="572">SUM(G3023*H3023)</f>
        <v>0</v>
      </c>
    </row>
    <row r="3024" spans="1:13">
      <c r="A3024" s="31" t="s">
        <v>39</v>
      </c>
      <c r="B3024" s="11"/>
      <c r="C3024" s="12"/>
      <c r="D3024" s="28"/>
      <c r="E3024" s="28"/>
      <c r="F3024" s="28"/>
      <c r="G3024" s="10"/>
      <c r="H3024" s="15"/>
      <c r="I3024" s="10">
        <f t="shared" si="572"/>
        <v>0</v>
      </c>
    </row>
    <row r="3025" spans="1:11">
      <c r="A3025" s="31" t="s">
        <v>39</v>
      </c>
      <c r="B3025" s="11"/>
      <c r="C3025" s="12"/>
      <c r="D3025" s="28"/>
      <c r="E3025" s="28"/>
      <c r="F3025" s="28"/>
      <c r="G3025" s="10"/>
      <c r="H3025" s="15"/>
      <c r="I3025" s="10">
        <f t="shared" si="572"/>
        <v>0</v>
      </c>
    </row>
    <row r="3026" spans="1:11">
      <c r="A3026" s="32" t="s">
        <v>28</v>
      </c>
      <c r="B3026" s="11"/>
      <c r="C3026" s="12"/>
      <c r="D3026" s="28"/>
      <c r="E3026" s="28"/>
      <c r="F3026" s="28"/>
      <c r="G3026" s="10"/>
      <c r="H3026" s="15"/>
      <c r="I3026" s="10">
        <f t="shared" ref="I3026:I3044" si="573">SUM(G3026*H3026)</f>
        <v>0</v>
      </c>
    </row>
    <row r="3027" spans="1:11">
      <c r="A3027" s="32" t="s">
        <v>28</v>
      </c>
      <c r="B3027" s="11"/>
      <c r="C3027" s="12"/>
      <c r="D3027" s="28"/>
      <c r="E3027" s="28"/>
      <c r="F3027" s="28"/>
      <c r="G3027" s="10"/>
      <c r="H3027" s="15"/>
      <c r="I3027" s="10">
        <f t="shared" si="573"/>
        <v>0</v>
      </c>
    </row>
    <row r="3028" spans="1:11">
      <c r="A3028" s="32" t="s">
        <v>28</v>
      </c>
      <c r="B3028" s="11"/>
      <c r="C3028" s="12"/>
      <c r="D3028" s="28"/>
      <c r="E3028" s="28"/>
      <c r="F3028" s="28"/>
      <c r="G3028" s="10"/>
      <c r="H3028" s="15"/>
      <c r="I3028" s="10">
        <f t="shared" si="573"/>
        <v>0</v>
      </c>
    </row>
    <row r="3029" spans="1:11">
      <c r="A3029" t="s">
        <v>26</v>
      </c>
      <c r="B3029" s="11"/>
      <c r="C3029" s="12"/>
      <c r="D3029" s="28"/>
      <c r="E3029" s="28"/>
      <c r="F3029" s="28"/>
      <c r="G3029" s="33">
        <v>0.1</v>
      </c>
      <c r="H3029" s="15">
        <f>SUM(I3026:I3028)</f>
        <v>0</v>
      </c>
      <c r="I3029" s="10">
        <f t="shared" si="573"/>
        <v>0</v>
      </c>
    </row>
    <row r="3030" spans="1:11">
      <c r="B3030" s="11" t="s">
        <v>27</v>
      </c>
      <c r="C3030" s="12"/>
      <c r="D3030" s="28"/>
      <c r="E3030" s="28"/>
      <c r="F3030" s="28"/>
      <c r="G3030" s="10"/>
      <c r="H3030" s="15"/>
      <c r="I3030" s="10">
        <f t="shared" si="573"/>
        <v>0</v>
      </c>
    </row>
    <row r="3031" spans="1:11">
      <c r="B3031" s="11" t="s">
        <v>13</v>
      </c>
      <c r="C3031" s="12" t="s">
        <v>14</v>
      </c>
      <c r="D3031" s="28" t="s">
        <v>29</v>
      </c>
      <c r="E3031" s="28"/>
      <c r="F3031" s="28">
        <f>SUM(G3017:G3019)</f>
        <v>0</v>
      </c>
      <c r="G3031" s="34">
        <f>SUM(F3031)/20</f>
        <v>0</v>
      </c>
      <c r="H3031" s="23"/>
      <c r="I3031" s="10">
        <f t="shared" si="573"/>
        <v>0</v>
      </c>
    </row>
    <row r="3032" spans="1:11">
      <c r="B3032" s="11" t="s">
        <v>13</v>
      </c>
      <c r="C3032" s="12" t="s">
        <v>14</v>
      </c>
      <c r="D3032" s="28" t="s">
        <v>30</v>
      </c>
      <c r="E3032" s="28"/>
      <c r="F3032" s="28">
        <f>SUM(G3020:G3022)</f>
        <v>0</v>
      </c>
      <c r="G3032" s="34">
        <f>SUM(F3032)/10</f>
        <v>0</v>
      </c>
      <c r="H3032" s="23"/>
      <c r="I3032" s="10">
        <f t="shared" si="573"/>
        <v>0</v>
      </c>
    </row>
    <row r="3033" spans="1:11">
      <c r="B3033" s="11" t="s">
        <v>13</v>
      </c>
      <c r="C3033" s="12" t="s">
        <v>14</v>
      </c>
      <c r="D3033" s="28" t="s">
        <v>57</v>
      </c>
      <c r="E3033" s="28"/>
      <c r="F3033" s="80"/>
      <c r="G3033" s="34">
        <f>SUM(F3033)*0.25</f>
        <v>0</v>
      </c>
      <c r="H3033" s="23"/>
      <c r="I3033" s="10">
        <f t="shared" si="573"/>
        <v>0</v>
      </c>
    </row>
    <row r="3034" spans="1:11">
      <c r="B3034" s="11" t="s">
        <v>13</v>
      </c>
      <c r="C3034" s="12" t="s">
        <v>14</v>
      </c>
      <c r="D3034" s="28"/>
      <c r="E3034" s="28"/>
      <c r="F3034" s="28"/>
      <c r="G3034" s="34"/>
      <c r="H3034" s="23"/>
      <c r="I3034" s="10">
        <f t="shared" si="573"/>
        <v>0</v>
      </c>
    </row>
    <row r="3035" spans="1:11">
      <c r="B3035" s="11" t="s">
        <v>13</v>
      </c>
      <c r="C3035" s="12" t="s">
        <v>15</v>
      </c>
      <c r="D3035" s="28"/>
      <c r="E3035" s="28"/>
      <c r="F3035" s="28"/>
      <c r="G3035" s="34"/>
      <c r="H3035" s="23"/>
      <c r="I3035" s="10">
        <f t="shared" si="573"/>
        <v>0</v>
      </c>
    </row>
    <row r="3036" spans="1:11">
      <c r="B3036" s="11" t="s">
        <v>13</v>
      </c>
      <c r="C3036" s="12" t="s">
        <v>15</v>
      </c>
      <c r="D3036" s="28"/>
      <c r="E3036" s="28"/>
      <c r="F3036" s="28"/>
      <c r="G3036" s="34"/>
      <c r="H3036" s="23"/>
      <c r="I3036" s="10">
        <f t="shared" si="573"/>
        <v>0</v>
      </c>
    </row>
    <row r="3037" spans="1:11">
      <c r="B3037" s="11" t="s">
        <v>13</v>
      </c>
      <c r="C3037" s="12" t="s">
        <v>15</v>
      </c>
      <c r="D3037" s="28"/>
      <c r="E3037" s="28"/>
      <c r="F3037" s="28"/>
      <c r="G3037" s="34"/>
      <c r="H3037" s="23"/>
      <c r="I3037" s="10">
        <f t="shared" si="573"/>
        <v>0</v>
      </c>
    </row>
    <row r="3038" spans="1:11">
      <c r="B3038" s="11" t="s">
        <v>13</v>
      </c>
      <c r="C3038" s="12" t="s">
        <v>16</v>
      </c>
      <c r="D3038" s="28"/>
      <c r="E3038" s="28"/>
      <c r="F3038" s="28"/>
      <c r="G3038" s="34"/>
      <c r="H3038" s="23"/>
      <c r="I3038" s="10">
        <f t="shared" si="573"/>
        <v>0</v>
      </c>
    </row>
    <row r="3039" spans="1:11">
      <c r="B3039" s="11" t="s">
        <v>13</v>
      </c>
      <c r="C3039" s="12" t="s">
        <v>16</v>
      </c>
      <c r="D3039" s="28"/>
      <c r="E3039" s="28"/>
      <c r="F3039" s="28"/>
      <c r="G3039" s="34"/>
      <c r="H3039" s="23"/>
      <c r="I3039" s="10">
        <f t="shared" si="573"/>
        <v>0</v>
      </c>
    </row>
    <row r="3040" spans="1:11">
      <c r="B3040" s="11" t="s">
        <v>21</v>
      </c>
      <c r="C3040" s="12" t="s">
        <v>14</v>
      </c>
      <c r="D3040" s="28"/>
      <c r="E3040" s="28"/>
      <c r="F3040" s="28"/>
      <c r="G3040" s="22">
        <f>SUM(G3031:G3034)</f>
        <v>0</v>
      </c>
      <c r="H3040" s="15">
        <v>37.42</v>
      </c>
      <c r="I3040" s="10">
        <f t="shared" si="573"/>
        <v>0</v>
      </c>
      <c r="K3040" s="5">
        <f>SUM(G3040)*I3015</f>
        <v>0</v>
      </c>
    </row>
    <row r="3041" spans="1:13">
      <c r="B3041" s="11" t="s">
        <v>21</v>
      </c>
      <c r="C3041" s="12" t="s">
        <v>15</v>
      </c>
      <c r="D3041" s="28"/>
      <c r="E3041" s="28"/>
      <c r="F3041" s="28"/>
      <c r="G3041" s="22">
        <f>SUM(G3035:G3037)</f>
        <v>0</v>
      </c>
      <c r="H3041" s="15">
        <v>37.42</v>
      </c>
      <c r="I3041" s="10">
        <f t="shared" si="573"/>
        <v>0</v>
      </c>
      <c r="L3041" s="5">
        <f>SUM(G3041)*I3015</f>
        <v>0</v>
      </c>
    </row>
    <row r="3042" spans="1:13">
      <c r="B3042" s="11" t="s">
        <v>21</v>
      </c>
      <c r="C3042" s="12" t="s">
        <v>16</v>
      </c>
      <c r="D3042" s="28"/>
      <c r="E3042" s="28"/>
      <c r="F3042" s="28"/>
      <c r="G3042" s="22">
        <f>SUM(G3038:G3039)</f>
        <v>0</v>
      </c>
      <c r="H3042" s="15">
        <v>37.42</v>
      </c>
      <c r="I3042" s="10">
        <f t="shared" si="573"/>
        <v>0</v>
      </c>
      <c r="M3042" s="5">
        <f>SUM(G3042)*I3015</f>
        <v>0</v>
      </c>
    </row>
    <row r="3043" spans="1:13">
      <c r="B3043" s="11" t="s">
        <v>13</v>
      </c>
      <c r="C3043" s="12" t="s">
        <v>17</v>
      </c>
      <c r="D3043" s="28"/>
      <c r="E3043" s="28"/>
      <c r="F3043" s="28"/>
      <c r="G3043" s="34"/>
      <c r="H3043" s="15">
        <v>37.42</v>
      </c>
      <c r="I3043" s="10">
        <f t="shared" si="573"/>
        <v>0</v>
      </c>
      <c r="L3043" s="5">
        <f>SUM(G3043)*I3015</f>
        <v>0</v>
      </c>
    </row>
    <row r="3044" spans="1:13">
      <c r="B3044" s="11" t="s">
        <v>12</v>
      </c>
      <c r="C3044" s="12"/>
      <c r="D3044" s="28"/>
      <c r="E3044" s="28"/>
      <c r="F3044" s="28"/>
      <c r="G3044" s="10"/>
      <c r="H3044" s="15">
        <v>37.42</v>
      </c>
      <c r="I3044" s="10">
        <f t="shared" si="573"/>
        <v>0</v>
      </c>
    </row>
    <row r="3045" spans="1:13">
      <c r="B3045" s="11" t="s">
        <v>11</v>
      </c>
      <c r="C3045" s="12"/>
      <c r="D3045" s="28"/>
      <c r="E3045" s="28"/>
      <c r="F3045" s="28"/>
      <c r="G3045" s="10">
        <v>1</v>
      </c>
      <c r="H3045" s="15">
        <f>SUM(I3017:I3044)*0.01</f>
        <v>0</v>
      </c>
      <c r="I3045" s="10">
        <f>SUM(G3045*H3045)</f>
        <v>0</v>
      </c>
    </row>
    <row r="3046" spans="1:13" s="2" customFormat="1" ht="13.1">
      <c r="B3046" s="8" t="s">
        <v>10</v>
      </c>
      <c r="D3046" s="27"/>
      <c r="E3046" s="27"/>
      <c r="F3046" s="27"/>
      <c r="G3046" s="6">
        <f>SUM(G3040:G3043)</f>
        <v>0</v>
      </c>
      <c r="H3046" s="14"/>
      <c r="I3046" s="6">
        <f>SUM(I3017:I3045)</f>
        <v>0</v>
      </c>
      <c r="J3046" s="6">
        <f>SUM(I3046)*I3015</f>
        <v>0</v>
      </c>
      <c r="K3046" s="6">
        <f>SUM(K3040:K3045)</f>
        <v>0</v>
      </c>
      <c r="L3046" s="6">
        <f t="shared" ref="L3046" si="574">SUM(L3040:L3045)</f>
        <v>0</v>
      </c>
      <c r="M3046" s="6">
        <f t="shared" ref="M3046" si="575">SUM(M3040:M3045)</f>
        <v>0</v>
      </c>
    </row>
    <row r="3047" spans="1:13" ht="15.05">
      <c r="A3047" s="3" t="s">
        <v>9</v>
      </c>
      <c r="B3047" s="77">
        <f>'JMS SHEDULE OF WORKS'!C98</f>
        <v>0</v>
      </c>
      <c r="D3047" s="26">
        <f>'JMS SHEDULE OF WORKS'!D98</f>
        <v>0</v>
      </c>
      <c r="F3047" s="78">
        <f>'JMS SHEDULE OF WORKS'!G98</f>
        <v>0</v>
      </c>
      <c r="H3047" s="13" t="s">
        <v>22</v>
      </c>
      <c r="I3047" s="24">
        <f>'JMS SHEDULE OF WORKS'!E98</f>
        <v>0</v>
      </c>
    </row>
    <row r="3048" spans="1:13" s="2" customFormat="1" ht="13.1">
      <c r="A3048" s="76" t="str">
        <f>'JMS SHEDULE OF WORKS'!A98</f>
        <v>6964/96</v>
      </c>
      <c r="B3048" s="8" t="s">
        <v>3</v>
      </c>
      <c r="C3048" s="2" t="s">
        <v>4</v>
      </c>
      <c r="D3048" s="27" t="s">
        <v>5</v>
      </c>
      <c r="E3048" s="27" t="s">
        <v>5</v>
      </c>
      <c r="F3048" s="27" t="s">
        <v>23</v>
      </c>
      <c r="G3048" s="6" t="s">
        <v>6</v>
      </c>
      <c r="H3048" s="14" t="s">
        <v>7</v>
      </c>
      <c r="I3048" s="6" t="s">
        <v>8</v>
      </c>
      <c r="J3048" s="6"/>
      <c r="K3048" s="6" t="s">
        <v>18</v>
      </c>
      <c r="L3048" s="6" t="s">
        <v>19</v>
      </c>
      <c r="M3048" s="6" t="s">
        <v>20</v>
      </c>
    </row>
    <row r="3049" spans="1:13">
      <c r="A3049" s="30" t="s">
        <v>24</v>
      </c>
      <c r="B3049" s="11"/>
      <c r="C3049" s="12"/>
      <c r="D3049" s="28"/>
      <c r="E3049" s="28"/>
      <c r="F3049" s="28">
        <f t="shared" ref="F3049:F3054" si="576">SUM(D3049*E3049)</f>
        <v>0</v>
      </c>
      <c r="G3049" s="10"/>
      <c r="H3049" s="15"/>
      <c r="I3049" s="10">
        <f t="shared" ref="I3049:I3054" si="577">SUM(F3049*G3049)*H3049</f>
        <v>0</v>
      </c>
    </row>
    <row r="3050" spans="1:13">
      <c r="A3050" s="30" t="s">
        <v>24</v>
      </c>
      <c r="B3050" s="11"/>
      <c r="C3050" s="12"/>
      <c r="D3050" s="28"/>
      <c r="E3050" s="28"/>
      <c r="F3050" s="28">
        <f t="shared" si="576"/>
        <v>0</v>
      </c>
      <c r="G3050" s="10"/>
      <c r="H3050" s="15"/>
      <c r="I3050" s="10">
        <f t="shared" si="577"/>
        <v>0</v>
      </c>
    </row>
    <row r="3051" spans="1:13">
      <c r="A3051" s="30" t="s">
        <v>24</v>
      </c>
      <c r="B3051" s="11"/>
      <c r="C3051" s="12"/>
      <c r="D3051" s="28"/>
      <c r="E3051" s="28"/>
      <c r="F3051" s="28">
        <f t="shared" si="576"/>
        <v>0</v>
      </c>
      <c r="G3051" s="10"/>
      <c r="H3051" s="15"/>
      <c r="I3051" s="10">
        <f t="shared" si="577"/>
        <v>0</v>
      </c>
    </row>
    <row r="3052" spans="1:13">
      <c r="A3052" s="31" t="s">
        <v>25</v>
      </c>
      <c r="B3052" s="11"/>
      <c r="C3052" s="12"/>
      <c r="D3052" s="28"/>
      <c r="E3052" s="28"/>
      <c r="F3052" s="28">
        <f t="shared" si="576"/>
        <v>0</v>
      </c>
      <c r="G3052" s="10"/>
      <c r="H3052" s="15"/>
      <c r="I3052" s="10">
        <f t="shared" si="577"/>
        <v>0</v>
      </c>
    </row>
    <row r="3053" spans="1:13">
      <c r="A3053" s="31" t="s">
        <v>25</v>
      </c>
      <c r="B3053" s="11"/>
      <c r="C3053" s="12"/>
      <c r="D3053" s="28"/>
      <c r="E3053" s="28"/>
      <c r="F3053" s="28">
        <f t="shared" si="576"/>
        <v>0</v>
      </c>
      <c r="G3053" s="10"/>
      <c r="H3053" s="15"/>
      <c r="I3053" s="10">
        <f t="shared" si="577"/>
        <v>0</v>
      </c>
    </row>
    <row r="3054" spans="1:13">
      <c r="A3054" s="31" t="s">
        <v>25</v>
      </c>
      <c r="B3054" s="11"/>
      <c r="C3054" s="12"/>
      <c r="D3054" s="28"/>
      <c r="E3054" s="28"/>
      <c r="F3054" s="28">
        <f t="shared" si="576"/>
        <v>0</v>
      </c>
      <c r="G3054" s="10"/>
      <c r="H3054" s="15"/>
      <c r="I3054" s="10">
        <f t="shared" si="577"/>
        <v>0</v>
      </c>
    </row>
    <row r="3055" spans="1:13">
      <c r="A3055" s="31" t="s">
        <v>39</v>
      </c>
      <c r="B3055" s="11"/>
      <c r="C3055" s="12"/>
      <c r="D3055" s="28"/>
      <c r="E3055" s="28"/>
      <c r="F3055" s="28"/>
      <c r="G3055" s="10"/>
      <c r="H3055" s="15"/>
      <c r="I3055" s="10">
        <f t="shared" ref="I3055:I3057" si="578">SUM(G3055*H3055)</f>
        <v>0</v>
      </c>
    </row>
    <row r="3056" spans="1:13">
      <c r="A3056" s="31" t="s">
        <v>39</v>
      </c>
      <c r="B3056" s="11"/>
      <c r="C3056" s="12"/>
      <c r="D3056" s="28"/>
      <c r="E3056" s="28"/>
      <c r="F3056" s="28"/>
      <c r="G3056" s="10"/>
      <c r="H3056" s="15"/>
      <c r="I3056" s="10">
        <f t="shared" si="578"/>
        <v>0</v>
      </c>
    </row>
    <row r="3057" spans="1:11">
      <c r="A3057" s="31" t="s">
        <v>39</v>
      </c>
      <c r="B3057" s="11"/>
      <c r="C3057" s="12"/>
      <c r="D3057" s="28"/>
      <c r="E3057" s="28"/>
      <c r="F3057" s="28"/>
      <c r="G3057" s="10"/>
      <c r="H3057" s="15"/>
      <c r="I3057" s="10">
        <f t="shared" si="578"/>
        <v>0</v>
      </c>
    </row>
    <row r="3058" spans="1:11">
      <c r="A3058" s="32" t="s">
        <v>28</v>
      </c>
      <c r="B3058" s="11"/>
      <c r="C3058" s="12"/>
      <c r="D3058" s="28"/>
      <c r="E3058" s="28"/>
      <c r="F3058" s="28"/>
      <c r="G3058" s="10"/>
      <c r="H3058" s="15"/>
      <c r="I3058" s="10">
        <f t="shared" ref="I3058:I3076" si="579">SUM(G3058*H3058)</f>
        <v>0</v>
      </c>
    </row>
    <row r="3059" spans="1:11">
      <c r="A3059" s="32" t="s">
        <v>28</v>
      </c>
      <c r="B3059" s="11"/>
      <c r="C3059" s="12"/>
      <c r="D3059" s="28"/>
      <c r="E3059" s="28"/>
      <c r="F3059" s="28"/>
      <c r="G3059" s="10"/>
      <c r="H3059" s="15"/>
      <c r="I3059" s="10">
        <f t="shared" si="579"/>
        <v>0</v>
      </c>
    </row>
    <row r="3060" spans="1:11">
      <c r="A3060" s="32" t="s">
        <v>28</v>
      </c>
      <c r="B3060" s="11"/>
      <c r="C3060" s="12"/>
      <c r="D3060" s="28"/>
      <c r="E3060" s="28"/>
      <c r="F3060" s="28"/>
      <c r="G3060" s="10"/>
      <c r="H3060" s="15"/>
      <c r="I3060" s="10">
        <f t="shared" si="579"/>
        <v>0</v>
      </c>
    </row>
    <row r="3061" spans="1:11">
      <c r="A3061" t="s">
        <v>26</v>
      </c>
      <c r="B3061" s="11"/>
      <c r="C3061" s="12"/>
      <c r="D3061" s="28"/>
      <c r="E3061" s="28"/>
      <c r="F3061" s="28"/>
      <c r="G3061" s="33">
        <v>0.1</v>
      </c>
      <c r="H3061" s="15">
        <f>SUM(I3058:I3060)</f>
        <v>0</v>
      </c>
      <c r="I3061" s="10">
        <f t="shared" si="579"/>
        <v>0</v>
      </c>
    </row>
    <row r="3062" spans="1:11">
      <c r="B3062" s="11" t="s">
        <v>27</v>
      </c>
      <c r="C3062" s="12"/>
      <c r="D3062" s="28"/>
      <c r="E3062" s="28"/>
      <c r="F3062" s="28"/>
      <c r="G3062" s="10"/>
      <c r="H3062" s="15"/>
      <c r="I3062" s="10">
        <f t="shared" si="579"/>
        <v>0</v>
      </c>
    </row>
    <row r="3063" spans="1:11">
      <c r="B3063" s="11" t="s">
        <v>13</v>
      </c>
      <c r="C3063" s="12" t="s">
        <v>14</v>
      </c>
      <c r="D3063" s="28" t="s">
        <v>29</v>
      </c>
      <c r="E3063" s="28"/>
      <c r="F3063" s="28">
        <f>SUM(G3049:G3051)</f>
        <v>0</v>
      </c>
      <c r="G3063" s="34">
        <f>SUM(F3063)/20</f>
        <v>0</v>
      </c>
      <c r="H3063" s="23"/>
      <c r="I3063" s="10">
        <f t="shared" si="579"/>
        <v>0</v>
      </c>
    </row>
    <row r="3064" spans="1:11">
      <c r="B3064" s="11" t="s">
        <v>13</v>
      </c>
      <c r="C3064" s="12" t="s">
        <v>14</v>
      </c>
      <c r="D3064" s="28" t="s">
        <v>30</v>
      </c>
      <c r="E3064" s="28"/>
      <c r="F3064" s="28">
        <f>SUM(G3052:G3054)</f>
        <v>0</v>
      </c>
      <c r="G3064" s="34">
        <f>SUM(F3064)/10</f>
        <v>0</v>
      </c>
      <c r="H3064" s="23"/>
      <c r="I3064" s="10">
        <f t="shared" si="579"/>
        <v>0</v>
      </c>
    </row>
    <row r="3065" spans="1:11">
      <c r="B3065" s="11" t="s">
        <v>13</v>
      </c>
      <c r="C3065" s="12" t="s">
        <v>14</v>
      </c>
      <c r="D3065" s="28" t="s">
        <v>57</v>
      </c>
      <c r="E3065" s="28"/>
      <c r="F3065" s="80"/>
      <c r="G3065" s="34">
        <f>SUM(F3065)*0.25</f>
        <v>0</v>
      </c>
      <c r="H3065" s="23"/>
      <c r="I3065" s="10">
        <f t="shared" si="579"/>
        <v>0</v>
      </c>
    </row>
    <row r="3066" spans="1:11">
      <c r="B3066" s="11" t="s">
        <v>13</v>
      </c>
      <c r="C3066" s="12" t="s">
        <v>14</v>
      </c>
      <c r="D3066" s="28"/>
      <c r="E3066" s="28"/>
      <c r="F3066" s="28"/>
      <c r="G3066" s="34"/>
      <c r="H3066" s="23"/>
      <c r="I3066" s="10">
        <f t="shared" si="579"/>
        <v>0</v>
      </c>
    </row>
    <row r="3067" spans="1:11">
      <c r="B3067" s="11" t="s">
        <v>13</v>
      </c>
      <c r="C3067" s="12" t="s">
        <v>15</v>
      </c>
      <c r="D3067" s="28"/>
      <c r="E3067" s="28"/>
      <c r="F3067" s="28"/>
      <c r="G3067" s="34"/>
      <c r="H3067" s="23"/>
      <c r="I3067" s="10">
        <f t="shared" si="579"/>
        <v>0</v>
      </c>
    </row>
    <row r="3068" spans="1:11">
      <c r="B3068" s="11" t="s">
        <v>13</v>
      </c>
      <c r="C3068" s="12" t="s">
        <v>15</v>
      </c>
      <c r="D3068" s="28"/>
      <c r="E3068" s="28"/>
      <c r="F3068" s="28"/>
      <c r="G3068" s="34"/>
      <c r="H3068" s="23"/>
      <c r="I3068" s="10">
        <f t="shared" si="579"/>
        <v>0</v>
      </c>
    </row>
    <row r="3069" spans="1:11">
      <c r="B3069" s="11" t="s">
        <v>13</v>
      </c>
      <c r="C3069" s="12" t="s">
        <v>15</v>
      </c>
      <c r="D3069" s="28"/>
      <c r="E3069" s="28"/>
      <c r="F3069" s="28"/>
      <c r="G3069" s="34"/>
      <c r="H3069" s="23"/>
      <c r="I3069" s="10">
        <f t="shared" si="579"/>
        <v>0</v>
      </c>
    </row>
    <row r="3070" spans="1:11">
      <c r="B3070" s="11" t="s">
        <v>13</v>
      </c>
      <c r="C3070" s="12" t="s">
        <v>16</v>
      </c>
      <c r="D3070" s="28"/>
      <c r="E3070" s="28"/>
      <c r="F3070" s="28"/>
      <c r="G3070" s="34"/>
      <c r="H3070" s="23"/>
      <c r="I3070" s="10">
        <f t="shared" si="579"/>
        <v>0</v>
      </c>
    </row>
    <row r="3071" spans="1:11">
      <c r="B3071" s="11" t="s">
        <v>13</v>
      </c>
      <c r="C3071" s="12" t="s">
        <v>16</v>
      </c>
      <c r="D3071" s="28"/>
      <c r="E3071" s="28"/>
      <c r="F3071" s="28"/>
      <c r="G3071" s="34"/>
      <c r="H3071" s="23"/>
      <c r="I3071" s="10">
        <f t="shared" si="579"/>
        <v>0</v>
      </c>
    </row>
    <row r="3072" spans="1:11">
      <c r="B3072" s="11" t="s">
        <v>21</v>
      </c>
      <c r="C3072" s="12" t="s">
        <v>14</v>
      </c>
      <c r="D3072" s="28"/>
      <c r="E3072" s="28"/>
      <c r="F3072" s="28"/>
      <c r="G3072" s="22">
        <f>SUM(G3063:G3066)</f>
        <v>0</v>
      </c>
      <c r="H3072" s="15">
        <v>37.42</v>
      </c>
      <c r="I3072" s="10">
        <f t="shared" si="579"/>
        <v>0</v>
      </c>
      <c r="K3072" s="5">
        <f>SUM(G3072)*I3047</f>
        <v>0</v>
      </c>
    </row>
    <row r="3073" spans="1:13">
      <c r="B3073" s="11" t="s">
        <v>21</v>
      </c>
      <c r="C3073" s="12" t="s">
        <v>15</v>
      </c>
      <c r="D3073" s="28"/>
      <c r="E3073" s="28"/>
      <c r="F3073" s="28"/>
      <c r="G3073" s="22">
        <f>SUM(G3067:G3069)</f>
        <v>0</v>
      </c>
      <c r="H3073" s="15">
        <v>37.42</v>
      </c>
      <c r="I3073" s="10">
        <f t="shared" si="579"/>
        <v>0</v>
      </c>
      <c r="L3073" s="5">
        <f>SUM(G3073)*I3047</f>
        <v>0</v>
      </c>
    </row>
    <row r="3074" spans="1:13">
      <c r="B3074" s="11" t="s">
        <v>21</v>
      </c>
      <c r="C3074" s="12" t="s">
        <v>16</v>
      </c>
      <c r="D3074" s="28"/>
      <c r="E3074" s="28"/>
      <c r="F3074" s="28"/>
      <c r="G3074" s="22">
        <f>SUM(G3070:G3071)</f>
        <v>0</v>
      </c>
      <c r="H3074" s="15">
        <v>37.42</v>
      </c>
      <c r="I3074" s="10">
        <f t="shared" si="579"/>
        <v>0</v>
      </c>
      <c r="M3074" s="5">
        <f>SUM(G3074)*I3047</f>
        <v>0</v>
      </c>
    </row>
    <row r="3075" spans="1:13">
      <c r="B3075" s="11" t="s">
        <v>13</v>
      </c>
      <c r="C3075" s="12" t="s">
        <v>17</v>
      </c>
      <c r="D3075" s="28"/>
      <c r="E3075" s="28"/>
      <c r="F3075" s="28"/>
      <c r="G3075" s="34"/>
      <c r="H3075" s="15">
        <v>37.42</v>
      </c>
      <c r="I3075" s="10">
        <f t="shared" si="579"/>
        <v>0</v>
      </c>
      <c r="L3075" s="5">
        <f>SUM(G3075)*I3047</f>
        <v>0</v>
      </c>
    </row>
    <row r="3076" spans="1:13">
      <c r="B3076" s="11" t="s">
        <v>12</v>
      </c>
      <c r="C3076" s="12"/>
      <c r="D3076" s="28"/>
      <c r="E3076" s="28"/>
      <c r="F3076" s="28"/>
      <c r="G3076" s="10"/>
      <c r="H3076" s="15">
        <v>37.42</v>
      </c>
      <c r="I3076" s="10">
        <f t="shared" si="579"/>
        <v>0</v>
      </c>
    </row>
    <row r="3077" spans="1:13">
      <c r="B3077" s="11" t="s">
        <v>11</v>
      </c>
      <c r="C3077" s="12"/>
      <c r="D3077" s="28"/>
      <c r="E3077" s="28"/>
      <c r="F3077" s="28"/>
      <c r="G3077" s="10">
        <v>1</v>
      </c>
      <c r="H3077" s="15">
        <f>SUM(I3049:I3076)*0.01</f>
        <v>0</v>
      </c>
      <c r="I3077" s="10">
        <f>SUM(G3077*H3077)</f>
        <v>0</v>
      </c>
    </row>
    <row r="3078" spans="1:13" s="2" customFormat="1" ht="13.1">
      <c r="B3078" s="8" t="s">
        <v>10</v>
      </c>
      <c r="D3078" s="27"/>
      <c r="E3078" s="27"/>
      <c r="F3078" s="27"/>
      <c r="G3078" s="6">
        <f>SUM(G3072:G3075)</f>
        <v>0</v>
      </c>
      <c r="H3078" s="14"/>
      <c r="I3078" s="6">
        <f>SUM(I3049:I3077)</f>
        <v>0</v>
      </c>
      <c r="J3078" s="6">
        <f>SUM(I3078)*I3047</f>
        <v>0</v>
      </c>
      <c r="K3078" s="6">
        <f>SUM(K3072:K3077)</f>
        <v>0</v>
      </c>
      <c r="L3078" s="6">
        <f t="shared" ref="L3078" si="580">SUM(L3072:L3077)</f>
        <v>0</v>
      </c>
      <c r="M3078" s="6">
        <f t="shared" ref="M3078" si="581">SUM(M3072:M3077)</f>
        <v>0</v>
      </c>
    </row>
    <row r="3079" spans="1:13" ht="15.05">
      <c r="A3079" s="3" t="s">
        <v>9</v>
      </c>
      <c r="B3079" s="77">
        <f>'JMS SHEDULE OF WORKS'!C99</f>
        <v>0</v>
      </c>
      <c r="D3079" s="26">
        <f>'JMS SHEDULE OF WORKS'!D99</f>
        <v>0</v>
      </c>
      <c r="F3079" s="78">
        <f>'JMS SHEDULE OF WORKS'!G99</f>
        <v>0</v>
      </c>
      <c r="H3079" s="13" t="s">
        <v>22</v>
      </c>
      <c r="I3079" s="24">
        <f>'JMS SHEDULE OF WORKS'!E99</f>
        <v>0</v>
      </c>
    </row>
    <row r="3080" spans="1:13" s="2" customFormat="1" ht="13.1">
      <c r="A3080" s="76" t="str">
        <f>'JMS SHEDULE OF WORKS'!A99</f>
        <v>6964/97</v>
      </c>
      <c r="B3080" s="8" t="s">
        <v>3</v>
      </c>
      <c r="C3080" s="2" t="s">
        <v>4</v>
      </c>
      <c r="D3080" s="27" t="s">
        <v>5</v>
      </c>
      <c r="E3080" s="27" t="s">
        <v>5</v>
      </c>
      <c r="F3080" s="27" t="s">
        <v>23</v>
      </c>
      <c r="G3080" s="6" t="s">
        <v>6</v>
      </c>
      <c r="H3080" s="14" t="s">
        <v>7</v>
      </c>
      <c r="I3080" s="6" t="s">
        <v>8</v>
      </c>
      <c r="J3080" s="6"/>
      <c r="K3080" s="6" t="s">
        <v>18</v>
      </c>
      <c r="L3080" s="6" t="s">
        <v>19</v>
      </c>
      <c r="M3080" s="6" t="s">
        <v>20</v>
      </c>
    </row>
    <row r="3081" spans="1:13">
      <c r="A3081" s="30" t="s">
        <v>24</v>
      </c>
      <c r="B3081" s="11"/>
      <c r="C3081" s="12"/>
      <c r="D3081" s="28"/>
      <c r="E3081" s="28"/>
      <c r="F3081" s="28">
        <f t="shared" ref="F3081:F3086" si="582">SUM(D3081*E3081)</f>
        <v>0</v>
      </c>
      <c r="G3081" s="10"/>
      <c r="H3081" s="15"/>
      <c r="I3081" s="10">
        <f t="shared" ref="I3081:I3086" si="583">SUM(F3081*G3081)*H3081</f>
        <v>0</v>
      </c>
    </row>
    <row r="3082" spans="1:13">
      <c r="A3082" s="30" t="s">
        <v>24</v>
      </c>
      <c r="B3082" s="11"/>
      <c r="C3082" s="12"/>
      <c r="D3082" s="28"/>
      <c r="E3082" s="28"/>
      <c r="F3082" s="28">
        <f t="shared" si="582"/>
        <v>0</v>
      </c>
      <c r="G3082" s="10"/>
      <c r="H3082" s="15"/>
      <c r="I3082" s="10">
        <f t="shared" si="583"/>
        <v>0</v>
      </c>
    </row>
    <row r="3083" spans="1:13">
      <c r="A3083" s="30" t="s">
        <v>24</v>
      </c>
      <c r="B3083" s="11"/>
      <c r="C3083" s="12"/>
      <c r="D3083" s="28"/>
      <c r="E3083" s="28"/>
      <c r="F3083" s="28">
        <f t="shared" si="582"/>
        <v>0</v>
      </c>
      <c r="G3083" s="10"/>
      <c r="H3083" s="15"/>
      <c r="I3083" s="10">
        <f t="shared" si="583"/>
        <v>0</v>
      </c>
    </row>
    <row r="3084" spans="1:13">
      <c r="A3084" s="31" t="s">
        <v>25</v>
      </c>
      <c r="B3084" s="11"/>
      <c r="C3084" s="12"/>
      <c r="D3084" s="28"/>
      <c r="E3084" s="28"/>
      <c r="F3084" s="28">
        <f t="shared" si="582"/>
        <v>0</v>
      </c>
      <c r="G3084" s="10"/>
      <c r="H3084" s="15"/>
      <c r="I3084" s="10">
        <f t="shared" si="583"/>
        <v>0</v>
      </c>
    </row>
    <row r="3085" spans="1:13">
      <c r="A3085" s="31" t="s">
        <v>25</v>
      </c>
      <c r="B3085" s="11"/>
      <c r="C3085" s="12"/>
      <c r="D3085" s="28"/>
      <c r="E3085" s="28"/>
      <c r="F3085" s="28">
        <f t="shared" si="582"/>
        <v>0</v>
      </c>
      <c r="G3085" s="10"/>
      <c r="H3085" s="15"/>
      <c r="I3085" s="10">
        <f t="shared" si="583"/>
        <v>0</v>
      </c>
    </row>
    <row r="3086" spans="1:13">
      <c r="A3086" s="31" t="s">
        <v>25</v>
      </c>
      <c r="B3086" s="11"/>
      <c r="C3086" s="12"/>
      <c r="D3086" s="28"/>
      <c r="E3086" s="28"/>
      <c r="F3086" s="28">
        <f t="shared" si="582"/>
        <v>0</v>
      </c>
      <c r="G3086" s="10"/>
      <c r="H3086" s="15"/>
      <c r="I3086" s="10">
        <f t="shared" si="583"/>
        <v>0</v>
      </c>
    </row>
    <row r="3087" spans="1:13">
      <c r="A3087" s="31" t="s">
        <v>39</v>
      </c>
      <c r="B3087" s="11"/>
      <c r="C3087" s="12"/>
      <c r="D3087" s="28"/>
      <c r="E3087" s="28"/>
      <c r="F3087" s="28"/>
      <c r="G3087" s="10"/>
      <c r="H3087" s="15"/>
      <c r="I3087" s="10">
        <f t="shared" ref="I3087:I3089" si="584">SUM(G3087*H3087)</f>
        <v>0</v>
      </c>
    </row>
    <row r="3088" spans="1:13">
      <c r="A3088" s="31" t="s">
        <v>39</v>
      </c>
      <c r="B3088" s="11"/>
      <c r="C3088" s="12"/>
      <c r="D3088" s="28"/>
      <c r="E3088" s="28"/>
      <c r="F3088" s="28"/>
      <c r="G3088" s="10"/>
      <c r="H3088" s="15"/>
      <c r="I3088" s="10">
        <f t="shared" si="584"/>
        <v>0</v>
      </c>
    </row>
    <row r="3089" spans="1:11">
      <c r="A3089" s="31" t="s">
        <v>39</v>
      </c>
      <c r="B3089" s="11"/>
      <c r="C3089" s="12"/>
      <c r="D3089" s="28"/>
      <c r="E3089" s="28"/>
      <c r="F3089" s="28"/>
      <c r="G3089" s="10"/>
      <c r="H3089" s="15"/>
      <c r="I3089" s="10">
        <f t="shared" si="584"/>
        <v>0</v>
      </c>
    </row>
    <row r="3090" spans="1:11">
      <c r="A3090" s="32" t="s">
        <v>28</v>
      </c>
      <c r="B3090" s="11"/>
      <c r="C3090" s="12"/>
      <c r="D3090" s="28"/>
      <c r="E3090" s="28"/>
      <c r="F3090" s="28"/>
      <c r="G3090" s="10"/>
      <c r="H3090" s="15"/>
      <c r="I3090" s="10">
        <f t="shared" ref="I3090:I3108" si="585">SUM(G3090*H3090)</f>
        <v>0</v>
      </c>
    </row>
    <row r="3091" spans="1:11">
      <c r="A3091" s="32" t="s">
        <v>28</v>
      </c>
      <c r="B3091" s="11"/>
      <c r="C3091" s="12"/>
      <c r="D3091" s="28"/>
      <c r="E3091" s="28"/>
      <c r="F3091" s="28"/>
      <c r="G3091" s="10"/>
      <c r="H3091" s="15"/>
      <c r="I3091" s="10">
        <f t="shared" si="585"/>
        <v>0</v>
      </c>
    </row>
    <row r="3092" spans="1:11">
      <c r="A3092" s="32" t="s">
        <v>28</v>
      </c>
      <c r="B3092" s="11"/>
      <c r="C3092" s="12"/>
      <c r="D3092" s="28"/>
      <c r="E3092" s="28"/>
      <c r="F3092" s="28"/>
      <c r="G3092" s="10"/>
      <c r="H3092" s="15"/>
      <c r="I3092" s="10">
        <f t="shared" si="585"/>
        <v>0</v>
      </c>
    </row>
    <row r="3093" spans="1:11">
      <c r="A3093" t="s">
        <v>26</v>
      </c>
      <c r="B3093" s="11"/>
      <c r="C3093" s="12"/>
      <c r="D3093" s="28"/>
      <c r="E3093" s="28"/>
      <c r="F3093" s="28"/>
      <c r="G3093" s="33">
        <v>0.1</v>
      </c>
      <c r="H3093" s="15">
        <f>SUM(I3090:I3092)</f>
        <v>0</v>
      </c>
      <c r="I3093" s="10">
        <f t="shared" si="585"/>
        <v>0</v>
      </c>
    </row>
    <row r="3094" spans="1:11">
      <c r="B3094" s="11" t="s">
        <v>27</v>
      </c>
      <c r="C3094" s="12"/>
      <c r="D3094" s="28"/>
      <c r="E3094" s="28"/>
      <c r="F3094" s="28"/>
      <c r="G3094" s="10"/>
      <c r="H3094" s="15"/>
      <c r="I3094" s="10">
        <f t="shared" si="585"/>
        <v>0</v>
      </c>
    </row>
    <row r="3095" spans="1:11">
      <c r="B3095" s="11" t="s">
        <v>13</v>
      </c>
      <c r="C3095" s="12" t="s">
        <v>14</v>
      </c>
      <c r="D3095" s="28" t="s">
        <v>29</v>
      </c>
      <c r="E3095" s="28"/>
      <c r="F3095" s="28">
        <f>SUM(G3081:G3083)</f>
        <v>0</v>
      </c>
      <c r="G3095" s="34">
        <f>SUM(F3095)/20</f>
        <v>0</v>
      </c>
      <c r="H3095" s="23"/>
      <c r="I3095" s="10">
        <f t="shared" si="585"/>
        <v>0</v>
      </c>
    </row>
    <row r="3096" spans="1:11">
      <c r="B3096" s="11" t="s">
        <v>13</v>
      </c>
      <c r="C3096" s="12" t="s">
        <v>14</v>
      </c>
      <c r="D3096" s="28" t="s">
        <v>30</v>
      </c>
      <c r="E3096" s="28"/>
      <c r="F3096" s="28">
        <f>SUM(G3084:G3086)</f>
        <v>0</v>
      </c>
      <c r="G3096" s="34">
        <f>SUM(F3096)/10</f>
        <v>0</v>
      </c>
      <c r="H3096" s="23"/>
      <c r="I3096" s="10">
        <f t="shared" si="585"/>
        <v>0</v>
      </c>
    </row>
    <row r="3097" spans="1:11">
      <c r="B3097" s="11" t="s">
        <v>13</v>
      </c>
      <c r="C3097" s="12" t="s">
        <v>14</v>
      </c>
      <c r="D3097" s="28" t="s">
        <v>57</v>
      </c>
      <c r="E3097" s="28"/>
      <c r="F3097" s="80"/>
      <c r="G3097" s="34">
        <f>SUM(F3097)*0.25</f>
        <v>0</v>
      </c>
      <c r="H3097" s="23"/>
      <c r="I3097" s="10">
        <f t="shared" si="585"/>
        <v>0</v>
      </c>
    </row>
    <row r="3098" spans="1:11">
      <c r="B3098" s="11" t="s">
        <v>13</v>
      </c>
      <c r="C3098" s="12" t="s">
        <v>14</v>
      </c>
      <c r="D3098" s="28"/>
      <c r="E3098" s="28"/>
      <c r="F3098" s="28"/>
      <c r="G3098" s="34"/>
      <c r="H3098" s="23"/>
      <c r="I3098" s="10">
        <f t="shared" si="585"/>
        <v>0</v>
      </c>
    </row>
    <row r="3099" spans="1:11">
      <c r="B3099" s="11" t="s">
        <v>13</v>
      </c>
      <c r="C3099" s="12" t="s">
        <v>15</v>
      </c>
      <c r="D3099" s="28"/>
      <c r="E3099" s="28"/>
      <c r="F3099" s="28"/>
      <c r="G3099" s="34"/>
      <c r="H3099" s="23"/>
      <c r="I3099" s="10">
        <f t="shared" si="585"/>
        <v>0</v>
      </c>
    </row>
    <row r="3100" spans="1:11">
      <c r="B3100" s="11" t="s">
        <v>13</v>
      </c>
      <c r="C3100" s="12" t="s">
        <v>15</v>
      </c>
      <c r="D3100" s="28"/>
      <c r="E3100" s="28"/>
      <c r="F3100" s="28"/>
      <c r="G3100" s="34"/>
      <c r="H3100" s="23"/>
      <c r="I3100" s="10">
        <f t="shared" si="585"/>
        <v>0</v>
      </c>
    </row>
    <row r="3101" spans="1:11">
      <c r="B3101" s="11" t="s">
        <v>13</v>
      </c>
      <c r="C3101" s="12" t="s">
        <v>15</v>
      </c>
      <c r="D3101" s="28"/>
      <c r="E3101" s="28"/>
      <c r="F3101" s="28"/>
      <c r="G3101" s="34"/>
      <c r="H3101" s="23"/>
      <c r="I3101" s="10">
        <f t="shared" si="585"/>
        <v>0</v>
      </c>
    </row>
    <row r="3102" spans="1:11">
      <c r="B3102" s="11" t="s">
        <v>13</v>
      </c>
      <c r="C3102" s="12" t="s">
        <v>16</v>
      </c>
      <c r="D3102" s="28"/>
      <c r="E3102" s="28"/>
      <c r="F3102" s="28"/>
      <c r="G3102" s="34"/>
      <c r="H3102" s="23"/>
      <c r="I3102" s="10">
        <f t="shared" si="585"/>
        <v>0</v>
      </c>
    </row>
    <row r="3103" spans="1:11">
      <c r="B3103" s="11" t="s">
        <v>13</v>
      </c>
      <c r="C3103" s="12" t="s">
        <v>16</v>
      </c>
      <c r="D3103" s="28"/>
      <c r="E3103" s="28"/>
      <c r="F3103" s="28"/>
      <c r="G3103" s="34"/>
      <c r="H3103" s="23"/>
      <c r="I3103" s="10">
        <f t="shared" si="585"/>
        <v>0</v>
      </c>
    </row>
    <row r="3104" spans="1:11">
      <c r="B3104" s="11" t="s">
        <v>21</v>
      </c>
      <c r="C3104" s="12" t="s">
        <v>14</v>
      </c>
      <c r="D3104" s="28"/>
      <c r="E3104" s="28"/>
      <c r="F3104" s="28"/>
      <c r="G3104" s="22">
        <f>SUM(G3095:G3098)</f>
        <v>0</v>
      </c>
      <c r="H3104" s="15">
        <v>37.42</v>
      </c>
      <c r="I3104" s="10">
        <f t="shared" si="585"/>
        <v>0</v>
      </c>
      <c r="K3104" s="5">
        <f>SUM(G3104)*I3079</f>
        <v>0</v>
      </c>
    </row>
    <row r="3105" spans="1:13">
      <c r="B3105" s="11" t="s">
        <v>21</v>
      </c>
      <c r="C3105" s="12" t="s">
        <v>15</v>
      </c>
      <c r="D3105" s="28"/>
      <c r="E3105" s="28"/>
      <c r="F3105" s="28"/>
      <c r="G3105" s="22">
        <f>SUM(G3099:G3101)</f>
        <v>0</v>
      </c>
      <c r="H3105" s="15">
        <v>37.42</v>
      </c>
      <c r="I3105" s="10">
        <f t="shared" si="585"/>
        <v>0</v>
      </c>
      <c r="L3105" s="5">
        <f>SUM(G3105)*I3079</f>
        <v>0</v>
      </c>
    </row>
    <row r="3106" spans="1:13">
      <c r="B3106" s="11" t="s">
        <v>21</v>
      </c>
      <c r="C3106" s="12" t="s">
        <v>16</v>
      </c>
      <c r="D3106" s="28"/>
      <c r="E3106" s="28"/>
      <c r="F3106" s="28"/>
      <c r="G3106" s="22">
        <f>SUM(G3102:G3103)</f>
        <v>0</v>
      </c>
      <c r="H3106" s="15">
        <v>37.42</v>
      </c>
      <c r="I3106" s="10">
        <f t="shared" si="585"/>
        <v>0</v>
      </c>
      <c r="M3106" s="5">
        <f>SUM(G3106)*I3079</f>
        <v>0</v>
      </c>
    </row>
    <row r="3107" spans="1:13">
      <c r="B3107" s="11" t="s">
        <v>13</v>
      </c>
      <c r="C3107" s="12" t="s">
        <v>17</v>
      </c>
      <c r="D3107" s="28"/>
      <c r="E3107" s="28"/>
      <c r="F3107" s="28"/>
      <c r="G3107" s="34"/>
      <c r="H3107" s="15">
        <v>37.42</v>
      </c>
      <c r="I3107" s="10">
        <f t="shared" si="585"/>
        <v>0</v>
      </c>
      <c r="L3107" s="5">
        <f>SUM(G3107)*I3079</f>
        <v>0</v>
      </c>
    </row>
    <row r="3108" spans="1:13">
      <c r="B3108" s="11" t="s">
        <v>12</v>
      </c>
      <c r="C3108" s="12"/>
      <c r="D3108" s="28"/>
      <c r="E3108" s="28"/>
      <c r="F3108" s="28"/>
      <c r="G3108" s="10"/>
      <c r="H3108" s="15">
        <v>37.42</v>
      </c>
      <c r="I3108" s="10">
        <f t="shared" si="585"/>
        <v>0</v>
      </c>
    </row>
    <row r="3109" spans="1:13">
      <c r="B3109" s="11" t="s">
        <v>11</v>
      </c>
      <c r="C3109" s="12"/>
      <c r="D3109" s="28"/>
      <c r="E3109" s="28"/>
      <c r="F3109" s="28"/>
      <c r="G3109" s="10">
        <v>1</v>
      </c>
      <c r="H3109" s="15">
        <f>SUM(I3081:I3108)*0.01</f>
        <v>0</v>
      </c>
      <c r="I3109" s="10">
        <f>SUM(G3109*H3109)</f>
        <v>0</v>
      </c>
    </row>
    <row r="3110" spans="1:13" s="2" customFormat="1" ht="13.1">
      <c r="B3110" s="8" t="s">
        <v>10</v>
      </c>
      <c r="D3110" s="27"/>
      <c r="E3110" s="27"/>
      <c r="F3110" s="27"/>
      <c r="G3110" s="6">
        <f>SUM(G3104:G3107)</f>
        <v>0</v>
      </c>
      <c r="H3110" s="14"/>
      <c r="I3110" s="6">
        <f>SUM(I3081:I3109)</f>
        <v>0</v>
      </c>
      <c r="J3110" s="6">
        <f>SUM(I3110)*I3079</f>
        <v>0</v>
      </c>
      <c r="K3110" s="6">
        <f>SUM(K3104:K3109)</f>
        <v>0</v>
      </c>
      <c r="L3110" s="6">
        <f t="shared" ref="L3110" si="586">SUM(L3104:L3109)</f>
        <v>0</v>
      </c>
      <c r="M3110" s="6">
        <f t="shared" ref="M3110" si="587">SUM(M3104:M3109)</f>
        <v>0</v>
      </c>
    </row>
    <row r="3111" spans="1:13" ht="15.05">
      <c r="A3111" s="3" t="s">
        <v>9</v>
      </c>
      <c r="B3111" s="77">
        <f>'JMS SHEDULE OF WORKS'!C100</f>
        <v>0</v>
      </c>
      <c r="D3111" s="26">
        <f>'JMS SHEDULE OF WORKS'!D100</f>
        <v>0</v>
      </c>
      <c r="F3111" s="78">
        <f>'JMS SHEDULE OF WORKS'!G100</f>
        <v>0</v>
      </c>
      <c r="H3111" s="13" t="s">
        <v>22</v>
      </c>
      <c r="I3111" s="24">
        <f>'JMS SHEDULE OF WORKS'!E100</f>
        <v>0</v>
      </c>
    </row>
    <row r="3112" spans="1:13" s="2" customFormat="1" ht="13.1">
      <c r="A3112" s="76" t="str">
        <f>'JMS SHEDULE OF WORKS'!A100</f>
        <v>6964/98</v>
      </c>
      <c r="B3112" s="8" t="s">
        <v>3</v>
      </c>
      <c r="C3112" s="2" t="s">
        <v>4</v>
      </c>
      <c r="D3112" s="27" t="s">
        <v>5</v>
      </c>
      <c r="E3112" s="27" t="s">
        <v>5</v>
      </c>
      <c r="F3112" s="27" t="s">
        <v>23</v>
      </c>
      <c r="G3112" s="6" t="s">
        <v>6</v>
      </c>
      <c r="H3112" s="14" t="s">
        <v>7</v>
      </c>
      <c r="I3112" s="6" t="s">
        <v>8</v>
      </c>
      <c r="J3112" s="6"/>
      <c r="K3112" s="6" t="s">
        <v>18</v>
      </c>
      <c r="L3112" s="6" t="s">
        <v>19</v>
      </c>
      <c r="M3112" s="6" t="s">
        <v>20</v>
      </c>
    </row>
    <row r="3113" spans="1:13">
      <c r="A3113" s="30" t="s">
        <v>24</v>
      </c>
      <c r="B3113" s="11"/>
      <c r="C3113" s="12"/>
      <c r="D3113" s="28"/>
      <c r="E3113" s="28"/>
      <c r="F3113" s="28">
        <f t="shared" ref="F3113:F3118" si="588">SUM(D3113*E3113)</f>
        <v>0</v>
      </c>
      <c r="G3113" s="10"/>
      <c r="H3113" s="15"/>
      <c r="I3113" s="10">
        <f t="shared" ref="I3113:I3118" si="589">SUM(F3113*G3113)*H3113</f>
        <v>0</v>
      </c>
    </row>
    <row r="3114" spans="1:13">
      <c r="A3114" s="30" t="s">
        <v>24</v>
      </c>
      <c r="B3114" s="11"/>
      <c r="C3114" s="12"/>
      <c r="D3114" s="28"/>
      <c r="E3114" s="28"/>
      <c r="F3114" s="28">
        <f t="shared" si="588"/>
        <v>0</v>
      </c>
      <c r="G3114" s="10"/>
      <c r="H3114" s="15"/>
      <c r="I3114" s="10">
        <f t="shared" si="589"/>
        <v>0</v>
      </c>
    </row>
    <row r="3115" spans="1:13">
      <c r="A3115" s="30" t="s">
        <v>24</v>
      </c>
      <c r="B3115" s="11"/>
      <c r="C3115" s="12"/>
      <c r="D3115" s="28"/>
      <c r="E3115" s="28"/>
      <c r="F3115" s="28">
        <f t="shared" si="588"/>
        <v>0</v>
      </c>
      <c r="G3115" s="10"/>
      <c r="H3115" s="15"/>
      <c r="I3115" s="10">
        <f t="shared" si="589"/>
        <v>0</v>
      </c>
    </row>
    <row r="3116" spans="1:13">
      <c r="A3116" s="31" t="s">
        <v>25</v>
      </c>
      <c r="B3116" s="11"/>
      <c r="C3116" s="12"/>
      <c r="D3116" s="28"/>
      <c r="E3116" s="28"/>
      <c r="F3116" s="28">
        <f t="shared" si="588"/>
        <v>0</v>
      </c>
      <c r="G3116" s="10"/>
      <c r="H3116" s="15"/>
      <c r="I3116" s="10">
        <f t="shared" si="589"/>
        <v>0</v>
      </c>
    </row>
    <row r="3117" spans="1:13">
      <c r="A3117" s="31" t="s">
        <v>25</v>
      </c>
      <c r="B3117" s="11"/>
      <c r="C3117" s="12"/>
      <c r="D3117" s="28"/>
      <c r="E3117" s="28"/>
      <c r="F3117" s="28">
        <f t="shared" si="588"/>
        <v>0</v>
      </c>
      <c r="G3117" s="10"/>
      <c r="H3117" s="15"/>
      <c r="I3117" s="10">
        <f t="shared" si="589"/>
        <v>0</v>
      </c>
    </row>
    <row r="3118" spans="1:13">
      <c r="A3118" s="31" t="s">
        <v>25</v>
      </c>
      <c r="B3118" s="11"/>
      <c r="C3118" s="12"/>
      <c r="D3118" s="28"/>
      <c r="E3118" s="28"/>
      <c r="F3118" s="28">
        <f t="shared" si="588"/>
        <v>0</v>
      </c>
      <c r="G3118" s="10"/>
      <c r="H3118" s="15"/>
      <c r="I3118" s="10">
        <f t="shared" si="589"/>
        <v>0</v>
      </c>
    </row>
    <row r="3119" spans="1:13">
      <c r="A3119" s="31" t="s">
        <v>39</v>
      </c>
      <c r="B3119" s="11"/>
      <c r="C3119" s="12"/>
      <c r="D3119" s="28"/>
      <c r="E3119" s="28"/>
      <c r="F3119" s="28"/>
      <c r="G3119" s="10"/>
      <c r="H3119" s="15"/>
      <c r="I3119" s="10">
        <f t="shared" ref="I3119:I3121" si="590">SUM(G3119*H3119)</f>
        <v>0</v>
      </c>
    </row>
    <row r="3120" spans="1:13">
      <c r="A3120" s="31" t="s">
        <v>39</v>
      </c>
      <c r="B3120" s="11"/>
      <c r="C3120" s="12"/>
      <c r="D3120" s="28"/>
      <c r="E3120" s="28"/>
      <c r="F3120" s="28"/>
      <c r="G3120" s="10"/>
      <c r="H3120" s="15"/>
      <c r="I3120" s="10">
        <f t="shared" si="590"/>
        <v>0</v>
      </c>
    </row>
    <row r="3121" spans="1:11">
      <c r="A3121" s="31" t="s">
        <v>39</v>
      </c>
      <c r="B3121" s="11"/>
      <c r="C3121" s="12"/>
      <c r="D3121" s="28"/>
      <c r="E3121" s="28"/>
      <c r="F3121" s="28"/>
      <c r="G3121" s="10"/>
      <c r="H3121" s="15"/>
      <c r="I3121" s="10">
        <f t="shared" si="590"/>
        <v>0</v>
      </c>
    </row>
    <row r="3122" spans="1:11">
      <c r="A3122" s="32" t="s">
        <v>28</v>
      </c>
      <c r="B3122" s="11"/>
      <c r="C3122" s="12"/>
      <c r="D3122" s="28"/>
      <c r="E3122" s="28"/>
      <c r="F3122" s="28"/>
      <c r="G3122" s="10"/>
      <c r="H3122" s="15"/>
      <c r="I3122" s="10">
        <f t="shared" ref="I3122:I3140" si="591">SUM(G3122*H3122)</f>
        <v>0</v>
      </c>
    </row>
    <row r="3123" spans="1:11">
      <c r="A3123" s="32" t="s">
        <v>28</v>
      </c>
      <c r="B3123" s="11"/>
      <c r="C3123" s="12"/>
      <c r="D3123" s="28"/>
      <c r="E3123" s="28"/>
      <c r="F3123" s="28"/>
      <c r="G3123" s="10"/>
      <c r="H3123" s="15"/>
      <c r="I3123" s="10">
        <f t="shared" si="591"/>
        <v>0</v>
      </c>
    </row>
    <row r="3124" spans="1:11">
      <c r="A3124" s="32" t="s">
        <v>28</v>
      </c>
      <c r="B3124" s="11"/>
      <c r="C3124" s="12"/>
      <c r="D3124" s="28"/>
      <c r="E3124" s="28"/>
      <c r="F3124" s="28"/>
      <c r="G3124" s="10"/>
      <c r="H3124" s="15"/>
      <c r="I3124" s="10">
        <f t="shared" si="591"/>
        <v>0</v>
      </c>
    </row>
    <row r="3125" spans="1:11">
      <c r="A3125" t="s">
        <v>26</v>
      </c>
      <c r="B3125" s="11"/>
      <c r="C3125" s="12"/>
      <c r="D3125" s="28"/>
      <c r="E3125" s="28"/>
      <c r="F3125" s="28"/>
      <c r="G3125" s="33">
        <v>0.1</v>
      </c>
      <c r="H3125" s="15">
        <f>SUM(I3122:I3124)</f>
        <v>0</v>
      </c>
      <c r="I3125" s="10">
        <f t="shared" si="591"/>
        <v>0</v>
      </c>
    </row>
    <row r="3126" spans="1:11">
      <c r="B3126" s="11" t="s">
        <v>27</v>
      </c>
      <c r="C3126" s="12"/>
      <c r="D3126" s="28"/>
      <c r="E3126" s="28"/>
      <c r="F3126" s="28"/>
      <c r="G3126" s="10"/>
      <c r="H3126" s="15"/>
      <c r="I3126" s="10">
        <f t="shared" si="591"/>
        <v>0</v>
      </c>
    </row>
    <row r="3127" spans="1:11">
      <c r="B3127" s="11" t="s">
        <v>13</v>
      </c>
      <c r="C3127" s="12" t="s">
        <v>14</v>
      </c>
      <c r="D3127" s="28" t="s">
        <v>29</v>
      </c>
      <c r="E3127" s="28"/>
      <c r="F3127" s="28">
        <f>SUM(G3113:G3115)</f>
        <v>0</v>
      </c>
      <c r="G3127" s="34">
        <f>SUM(F3127)/20</f>
        <v>0</v>
      </c>
      <c r="H3127" s="23"/>
      <c r="I3127" s="10">
        <f t="shared" si="591"/>
        <v>0</v>
      </c>
    </row>
    <row r="3128" spans="1:11">
      <c r="B3128" s="11" t="s">
        <v>13</v>
      </c>
      <c r="C3128" s="12" t="s">
        <v>14</v>
      </c>
      <c r="D3128" s="28" t="s">
        <v>30</v>
      </c>
      <c r="E3128" s="28"/>
      <c r="F3128" s="28">
        <f>SUM(G3116:G3118)</f>
        <v>0</v>
      </c>
      <c r="G3128" s="34">
        <f>SUM(F3128)/10</f>
        <v>0</v>
      </c>
      <c r="H3128" s="23"/>
      <c r="I3128" s="10">
        <f t="shared" si="591"/>
        <v>0</v>
      </c>
    </row>
    <row r="3129" spans="1:11">
      <c r="B3129" s="11" t="s">
        <v>13</v>
      </c>
      <c r="C3129" s="12" t="s">
        <v>14</v>
      </c>
      <c r="D3129" s="28" t="s">
        <v>57</v>
      </c>
      <c r="E3129" s="28"/>
      <c r="F3129" s="80"/>
      <c r="G3129" s="34">
        <f>SUM(F3129)*0.25</f>
        <v>0</v>
      </c>
      <c r="H3129" s="23"/>
      <c r="I3129" s="10">
        <f t="shared" si="591"/>
        <v>0</v>
      </c>
    </row>
    <row r="3130" spans="1:11">
      <c r="B3130" s="11" t="s">
        <v>13</v>
      </c>
      <c r="C3130" s="12" t="s">
        <v>14</v>
      </c>
      <c r="D3130" s="28"/>
      <c r="E3130" s="28"/>
      <c r="F3130" s="28"/>
      <c r="G3130" s="34"/>
      <c r="H3130" s="23"/>
      <c r="I3130" s="10">
        <f t="shared" si="591"/>
        <v>0</v>
      </c>
    </row>
    <row r="3131" spans="1:11">
      <c r="B3131" s="11" t="s">
        <v>13</v>
      </c>
      <c r="C3131" s="12" t="s">
        <v>15</v>
      </c>
      <c r="D3131" s="28"/>
      <c r="E3131" s="28"/>
      <c r="F3131" s="28"/>
      <c r="G3131" s="34"/>
      <c r="H3131" s="23"/>
      <c r="I3131" s="10">
        <f t="shared" si="591"/>
        <v>0</v>
      </c>
    </row>
    <row r="3132" spans="1:11">
      <c r="B3132" s="11" t="s">
        <v>13</v>
      </c>
      <c r="C3132" s="12" t="s">
        <v>15</v>
      </c>
      <c r="D3132" s="28"/>
      <c r="E3132" s="28"/>
      <c r="F3132" s="28"/>
      <c r="G3132" s="34"/>
      <c r="H3132" s="23"/>
      <c r="I3132" s="10">
        <f t="shared" si="591"/>
        <v>0</v>
      </c>
    </row>
    <row r="3133" spans="1:11">
      <c r="B3133" s="11" t="s">
        <v>13</v>
      </c>
      <c r="C3133" s="12" t="s">
        <v>15</v>
      </c>
      <c r="D3133" s="28"/>
      <c r="E3133" s="28"/>
      <c r="F3133" s="28"/>
      <c r="G3133" s="34"/>
      <c r="H3133" s="23"/>
      <c r="I3133" s="10">
        <f t="shared" si="591"/>
        <v>0</v>
      </c>
    </row>
    <row r="3134" spans="1:11">
      <c r="B3134" s="11" t="s">
        <v>13</v>
      </c>
      <c r="C3134" s="12" t="s">
        <v>16</v>
      </c>
      <c r="D3134" s="28"/>
      <c r="E3134" s="28"/>
      <c r="F3134" s="28"/>
      <c r="G3134" s="34"/>
      <c r="H3134" s="23"/>
      <c r="I3134" s="10">
        <f t="shared" si="591"/>
        <v>0</v>
      </c>
    </row>
    <row r="3135" spans="1:11">
      <c r="B3135" s="11" t="s">
        <v>13</v>
      </c>
      <c r="C3135" s="12" t="s">
        <v>16</v>
      </c>
      <c r="D3135" s="28"/>
      <c r="E3135" s="28"/>
      <c r="F3135" s="28"/>
      <c r="G3135" s="34"/>
      <c r="H3135" s="23"/>
      <c r="I3135" s="10">
        <f t="shared" si="591"/>
        <v>0</v>
      </c>
    </row>
    <row r="3136" spans="1:11">
      <c r="B3136" s="11" t="s">
        <v>21</v>
      </c>
      <c r="C3136" s="12" t="s">
        <v>14</v>
      </c>
      <c r="D3136" s="28"/>
      <c r="E3136" s="28"/>
      <c r="F3136" s="28"/>
      <c r="G3136" s="22">
        <f>SUM(G3127:G3130)</f>
        <v>0</v>
      </c>
      <c r="H3136" s="15">
        <v>37.42</v>
      </c>
      <c r="I3136" s="10">
        <f t="shared" si="591"/>
        <v>0</v>
      </c>
      <c r="K3136" s="5">
        <f>SUM(G3136)*I3111</f>
        <v>0</v>
      </c>
    </row>
    <row r="3137" spans="1:13">
      <c r="B3137" s="11" t="s">
        <v>21</v>
      </c>
      <c r="C3137" s="12" t="s">
        <v>15</v>
      </c>
      <c r="D3137" s="28"/>
      <c r="E3137" s="28"/>
      <c r="F3137" s="28"/>
      <c r="G3137" s="22">
        <f>SUM(G3131:G3133)</f>
        <v>0</v>
      </c>
      <c r="H3137" s="15">
        <v>37.42</v>
      </c>
      <c r="I3137" s="10">
        <f t="shared" si="591"/>
        <v>0</v>
      </c>
      <c r="L3137" s="5">
        <f>SUM(G3137)*I3111</f>
        <v>0</v>
      </c>
    </row>
    <row r="3138" spans="1:13">
      <c r="B3138" s="11" t="s">
        <v>21</v>
      </c>
      <c r="C3138" s="12" t="s">
        <v>16</v>
      </c>
      <c r="D3138" s="28"/>
      <c r="E3138" s="28"/>
      <c r="F3138" s="28"/>
      <c r="G3138" s="22">
        <f>SUM(G3134:G3135)</f>
        <v>0</v>
      </c>
      <c r="H3138" s="15">
        <v>37.42</v>
      </c>
      <c r="I3138" s="10">
        <f t="shared" si="591"/>
        <v>0</v>
      </c>
      <c r="M3138" s="5">
        <f>SUM(G3138)*I3111</f>
        <v>0</v>
      </c>
    </row>
    <row r="3139" spans="1:13">
      <c r="B3139" s="11" t="s">
        <v>13</v>
      </c>
      <c r="C3139" s="12" t="s">
        <v>17</v>
      </c>
      <c r="D3139" s="28"/>
      <c r="E3139" s="28"/>
      <c r="F3139" s="28"/>
      <c r="G3139" s="34"/>
      <c r="H3139" s="15">
        <v>37.42</v>
      </c>
      <c r="I3139" s="10">
        <f t="shared" si="591"/>
        <v>0</v>
      </c>
      <c r="L3139" s="5">
        <f>SUM(G3139)*I3111</f>
        <v>0</v>
      </c>
    </row>
    <row r="3140" spans="1:13">
      <c r="B3140" s="11" t="s">
        <v>12</v>
      </c>
      <c r="C3140" s="12"/>
      <c r="D3140" s="28"/>
      <c r="E3140" s="28"/>
      <c r="F3140" s="28"/>
      <c r="G3140" s="10"/>
      <c r="H3140" s="15">
        <v>37.42</v>
      </c>
      <c r="I3140" s="10">
        <f t="shared" si="591"/>
        <v>0</v>
      </c>
    </row>
    <row r="3141" spans="1:13">
      <c r="B3141" s="11" t="s">
        <v>11</v>
      </c>
      <c r="C3141" s="12"/>
      <c r="D3141" s="28"/>
      <c r="E3141" s="28"/>
      <c r="F3141" s="28"/>
      <c r="G3141" s="10">
        <v>1</v>
      </c>
      <c r="H3141" s="15">
        <f>SUM(I3113:I3140)*0.01</f>
        <v>0</v>
      </c>
      <c r="I3141" s="10">
        <f>SUM(G3141*H3141)</f>
        <v>0</v>
      </c>
    </row>
    <row r="3142" spans="1:13" s="2" customFormat="1" ht="13.1">
      <c r="B3142" s="8" t="s">
        <v>10</v>
      </c>
      <c r="D3142" s="27"/>
      <c r="E3142" s="27"/>
      <c r="F3142" s="27"/>
      <c r="G3142" s="6">
        <f>SUM(G3136:G3139)</f>
        <v>0</v>
      </c>
      <c r="H3142" s="14"/>
      <c r="I3142" s="6">
        <f>SUM(I3113:I3141)</f>
        <v>0</v>
      </c>
      <c r="J3142" s="6">
        <f>SUM(I3142)*I3111</f>
        <v>0</v>
      </c>
      <c r="K3142" s="6">
        <f>SUM(K3136:K3141)</f>
        <v>0</v>
      </c>
      <c r="L3142" s="6">
        <f t="shared" ref="L3142" si="592">SUM(L3136:L3141)</f>
        <v>0</v>
      </c>
      <c r="M3142" s="6">
        <f t="shared" ref="M3142" si="593">SUM(M3136:M3141)</f>
        <v>0</v>
      </c>
    </row>
    <row r="3143" spans="1:13" ht="15.05">
      <c r="A3143" s="3" t="s">
        <v>9</v>
      </c>
      <c r="B3143" s="77">
        <f>'JMS SHEDULE OF WORKS'!C101</f>
        <v>0</v>
      </c>
      <c r="D3143" s="26">
        <f>'JMS SHEDULE OF WORKS'!D101</f>
        <v>0</v>
      </c>
      <c r="F3143" s="78">
        <f>'JMS SHEDULE OF WORKS'!G101</f>
        <v>0</v>
      </c>
      <c r="H3143" s="13" t="s">
        <v>22</v>
      </c>
      <c r="I3143" s="24">
        <f>'JMS SHEDULE OF WORKS'!E101</f>
        <v>0</v>
      </c>
    </row>
    <row r="3144" spans="1:13" s="2" customFormat="1" ht="13.1">
      <c r="A3144" s="76" t="str">
        <f>'JMS SHEDULE OF WORKS'!A101</f>
        <v>6964/99</v>
      </c>
      <c r="B3144" s="8" t="s">
        <v>3</v>
      </c>
      <c r="C3144" s="2" t="s">
        <v>4</v>
      </c>
      <c r="D3144" s="27" t="s">
        <v>5</v>
      </c>
      <c r="E3144" s="27" t="s">
        <v>5</v>
      </c>
      <c r="F3144" s="27" t="s">
        <v>23</v>
      </c>
      <c r="G3144" s="6" t="s">
        <v>6</v>
      </c>
      <c r="H3144" s="14" t="s">
        <v>7</v>
      </c>
      <c r="I3144" s="6" t="s">
        <v>8</v>
      </c>
      <c r="J3144" s="6"/>
      <c r="K3144" s="6" t="s">
        <v>18</v>
      </c>
      <c r="L3144" s="6" t="s">
        <v>19</v>
      </c>
      <c r="M3144" s="6" t="s">
        <v>20</v>
      </c>
    </row>
    <row r="3145" spans="1:13">
      <c r="A3145" s="30" t="s">
        <v>24</v>
      </c>
      <c r="B3145" s="11"/>
      <c r="C3145" s="12"/>
      <c r="D3145" s="28"/>
      <c r="E3145" s="28"/>
      <c r="F3145" s="28">
        <f t="shared" ref="F3145:F3150" si="594">SUM(D3145*E3145)</f>
        <v>0</v>
      </c>
      <c r="G3145" s="10"/>
      <c r="H3145" s="15"/>
      <c r="I3145" s="10">
        <f t="shared" ref="I3145:I3150" si="595">SUM(F3145*G3145)*H3145</f>
        <v>0</v>
      </c>
    </row>
    <row r="3146" spans="1:13">
      <c r="A3146" s="30" t="s">
        <v>24</v>
      </c>
      <c r="B3146" s="11"/>
      <c r="C3146" s="12"/>
      <c r="D3146" s="28"/>
      <c r="E3146" s="28"/>
      <c r="F3146" s="28">
        <f t="shared" si="594"/>
        <v>0</v>
      </c>
      <c r="G3146" s="10"/>
      <c r="H3146" s="15"/>
      <c r="I3146" s="10">
        <f t="shared" si="595"/>
        <v>0</v>
      </c>
    </row>
    <row r="3147" spans="1:13">
      <c r="A3147" s="30" t="s">
        <v>24</v>
      </c>
      <c r="B3147" s="11"/>
      <c r="C3147" s="12"/>
      <c r="D3147" s="28"/>
      <c r="E3147" s="28"/>
      <c r="F3147" s="28">
        <f t="shared" si="594"/>
        <v>0</v>
      </c>
      <c r="G3147" s="10"/>
      <c r="H3147" s="15"/>
      <c r="I3147" s="10">
        <f t="shared" si="595"/>
        <v>0</v>
      </c>
    </row>
    <row r="3148" spans="1:13">
      <c r="A3148" s="31" t="s">
        <v>25</v>
      </c>
      <c r="B3148" s="11"/>
      <c r="C3148" s="12"/>
      <c r="D3148" s="28"/>
      <c r="E3148" s="28"/>
      <c r="F3148" s="28">
        <f t="shared" si="594"/>
        <v>0</v>
      </c>
      <c r="G3148" s="10"/>
      <c r="H3148" s="15"/>
      <c r="I3148" s="10">
        <f t="shared" si="595"/>
        <v>0</v>
      </c>
    </row>
    <row r="3149" spans="1:13">
      <c r="A3149" s="31" t="s">
        <v>25</v>
      </c>
      <c r="B3149" s="11"/>
      <c r="C3149" s="12"/>
      <c r="D3149" s="28"/>
      <c r="E3149" s="28"/>
      <c r="F3149" s="28">
        <f t="shared" si="594"/>
        <v>0</v>
      </c>
      <c r="G3149" s="10"/>
      <c r="H3149" s="15"/>
      <c r="I3149" s="10">
        <f t="shared" si="595"/>
        <v>0</v>
      </c>
    </row>
    <row r="3150" spans="1:13">
      <c r="A3150" s="31" t="s">
        <v>25</v>
      </c>
      <c r="B3150" s="11"/>
      <c r="C3150" s="12"/>
      <c r="D3150" s="28"/>
      <c r="E3150" s="28"/>
      <c r="F3150" s="28">
        <f t="shared" si="594"/>
        <v>0</v>
      </c>
      <c r="G3150" s="10"/>
      <c r="H3150" s="15"/>
      <c r="I3150" s="10">
        <f t="shared" si="595"/>
        <v>0</v>
      </c>
    </row>
    <row r="3151" spans="1:13">
      <c r="A3151" s="31" t="s">
        <v>39</v>
      </c>
      <c r="B3151" s="11"/>
      <c r="C3151" s="12"/>
      <c r="D3151" s="28"/>
      <c r="E3151" s="28"/>
      <c r="F3151" s="28"/>
      <c r="G3151" s="10"/>
      <c r="H3151" s="15"/>
      <c r="I3151" s="10">
        <f t="shared" ref="I3151:I3153" si="596">SUM(G3151*H3151)</f>
        <v>0</v>
      </c>
    </row>
    <row r="3152" spans="1:13">
      <c r="A3152" s="31" t="s">
        <v>39</v>
      </c>
      <c r="B3152" s="11"/>
      <c r="C3152" s="12"/>
      <c r="D3152" s="28"/>
      <c r="E3152" s="28"/>
      <c r="F3152" s="28"/>
      <c r="G3152" s="10"/>
      <c r="H3152" s="15"/>
      <c r="I3152" s="10">
        <f t="shared" si="596"/>
        <v>0</v>
      </c>
    </row>
    <row r="3153" spans="1:11">
      <c r="A3153" s="31" t="s">
        <v>39</v>
      </c>
      <c r="B3153" s="11"/>
      <c r="C3153" s="12"/>
      <c r="D3153" s="28"/>
      <c r="E3153" s="28"/>
      <c r="F3153" s="28"/>
      <c r="G3153" s="10"/>
      <c r="H3153" s="15"/>
      <c r="I3153" s="10">
        <f t="shared" si="596"/>
        <v>0</v>
      </c>
    </row>
    <row r="3154" spans="1:11">
      <c r="A3154" s="32" t="s">
        <v>28</v>
      </c>
      <c r="B3154" s="11"/>
      <c r="C3154" s="12"/>
      <c r="D3154" s="28"/>
      <c r="E3154" s="28"/>
      <c r="F3154" s="28"/>
      <c r="G3154" s="10"/>
      <c r="H3154" s="15"/>
      <c r="I3154" s="10">
        <f t="shared" ref="I3154:I3172" si="597">SUM(G3154*H3154)</f>
        <v>0</v>
      </c>
    </row>
    <row r="3155" spans="1:11">
      <c r="A3155" s="32" t="s">
        <v>28</v>
      </c>
      <c r="B3155" s="11"/>
      <c r="C3155" s="12"/>
      <c r="D3155" s="28"/>
      <c r="E3155" s="28"/>
      <c r="F3155" s="28"/>
      <c r="G3155" s="10"/>
      <c r="H3155" s="15"/>
      <c r="I3155" s="10">
        <f t="shared" si="597"/>
        <v>0</v>
      </c>
    </row>
    <row r="3156" spans="1:11">
      <c r="A3156" s="32" t="s">
        <v>28</v>
      </c>
      <c r="B3156" s="11"/>
      <c r="C3156" s="12"/>
      <c r="D3156" s="28"/>
      <c r="E3156" s="28"/>
      <c r="F3156" s="28"/>
      <c r="G3156" s="10"/>
      <c r="H3156" s="15"/>
      <c r="I3156" s="10">
        <f t="shared" si="597"/>
        <v>0</v>
      </c>
    </row>
    <row r="3157" spans="1:11">
      <c r="A3157" t="s">
        <v>26</v>
      </c>
      <c r="B3157" s="11"/>
      <c r="C3157" s="12"/>
      <c r="D3157" s="28"/>
      <c r="E3157" s="28"/>
      <c r="F3157" s="28"/>
      <c r="G3157" s="33">
        <v>0.1</v>
      </c>
      <c r="H3157" s="15">
        <f>SUM(I3154:I3156)</f>
        <v>0</v>
      </c>
      <c r="I3157" s="10">
        <f t="shared" si="597"/>
        <v>0</v>
      </c>
    </row>
    <row r="3158" spans="1:11">
      <c r="B3158" s="11" t="s">
        <v>27</v>
      </c>
      <c r="C3158" s="12"/>
      <c r="D3158" s="28"/>
      <c r="E3158" s="28"/>
      <c r="F3158" s="28"/>
      <c r="G3158" s="10"/>
      <c r="H3158" s="15"/>
      <c r="I3158" s="10">
        <f t="shared" si="597"/>
        <v>0</v>
      </c>
    </row>
    <row r="3159" spans="1:11">
      <c r="B3159" s="11" t="s">
        <v>13</v>
      </c>
      <c r="C3159" s="12" t="s">
        <v>14</v>
      </c>
      <c r="D3159" s="28" t="s">
        <v>29</v>
      </c>
      <c r="E3159" s="28"/>
      <c r="F3159" s="28">
        <f>SUM(G3145:G3147)</f>
        <v>0</v>
      </c>
      <c r="G3159" s="34">
        <f>SUM(F3159)/20</f>
        <v>0</v>
      </c>
      <c r="H3159" s="23"/>
      <c r="I3159" s="10">
        <f t="shared" si="597"/>
        <v>0</v>
      </c>
    </row>
    <row r="3160" spans="1:11">
      <c r="B3160" s="11" t="s">
        <v>13</v>
      </c>
      <c r="C3160" s="12" t="s">
        <v>14</v>
      </c>
      <c r="D3160" s="28" t="s">
        <v>30</v>
      </c>
      <c r="E3160" s="28"/>
      <c r="F3160" s="28">
        <f>SUM(G3148:G3150)</f>
        <v>0</v>
      </c>
      <c r="G3160" s="34">
        <f>SUM(F3160)/10</f>
        <v>0</v>
      </c>
      <c r="H3160" s="23"/>
      <c r="I3160" s="10">
        <f t="shared" si="597"/>
        <v>0</v>
      </c>
    </row>
    <row r="3161" spans="1:11">
      <c r="B3161" s="11" t="s">
        <v>13</v>
      </c>
      <c r="C3161" s="12" t="s">
        <v>14</v>
      </c>
      <c r="D3161" s="28" t="s">
        <v>57</v>
      </c>
      <c r="E3161" s="28"/>
      <c r="F3161" s="80"/>
      <c r="G3161" s="34">
        <f>SUM(F3161)*0.25</f>
        <v>0</v>
      </c>
      <c r="H3161" s="23"/>
      <c r="I3161" s="10">
        <f t="shared" si="597"/>
        <v>0</v>
      </c>
    </row>
    <row r="3162" spans="1:11">
      <c r="B3162" s="11" t="s">
        <v>13</v>
      </c>
      <c r="C3162" s="12" t="s">
        <v>14</v>
      </c>
      <c r="D3162" s="28"/>
      <c r="E3162" s="28"/>
      <c r="F3162" s="28"/>
      <c r="G3162" s="34"/>
      <c r="H3162" s="23"/>
      <c r="I3162" s="10">
        <f t="shared" si="597"/>
        <v>0</v>
      </c>
    </row>
    <row r="3163" spans="1:11">
      <c r="B3163" s="11" t="s">
        <v>13</v>
      </c>
      <c r="C3163" s="12" t="s">
        <v>15</v>
      </c>
      <c r="D3163" s="28"/>
      <c r="E3163" s="28"/>
      <c r="F3163" s="28"/>
      <c r="G3163" s="34"/>
      <c r="H3163" s="23"/>
      <c r="I3163" s="10">
        <f t="shared" si="597"/>
        <v>0</v>
      </c>
    </row>
    <row r="3164" spans="1:11">
      <c r="B3164" s="11" t="s">
        <v>13</v>
      </c>
      <c r="C3164" s="12" t="s">
        <v>15</v>
      </c>
      <c r="D3164" s="28"/>
      <c r="E3164" s="28"/>
      <c r="F3164" s="28"/>
      <c r="G3164" s="34"/>
      <c r="H3164" s="23"/>
      <c r="I3164" s="10">
        <f t="shared" si="597"/>
        <v>0</v>
      </c>
    </row>
    <row r="3165" spans="1:11">
      <c r="B3165" s="11" t="s">
        <v>13</v>
      </c>
      <c r="C3165" s="12" t="s">
        <v>15</v>
      </c>
      <c r="D3165" s="28"/>
      <c r="E3165" s="28"/>
      <c r="F3165" s="28"/>
      <c r="G3165" s="34"/>
      <c r="H3165" s="23"/>
      <c r="I3165" s="10">
        <f t="shared" si="597"/>
        <v>0</v>
      </c>
    </row>
    <row r="3166" spans="1:11">
      <c r="B3166" s="11" t="s">
        <v>13</v>
      </c>
      <c r="C3166" s="12" t="s">
        <v>16</v>
      </c>
      <c r="D3166" s="28"/>
      <c r="E3166" s="28"/>
      <c r="F3166" s="28"/>
      <c r="G3166" s="34"/>
      <c r="H3166" s="23"/>
      <c r="I3166" s="10">
        <f t="shared" si="597"/>
        <v>0</v>
      </c>
    </row>
    <row r="3167" spans="1:11">
      <c r="B3167" s="11" t="s">
        <v>13</v>
      </c>
      <c r="C3167" s="12" t="s">
        <v>16</v>
      </c>
      <c r="D3167" s="28"/>
      <c r="E3167" s="28"/>
      <c r="F3167" s="28"/>
      <c r="G3167" s="34"/>
      <c r="H3167" s="23"/>
      <c r="I3167" s="10">
        <f t="shared" si="597"/>
        <v>0</v>
      </c>
    </row>
    <row r="3168" spans="1:11">
      <c r="B3168" s="11" t="s">
        <v>21</v>
      </c>
      <c r="C3168" s="12" t="s">
        <v>14</v>
      </c>
      <c r="D3168" s="28"/>
      <c r="E3168" s="28"/>
      <c r="F3168" s="28"/>
      <c r="G3168" s="22">
        <f>SUM(G3159:G3162)</f>
        <v>0</v>
      </c>
      <c r="H3168" s="15">
        <v>37.42</v>
      </c>
      <c r="I3168" s="10">
        <f t="shared" si="597"/>
        <v>0</v>
      </c>
      <c r="K3168" s="5">
        <f>SUM(G3168)*I3143</f>
        <v>0</v>
      </c>
    </row>
    <row r="3169" spans="2:13">
      <c r="B3169" s="11" t="s">
        <v>21</v>
      </c>
      <c r="C3169" s="12" t="s">
        <v>15</v>
      </c>
      <c r="D3169" s="28"/>
      <c r="E3169" s="28"/>
      <c r="F3169" s="28"/>
      <c r="G3169" s="22">
        <f>SUM(G3163:G3165)</f>
        <v>0</v>
      </c>
      <c r="H3169" s="15">
        <v>37.42</v>
      </c>
      <c r="I3169" s="10">
        <f t="shared" si="597"/>
        <v>0</v>
      </c>
      <c r="L3169" s="5">
        <f>SUM(G3169)*I3143</f>
        <v>0</v>
      </c>
    </row>
    <row r="3170" spans="2:13">
      <c r="B3170" s="11" t="s">
        <v>21</v>
      </c>
      <c r="C3170" s="12" t="s">
        <v>16</v>
      </c>
      <c r="D3170" s="28"/>
      <c r="E3170" s="28"/>
      <c r="F3170" s="28"/>
      <c r="G3170" s="22">
        <f>SUM(G3166:G3167)</f>
        <v>0</v>
      </c>
      <c r="H3170" s="15">
        <v>37.42</v>
      </c>
      <c r="I3170" s="10">
        <f t="shared" si="597"/>
        <v>0</v>
      </c>
      <c r="M3170" s="5">
        <f>SUM(G3170)*I3143</f>
        <v>0</v>
      </c>
    </row>
    <row r="3171" spans="2:13">
      <c r="B3171" s="11" t="s">
        <v>13</v>
      </c>
      <c r="C3171" s="12" t="s">
        <v>17</v>
      </c>
      <c r="D3171" s="28"/>
      <c r="E3171" s="28"/>
      <c r="F3171" s="28"/>
      <c r="G3171" s="34"/>
      <c r="H3171" s="15">
        <v>37.42</v>
      </c>
      <c r="I3171" s="10">
        <f t="shared" si="597"/>
        <v>0</v>
      </c>
      <c r="L3171" s="5">
        <f>SUM(G3171)*I3143</f>
        <v>0</v>
      </c>
    </row>
    <row r="3172" spans="2:13">
      <c r="B3172" s="11" t="s">
        <v>12</v>
      </c>
      <c r="C3172" s="12"/>
      <c r="D3172" s="28"/>
      <c r="E3172" s="28"/>
      <c r="F3172" s="28"/>
      <c r="G3172" s="10"/>
      <c r="H3172" s="15">
        <v>37.42</v>
      </c>
      <c r="I3172" s="10">
        <f t="shared" si="597"/>
        <v>0</v>
      </c>
    </row>
    <row r="3173" spans="2:13">
      <c r="B3173" s="11" t="s">
        <v>11</v>
      </c>
      <c r="C3173" s="12"/>
      <c r="D3173" s="28"/>
      <c r="E3173" s="28"/>
      <c r="F3173" s="28"/>
      <c r="G3173" s="10">
        <v>1</v>
      </c>
      <c r="H3173" s="15">
        <f>SUM(I3145:I3172)*0.01</f>
        <v>0</v>
      </c>
      <c r="I3173" s="10">
        <f>SUM(G3173*H3173)</f>
        <v>0</v>
      </c>
    </row>
    <row r="3174" spans="2:13" s="2" customFormat="1" ht="13.1">
      <c r="B3174" s="8" t="s">
        <v>10</v>
      </c>
      <c r="D3174" s="27"/>
      <c r="E3174" s="27"/>
      <c r="F3174" s="27"/>
      <c r="G3174" s="6">
        <f>SUM(G3168:G3171)</f>
        <v>0</v>
      </c>
      <c r="H3174" s="14"/>
      <c r="I3174" s="6">
        <f>SUM(I3145:I3173)</f>
        <v>0</v>
      </c>
      <c r="J3174" s="6">
        <f>SUM(I3174)*I3143</f>
        <v>0</v>
      </c>
      <c r="K3174" s="6">
        <f>SUM(K3168:K3173)</f>
        <v>0</v>
      </c>
      <c r="L3174" s="6">
        <f t="shared" ref="L3174" si="598">SUM(L3168:L3173)</f>
        <v>0</v>
      </c>
      <c r="M3174" s="6">
        <f t="shared" ref="M3174" si="599">SUM(M3168:M3173)</f>
        <v>0</v>
      </c>
    </row>
  </sheetData>
  <autoFilter ref="A6:M3174" xr:uid="{46F90EB8-5F33-4A96-991D-F1B6E7BCDA11}"/>
  <phoneticPr fontId="0" type="noConversion"/>
  <pageMargins left="0.75" right="0.75" top="1" bottom="1" header="0.5" footer="0.5"/>
  <pageSetup paperSize="9" scale="63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1B2C-B4EC-4D46-8B0A-B0002005330C}">
  <dimension ref="A1:AP36"/>
  <sheetViews>
    <sheetView topLeftCell="N1" workbookViewId="0">
      <selection activeCell="AJ9" sqref="AJ9"/>
    </sheetView>
  </sheetViews>
  <sheetFormatPr defaultRowHeight="12.45"/>
  <cols>
    <col min="1" max="1" width="9.375" style="39" bestFit="1" customWidth="1"/>
    <col min="2" max="2" width="6.625" style="39" bestFit="1" customWidth="1"/>
    <col min="3" max="3" width="7.625" bestFit="1" customWidth="1"/>
    <col min="4" max="4" width="4" bestFit="1" customWidth="1"/>
    <col min="5" max="5" width="7.75" bestFit="1" customWidth="1"/>
    <col min="6" max="6" width="4" bestFit="1" customWidth="1"/>
    <col min="7" max="7" width="7.75" customWidth="1"/>
    <col min="8" max="8" width="3.875" customWidth="1"/>
    <col min="9" max="10" width="10.375" customWidth="1"/>
    <col min="11" max="11" width="8.375" style="41" bestFit="1" customWidth="1"/>
    <col min="12" max="12" width="10.625" style="41" bestFit="1" customWidth="1"/>
    <col min="13" max="13" width="7.375" customWidth="1"/>
    <col min="14" max="14" width="5" customWidth="1"/>
    <col min="15" max="15" width="4.375" customWidth="1"/>
    <col min="16" max="16" width="9.875" bestFit="1" customWidth="1"/>
    <col min="17" max="17" width="8.25" style="41" bestFit="1" customWidth="1"/>
    <col min="18" max="20" width="7.25" style="41" bestFit="1" customWidth="1"/>
    <col min="21" max="21" width="6.875" style="41" bestFit="1" customWidth="1"/>
    <col min="22" max="22" width="7" customWidth="1"/>
    <col min="23" max="23" width="8.125" customWidth="1"/>
    <col min="24" max="24" width="6.375" customWidth="1"/>
    <col min="25" max="25" width="7.75" customWidth="1"/>
    <col min="26" max="26" width="7.375" customWidth="1"/>
    <col min="27" max="27" width="11" customWidth="1"/>
    <col min="28" max="28" width="10.875" customWidth="1"/>
    <col min="29" max="30" width="8.625" customWidth="1"/>
    <col min="31" max="31" width="8.875" customWidth="1"/>
    <col min="32" max="32" width="9.375" customWidth="1"/>
    <col min="33" max="33" width="8" customWidth="1"/>
    <col min="34" max="34" width="8.25" style="5" customWidth="1"/>
    <col min="35" max="35" width="8" style="5" customWidth="1"/>
    <col min="36" max="38" width="8.125" style="5" bestFit="1" customWidth="1"/>
    <col min="39" max="40" width="8.75" style="5" customWidth="1"/>
    <col min="41" max="41" width="8.75" bestFit="1" customWidth="1"/>
    <col min="42" max="42" width="14.625" customWidth="1"/>
  </cols>
  <sheetData>
    <row r="1" spans="1:42" ht="17.7">
      <c r="A1" s="83"/>
      <c r="B1" s="83"/>
      <c r="C1" s="83"/>
      <c r="D1" s="83"/>
      <c r="E1" s="83"/>
      <c r="F1" s="83"/>
      <c r="G1" s="83"/>
      <c r="H1" s="83"/>
      <c r="I1" s="83"/>
      <c r="J1" s="41" t="s">
        <v>60</v>
      </c>
      <c r="K1" s="84"/>
      <c r="L1" s="84"/>
      <c r="M1" s="84"/>
      <c r="N1" s="84"/>
      <c r="O1" s="84"/>
      <c r="P1" s="84"/>
      <c r="Q1" s="84"/>
      <c r="S1" s="84"/>
      <c r="V1" s="41"/>
      <c r="W1" s="41"/>
      <c r="X1" s="41"/>
      <c r="Y1" s="41"/>
      <c r="Z1" s="41"/>
      <c r="AA1" s="41"/>
      <c r="AB1" s="41"/>
    </row>
    <row r="2" spans="1:42" ht="17.7">
      <c r="A2" s="85"/>
      <c r="B2" s="85"/>
      <c r="C2" s="86"/>
      <c r="D2" s="86"/>
      <c r="E2" s="86"/>
      <c r="F2" s="86"/>
      <c r="G2" s="86"/>
      <c r="H2" s="86"/>
      <c r="I2" s="86"/>
      <c r="J2" s="41" t="s">
        <v>45</v>
      </c>
      <c r="K2" s="87"/>
      <c r="L2" s="87"/>
      <c r="M2" s="88"/>
      <c r="N2" s="88"/>
      <c r="O2" s="88"/>
      <c r="P2" s="88"/>
      <c r="Q2" s="88"/>
      <c r="R2" s="88"/>
      <c r="S2" s="88"/>
      <c r="V2" s="41"/>
      <c r="W2" s="41"/>
      <c r="X2" s="41"/>
      <c r="Y2" s="41"/>
      <c r="Z2" s="41"/>
      <c r="AA2" s="41"/>
      <c r="AB2" s="41"/>
    </row>
    <row r="3" spans="1:42" ht="17.7">
      <c r="A3" s="85"/>
      <c r="B3" s="85"/>
      <c r="C3" s="86"/>
      <c r="D3" s="86"/>
      <c r="E3" s="86"/>
      <c r="F3" s="86"/>
      <c r="G3" s="86"/>
      <c r="H3" s="86"/>
      <c r="I3" s="86"/>
      <c r="J3" s="41"/>
      <c r="M3" s="41"/>
      <c r="N3" s="41"/>
      <c r="O3" s="41"/>
      <c r="P3" s="41"/>
      <c r="V3" s="41"/>
      <c r="W3" s="41"/>
      <c r="X3" s="41"/>
      <c r="Y3" s="41"/>
      <c r="Z3" s="41"/>
      <c r="AA3" s="41"/>
      <c r="AB3" s="41"/>
    </row>
    <row r="4" spans="1:42">
      <c r="A4" s="39" t="s">
        <v>0</v>
      </c>
      <c r="C4" s="39"/>
      <c r="D4" s="41"/>
      <c r="E4" s="41"/>
      <c r="F4" s="41"/>
      <c r="G4" s="41"/>
      <c r="H4" s="41"/>
      <c r="I4" s="41"/>
      <c r="J4" s="41"/>
      <c r="M4" s="41"/>
      <c r="N4" s="41"/>
      <c r="O4" s="41"/>
      <c r="P4" s="41"/>
      <c r="V4" s="41"/>
      <c r="W4" s="41"/>
      <c r="X4" s="41"/>
      <c r="Y4" s="41"/>
      <c r="Z4" s="41"/>
      <c r="AA4" s="41"/>
      <c r="AB4" s="41"/>
    </row>
    <row r="5" spans="1:42">
      <c r="C5" s="39"/>
      <c r="D5" s="41"/>
      <c r="E5" s="41"/>
      <c r="F5" s="41"/>
      <c r="G5" s="41"/>
      <c r="H5" s="41"/>
      <c r="I5" s="41"/>
      <c r="J5" s="41"/>
      <c r="M5" s="41"/>
      <c r="N5" s="41"/>
      <c r="O5" s="41"/>
      <c r="P5" s="41"/>
      <c r="Q5" s="197" t="s">
        <v>61</v>
      </c>
      <c r="R5" s="197"/>
      <c r="S5" s="197"/>
      <c r="T5" s="197"/>
      <c r="U5" s="89"/>
      <c r="V5" s="89"/>
      <c r="W5" s="89"/>
      <c r="X5" s="41"/>
      <c r="Y5" s="41"/>
      <c r="Z5" s="41"/>
      <c r="AA5" s="41"/>
      <c r="AB5" s="41"/>
    </row>
    <row r="6" spans="1:42">
      <c r="A6" s="90"/>
      <c r="B6" s="90"/>
      <c r="C6" s="90"/>
      <c r="D6" s="91"/>
      <c r="E6" s="91"/>
      <c r="F6" s="91"/>
      <c r="G6" s="91"/>
      <c r="H6" s="91"/>
      <c r="I6" s="91" t="s">
        <v>62</v>
      </c>
      <c r="J6" s="91" t="s">
        <v>62</v>
      </c>
      <c r="K6" s="91"/>
      <c r="L6" s="91"/>
      <c r="M6" s="91"/>
      <c r="N6" s="91"/>
      <c r="O6" s="91"/>
      <c r="P6" s="91"/>
      <c r="Q6" s="91"/>
      <c r="R6" s="91" t="s">
        <v>63</v>
      </c>
      <c r="S6" s="91" t="s">
        <v>63</v>
      </c>
      <c r="T6" s="91"/>
      <c r="U6" s="91"/>
      <c r="V6" s="91"/>
      <c r="W6" s="91" t="s">
        <v>64</v>
      </c>
      <c r="X6" s="91" t="s">
        <v>65</v>
      </c>
      <c r="Y6" s="91" t="s">
        <v>65</v>
      </c>
      <c r="Z6" s="91" t="s">
        <v>65</v>
      </c>
      <c r="AA6" s="91" t="s">
        <v>66</v>
      </c>
      <c r="AB6" s="91" t="s">
        <v>66</v>
      </c>
      <c r="AC6" s="92"/>
      <c r="AD6" s="92"/>
      <c r="AE6" s="197" t="s">
        <v>67</v>
      </c>
      <c r="AF6" s="197"/>
      <c r="AG6" s="89"/>
      <c r="AH6" s="93"/>
      <c r="AI6" s="93"/>
      <c r="AJ6" s="93"/>
      <c r="AK6" s="93"/>
      <c r="AL6" s="93"/>
      <c r="AM6" s="93"/>
      <c r="AN6" s="93">
        <v>33.5</v>
      </c>
    </row>
    <row r="7" spans="1:42">
      <c r="A7" s="90"/>
      <c r="B7" s="90" t="s">
        <v>68</v>
      </c>
      <c r="C7" s="197" t="s">
        <v>69</v>
      </c>
      <c r="D7" s="197"/>
      <c r="E7" s="197" t="s">
        <v>70</v>
      </c>
      <c r="F7" s="197"/>
      <c r="G7" s="195" t="s">
        <v>71</v>
      </c>
      <c r="H7" s="196"/>
      <c r="I7" s="91" t="s">
        <v>72</v>
      </c>
      <c r="J7" s="91" t="s">
        <v>72</v>
      </c>
      <c r="K7" s="91" t="s">
        <v>73</v>
      </c>
      <c r="L7" s="91" t="s">
        <v>66</v>
      </c>
      <c r="M7" s="91" t="s">
        <v>74</v>
      </c>
      <c r="N7" s="195" t="s">
        <v>75</v>
      </c>
      <c r="O7" s="196"/>
      <c r="P7" s="91" t="s">
        <v>66</v>
      </c>
      <c r="Q7" s="91" t="s">
        <v>63</v>
      </c>
      <c r="R7" s="91">
        <v>1</v>
      </c>
      <c r="S7" s="91">
        <v>2</v>
      </c>
      <c r="T7" s="91">
        <v>3</v>
      </c>
      <c r="U7" s="91" t="s">
        <v>74</v>
      </c>
      <c r="V7" s="91" t="s">
        <v>74</v>
      </c>
      <c r="W7" s="91" t="s">
        <v>76</v>
      </c>
      <c r="X7" s="91" t="s">
        <v>77</v>
      </c>
      <c r="Y7" s="91" t="s">
        <v>77</v>
      </c>
      <c r="Z7" s="91" t="s">
        <v>77</v>
      </c>
      <c r="AA7" s="91" t="s">
        <v>78</v>
      </c>
      <c r="AB7" s="91" t="s">
        <v>78</v>
      </c>
      <c r="AC7" s="91" t="s">
        <v>79</v>
      </c>
      <c r="AD7" s="91" t="s">
        <v>79</v>
      </c>
      <c r="AE7" s="91" t="s">
        <v>80</v>
      </c>
      <c r="AF7" s="91" t="s">
        <v>81</v>
      </c>
      <c r="AG7" s="94" t="s">
        <v>66</v>
      </c>
      <c r="AH7" s="95" t="s">
        <v>82</v>
      </c>
      <c r="AI7" s="95" t="s">
        <v>66</v>
      </c>
      <c r="AJ7" s="96" t="s">
        <v>14</v>
      </c>
      <c r="AK7" s="96" t="s">
        <v>15</v>
      </c>
      <c r="AL7" s="96" t="s">
        <v>16</v>
      </c>
      <c r="AM7" s="95" t="s">
        <v>13</v>
      </c>
      <c r="AN7" s="95" t="s">
        <v>13</v>
      </c>
      <c r="AO7" s="97" t="s">
        <v>66</v>
      </c>
      <c r="AP7" s="97" t="s">
        <v>83</v>
      </c>
    </row>
    <row r="8" spans="1:42">
      <c r="A8" s="90" t="s">
        <v>84</v>
      </c>
      <c r="B8" s="90" t="s">
        <v>85</v>
      </c>
      <c r="C8" s="90" t="s">
        <v>86</v>
      </c>
      <c r="D8" s="98" t="s">
        <v>87</v>
      </c>
      <c r="E8" s="98" t="s">
        <v>86</v>
      </c>
      <c r="F8" s="98" t="s">
        <v>87</v>
      </c>
      <c r="G8" s="98" t="s">
        <v>86</v>
      </c>
      <c r="H8" s="98" t="s">
        <v>87</v>
      </c>
      <c r="I8" s="91" t="s">
        <v>88</v>
      </c>
      <c r="J8" s="91" t="s">
        <v>89</v>
      </c>
      <c r="K8" s="91" t="s">
        <v>90</v>
      </c>
      <c r="L8" s="91" t="s">
        <v>24</v>
      </c>
      <c r="M8" s="91" t="s">
        <v>91</v>
      </c>
      <c r="N8" s="195" t="s">
        <v>92</v>
      </c>
      <c r="O8" s="196"/>
      <c r="P8" s="91" t="s">
        <v>27</v>
      </c>
      <c r="Q8" s="91" t="s">
        <v>89</v>
      </c>
      <c r="R8" s="91" t="s">
        <v>88</v>
      </c>
      <c r="S8" s="91" t="s">
        <v>88</v>
      </c>
      <c r="T8" s="91" t="s">
        <v>88</v>
      </c>
      <c r="U8" s="91" t="s">
        <v>85</v>
      </c>
      <c r="V8" s="91" t="s">
        <v>27</v>
      </c>
      <c r="W8" s="91" t="s">
        <v>89</v>
      </c>
      <c r="X8" s="91" t="s">
        <v>93</v>
      </c>
      <c r="Y8" s="91" t="s">
        <v>94</v>
      </c>
      <c r="Z8" s="91" t="s">
        <v>95</v>
      </c>
      <c r="AA8" s="91" t="s">
        <v>88</v>
      </c>
      <c r="AB8" s="91" t="s">
        <v>89</v>
      </c>
      <c r="AC8" s="91" t="s">
        <v>89</v>
      </c>
      <c r="AD8" s="91" t="s">
        <v>88</v>
      </c>
      <c r="AE8" s="91" t="s">
        <v>96</v>
      </c>
      <c r="AF8" s="91" t="s">
        <v>96</v>
      </c>
      <c r="AG8" s="94" t="s">
        <v>97</v>
      </c>
      <c r="AH8" s="95" t="s">
        <v>7</v>
      </c>
      <c r="AI8" s="99" t="s">
        <v>8</v>
      </c>
      <c r="AJ8" s="95" t="s">
        <v>58</v>
      </c>
      <c r="AK8" s="95" t="s">
        <v>58</v>
      </c>
      <c r="AL8" s="95" t="s">
        <v>58</v>
      </c>
      <c r="AM8" s="95" t="s">
        <v>58</v>
      </c>
      <c r="AN8" s="99" t="s">
        <v>8</v>
      </c>
      <c r="AO8" s="97" t="s">
        <v>8</v>
      </c>
    </row>
    <row r="9" spans="1:42">
      <c r="A9" s="143"/>
      <c r="B9" s="143"/>
      <c r="C9" s="143"/>
      <c r="D9" s="144"/>
      <c r="E9" s="143"/>
      <c r="F9" s="144"/>
      <c r="G9" s="144"/>
      <c r="H9" s="144"/>
      <c r="I9" s="144">
        <f>IF(S9&gt;0,R9+S9+9,R9+6)</f>
        <v>6</v>
      </c>
      <c r="J9" s="144">
        <f>IF(H9&gt;0,Q9+W9+6,Q9+W9+3+13)</f>
        <v>16</v>
      </c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>
        <f>IF(O9&gt;0,I9+D9+D9-(2*O9),I9+D9+D9)</f>
        <v>6</v>
      </c>
      <c r="AB9" s="144">
        <f>IF(O9&gt;0,F9-O9+J9+H9,J9+F9+H9)</f>
        <v>16</v>
      </c>
      <c r="AC9" s="144">
        <f>SUM(AB9+5)</f>
        <v>21</v>
      </c>
      <c r="AD9" s="144">
        <f>SUM(AA9+10)</f>
        <v>16</v>
      </c>
      <c r="AE9" s="144"/>
      <c r="AF9" s="144"/>
      <c r="AG9" s="84">
        <f>SUM(AA9+AB9+AB9+300)/1000</f>
        <v>0.33800000000000002</v>
      </c>
      <c r="AH9" s="100"/>
      <c r="AI9" s="100">
        <f>SUM(AG9*AH9)</f>
        <v>0</v>
      </c>
      <c r="AJ9" s="100"/>
      <c r="AK9" s="100"/>
      <c r="AL9" s="100"/>
      <c r="AM9" s="100">
        <f>SUM(AJ9:AL9)</f>
        <v>0</v>
      </c>
      <c r="AN9" s="100">
        <f>SUM(AM9*33.5)</f>
        <v>0</v>
      </c>
      <c r="AO9" s="5">
        <f>SUM(AI9+AN9)</f>
        <v>0</v>
      </c>
    </row>
    <row r="10" spans="1:42">
      <c r="A10" s="143"/>
      <c r="B10" s="143"/>
      <c r="C10" s="143"/>
      <c r="D10" s="144"/>
      <c r="E10" s="143"/>
      <c r="F10" s="144"/>
      <c r="G10" s="144"/>
      <c r="H10" s="144"/>
      <c r="I10" s="144">
        <f t="shared" ref="I10:I22" si="0">IF(S10&gt;0,R10+S10+9,R10+6)</f>
        <v>6</v>
      </c>
      <c r="J10" s="144">
        <f t="shared" ref="J10:J22" si="1">IF(H10&gt;0,Q10+W10+6,Q10+W10+3+13)</f>
        <v>16</v>
      </c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>
        <f t="shared" ref="AA10:AA22" si="2">IF(O10&gt;0,I10+D10+D10-(2*O10),I10+D10+D10)</f>
        <v>6</v>
      </c>
      <c r="AB10" s="144">
        <f t="shared" ref="AB10:AB22" si="3">IF(O10&gt;0,F10-O10+J10+H10,J10+F10+H10)</f>
        <v>16</v>
      </c>
      <c r="AC10" s="144">
        <f t="shared" ref="AC10:AC22" si="4">SUM(AB10+5)</f>
        <v>21</v>
      </c>
      <c r="AD10" s="144">
        <f t="shared" ref="AD10:AD22" si="5">SUM(AA10+10)</f>
        <v>16</v>
      </c>
      <c r="AE10" s="144"/>
      <c r="AF10" s="144"/>
      <c r="AG10" s="84">
        <f t="shared" ref="AG10:AG22" si="6">SUM(AA10+AB10+AB10+300)/1000</f>
        <v>0.33800000000000002</v>
      </c>
      <c r="AH10" s="100"/>
      <c r="AI10" s="100">
        <f t="shared" ref="AI10:AI22" si="7">SUM(AG10*AH10)</f>
        <v>0</v>
      </c>
      <c r="AJ10" s="100"/>
      <c r="AK10" s="100"/>
      <c r="AL10" s="100"/>
      <c r="AM10" s="100">
        <f t="shared" ref="AM10:AM22" si="8">SUM(AJ10:AL10)</f>
        <v>0</v>
      </c>
      <c r="AN10" s="100">
        <f t="shared" ref="AN10:AN22" si="9">SUM(AM10*33.5)</f>
        <v>0</v>
      </c>
      <c r="AO10" s="5">
        <f t="shared" ref="AO10:AO22" si="10">SUM(AI10+AN10)</f>
        <v>0</v>
      </c>
    </row>
    <row r="11" spans="1:42">
      <c r="A11" s="143"/>
      <c r="B11" s="143"/>
      <c r="C11" s="143"/>
      <c r="D11" s="144"/>
      <c r="E11" s="143"/>
      <c r="F11" s="144"/>
      <c r="G11" s="144"/>
      <c r="H11" s="144"/>
      <c r="I11" s="144">
        <f t="shared" si="0"/>
        <v>6</v>
      </c>
      <c r="J11" s="144">
        <f t="shared" si="1"/>
        <v>16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>
        <f t="shared" si="2"/>
        <v>6</v>
      </c>
      <c r="AB11" s="144">
        <f t="shared" si="3"/>
        <v>16</v>
      </c>
      <c r="AC11" s="144">
        <f t="shared" si="4"/>
        <v>21</v>
      </c>
      <c r="AD11" s="144">
        <f t="shared" si="5"/>
        <v>16</v>
      </c>
      <c r="AE11" s="144"/>
      <c r="AF11" s="144"/>
      <c r="AG11" s="84">
        <f t="shared" si="6"/>
        <v>0.33800000000000002</v>
      </c>
      <c r="AH11" s="100"/>
      <c r="AI11" s="100">
        <f t="shared" si="7"/>
        <v>0</v>
      </c>
      <c r="AJ11" s="100"/>
      <c r="AK11" s="100"/>
      <c r="AL11" s="100"/>
      <c r="AM11" s="100">
        <f t="shared" si="8"/>
        <v>0</v>
      </c>
      <c r="AN11" s="100">
        <f t="shared" si="9"/>
        <v>0</v>
      </c>
      <c r="AO11" s="5">
        <f t="shared" si="10"/>
        <v>0</v>
      </c>
    </row>
    <row r="12" spans="1:42">
      <c r="A12" s="143"/>
      <c r="B12" s="143"/>
      <c r="C12" s="143"/>
      <c r="D12" s="144"/>
      <c r="E12" s="143"/>
      <c r="F12" s="144"/>
      <c r="G12" s="144"/>
      <c r="H12" s="144"/>
      <c r="I12" s="144">
        <f t="shared" si="0"/>
        <v>6</v>
      </c>
      <c r="J12" s="144">
        <f t="shared" si="1"/>
        <v>16</v>
      </c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>
        <f t="shared" si="2"/>
        <v>6</v>
      </c>
      <c r="AB12" s="144">
        <f t="shared" si="3"/>
        <v>16</v>
      </c>
      <c r="AC12" s="144">
        <f t="shared" si="4"/>
        <v>21</v>
      </c>
      <c r="AD12" s="144">
        <f t="shared" si="5"/>
        <v>16</v>
      </c>
      <c r="AE12" s="144"/>
      <c r="AF12" s="144"/>
      <c r="AG12" s="84">
        <f t="shared" si="6"/>
        <v>0.33800000000000002</v>
      </c>
      <c r="AH12" s="100"/>
      <c r="AI12" s="100">
        <f t="shared" si="7"/>
        <v>0</v>
      </c>
      <c r="AJ12" s="100"/>
      <c r="AK12" s="100"/>
      <c r="AL12" s="100"/>
      <c r="AM12" s="100">
        <f t="shared" si="8"/>
        <v>0</v>
      </c>
      <c r="AN12" s="100">
        <f t="shared" si="9"/>
        <v>0</v>
      </c>
      <c r="AO12" s="5">
        <f t="shared" si="10"/>
        <v>0</v>
      </c>
    </row>
    <row r="13" spans="1:42">
      <c r="A13" s="143"/>
      <c r="B13" s="143"/>
      <c r="C13" s="143"/>
      <c r="D13" s="144"/>
      <c r="E13" s="143"/>
      <c r="F13" s="144"/>
      <c r="G13" s="144"/>
      <c r="H13" s="144"/>
      <c r="I13" s="144">
        <f t="shared" si="0"/>
        <v>6</v>
      </c>
      <c r="J13" s="144">
        <f t="shared" si="1"/>
        <v>16</v>
      </c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>
        <f t="shared" si="2"/>
        <v>6</v>
      </c>
      <c r="AB13" s="144">
        <f t="shared" si="3"/>
        <v>16</v>
      </c>
      <c r="AC13" s="144">
        <f t="shared" si="4"/>
        <v>21</v>
      </c>
      <c r="AD13" s="144">
        <f t="shared" si="5"/>
        <v>16</v>
      </c>
      <c r="AE13" s="144"/>
      <c r="AF13" s="144"/>
      <c r="AG13" s="84">
        <f t="shared" si="6"/>
        <v>0.33800000000000002</v>
      </c>
      <c r="AH13" s="100"/>
      <c r="AI13" s="100">
        <f t="shared" si="7"/>
        <v>0</v>
      </c>
      <c r="AJ13" s="100"/>
      <c r="AK13" s="100"/>
      <c r="AL13" s="100"/>
      <c r="AM13" s="100">
        <f t="shared" si="8"/>
        <v>0</v>
      </c>
      <c r="AN13" s="100">
        <f t="shared" si="9"/>
        <v>0</v>
      </c>
      <c r="AO13" s="5">
        <f t="shared" si="10"/>
        <v>0</v>
      </c>
    </row>
    <row r="14" spans="1:42">
      <c r="A14" s="143"/>
      <c r="B14" s="143"/>
      <c r="C14" s="143"/>
      <c r="D14" s="144"/>
      <c r="E14" s="143"/>
      <c r="F14" s="144"/>
      <c r="G14" s="144"/>
      <c r="H14" s="144"/>
      <c r="I14" s="144">
        <f t="shared" si="0"/>
        <v>6</v>
      </c>
      <c r="J14" s="144">
        <f t="shared" si="1"/>
        <v>16</v>
      </c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>
        <f t="shared" si="2"/>
        <v>6</v>
      </c>
      <c r="AB14" s="144">
        <f t="shared" si="3"/>
        <v>16</v>
      </c>
      <c r="AC14" s="144">
        <f t="shared" si="4"/>
        <v>21</v>
      </c>
      <c r="AD14" s="144">
        <f t="shared" si="5"/>
        <v>16</v>
      </c>
      <c r="AE14" s="144"/>
      <c r="AF14" s="144"/>
      <c r="AG14" s="84">
        <f t="shared" si="6"/>
        <v>0.33800000000000002</v>
      </c>
      <c r="AH14" s="100"/>
      <c r="AI14" s="100">
        <f t="shared" si="7"/>
        <v>0</v>
      </c>
      <c r="AJ14" s="100"/>
      <c r="AK14" s="100"/>
      <c r="AL14" s="100"/>
      <c r="AM14" s="100">
        <f t="shared" si="8"/>
        <v>0</v>
      </c>
      <c r="AN14" s="100">
        <f t="shared" si="9"/>
        <v>0</v>
      </c>
      <c r="AO14" s="5">
        <f t="shared" si="10"/>
        <v>0</v>
      </c>
    </row>
    <row r="15" spans="1:42">
      <c r="A15" s="143"/>
      <c r="B15" s="143"/>
      <c r="C15" s="143"/>
      <c r="D15" s="144"/>
      <c r="E15" s="143"/>
      <c r="F15" s="144"/>
      <c r="G15" s="144"/>
      <c r="H15" s="144"/>
      <c r="I15" s="144">
        <f t="shared" si="0"/>
        <v>6</v>
      </c>
      <c r="J15" s="144">
        <f t="shared" si="1"/>
        <v>16</v>
      </c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>
        <f t="shared" si="2"/>
        <v>6</v>
      </c>
      <c r="AB15" s="144">
        <f t="shared" si="3"/>
        <v>16</v>
      </c>
      <c r="AC15" s="144">
        <f t="shared" si="4"/>
        <v>21</v>
      </c>
      <c r="AD15" s="144">
        <f t="shared" si="5"/>
        <v>16</v>
      </c>
      <c r="AE15" s="144"/>
      <c r="AF15" s="144"/>
      <c r="AG15" s="84">
        <f t="shared" si="6"/>
        <v>0.33800000000000002</v>
      </c>
      <c r="AH15" s="100"/>
      <c r="AI15" s="100">
        <f t="shared" si="7"/>
        <v>0</v>
      </c>
      <c r="AJ15" s="100"/>
      <c r="AK15" s="100"/>
      <c r="AL15" s="100"/>
      <c r="AM15" s="100">
        <f t="shared" si="8"/>
        <v>0</v>
      </c>
      <c r="AN15" s="100">
        <f t="shared" si="9"/>
        <v>0</v>
      </c>
      <c r="AO15" s="5">
        <f t="shared" si="10"/>
        <v>0</v>
      </c>
    </row>
    <row r="16" spans="1:42">
      <c r="A16" s="143"/>
      <c r="B16" s="143"/>
      <c r="C16" s="143"/>
      <c r="D16" s="144"/>
      <c r="E16" s="143"/>
      <c r="F16" s="144"/>
      <c r="G16" s="144"/>
      <c r="H16" s="144"/>
      <c r="I16" s="144">
        <f t="shared" si="0"/>
        <v>6</v>
      </c>
      <c r="J16" s="144">
        <f t="shared" si="1"/>
        <v>16</v>
      </c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>
        <f t="shared" si="2"/>
        <v>6</v>
      </c>
      <c r="AB16" s="144">
        <f t="shared" si="3"/>
        <v>16</v>
      </c>
      <c r="AC16" s="144">
        <f t="shared" si="4"/>
        <v>21</v>
      </c>
      <c r="AD16" s="144">
        <f t="shared" si="5"/>
        <v>16</v>
      </c>
      <c r="AE16" s="144"/>
      <c r="AF16" s="144"/>
      <c r="AG16" s="84">
        <f t="shared" si="6"/>
        <v>0.33800000000000002</v>
      </c>
      <c r="AH16" s="100"/>
      <c r="AI16" s="100">
        <f t="shared" si="7"/>
        <v>0</v>
      </c>
      <c r="AJ16" s="100"/>
      <c r="AK16" s="100"/>
      <c r="AL16" s="100"/>
      <c r="AM16" s="100">
        <f t="shared" si="8"/>
        <v>0</v>
      </c>
      <c r="AN16" s="100">
        <f t="shared" si="9"/>
        <v>0</v>
      </c>
      <c r="AO16" s="5">
        <f t="shared" si="10"/>
        <v>0</v>
      </c>
    </row>
    <row r="17" spans="1:41">
      <c r="A17" s="143"/>
      <c r="B17" s="143"/>
      <c r="C17" s="143"/>
      <c r="D17" s="144"/>
      <c r="E17" s="143"/>
      <c r="F17" s="144"/>
      <c r="G17" s="144"/>
      <c r="H17" s="144"/>
      <c r="I17" s="144">
        <f t="shared" si="0"/>
        <v>6</v>
      </c>
      <c r="J17" s="144">
        <f t="shared" si="1"/>
        <v>16</v>
      </c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>
        <f t="shared" si="2"/>
        <v>6</v>
      </c>
      <c r="AB17" s="144">
        <f t="shared" si="3"/>
        <v>16</v>
      </c>
      <c r="AC17" s="144">
        <f t="shared" si="4"/>
        <v>21</v>
      </c>
      <c r="AD17" s="144">
        <f t="shared" si="5"/>
        <v>16</v>
      </c>
      <c r="AE17" s="144"/>
      <c r="AF17" s="144"/>
      <c r="AG17" s="84">
        <f t="shared" si="6"/>
        <v>0.33800000000000002</v>
      </c>
      <c r="AH17" s="100"/>
      <c r="AI17" s="100">
        <f t="shared" si="7"/>
        <v>0</v>
      </c>
      <c r="AJ17" s="100"/>
      <c r="AK17" s="100"/>
      <c r="AL17" s="100"/>
      <c r="AM17" s="100">
        <f t="shared" si="8"/>
        <v>0</v>
      </c>
      <c r="AN17" s="100">
        <f t="shared" si="9"/>
        <v>0</v>
      </c>
      <c r="AO17" s="5">
        <f t="shared" si="10"/>
        <v>0</v>
      </c>
    </row>
    <row r="18" spans="1:41">
      <c r="A18" s="143"/>
      <c r="B18" s="143"/>
      <c r="C18" s="143"/>
      <c r="D18" s="144"/>
      <c r="E18" s="143"/>
      <c r="F18" s="144"/>
      <c r="G18" s="144"/>
      <c r="H18" s="144"/>
      <c r="I18" s="144">
        <f t="shared" si="0"/>
        <v>6</v>
      </c>
      <c r="J18" s="144">
        <f t="shared" si="1"/>
        <v>16</v>
      </c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>
        <f t="shared" si="2"/>
        <v>6</v>
      </c>
      <c r="AB18" s="144">
        <f t="shared" si="3"/>
        <v>16</v>
      </c>
      <c r="AC18" s="144">
        <f t="shared" si="4"/>
        <v>21</v>
      </c>
      <c r="AD18" s="144">
        <f t="shared" si="5"/>
        <v>16</v>
      </c>
      <c r="AE18" s="144"/>
      <c r="AF18" s="144"/>
      <c r="AG18" s="84">
        <f t="shared" si="6"/>
        <v>0.33800000000000002</v>
      </c>
      <c r="AH18" s="100"/>
      <c r="AI18" s="100">
        <f t="shared" si="7"/>
        <v>0</v>
      </c>
      <c r="AJ18" s="100"/>
      <c r="AK18" s="100"/>
      <c r="AL18" s="100"/>
      <c r="AM18" s="100">
        <f t="shared" si="8"/>
        <v>0</v>
      </c>
      <c r="AN18" s="100">
        <f t="shared" si="9"/>
        <v>0</v>
      </c>
      <c r="AO18" s="5">
        <f t="shared" si="10"/>
        <v>0</v>
      </c>
    </row>
    <row r="19" spans="1:41">
      <c r="A19" s="143"/>
      <c r="B19" s="143"/>
      <c r="C19" s="143"/>
      <c r="D19" s="144"/>
      <c r="E19" s="143"/>
      <c r="F19" s="144"/>
      <c r="G19" s="144"/>
      <c r="H19" s="144"/>
      <c r="I19" s="144">
        <f t="shared" si="0"/>
        <v>6</v>
      </c>
      <c r="J19" s="144">
        <f t="shared" si="1"/>
        <v>16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>
        <f t="shared" si="2"/>
        <v>6</v>
      </c>
      <c r="AB19" s="144">
        <f t="shared" si="3"/>
        <v>16</v>
      </c>
      <c r="AC19" s="144">
        <f t="shared" si="4"/>
        <v>21</v>
      </c>
      <c r="AD19" s="144">
        <f t="shared" si="5"/>
        <v>16</v>
      </c>
      <c r="AE19" s="144"/>
      <c r="AF19" s="144"/>
      <c r="AG19" s="84">
        <f t="shared" si="6"/>
        <v>0.33800000000000002</v>
      </c>
      <c r="AH19" s="100"/>
      <c r="AI19" s="100">
        <f t="shared" si="7"/>
        <v>0</v>
      </c>
      <c r="AJ19" s="100"/>
      <c r="AK19" s="100"/>
      <c r="AL19" s="100"/>
      <c r="AM19" s="100">
        <f t="shared" si="8"/>
        <v>0</v>
      </c>
      <c r="AN19" s="100">
        <f t="shared" si="9"/>
        <v>0</v>
      </c>
      <c r="AO19" s="5">
        <f t="shared" si="10"/>
        <v>0</v>
      </c>
    </row>
    <row r="20" spans="1:41">
      <c r="A20" s="143"/>
      <c r="B20" s="143"/>
      <c r="C20" s="143"/>
      <c r="D20" s="144"/>
      <c r="E20" s="143"/>
      <c r="F20" s="144"/>
      <c r="G20" s="144"/>
      <c r="H20" s="144"/>
      <c r="I20" s="144">
        <f t="shared" si="0"/>
        <v>6</v>
      </c>
      <c r="J20" s="144">
        <f t="shared" si="1"/>
        <v>16</v>
      </c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>
        <f t="shared" si="2"/>
        <v>6</v>
      </c>
      <c r="AB20" s="144">
        <f t="shared" si="3"/>
        <v>16</v>
      </c>
      <c r="AC20" s="144">
        <f t="shared" si="4"/>
        <v>21</v>
      </c>
      <c r="AD20" s="144">
        <f t="shared" si="5"/>
        <v>16</v>
      </c>
      <c r="AE20" s="144"/>
      <c r="AF20" s="144"/>
      <c r="AG20" s="84">
        <f t="shared" si="6"/>
        <v>0.33800000000000002</v>
      </c>
      <c r="AH20" s="100"/>
      <c r="AI20" s="100">
        <f t="shared" si="7"/>
        <v>0</v>
      </c>
      <c r="AJ20" s="100"/>
      <c r="AK20" s="100"/>
      <c r="AL20" s="100"/>
      <c r="AM20" s="100">
        <f t="shared" si="8"/>
        <v>0</v>
      </c>
      <c r="AN20" s="100">
        <f t="shared" si="9"/>
        <v>0</v>
      </c>
      <c r="AO20" s="5">
        <f t="shared" si="10"/>
        <v>0</v>
      </c>
    </row>
    <row r="21" spans="1:41">
      <c r="A21" s="143"/>
      <c r="B21" s="143"/>
      <c r="C21" s="143"/>
      <c r="D21" s="144"/>
      <c r="E21" s="143"/>
      <c r="F21" s="144"/>
      <c r="G21" s="144"/>
      <c r="H21" s="144"/>
      <c r="I21" s="144">
        <f t="shared" si="0"/>
        <v>6</v>
      </c>
      <c r="J21" s="144">
        <f t="shared" si="1"/>
        <v>16</v>
      </c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>
        <f t="shared" si="2"/>
        <v>6</v>
      </c>
      <c r="AB21" s="144">
        <f t="shared" si="3"/>
        <v>16</v>
      </c>
      <c r="AC21" s="144">
        <f t="shared" si="4"/>
        <v>21</v>
      </c>
      <c r="AD21" s="144">
        <f t="shared" si="5"/>
        <v>16</v>
      </c>
      <c r="AE21" s="144"/>
      <c r="AF21" s="144"/>
      <c r="AG21" s="84">
        <f t="shared" si="6"/>
        <v>0.33800000000000002</v>
      </c>
      <c r="AH21" s="100"/>
      <c r="AI21" s="100">
        <f t="shared" si="7"/>
        <v>0</v>
      </c>
      <c r="AJ21" s="100"/>
      <c r="AK21" s="100"/>
      <c r="AL21" s="100"/>
      <c r="AM21" s="100">
        <f t="shared" si="8"/>
        <v>0</v>
      </c>
      <c r="AN21" s="100">
        <f t="shared" si="9"/>
        <v>0</v>
      </c>
      <c r="AO21" s="5">
        <f t="shared" si="10"/>
        <v>0</v>
      </c>
    </row>
    <row r="22" spans="1:41">
      <c r="A22" s="143"/>
      <c r="B22" s="143"/>
      <c r="C22" s="143"/>
      <c r="D22" s="144"/>
      <c r="E22" s="143"/>
      <c r="F22" s="144"/>
      <c r="G22" s="144"/>
      <c r="H22" s="144"/>
      <c r="I22" s="144">
        <f t="shared" si="0"/>
        <v>6</v>
      </c>
      <c r="J22" s="144">
        <f t="shared" si="1"/>
        <v>16</v>
      </c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>
        <f t="shared" si="2"/>
        <v>6</v>
      </c>
      <c r="AB22" s="144">
        <f t="shared" si="3"/>
        <v>16</v>
      </c>
      <c r="AC22" s="144">
        <f t="shared" si="4"/>
        <v>21</v>
      </c>
      <c r="AD22" s="144">
        <f t="shared" si="5"/>
        <v>16</v>
      </c>
      <c r="AE22" s="144"/>
      <c r="AF22" s="144"/>
      <c r="AG22" s="84">
        <f t="shared" si="6"/>
        <v>0.33800000000000002</v>
      </c>
      <c r="AH22" s="100"/>
      <c r="AI22" s="100">
        <f t="shared" si="7"/>
        <v>0</v>
      </c>
      <c r="AJ22" s="100"/>
      <c r="AK22" s="100"/>
      <c r="AL22" s="100"/>
      <c r="AM22" s="100">
        <f t="shared" si="8"/>
        <v>0</v>
      </c>
      <c r="AN22" s="100">
        <f t="shared" si="9"/>
        <v>0</v>
      </c>
      <c r="AO22" s="5">
        <f t="shared" si="10"/>
        <v>0</v>
      </c>
    </row>
    <row r="23" spans="1:41">
      <c r="I23" s="84"/>
      <c r="J23" s="84"/>
    </row>
    <row r="24" spans="1:41">
      <c r="I24" s="84"/>
      <c r="J24" s="84"/>
    </row>
    <row r="25" spans="1:41">
      <c r="I25" s="84"/>
      <c r="J25" s="84"/>
    </row>
    <row r="26" spans="1:41">
      <c r="I26" s="84"/>
      <c r="J26" s="84"/>
    </row>
    <row r="27" spans="1:41">
      <c r="I27" s="84"/>
      <c r="J27" s="84"/>
    </row>
    <row r="28" spans="1:41">
      <c r="I28" s="84"/>
      <c r="J28" s="84"/>
    </row>
    <row r="29" spans="1:41">
      <c r="I29" s="84"/>
      <c r="J29" s="84"/>
    </row>
    <row r="30" spans="1:41">
      <c r="I30" s="84"/>
      <c r="J30" s="84"/>
    </row>
    <row r="31" spans="1:41">
      <c r="I31" s="84"/>
      <c r="J31" s="84"/>
    </row>
    <row r="32" spans="1:41">
      <c r="I32" s="84"/>
      <c r="J32" s="84"/>
    </row>
    <row r="33" spans="9:10">
      <c r="I33" s="84"/>
      <c r="J33" s="84"/>
    </row>
    <row r="34" spans="9:10">
      <c r="I34" s="84"/>
      <c r="J34" s="84"/>
    </row>
    <row r="35" spans="9:10">
      <c r="I35" s="84"/>
      <c r="J35" s="84"/>
    </row>
    <row r="36" spans="9:10">
      <c r="I36" s="84"/>
      <c r="J36" s="84"/>
    </row>
  </sheetData>
  <mergeCells count="7">
    <mergeCell ref="N8:O8"/>
    <mergeCell ref="Q5:T5"/>
    <mergeCell ref="AE6:AF6"/>
    <mergeCell ref="C7:D7"/>
    <mergeCell ref="E7:F7"/>
    <mergeCell ref="G7:H7"/>
    <mergeCell ref="N7:O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7A16-2696-4FF2-A314-2693D2528401}">
  <dimension ref="A1:ES55"/>
  <sheetViews>
    <sheetView workbookViewId="0">
      <selection activeCell="E18" sqref="E18"/>
    </sheetView>
  </sheetViews>
  <sheetFormatPr defaultColWidth="9.125" defaultRowHeight="12.45"/>
  <cols>
    <col min="1" max="1" width="9.75" style="93" bestFit="1" customWidth="1"/>
    <col min="2" max="2" width="32.875" style="103" customWidth="1"/>
    <col min="3" max="3" width="8.875" style="127" bestFit="1" customWidth="1"/>
    <col min="4" max="4" width="9.125" style="127" customWidth="1"/>
    <col min="5" max="5" width="15" style="103" customWidth="1"/>
    <col min="6" max="6" width="12.125" style="103" customWidth="1"/>
    <col min="7" max="7" width="22.375" style="103" bestFit="1" customWidth="1"/>
    <col min="8" max="8" width="14.25" style="103" bestFit="1" customWidth="1"/>
    <col min="9" max="10" width="22.375" style="103" bestFit="1" customWidth="1"/>
    <col min="11" max="11" width="12.375" style="128" bestFit="1" customWidth="1"/>
    <col min="12" max="12" width="12.375" style="128" customWidth="1"/>
    <col min="13" max="13" width="37" style="132" customWidth="1"/>
    <col min="14" max="16384" width="9.125" style="103"/>
  </cols>
  <sheetData>
    <row r="1" spans="1:149" ht="25.55">
      <c r="A1" s="114"/>
      <c r="B1" s="101"/>
      <c r="C1" s="120"/>
      <c r="D1" s="120"/>
      <c r="E1" s="102" t="s">
        <v>98</v>
      </c>
      <c r="F1" s="101"/>
      <c r="G1" s="102"/>
      <c r="H1" s="102"/>
      <c r="I1" s="101"/>
      <c r="J1" s="101"/>
    </row>
    <row r="2" spans="1:149" ht="13.1">
      <c r="A2" s="115"/>
      <c r="B2" s="101"/>
      <c r="C2" s="120"/>
      <c r="D2" s="120"/>
      <c r="E2" s="101"/>
      <c r="F2" s="101"/>
      <c r="G2" s="101"/>
      <c r="H2" s="101"/>
      <c r="I2" s="101"/>
      <c r="J2" s="101"/>
    </row>
    <row r="3" spans="1:149" s="107" customFormat="1" ht="15.05">
      <c r="A3" s="116" t="s">
        <v>0</v>
      </c>
      <c r="B3" s="105"/>
      <c r="C3" s="121"/>
      <c r="D3" s="122"/>
      <c r="E3" s="106"/>
      <c r="F3" s="104"/>
      <c r="G3" s="104"/>
      <c r="H3" s="104"/>
      <c r="I3" s="106"/>
      <c r="J3" s="106"/>
      <c r="K3" s="129"/>
      <c r="L3" s="129"/>
      <c r="M3" s="133"/>
    </row>
    <row r="4" spans="1:149">
      <c r="A4" s="117"/>
      <c r="B4" s="108"/>
      <c r="C4" s="123"/>
      <c r="D4" s="123"/>
      <c r="E4" s="108"/>
      <c r="F4" s="108"/>
      <c r="G4" s="108"/>
      <c r="H4" s="108"/>
      <c r="I4" s="108"/>
      <c r="J4" s="108"/>
    </row>
    <row r="5" spans="1:149">
      <c r="A5" s="117"/>
      <c r="B5" s="109"/>
      <c r="C5" s="124"/>
      <c r="D5" s="124"/>
      <c r="E5" s="109"/>
      <c r="F5" s="109"/>
      <c r="G5" s="109"/>
      <c r="H5" s="109"/>
      <c r="I5" s="109"/>
      <c r="J5" s="109"/>
      <c r="K5" s="130"/>
      <c r="L5" s="130"/>
      <c r="M5" s="134"/>
      <c r="N5" s="110"/>
    </row>
    <row r="6" spans="1:149" s="113" customFormat="1" ht="13.1">
      <c r="A6" s="118" t="s">
        <v>99</v>
      </c>
      <c r="B6" s="111" t="s">
        <v>3</v>
      </c>
      <c r="C6" s="125" t="s">
        <v>100</v>
      </c>
      <c r="D6" s="125" t="s">
        <v>88</v>
      </c>
      <c r="E6" s="111" t="s">
        <v>101</v>
      </c>
      <c r="F6" s="111" t="s">
        <v>102</v>
      </c>
      <c r="G6" s="111" t="s">
        <v>103</v>
      </c>
      <c r="H6" s="111" t="s">
        <v>107</v>
      </c>
      <c r="I6" s="111" t="s">
        <v>104</v>
      </c>
      <c r="J6" s="111" t="s">
        <v>105</v>
      </c>
      <c r="K6" s="131" t="s">
        <v>106</v>
      </c>
      <c r="L6" s="131" t="s">
        <v>59</v>
      </c>
      <c r="M6" s="135" t="s">
        <v>83</v>
      </c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</row>
    <row r="7" spans="1:149" s="110" customFormat="1">
      <c r="A7" s="136"/>
      <c r="B7" s="138"/>
      <c r="C7" s="137"/>
      <c r="D7" s="137"/>
      <c r="E7" s="138"/>
      <c r="F7" s="138"/>
      <c r="G7" s="138"/>
      <c r="H7" s="138"/>
      <c r="I7" s="138"/>
      <c r="J7" s="138"/>
      <c r="K7" s="139"/>
      <c r="L7" s="139">
        <f>SUM(A7)*K7</f>
        <v>0</v>
      </c>
      <c r="M7" s="140"/>
    </row>
    <row r="8" spans="1:149" s="110" customFormat="1">
      <c r="A8" s="136"/>
      <c r="B8" s="138"/>
      <c r="C8" s="137"/>
      <c r="D8" s="137"/>
      <c r="E8" s="138"/>
      <c r="F8" s="138"/>
      <c r="G8" s="138"/>
      <c r="H8" s="138"/>
      <c r="I8" s="138"/>
      <c r="J8" s="138"/>
      <c r="K8" s="139"/>
      <c r="L8" s="139">
        <f t="shared" ref="L8:L36" si="0">SUM(A8)*K8</f>
        <v>0</v>
      </c>
      <c r="M8" s="140"/>
    </row>
    <row r="9" spans="1:149" s="110" customFormat="1">
      <c r="A9" s="136"/>
      <c r="B9" s="138"/>
      <c r="C9" s="137"/>
      <c r="D9" s="137"/>
      <c r="E9" s="138"/>
      <c r="F9" s="138"/>
      <c r="G9" s="138"/>
      <c r="H9" s="138"/>
      <c r="I9" s="138"/>
      <c r="J9" s="138"/>
      <c r="K9" s="139"/>
      <c r="L9" s="139">
        <f t="shared" si="0"/>
        <v>0</v>
      </c>
      <c r="M9" s="140"/>
    </row>
    <row r="10" spans="1:149" s="110" customFormat="1">
      <c r="A10" s="136"/>
      <c r="B10" s="138"/>
      <c r="C10" s="137"/>
      <c r="D10" s="137"/>
      <c r="E10" s="138"/>
      <c r="F10" s="138"/>
      <c r="G10" s="138"/>
      <c r="H10" s="138"/>
      <c r="I10" s="138"/>
      <c r="J10" s="138"/>
      <c r="K10" s="139"/>
      <c r="L10" s="139">
        <f t="shared" si="0"/>
        <v>0</v>
      </c>
      <c r="M10" s="140"/>
    </row>
    <row r="11" spans="1:149" s="110" customFormat="1">
      <c r="A11" s="136"/>
      <c r="B11" s="138"/>
      <c r="C11" s="137"/>
      <c r="D11" s="137"/>
      <c r="E11" s="138"/>
      <c r="F11" s="138"/>
      <c r="G11" s="138"/>
      <c r="H11" s="138"/>
      <c r="I11" s="138"/>
      <c r="J11" s="138"/>
      <c r="K11" s="139"/>
      <c r="L11" s="139">
        <f t="shared" si="0"/>
        <v>0</v>
      </c>
      <c r="M11" s="140"/>
    </row>
    <row r="12" spans="1:149" s="110" customFormat="1">
      <c r="A12" s="136"/>
      <c r="B12" s="138"/>
      <c r="C12" s="137"/>
      <c r="D12" s="137"/>
      <c r="E12" s="138"/>
      <c r="F12" s="138"/>
      <c r="G12" s="138"/>
      <c r="H12" s="138"/>
      <c r="I12" s="138"/>
      <c r="J12" s="138"/>
      <c r="K12" s="139"/>
      <c r="L12" s="139">
        <f t="shared" si="0"/>
        <v>0</v>
      </c>
      <c r="M12" s="140"/>
    </row>
    <row r="13" spans="1:149" s="110" customFormat="1">
      <c r="A13" s="136"/>
      <c r="B13" s="138"/>
      <c r="C13" s="137"/>
      <c r="D13" s="137"/>
      <c r="E13" s="138"/>
      <c r="F13" s="138"/>
      <c r="G13" s="138"/>
      <c r="H13" s="138"/>
      <c r="I13" s="138"/>
      <c r="J13" s="138"/>
      <c r="K13" s="139"/>
      <c r="L13" s="139">
        <f t="shared" si="0"/>
        <v>0</v>
      </c>
      <c r="M13" s="140"/>
    </row>
    <row r="14" spans="1:149" s="110" customFormat="1">
      <c r="A14" s="136"/>
      <c r="B14" s="138"/>
      <c r="C14" s="137"/>
      <c r="D14" s="137"/>
      <c r="E14" s="138"/>
      <c r="F14" s="138"/>
      <c r="G14" s="138"/>
      <c r="H14" s="138"/>
      <c r="I14" s="138"/>
      <c r="J14" s="138"/>
      <c r="K14" s="139"/>
      <c r="L14" s="139">
        <f t="shared" si="0"/>
        <v>0</v>
      </c>
      <c r="M14" s="140"/>
    </row>
    <row r="15" spans="1:149" s="110" customFormat="1">
      <c r="A15" s="136"/>
      <c r="B15" s="138"/>
      <c r="C15" s="137"/>
      <c r="D15" s="137"/>
      <c r="E15" s="138"/>
      <c r="F15" s="138"/>
      <c r="G15" s="138"/>
      <c r="H15" s="138"/>
      <c r="I15" s="138"/>
      <c r="J15" s="138"/>
      <c r="K15" s="139"/>
      <c r="L15" s="139">
        <f t="shared" si="0"/>
        <v>0</v>
      </c>
      <c r="M15" s="140"/>
    </row>
    <row r="16" spans="1:149" s="110" customFormat="1">
      <c r="A16" s="136"/>
      <c r="B16" s="138"/>
      <c r="C16" s="137"/>
      <c r="D16" s="137"/>
      <c r="E16" s="138"/>
      <c r="F16" s="138"/>
      <c r="G16" s="138"/>
      <c r="H16" s="138"/>
      <c r="I16" s="138"/>
      <c r="J16" s="138"/>
      <c r="K16" s="139"/>
      <c r="L16" s="139">
        <f t="shared" si="0"/>
        <v>0</v>
      </c>
      <c r="M16" s="140"/>
    </row>
    <row r="17" spans="1:13" s="110" customFormat="1">
      <c r="A17" s="136"/>
      <c r="B17" s="138"/>
      <c r="C17" s="137"/>
      <c r="D17" s="137"/>
      <c r="E17" s="138"/>
      <c r="F17" s="138"/>
      <c r="G17" s="138"/>
      <c r="H17" s="138"/>
      <c r="I17" s="138"/>
      <c r="J17" s="138"/>
      <c r="K17" s="139"/>
      <c r="L17" s="139">
        <f t="shared" si="0"/>
        <v>0</v>
      </c>
      <c r="M17" s="140"/>
    </row>
    <row r="18" spans="1:13" s="110" customFormat="1">
      <c r="A18" s="136"/>
      <c r="B18" s="138"/>
      <c r="C18" s="137"/>
      <c r="D18" s="137"/>
      <c r="E18" s="138"/>
      <c r="F18" s="138"/>
      <c r="G18" s="138"/>
      <c r="H18" s="138"/>
      <c r="I18" s="138"/>
      <c r="J18" s="138"/>
      <c r="K18" s="139"/>
      <c r="L18" s="139">
        <f t="shared" si="0"/>
        <v>0</v>
      </c>
      <c r="M18" s="140"/>
    </row>
    <row r="19" spans="1:13" s="110" customFormat="1">
      <c r="A19" s="136"/>
      <c r="B19" s="138"/>
      <c r="C19" s="137"/>
      <c r="D19" s="137"/>
      <c r="E19" s="138"/>
      <c r="F19" s="138"/>
      <c r="G19" s="138"/>
      <c r="H19" s="138"/>
      <c r="I19" s="138"/>
      <c r="J19" s="138"/>
      <c r="K19" s="139"/>
      <c r="L19" s="139">
        <f t="shared" si="0"/>
        <v>0</v>
      </c>
      <c r="M19" s="140"/>
    </row>
    <row r="20" spans="1:13" s="110" customFormat="1">
      <c r="A20" s="136"/>
      <c r="B20" s="138"/>
      <c r="C20" s="137"/>
      <c r="D20" s="137"/>
      <c r="E20" s="138"/>
      <c r="F20" s="138"/>
      <c r="G20" s="138"/>
      <c r="H20" s="138"/>
      <c r="I20" s="138"/>
      <c r="J20" s="138"/>
      <c r="K20" s="139"/>
      <c r="L20" s="139">
        <f t="shared" si="0"/>
        <v>0</v>
      </c>
      <c r="M20" s="140"/>
    </row>
    <row r="21" spans="1:13" s="110" customFormat="1">
      <c r="A21" s="136"/>
      <c r="B21" s="138"/>
      <c r="C21" s="137"/>
      <c r="D21" s="137"/>
      <c r="E21" s="138"/>
      <c r="F21" s="138"/>
      <c r="G21" s="138"/>
      <c r="H21" s="138"/>
      <c r="I21" s="138"/>
      <c r="J21" s="138"/>
      <c r="K21" s="139"/>
      <c r="L21" s="139">
        <f t="shared" si="0"/>
        <v>0</v>
      </c>
      <c r="M21" s="140"/>
    </row>
    <row r="22" spans="1:13" s="110" customFormat="1">
      <c r="A22" s="136"/>
      <c r="B22" s="138"/>
      <c r="C22" s="137"/>
      <c r="D22" s="137"/>
      <c r="E22" s="138"/>
      <c r="F22" s="138"/>
      <c r="G22" s="138"/>
      <c r="H22" s="138"/>
      <c r="I22" s="138"/>
      <c r="J22" s="138"/>
      <c r="K22" s="139"/>
      <c r="L22" s="139">
        <f t="shared" si="0"/>
        <v>0</v>
      </c>
      <c r="M22" s="140"/>
    </row>
    <row r="23" spans="1:13" s="110" customFormat="1">
      <c r="A23" s="136"/>
      <c r="B23" s="138"/>
      <c r="C23" s="137"/>
      <c r="D23" s="137"/>
      <c r="E23" s="138"/>
      <c r="F23" s="138"/>
      <c r="G23" s="138"/>
      <c r="H23" s="138"/>
      <c r="I23" s="138"/>
      <c r="J23" s="138"/>
      <c r="K23" s="139"/>
      <c r="L23" s="139">
        <f t="shared" si="0"/>
        <v>0</v>
      </c>
      <c r="M23" s="140"/>
    </row>
    <row r="24" spans="1:13" s="110" customFormat="1">
      <c r="A24" s="136"/>
      <c r="B24" s="138"/>
      <c r="C24" s="137"/>
      <c r="D24" s="137"/>
      <c r="E24" s="138"/>
      <c r="F24" s="138"/>
      <c r="G24" s="138"/>
      <c r="H24" s="138"/>
      <c r="I24" s="138"/>
      <c r="J24" s="138"/>
      <c r="K24" s="139"/>
      <c r="L24" s="139">
        <f t="shared" si="0"/>
        <v>0</v>
      </c>
      <c r="M24" s="140"/>
    </row>
    <row r="25" spans="1:13" s="110" customFormat="1">
      <c r="A25" s="136"/>
      <c r="B25" s="138"/>
      <c r="C25" s="137"/>
      <c r="D25" s="137"/>
      <c r="E25" s="138"/>
      <c r="F25" s="138"/>
      <c r="G25" s="138"/>
      <c r="H25" s="138"/>
      <c r="I25" s="138"/>
      <c r="J25" s="138"/>
      <c r="K25" s="139"/>
      <c r="L25" s="139">
        <f t="shared" si="0"/>
        <v>0</v>
      </c>
      <c r="M25" s="140"/>
    </row>
    <row r="26" spans="1:13" s="110" customFormat="1">
      <c r="A26" s="136"/>
      <c r="B26" s="138"/>
      <c r="C26" s="137"/>
      <c r="D26" s="137"/>
      <c r="E26" s="138"/>
      <c r="F26" s="138"/>
      <c r="G26" s="138"/>
      <c r="H26" s="138"/>
      <c r="I26" s="138"/>
      <c r="J26" s="138"/>
      <c r="K26" s="139"/>
      <c r="L26" s="139">
        <f t="shared" si="0"/>
        <v>0</v>
      </c>
      <c r="M26" s="140"/>
    </row>
    <row r="27" spans="1:13" s="110" customFormat="1">
      <c r="A27" s="136"/>
      <c r="B27" s="138"/>
      <c r="C27" s="137"/>
      <c r="D27" s="137"/>
      <c r="E27" s="138"/>
      <c r="F27" s="138"/>
      <c r="G27" s="138"/>
      <c r="H27" s="138"/>
      <c r="I27" s="138"/>
      <c r="J27" s="138"/>
      <c r="K27" s="139"/>
      <c r="L27" s="139">
        <f t="shared" si="0"/>
        <v>0</v>
      </c>
      <c r="M27" s="140"/>
    </row>
    <row r="28" spans="1:13" s="110" customFormat="1">
      <c r="A28" s="136"/>
      <c r="B28" s="138"/>
      <c r="C28" s="137"/>
      <c r="D28" s="137"/>
      <c r="E28" s="138"/>
      <c r="F28" s="138"/>
      <c r="G28" s="138"/>
      <c r="H28" s="138"/>
      <c r="I28" s="138"/>
      <c r="J28" s="138"/>
      <c r="K28" s="139"/>
      <c r="L28" s="139">
        <f t="shared" si="0"/>
        <v>0</v>
      </c>
      <c r="M28" s="140"/>
    </row>
    <row r="29" spans="1:13" s="110" customFormat="1">
      <c r="A29" s="136"/>
      <c r="B29" s="138"/>
      <c r="C29" s="137"/>
      <c r="D29" s="137"/>
      <c r="E29" s="138"/>
      <c r="F29" s="138"/>
      <c r="G29" s="138"/>
      <c r="H29" s="138"/>
      <c r="I29" s="138"/>
      <c r="J29" s="138"/>
      <c r="K29" s="139"/>
      <c r="L29" s="139">
        <f t="shared" si="0"/>
        <v>0</v>
      </c>
      <c r="M29" s="140"/>
    </row>
    <row r="30" spans="1:13" s="110" customFormat="1">
      <c r="A30" s="136"/>
      <c r="B30" s="138"/>
      <c r="C30" s="137"/>
      <c r="D30" s="137"/>
      <c r="E30" s="138"/>
      <c r="F30" s="138"/>
      <c r="G30" s="138"/>
      <c r="H30" s="138"/>
      <c r="I30" s="138"/>
      <c r="J30" s="138"/>
      <c r="K30" s="139"/>
      <c r="L30" s="139">
        <f t="shared" si="0"/>
        <v>0</v>
      </c>
      <c r="M30" s="140"/>
    </row>
    <row r="31" spans="1:13" s="110" customFormat="1">
      <c r="A31" s="136"/>
      <c r="B31" s="138"/>
      <c r="C31" s="137"/>
      <c r="D31" s="137"/>
      <c r="E31" s="138"/>
      <c r="F31" s="138"/>
      <c r="G31" s="138"/>
      <c r="H31" s="138"/>
      <c r="I31" s="138"/>
      <c r="J31" s="138"/>
      <c r="K31" s="139"/>
      <c r="L31" s="139">
        <f t="shared" si="0"/>
        <v>0</v>
      </c>
      <c r="M31" s="140"/>
    </row>
    <row r="32" spans="1:13" s="110" customFormat="1">
      <c r="A32" s="136"/>
      <c r="B32" s="138"/>
      <c r="C32" s="137"/>
      <c r="D32" s="137"/>
      <c r="E32" s="138"/>
      <c r="F32" s="138"/>
      <c r="G32" s="138"/>
      <c r="H32" s="138"/>
      <c r="I32" s="138"/>
      <c r="J32" s="138"/>
      <c r="K32" s="139"/>
      <c r="L32" s="139">
        <f t="shared" si="0"/>
        <v>0</v>
      </c>
      <c r="M32" s="140"/>
    </row>
    <row r="33" spans="1:13" s="110" customFormat="1">
      <c r="A33" s="136"/>
      <c r="B33" s="138"/>
      <c r="C33" s="137"/>
      <c r="D33" s="137"/>
      <c r="E33" s="138"/>
      <c r="F33" s="138"/>
      <c r="G33" s="138"/>
      <c r="H33" s="138"/>
      <c r="I33" s="138"/>
      <c r="J33" s="138"/>
      <c r="K33" s="139"/>
      <c r="L33" s="139">
        <f t="shared" si="0"/>
        <v>0</v>
      </c>
      <c r="M33" s="140"/>
    </row>
    <row r="34" spans="1:13" s="110" customFormat="1">
      <c r="A34" s="136"/>
      <c r="B34" s="141"/>
      <c r="C34" s="142"/>
      <c r="D34" s="142"/>
      <c r="E34" s="141"/>
      <c r="F34" s="141"/>
      <c r="G34" s="141"/>
      <c r="H34" s="141"/>
      <c r="I34" s="141"/>
      <c r="J34" s="141"/>
      <c r="K34" s="139"/>
      <c r="L34" s="139">
        <f t="shared" si="0"/>
        <v>0</v>
      </c>
      <c r="M34" s="140"/>
    </row>
    <row r="35" spans="1:13" s="110" customFormat="1">
      <c r="A35" s="136"/>
      <c r="B35" s="141"/>
      <c r="C35" s="142"/>
      <c r="D35" s="142"/>
      <c r="E35" s="141"/>
      <c r="F35" s="141"/>
      <c r="G35" s="141"/>
      <c r="H35" s="141"/>
      <c r="I35" s="141"/>
      <c r="J35" s="141"/>
      <c r="K35" s="139"/>
      <c r="L35" s="139">
        <f t="shared" si="0"/>
        <v>0</v>
      </c>
      <c r="M35" s="140"/>
    </row>
    <row r="36" spans="1:13" s="110" customFormat="1">
      <c r="A36" s="136"/>
      <c r="B36" s="141"/>
      <c r="C36" s="142"/>
      <c r="D36" s="142"/>
      <c r="E36" s="141"/>
      <c r="F36" s="141"/>
      <c r="G36" s="141"/>
      <c r="H36" s="141"/>
      <c r="I36" s="141"/>
      <c r="J36" s="141"/>
      <c r="K36" s="139"/>
      <c r="L36" s="139">
        <f t="shared" si="0"/>
        <v>0</v>
      </c>
      <c r="M36" s="140"/>
    </row>
    <row r="37" spans="1:13" s="110" customFormat="1">
      <c r="A37" s="119"/>
      <c r="C37" s="126"/>
      <c r="D37" s="126"/>
      <c r="K37" s="130"/>
      <c r="L37" s="130"/>
      <c r="M37" s="134"/>
    </row>
    <row r="38" spans="1:13" s="110" customFormat="1">
      <c r="A38" s="119"/>
      <c r="C38" s="126"/>
      <c r="D38" s="126"/>
      <c r="K38" s="130"/>
      <c r="L38" s="130"/>
      <c r="M38" s="134"/>
    </row>
    <row r="39" spans="1:13" s="110" customFormat="1">
      <c r="A39" s="119"/>
      <c r="C39" s="126"/>
      <c r="D39" s="126"/>
      <c r="K39" s="130"/>
      <c r="L39" s="130"/>
      <c r="M39" s="134"/>
    </row>
    <row r="40" spans="1:13" s="110" customFormat="1">
      <c r="A40" s="119"/>
      <c r="C40" s="126"/>
      <c r="D40" s="126"/>
      <c r="K40" s="130"/>
      <c r="L40" s="130"/>
      <c r="M40" s="134"/>
    </row>
    <row r="41" spans="1:13" s="110" customFormat="1">
      <c r="A41" s="119"/>
      <c r="C41" s="126"/>
      <c r="D41" s="126"/>
      <c r="K41" s="130"/>
      <c r="L41" s="130"/>
      <c r="M41" s="134"/>
    </row>
    <row r="42" spans="1:13" s="110" customFormat="1">
      <c r="A42" s="119"/>
      <c r="C42" s="126"/>
      <c r="D42" s="126"/>
      <c r="K42" s="130"/>
      <c r="L42" s="130"/>
      <c r="M42" s="134"/>
    </row>
    <row r="43" spans="1:13" s="110" customFormat="1">
      <c r="A43" s="119"/>
      <c r="C43" s="126"/>
      <c r="D43" s="126"/>
      <c r="K43" s="130"/>
      <c r="L43" s="130"/>
      <c r="M43" s="134"/>
    </row>
    <row r="44" spans="1:13" s="110" customFormat="1">
      <c r="A44" s="119"/>
      <c r="C44" s="126"/>
      <c r="D44" s="126"/>
      <c r="K44" s="130"/>
      <c r="L44" s="130"/>
      <c r="M44" s="134"/>
    </row>
    <row r="45" spans="1:13" s="110" customFormat="1">
      <c r="A45" s="119"/>
      <c r="C45" s="126"/>
      <c r="D45" s="126"/>
      <c r="K45" s="130"/>
      <c r="L45" s="130"/>
      <c r="M45" s="134"/>
    </row>
    <row r="46" spans="1:13" s="110" customFormat="1">
      <c r="A46" s="119"/>
      <c r="C46" s="126"/>
      <c r="D46" s="126"/>
      <c r="K46" s="130"/>
      <c r="L46" s="130"/>
      <c r="M46" s="134"/>
    </row>
    <row r="47" spans="1:13" s="110" customFormat="1">
      <c r="A47" s="119"/>
      <c r="C47" s="126"/>
      <c r="D47" s="126"/>
      <c r="K47" s="130"/>
      <c r="L47" s="130"/>
      <c r="M47" s="134"/>
    </row>
    <row r="48" spans="1:13" s="110" customFormat="1">
      <c r="A48" s="119"/>
      <c r="C48" s="126"/>
      <c r="D48" s="126"/>
      <c r="K48" s="130"/>
      <c r="L48" s="130"/>
      <c r="M48" s="134"/>
    </row>
    <row r="49" spans="1:13" s="110" customFormat="1">
      <c r="A49" s="119"/>
      <c r="C49" s="126"/>
      <c r="D49" s="126"/>
      <c r="K49" s="130"/>
      <c r="L49" s="130"/>
      <c r="M49" s="134"/>
    </row>
    <row r="50" spans="1:13" s="110" customFormat="1">
      <c r="A50" s="119"/>
      <c r="C50" s="126"/>
      <c r="D50" s="126"/>
      <c r="K50" s="130"/>
      <c r="L50" s="130"/>
      <c r="M50" s="134"/>
    </row>
    <row r="51" spans="1:13" s="110" customFormat="1">
      <c r="A51" s="119"/>
      <c r="C51" s="126"/>
      <c r="D51" s="126"/>
      <c r="K51" s="130"/>
      <c r="L51" s="130"/>
      <c r="M51" s="134"/>
    </row>
    <row r="52" spans="1:13" s="110" customFormat="1">
      <c r="A52" s="119"/>
      <c r="C52" s="126"/>
      <c r="D52" s="126"/>
      <c r="K52" s="130"/>
      <c r="L52" s="130"/>
      <c r="M52" s="134"/>
    </row>
    <row r="53" spans="1:13" s="110" customFormat="1">
      <c r="A53" s="119"/>
      <c r="C53" s="126"/>
      <c r="D53" s="126"/>
      <c r="K53" s="130"/>
      <c r="L53" s="130"/>
      <c r="M53" s="134"/>
    </row>
    <row r="54" spans="1:13" s="110" customFormat="1">
      <c r="A54" s="119"/>
      <c r="C54" s="126"/>
      <c r="D54" s="126"/>
      <c r="K54" s="130"/>
      <c r="L54" s="130"/>
      <c r="M54" s="134"/>
    </row>
    <row r="55" spans="1:13" s="110" customFormat="1">
      <c r="A55" s="119"/>
      <c r="C55" s="126"/>
      <c r="D55" s="126"/>
      <c r="K55" s="130"/>
      <c r="L55" s="130"/>
      <c r="M55" s="1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22A3-C31F-4178-900A-76383F27AE8B}">
  <dimension ref="A1:FA37"/>
  <sheetViews>
    <sheetView workbookViewId="0">
      <selection activeCell="A12" sqref="A12"/>
    </sheetView>
  </sheetViews>
  <sheetFormatPr defaultColWidth="9.125" defaultRowHeight="12.45"/>
  <cols>
    <col min="1" max="1" width="9.375" style="10" customWidth="1"/>
    <col min="2" max="2" width="22.625" style="12" customWidth="1"/>
    <col min="3" max="3" width="7.625" style="12" customWidth="1"/>
    <col min="4" max="4" width="9" style="28" customWidth="1"/>
    <col min="5" max="5" width="8.375" style="28" customWidth="1"/>
    <col min="6" max="6" width="5.75" style="12" customWidth="1"/>
    <col min="7" max="7" width="7.375" style="12" customWidth="1"/>
    <col min="8" max="8" width="9.875" style="12" customWidth="1"/>
    <col min="9" max="9" width="12.375" style="12" bestFit="1" customWidth="1"/>
    <col min="10" max="10" width="8.75" style="12" customWidth="1"/>
    <col min="11" max="11" width="8.625" style="12" customWidth="1"/>
    <col min="12" max="12" width="8.125" style="12" customWidth="1"/>
    <col min="13" max="13" width="8.875" style="12" customWidth="1"/>
    <col min="14" max="14" width="12.375" style="12" customWidth="1"/>
    <col min="15" max="15" width="13.25" style="12" customWidth="1"/>
    <col min="16" max="17" width="16.375" style="12" customWidth="1"/>
    <col min="18" max="18" width="31.125" style="12" customWidth="1"/>
    <col min="19" max="20" width="9.125" style="10"/>
    <col min="21" max="16384" width="9.125" style="12"/>
  </cols>
  <sheetData>
    <row r="1" spans="1:157">
      <c r="A1" s="198" t="s">
        <v>108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200"/>
    </row>
    <row r="2" spans="1:157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3"/>
    </row>
    <row r="3" spans="1:157" s="2" customFormat="1" ht="13.1">
      <c r="A3" s="201" t="s">
        <v>0</v>
      </c>
      <c r="B3" s="202"/>
      <c r="C3" s="204"/>
      <c r="D3" s="204"/>
      <c r="E3" s="146"/>
      <c r="F3" s="147"/>
      <c r="G3" s="147" t="s">
        <v>1</v>
      </c>
      <c r="H3" s="204"/>
      <c r="I3" s="204"/>
      <c r="J3" s="204"/>
      <c r="K3" s="204"/>
      <c r="L3" s="204"/>
      <c r="M3" s="147"/>
      <c r="N3" s="147"/>
      <c r="O3" s="147"/>
      <c r="P3" s="147"/>
      <c r="Q3" s="147"/>
      <c r="R3" s="148"/>
      <c r="S3" s="6"/>
      <c r="T3" s="6"/>
    </row>
    <row r="4" spans="1:157">
      <c r="A4" s="149"/>
      <c r="B4" s="150"/>
      <c r="C4" s="150"/>
      <c r="D4" s="151"/>
      <c r="E4" s="151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2"/>
    </row>
    <row r="5" spans="1:157">
      <c r="A5" s="149"/>
      <c r="B5" s="150"/>
      <c r="C5" s="205" t="s">
        <v>109</v>
      </c>
      <c r="D5" s="206"/>
      <c r="E5" s="206"/>
      <c r="F5" s="206"/>
      <c r="G5" s="207"/>
      <c r="H5" s="208" t="s">
        <v>110</v>
      </c>
      <c r="I5" s="208"/>
      <c r="J5" s="208"/>
      <c r="K5" s="208"/>
      <c r="L5" s="208"/>
      <c r="M5" s="208"/>
      <c r="N5" s="208" t="s">
        <v>111</v>
      </c>
      <c r="O5" s="208"/>
      <c r="P5" s="150"/>
      <c r="Q5" s="150"/>
      <c r="R5" s="152"/>
    </row>
    <row r="6" spans="1:157" ht="24.9">
      <c r="A6" s="153" t="s">
        <v>99</v>
      </c>
      <c r="B6" s="154" t="s">
        <v>125</v>
      </c>
      <c r="C6" s="154" t="s">
        <v>112</v>
      </c>
      <c r="D6" s="155" t="s">
        <v>113</v>
      </c>
      <c r="E6" s="155" t="s">
        <v>88</v>
      </c>
      <c r="F6" s="154" t="s">
        <v>114</v>
      </c>
      <c r="G6" s="154" t="s">
        <v>115</v>
      </c>
      <c r="H6" s="154" t="s">
        <v>116</v>
      </c>
      <c r="I6" s="154" t="s">
        <v>117</v>
      </c>
      <c r="J6" s="154" t="s">
        <v>118</v>
      </c>
      <c r="K6" s="154" t="s">
        <v>119</v>
      </c>
      <c r="L6" s="154" t="s">
        <v>120</v>
      </c>
      <c r="M6" s="154" t="s">
        <v>121</v>
      </c>
      <c r="N6" s="154" t="s">
        <v>122</v>
      </c>
      <c r="O6" s="154" t="s">
        <v>123</v>
      </c>
      <c r="P6" s="154" t="s">
        <v>124</v>
      </c>
      <c r="Q6" s="156" t="s">
        <v>27</v>
      </c>
      <c r="R6" s="156" t="s">
        <v>83</v>
      </c>
      <c r="S6" s="157" t="s">
        <v>126</v>
      </c>
      <c r="T6" s="157" t="s">
        <v>127</v>
      </c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</row>
    <row r="7" spans="1:157" s="2" customFormat="1" ht="13.1">
      <c r="A7" s="81" t="s">
        <v>135</v>
      </c>
      <c r="B7" s="81" t="s">
        <v>274</v>
      </c>
      <c r="C7" s="163"/>
      <c r="D7" s="164"/>
      <c r="E7" s="164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5"/>
      <c r="R7" s="166"/>
      <c r="S7" s="6"/>
      <c r="T7" s="6"/>
    </row>
    <row r="8" spans="1:157">
      <c r="A8" s="162">
        <v>22</v>
      </c>
      <c r="B8" s="98" t="s">
        <v>275</v>
      </c>
      <c r="C8" s="98" t="s">
        <v>276</v>
      </c>
      <c r="D8" s="159">
        <v>2.8</v>
      </c>
      <c r="E8" s="159">
        <v>0.5</v>
      </c>
      <c r="F8" s="98">
        <v>19</v>
      </c>
      <c r="G8" s="98" t="s">
        <v>277</v>
      </c>
      <c r="H8" s="98" t="s">
        <v>278</v>
      </c>
      <c r="I8" s="98" t="s">
        <v>279</v>
      </c>
      <c r="J8" s="98">
        <v>7</v>
      </c>
      <c r="K8" s="98">
        <v>7</v>
      </c>
      <c r="L8" s="98">
        <v>7</v>
      </c>
      <c r="M8" s="98">
        <v>7</v>
      </c>
      <c r="N8" s="98" t="s">
        <v>280</v>
      </c>
      <c r="O8" s="98" t="s">
        <v>280</v>
      </c>
      <c r="P8" s="98" t="s">
        <v>281</v>
      </c>
      <c r="Q8" s="160" t="s">
        <v>280</v>
      </c>
      <c r="R8" s="161"/>
      <c r="S8" s="10">
        <v>455.75</v>
      </c>
      <c r="T8" s="10">
        <f t="shared" ref="T8:T37" si="0">SUM(A8)*S8</f>
        <v>10026.5</v>
      </c>
    </row>
    <row r="9" spans="1:157">
      <c r="A9" s="162">
        <v>11</v>
      </c>
      <c r="B9" s="98" t="s">
        <v>275</v>
      </c>
      <c r="C9" s="98" t="s">
        <v>282</v>
      </c>
      <c r="D9" s="159">
        <v>1.2</v>
      </c>
      <c r="E9" s="159">
        <v>0.5</v>
      </c>
      <c r="F9" s="98">
        <v>19</v>
      </c>
      <c r="G9" s="98" t="s">
        <v>277</v>
      </c>
      <c r="H9" s="98" t="s">
        <v>278</v>
      </c>
      <c r="I9" s="98" t="s">
        <v>279</v>
      </c>
      <c r="J9" s="98" t="s">
        <v>283</v>
      </c>
      <c r="K9" s="98" t="s">
        <v>283</v>
      </c>
      <c r="L9" s="98">
        <v>7</v>
      </c>
      <c r="M9" s="98">
        <v>7</v>
      </c>
      <c r="N9" s="98" t="s">
        <v>280</v>
      </c>
      <c r="O9" s="98" t="s">
        <v>284</v>
      </c>
      <c r="P9" s="98" t="s">
        <v>281</v>
      </c>
      <c r="Q9" s="160" t="s">
        <v>280</v>
      </c>
      <c r="R9" s="161"/>
      <c r="S9" s="10">
        <v>117.02</v>
      </c>
      <c r="T9" s="10">
        <f t="shared" si="0"/>
        <v>1287.22</v>
      </c>
      <c r="U9" s="10">
        <f>SUM(T8:T9)/11</f>
        <v>1028.52</v>
      </c>
    </row>
    <row r="10" spans="1:157" s="2" customFormat="1" ht="13.1">
      <c r="A10" s="81" t="s">
        <v>143</v>
      </c>
      <c r="B10" s="81" t="s">
        <v>270</v>
      </c>
      <c r="C10" s="163"/>
      <c r="D10" s="164"/>
      <c r="E10" s="164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5"/>
      <c r="R10" s="166"/>
      <c r="S10" s="6"/>
      <c r="T10" s="6"/>
    </row>
    <row r="11" spans="1:157">
      <c r="A11" s="162">
        <v>429</v>
      </c>
      <c r="B11" s="98" t="s">
        <v>285</v>
      </c>
      <c r="C11" s="98" t="s">
        <v>276</v>
      </c>
      <c r="D11" s="159">
        <v>1.3</v>
      </c>
      <c r="E11" s="159">
        <v>0.4</v>
      </c>
      <c r="F11" s="98">
        <v>19</v>
      </c>
      <c r="G11" s="98" t="s">
        <v>277</v>
      </c>
      <c r="H11" s="98" t="s">
        <v>278</v>
      </c>
      <c r="I11" s="98" t="s">
        <v>279</v>
      </c>
      <c r="J11" s="98">
        <v>7</v>
      </c>
      <c r="K11" s="98">
        <v>7</v>
      </c>
      <c r="L11" s="98">
        <v>7</v>
      </c>
      <c r="M11" s="98">
        <v>7</v>
      </c>
      <c r="N11" s="98">
        <v>5.2</v>
      </c>
      <c r="O11" s="98" t="s">
        <v>284</v>
      </c>
      <c r="P11" s="98" t="s">
        <v>286</v>
      </c>
      <c r="Q11" s="160">
        <v>5.2</v>
      </c>
      <c r="R11" s="161"/>
      <c r="S11" s="10">
        <v>119.42</v>
      </c>
      <c r="T11" s="10">
        <f t="shared" si="0"/>
        <v>51231.18</v>
      </c>
    </row>
    <row r="12" spans="1:157">
      <c r="A12" s="162">
        <v>143</v>
      </c>
      <c r="B12" s="98" t="s">
        <v>345</v>
      </c>
      <c r="C12" s="98" t="s">
        <v>282</v>
      </c>
      <c r="D12" s="159">
        <v>0.8</v>
      </c>
      <c r="E12" s="159">
        <v>0.4</v>
      </c>
      <c r="F12" s="98">
        <v>19</v>
      </c>
      <c r="G12" s="98" t="s">
        <v>277</v>
      </c>
      <c r="H12" s="98" t="s">
        <v>278</v>
      </c>
      <c r="I12" s="98" t="s">
        <v>279</v>
      </c>
      <c r="J12" s="98" t="s">
        <v>283</v>
      </c>
      <c r="K12" s="98" t="s">
        <v>283</v>
      </c>
      <c r="L12" s="98">
        <v>7</v>
      </c>
      <c r="M12" s="98">
        <v>7</v>
      </c>
      <c r="N12" s="98">
        <v>5.2</v>
      </c>
      <c r="O12" s="98" t="s">
        <v>284</v>
      </c>
      <c r="P12" s="98" t="s">
        <v>286</v>
      </c>
      <c r="Q12" s="160">
        <v>5.2</v>
      </c>
      <c r="R12" s="161"/>
      <c r="S12" s="10">
        <v>75</v>
      </c>
      <c r="T12" s="10">
        <f t="shared" si="0"/>
        <v>10725</v>
      </c>
    </row>
    <row r="13" spans="1:157">
      <c r="A13" s="162">
        <v>143</v>
      </c>
      <c r="B13" s="98" t="s">
        <v>344</v>
      </c>
      <c r="C13" s="98" t="s">
        <v>282</v>
      </c>
      <c r="D13" s="159">
        <v>0.4</v>
      </c>
      <c r="E13" s="159">
        <v>0.4</v>
      </c>
      <c r="F13" s="98">
        <v>19</v>
      </c>
      <c r="G13" s="98" t="s">
        <v>277</v>
      </c>
      <c r="H13" s="98" t="s">
        <v>278</v>
      </c>
      <c r="I13" s="98" t="s">
        <v>279</v>
      </c>
      <c r="J13" s="98" t="s">
        <v>283</v>
      </c>
      <c r="K13" s="98" t="s">
        <v>283</v>
      </c>
      <c r="L13" s="98">
        <v>7</v>
      </c>
      <c r="M13" s="98">
        <v>7</v>
      </c>
      <c r="N13" s="98">
        <v>5.2</v>
      </c>
      <c r="O13" s="98" t="s">
        <v>284</v>
      </c>
      <c r="P13" s="98" t="s">
        <v>286</v>
      </c>
      <c r="Q13" s="160">
        <v>5.2</v>
      </c>
      <c r="R13" s="161"/>
      <c r="S13" s="10">
        <v>44.64</v>
      </c>
      <c r="T13" s="10">
        <f t="shared" ref="T13" si="1">SUM(A13)*S13</f>
        <v>6383.52</v>
      </c>
    </row>
    <row r="14" spans="1:157">
      <c r="A14" s="162">
        <v>286</v>
      </c>
      <c r="B14" s="98" t="s">
        <v>287</v>
      </c>
      <c r="C14" s="98" t="s">
        <v>276</v>
      </c>
      <c r="D14" s="159">
        <v>0.4</v>
      </c>
      <c r="E14" s="159">
        <v>0.38</v>
      </c>
      <c r="F14" s="98">
        <v>19</v>
      </c>
      <c r="G14" s="98" t="s">
        <v>277</v>
      </c>
      <c r="H14" s="98" t="s">
        <v>278</v>
      </c>
      <c r="I14" s="98" t="s">
        <v>279</v>
      </c>
      <c r="J14" s="98">
        <v>7</v>
      </c>
      <c r="K14" s="98">
        <v>7</v>
      </c>
      <c r="L14" s="98">
        <v>7</v>
      </c>
      <c r="M14" s="98">
        <v>7</v>
      </c>
      <c r="N14" s="98">
        <v>5.2</v>
      </c>
      <c r="O14" s="98">
        <v>5.2</v>
      </c>
      <c r="P14" s="98" t="s">
        <v>286</v>
      </c>
      <c r="Q14" s="160">
        <v>5.2</v>
      </c>
      <c r="R14" s="161"/>
      <c r="S14" s="10">
        <v>53.23</v>
      </c>
      <c r="T14" s="10">
        <f t="shared" si="0"/>
        <v>15223.779999999999</v>
      </c>
    </row>
    <row r="15" spans="1:157">
      <c r="A15" s="162">
        <v>143</v>
      </c>
      <c r="B15" s="98" t="s">
        <v>287</v>
      </c>
      <c r="C15" s="98" t="s">
        <v>288</v>
      </c>
      <c r="D15" s="159">
        <v>0.4</v>
      </c>
      <c r="E15" s="159">
        <v>0.4</v>
      </c>
      <c r="F15" s="98">
        <v>19</v>
      </c>
      <c r="G15" s="98" t="s">
        <v>277</v>
      </c>
      <c r="H15" s="98" t="s">
        <v>278</v>
      </c>
      <c r="I15" s="98" t="s">
        <v>279</v>
      </c>
      <c r="J15" s="98" t="s">
        <v>283</v>
      </c>
      <c r="K15" s="98" t="s">
        <v>283</v>
      </c>
      <c r="L15" s="98">
        <v>7</v>
      </c>
      <c r="M15" s="98" t="s">
        <v>283</v>
      </c>
      <c r="N15" s="98">
        <v>5.2</v>
      </c>
      <c r="O15" s="98" t="s">
        <v>284</v>
      </c>
      <c r="P15" s="98" t="s">
        <v>286</v>
      </c>
      <c r="Q15" s="160">
        <v>5.2</v>
      </c>
      <c r="R15" s="161"/>
      <c r="S15" s="10">
        <v>44.64</v>
      </c>
      <c r="T15" s="10">
        <f t="shared" si="0"/>
        <v>6383.52</v>
      </c>
    </row>
    <row r="16" spans="1:157">
      <c r="A16" s="162">
        <v>143</v>
      </c>
      <c r="B16" s="98" t="s">
        <v>289</v>
      </c>
      <c r="C16" s="98" t="s">
        <v>276</v>
      </c>
      <c r="D16" s="159">
        <v>0.2</v>
      </c>
      <c r="E16" s="159">
        <v>0.4</v>
      </c>
      <c r="F16" s="98">
        <v>19</v>
      </c>
      <c r="G16" s="98" t="s">
        <v>277</v>
      </c>
      <c r="H16" s="98" t="s">
        <v>278</v>
      </c>
      <c r="I16" s="98" t="s">
        <v>279</v>
      </c>
      <c r="J16" s="98">
        <v>7</v>
      </c>
      <c r="K16" s="98">
        <v>7</v>
      </c>
      <c r="L16" s="98">
        <v>7</v>
      </c>
      <c r="M16" s="98">
        <v>7</v>
      </c>
      <c r="N16" s="98">
        <v>5.2</v>
      </c>
      <c r="O16" s="98" t="s">
        <v>284</v>
      </c>
      <c r="P16" s="98" t="s">
        <v>286</v>
      </c>
      <c r="Q16" s="160">
        <v>5.2</v>
      </c>
      <c r="R16" s="161"/>
      <c r="S16" s="10">
        <v>44.64</v>
      </c>
      <c r="T16" s="10">
        <f t="shared" si="0"/>
        <v>6383.52</v>
      </c>
    </row>
    <row r="17" spans="1:21">
      <c r="A17" s="162">
        <v>143</v>
      </c>
      <c r="B17" s="98" t="s">
        <v>290</v>
      </c>
      <c r="C17" s="98"/>
      <c r="D17" s="159">
        <v>1.3</v>
      </c>
      <c r="E17" s="159">
        <v>0.4</v>
      </c>
      <c r="F17" s="98">
        <v>19</v>
      </c>
      <c r="G17" s="98" t="s">
        <v>277</v>
      </c>
      <c r="H17" s="98" t="s">
        <v>278</v>
      </c>
      <c r="I17" s="98" t="s">
        <v>279</v>
      </c>
      <c r="J17" s="98" t="s">
        <v>283</v>
      </c>
      <c r="K17" s="98" t="s">
        <v>283</v>
      </c>
      <c r="L17" s="98" t="s">
        <v>283</v>
      </c>
      <c r="M17" s="98" t="s">
        <v>283</v>
      </c>
      <c r="N17" s="98">
        <v>5.2</v>
      </c>
      <c r="O17" s="98" t="s">
        <v>284</v>
      </c>
      <c r="P17" s="98" t="s">
        <v>286</v>
      </c>
      <c r="Q17" s="160">
        <v>5.2</v>
      </c>
      <c r="R17" s="161"/>
      <c r="S17" s="10">
        <v>83.29</v>
      </c>
      <c r="T17" s="10">
        <f t="shared" si="0"/>
        <v>11910.470000000001</v>
      </c>
    </row>
    <row r="18" spans="1:21">
      <c r="A18" s="162">
        <v>286</v>
      </c>
      <c r="B18" s="98" t="s">
        <v>76</v>
      </c>
      <c r="C18" s="98"/>
      <c r="D18" s="159">
        <v>1.3</v>
      </c>
      <c r="E18" s="159">
        <v>0.35</v>
      </c>
      <c r="F18" s="98">
        <v>19</v>
      </c>
      <c r="G18" s="98" t="s">
        <v>277</v>
      </c>
      <c r="H18" s="98" t="s">
        <v>278</v>
      </c>
      <c r="I18" s="98" t="s">
        <v>279</v>
      </c>
      <c r="J18" s="98" t="s">
        <v>283</v>
      </c>
      <c r="K18" s="98" t="s">
        <v>283</v>
      </c>
      <c r="L18" s="98" t="s">
        <v>283</v>
      </c>
      <c r="M18" s="98" t="s">
        <v>283</v>
      </c>
      <c r="N18" s="98">
        <v>5.2</v>
      </c>
      <c r="O18" s="98" t="s">
        <v>284</v>
      </c>
      <c r="P18" s="98" t="s">
        <v>286</v>
      </c>
      <c r="Q18" s="160">
        <v>5.2</v>
      </c>
      <c r="R18" s="161"/>
      <c r="S18" s="10">
        <v>73.16</v>
      </c>
      <c r="T18" s="10">
        <f t="shared" si="0"/>
        <v>20923.759999999998</v>
      </c>
      <c r="U18" s="12">
        <f>SUM(T11:T18)/143</f>
        <v>903.25</v>
      </c>
    </row>
    <row r="19" spans="1:21">
      <c r="A19" s="162"/>
      <c r="B19" s="98"/>
      <c r="C19" s="98"/>
      <c r="D19" s="159"/>
      <c r="E19" s="159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160"/>
      <c r="R19" s="161"/>
      <c r="T19" s="10">
        <f t="shared" si="0"/>
        <v>0</v>
      </c>
    </row>
    <row r="20" spans="1:21">
      <c r="A20" s="162"/>
      <c r="B20" s="98"/>
      <c r="C20" s="98"/>
      <c r="D20" s="159"/>
      <c r="E20" s="159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160"/>
      <c r="R20" s="161"/>
      <c r="T20" s="10">
        <f t="shared" si="0"/>
        <v>0</v>
      </c>
    </row>
    <row r="21" spans="1:21">
      <c r="A21" s="162"/>
      <c r="B21" s="98"/>
      <c r="C21" s="98"/>
      <c r="D21" s="159"/>
      <c r="E21" s="159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60"/>
      <c r="R21" s="161"/>
      <c r="T21" s="10">
        <f t="shared" si="0"/>
        <v>0</v>
      </c>
    </row>
    <row r="22" spans="1:21">
      <c r="A22" s="162"/>
      <c r="B22" s="98"/>
      <c r="C22" s="98"/>
      <c r="D22" s="159"/>
      <c r="E22" s="159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160"/>
      <c r="R22" s="161"/>
      <c r="T22" s="10">
        <f t="shared" si="0"/>
        <v>0</v>
      </c>
    </row>
    <row r="23" spans="1:21">
      <c r="A23" s="162"/>
      <c r="B23" s="98"/>
      <c r="C23" s="98"/>
      <c r="D23" s="159"/>
      <c r="E23" s="159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160"/>
      <c r="R23" s="161"/>
      <c r="T23" s="10">
        <f t="shared" si="0"/>
        <v>0</v>
      </c>
    </row>
    <row r="24" spans="1:21">
      <c r="A24" s="162"/>
      <c r="B24" s="98"/>
      <c r="C24" s="98"/>
      <c r="D24" s="159"/>
      <c r="E24" s="159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160"/>
      <c r="R24" s="161"/>
      <c r="T24" s="10">
        <f t="shared" si="0"/>
        <v>0</v>
      </c>
    </row>
    <row r="25" spans="1:21">
      <c r="A25" s="162"/>
      <c r="B25" s="98"/>
      <c r="C25" s="98"/>
      <c r="D25" s="159"/>
      <c r="E25" s="159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160"/>
      <c r="R25" s="161"/>
      <c r="T25" s="10">
        <f t="shared" si="0"/>
        <v>0</v>
      </c>
    </row>
    <row r="26" spans="1:21">
      <c r="A26" s="162"/>
      <c r="B26" s="98"/>
      <c r="C26" s="98"/>
      <c r="D26" s="159"/>
      <c r="E26" s="159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160"/>
      <c r="R26" s="161"/>
      <c r="T26" s="10">
        <f t="shared" si="0"/>
        <v>0</v>
      </c>
    </row>
    <row r="27" spans="1:21">
      <c r="A27" s="162"/>
      <c r="B27" s="98"/>
      <c r="C27" s="98"/>
      <c r="D27" s="159"/>
      <c r="E27" s="159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160"/>
      <c r="R27" s="161"/>
      <c r="T27" s="10">
        <f t="shared" si="0"/>
        <v>0</v>
      </c>
    </row>
    <row r="28" spans="1:21">
      <c r="A28" s="162"/>
      <c r="B28" s="98"/>
      <c r="C28" s="98"/>
      <c r="D28" s="159"/>
      <c r="E28" s="159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160"/>
      <c r="R28" s="161"/>
      <c r="T28" s="10">
        <f t="shared" si="0"/>
        <v>0</v>
      </c>
    </row>
    <row r="29" spans="1:21">
      <c r="A29" s="162"/>
      <c r="B29" s="98"/>
      <c r="C29" s="98"/>
      <c r="D29" s="159"/>
      <c r="E29" s="159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160"/>
      <c r="R29" s="161"/>
      <c r="T29" s="10">
        <f t="shared" si="0"/>
        <v>0</v>
      </c>
    </row>
    <row r="30" spans="1:21">
      <c r="A30" s="162"/>
      <c r="B30" s="98"/>
      <c r="C30" s="98"/>
      <c r="D30" s="159"/>
      <c r="E30" s="159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160"/>
      <c r="R30" s="161"/>
      <c r="T30" s="10">
        <f t="shared" si="0"/>
        <v>0</v>
      </c>
    </row>
    <row r="31" spans="1:21">
      <c r="A31" s="162"/>
      <c r="B31" s="98"/>
      <c r="C31" s="98"/>
      <c r="D31" s="159"/>
      <c r="E31" s="159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160"/>
      <c r="R31" s="161"/>
      <c r="T31" s="10">
        <f t="shared" si="0"/>
        <v>0</v>
      </c>
    </row>
    <row r="32" spans="1:21">
      <c r="A32" s="162"/>
      <c r="B32" s="98"/>
      <c r="C32" s="98"/>
      <c r="D32" s="159"/>
      <c r="E32" s="159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160"/>
      <c r="R32" s="161"/>
      <c r="T32" s="10">
        <f t="shared" si="0"/>
        <v>0</v>
      </c>
    </row>
    <row r="33" spans="1:20">
      <c r="A33" s="162"/>
      <c r="B33" s="98"/>
      <c r="C33" s="98"/>
      <c r="D33" s="159"/>
      <c r="E33" s="159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160"/>
      <c r="R33" s="161"/>
      <c r="T33" s="10">
        <f t="shared" si="0"/>
        <v>0</v>
      </c>
    </row>
    <row r="34" spans="1:20">
      <c r="A34" s="162"/>
      <c r="B34" s="98"/>
      <c r="C34" s="98"/>
      <c r="D34" s="159"/>
      <c r="E34" s="159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160"/>
      <c r="R34" s="161"/>
      <c r="T34" s="10">
        <f t="shared" si="0"/>
        <v>0</v>
      </c>
    </row>
    <row r="35" spans="1:20">
      <c r="A35" s="162"/>
      <c r="B35" s="98"/>
      <c r="C35" s="98"/>
      <c r="D35" s="159"/>
      <c r="E35" s="159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60"/>
      <c r="R35" s="161"/>
      <c r="T35" s="10">
        <f t="shared" si="0"/>
        <v>0</v>
      </c>
    </row>
    <row r="36" spans="1:20">
      <c r="A36" s="162"/>
      <c r="B36" s="98"/>
      <c r="C36" s="98"/>
      <c r="D36" s="159"/>
      <c r="E36" s="159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160"/>
      <c r="R36" s="161"/>
      <c r="T36" s="10">
        <f t="shared" si="0"/>
        <v>0</v>
      </c>
    </row>
    <row r="37" spans="1:20">
      <c r="A37" s="162"/>
      <c r="B37" s="98"/>
      <c r="C37" s="98"/>
      <c r="D37" s="159"/>
      <c r="E37" s="159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160"/>
      <c r="R37" s="161"/>
      <c r="T37" s="10">
        <f t="shared" si="0"/>
        <v>0</v>
      </c>
    </row>
  </sheetData>
  <mergeCells count="7">
    <mergeCell ref="A1:R2"/>
    <mergeCell ref="A3:B3"/>
    <mergeCell ref="C3:D3"/>
    <mergeCell ref="H3:L3"/>
    <mergeCell ref="C5:G5"/>
    <mergeCell ref="H5:M5"/>
    <mergeCell ref="N5:O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02454-4638-412B-8B44-2A71302126EE}">
  <dimension ref="A2:H16"/>
  <sheetViews>
    <sheetView workbookViewId="0">
      <selection activeCell="I1" sqref="I1:K1048576"/>
    </sheetView>
  </sheetViews>
  <sheetFormatPr defaultRowHeight="12.45"/>
  <cols>
    <col min="1" max="1" width="12.875" style="39" customWidth="1"/>
    <col min="2" max="2" width="12" style="39" customWidth="1"/>
    <col min="3" max="3" width="24.25" style="39" bestFit="1" customWidth="1"/>
    <col min="4" max="4" width="20.75" style="39" customWidth="1"/>
    <col min="5" max="5" width="9.125" style="40"/>
    <col min="6" max="6" width="20" style="41" bestFit="1" customWidth="1"/>
    <col min="7" max="7" width="20" style="41" customWidth="1"/>
    <col min="8" max="8" width="13.25" style="41" customWidth="1"/>
  </cols>
  <sheetData>
    <row r="2" spans="1:8" s="38" customFormat="1" ht="15.05">
      <c r="A2" s="35" t="s">
        <v>31</v>
      </c>
      <c r="B2" s="35" t="s">
        <v>252</v>
      </c>
      <c r="C2" s="35" t="s">
        <v>38</v>
      </c>
      <c r="D2" s="35" t="s">
        <v>53</v>
      </c>
      <c r="E2" s="36" t="s">
        <v>33</v>
      </c>
      <c r="F2" s="37" t="s">
        <v>254</v>
      </c>
      <c r="G2" s="37" t="s">
        <v>34</v>
      </c>
      <c r="H2" s="37" t="s">
        <v>52</v>
      </c>
    </row>
    <row r="3" spans="1:8">
      <c r="A3" s="39" t="s">
        <v>140</v>
      </c>
      <c r="B3" s="79" t="s">
        <v>253</v>
      </c>
      <c r="C3" s="79" t="s">
        <v>235</v>
      </c>
      <c r="D3" s="79" t="s">
        <v>236</v>
      </c>
      <c r="E3" s="40">
        <v>1</v>
      </c>
      <c r="F3" s="145" t="s">
        <v>255</v>
      </c>
      <c r="G3" s="145"/>
      <c r="H3" s="41">
        <v>5.17</v>
      </c>
    </row>
    <row r="4" spans="1:8">
      <c r="A4" s="39" t="s">
        <v>140</v>
      </c>
      <c r="B4" s="79" t="s">
        <v>256</v>
      </c>
      <c r="C4" s="79" t="s">
        <v>235</v>
      </c>
      <c r="D4" s="79" t="s">
        <v>236</v>
      </c>
      <c r="E4" s="40">
        <v>1</v>
      </c>
      <c r="F4" s="145" t="s">
        <v>257</v>
      </c>
      <c r="G4" s="145"/>
      <c r="H4" s="41">
        <v>5.17</v>
      </c>
    </row>
    <row r="5" spans="1:8">
      <c r="A5" s="39" t="s">
        <v>140</v>
      </c>
      <c r="B5" s="79" t="s">
        <v>258</v>
      </c>
      <c r="C5" s="79" t="s">
        <v>235</v>
      </c>
      <c r="D5" s="79" t="s">
        <v>236</v>
      </c>
      <c r="E5" s="40">
        <v>3</v>
      </c>
      <c r="F5" s="145" t="s">
        <v>259</v>
      </c>
      <c r="G5" s="145">
        <v>5.14</v>
      </c>
      <c r="H5" s="41">
        <v>5.17</v>
      </c>
    </row>
    <row r="6" spans="1:8">
      <c r="A6" s="39" t="s">
        <v>140</v>
      </c>
      <c r="B6" s="79" t="s">
        <v>258</v>
      </c>
      <c r="C6" s="79" t="s">
        <v>235</v>
      </c>
      <c r="D6" s="79" t="s">
        <v>236</v>
      </c>
      <c r="E6" s="40">
        <v>2</v>
      </c>
      <c r="F6" s="145" t="s">
        <v>259</v>
      </c>
      <c r="G6" s="145">
        <v>5.15</v>
      </c>
      <c r="H6" s="41">
        <v>5.17</v>
      </c>
    </row>
    <row r="7" spans="1:8">
      <c r="A7" s="39" t="s">
        <v>140</v>
      </c>
      <c r="B7" s="79" t="s">
        <v>260</v>
      </c>
      <c r="C7" s="79" t="s">
        <v>235</v>
      </c>
      <c r="D7" s="79" t="s">
        <v>236</v>
      </c>
      <c r="E7" s="40">
        <v>3</v>
      </c>
      <c r="F7" s="145" t="s">
        <v>262</v>
      </c>
      <c r="G7" s="145">
        <v>5.14</v>
      </c>
      <c r="H7" s="41">
        <v>5.17</v>
      </c>
    </row>
    <row r="8" spans="1:8">
      <c r="A8" s="39" t="s">
        <v>140</v>
      </c>
      <c r="B8" s="79" t="s">
        <v>260</v>
      </c>
      <c r="C8" s="79" t="s">
        <v>235</v>
      </c>
      <c r="D8" s="79" t="s">
        <v>236</v>
      </c>
      <c r="E8" s="40">
        <v>2</v>
      </c>
      <c r="F8" s="145" t="s">
        <v>262</v>
      </c>
      <c r="G8" s="145">
        <v>5.15</v>
      </c>
      <c r="H8" s="41">
        <v>5.17</v>
      </c>
    </row>
    <row r="9" spans="1:8">
      <c r="A9" s="39" t="s">
        <v>140</v>
      </c>
      <c r="B9" s="79" t="s">
        <v>261</v>
      </c>
      <c r="C9" s="79" t="s">
        <v>235</v>
      </c>
      <c r="D9" s="79" t="s">
        <v>236</v>
      </c>
      <c r="E9" s="40">
        <v>3</v>
      </c>
      <c r="F9" s="145" t="s">
        <v>263</v>
      </c>
      <c r="G9" s="145">
        <v>5.14</v>
      </c>
      <c r="H9" s="41">
        <v>5.17</v>
      </c>
    </row>
    <row r="10" spans="1:8">
      <c r="A10" s="39" t="s">
        <v>140</v>
      </c>
      <c r="B10" s="79" t="s">
        <v>261</v>
      </c>
      <c r="C10" s="79" t="s">
        <v>235</v>
      </c>
      <c r="D10" s="79" t="s">
        <v>236</v>
      </c>
      <c r="E10" s="40">
        <v>2</v>
      </c>
      <c r="F10" s="145" t="s">
        <v>263</v>
      </c>
      <c r="G10" s="145">
        <v>5.15</v>
      </c>
      <c r="H10" s="41">
        <v>5.17</v>
      </c>
    </row>
    <row r="11" spans="1:8">
      <c r="A11" s="39" t="s">
        <v>140</v>
      </c>
      <c r="B11" s="79" t="s">
        <v>264</v>
      </c>
      <c r="C11" s="79" t="s">
        <v>235</v>
      </c>
      <c r="D11" s="79" t="s">
        <v>236</v>
      </c>
      <c r="E11" s="40">
        <v>3</v>
      </c>
      <c r="F11" s="145" t="s">
        <v>265</v>
      </c>
      <c r="G11" s="145">
        <v>5.14</v>
      </c>
      <c r="H11" s="41">
        <v>5.17</v>
      </c>
    </row>
    <row r="12" spans="1:8">
      <c r="A12" s="39" t="s">
        <v>140</v>
      </c>
      <c r="B12" s="79" t="s">
        <v>264</v>
      </c>
      <c r="C12" s="79" t="s">
        <v>235</v>
      </c>
      <c r="D12" s="79" t="s">
        <v>236</v>
      </c>
      <c r="E12" s="40">
        <v>2</v>
      </c>
      <c r="F12" s="145" t="s">
        <v>265</v>
      </c>
      <c r="G12" s="145">
        <v>5.15</v>
      </c>
      <c r="H12" s="41">
        <v>5.17</v>
      </c>
    </row>
    <row r="13" spans="1:8">
      <c r="A13" s="39" t="s">
        <v>140</v>
      </c>
      <c r="B13" s="79" t="s">
        <v>266</v>
      </c>
      <c r="C13" s="79" t="s">
        <v>235</v>
      </c>
      <c r="D13" s="79" t="s">
        <v>236</v>
      </c>
      <c r="E13" s="40">
        <v>1</v>
      </c>
      <c r="F13" s="145" t="s">
        <v>267</v>
      </c>
      <c r="G13" s="145">
        <v>5.15</v>
      </c>
      <c r="H13" s="41">
        <v>5.17</v>
      </c>
    </row>
    <row r="16" spans="1:8" s="2" customFormat="1" ht="13.1">
      <c r="A16" s="81" t="s">
        <v>59</v>
      </c>
      <c r="B16" s="81"/>
      <c r="C16" s="81"/>
      <c r="D16" s="81"/>
      <c r="E16" s="82">
        <f>SUM(E3:E15)</f>
        <v>23</v>
      </c>
      <c r="F16" s="44"/>
      <c r="G16" s="44"/>
      <c r="H16" s="4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49"/>
  <sheetViews>
    <sheetView workbookViewId="0">
      <selection activeCell="H37" sqref="H37"/>
    </sheetView>
  </sheetViews>
  <sheetFormatPr defaultRowHeight="12.45"/>
  <cols>
    <col min="1" max="1" width="21" customWidth="1"/>
    <col min="2" max="2" width="18.375" style="9" bestFit="1" customWidth="1"/>
    <col min="3" max="3" width="15.625" customWidth="1"/>
    <col min="4" max="5" width="9.125" style="26"/>
    <col min="6" max="6" width="12.25" style="26" customWidth="1"/>
    <col min="7" max="7" width="9.375" style="5" bestFit="1" customWidth="1"/>
    <col min="8" max="8" width="9.375" style="13" bestFit="1" customWidth="1"/>
    <col min="9" max="9" width="11.125" style="5" bestFit="1" customWidth="1"/>
    <col min="10" max="11" width="9.25" style="5" bestFit="1" customWidth="1"/>
    <col min="12" max="13" width="9.125" style="5"/>
  </cols>
  <sheetData>
    <row r="2" spans="1:13" ht="15.05">
      <c r="A2" s="3" t="s">
        <v>0</v>
      </c>
      <c r="B2" s="7"/>
      <c r="C2" s="1"/>
    </row>
    <row r="3" spans="1:13" ht="15.05">
      <c r="A3" s="3" t="s">
        <v>1</v>
      </c>
      <c r="B3" s="7"/>
      <c r="C3" s="1"/>
    </row>
    <row r="4" spans="1:13" ht="15.05">
      <c r="A4" s="3" t="s">
        <v>2</v>
      </c>
      <c r="B4" s="7"/>
      <c r="C4" s="1"/>
    </row>
    <row r="5" spans="1:13" ht="15.05">
      <c r="A5" s="3"/>
      <c r="B5" s="7"/>
      <c r="C5" s="1"/>
    </row>
    <row r="6" spans="1:13" ht="17.7">
      <c r="A6" s="16"/>
    </row>
    <row r="7" spans="1:13" ht="15.05">
      <c r="A7" s="3" t="s">
        <v>9</v>
      </c>
      <c r="B7" s="25"/>
      <c r="H7" s="13" t="s">
        <v>22</v>
      </c>
      <c r="I7" s="24"/>
    </row>
    <row r="8" spans="1:13" s="2" customFormat="1" ht="13.1">
      <c r="A8" s="4"/>
      <c r="B8" s="8" t="s">
        <v>3</v>
      </c>
      <c r="C8" s="2" t="s">
        <v>4</v>
      </c>
      <c r="D8" s="27" t="s">
        <v>5</v>
      </c>
      <c r="E8" s="27" t="s">
        <v>5</v>
      </c>
      <c r="F8" s="27" t="s">
        <v>23</v>
      </c>
      <c r="G8" s="6" t="s">
        <v>6</v>
      </c>
      <c r="H8" s="14" t="s">
        <v>7</v>
      </c>
      <c r="I8" s="6" t="s">
        <v>8</v>
      </c>
      <c r="J8" s="6"/>
      <c r="K8" s="6" t="s">
        <v>18</v>
      </c>
      <c r="L8" s="6" t="s">
        <v>19</v>
      </c>
      <c r="M8" s="6" t="s">
        <v>20</v>
      </c>
    </row>
    <row r="9" spans="1:13">
      <c r="A9" s="30" t="s">
        <v>24</v>
      </c>
      <c r="B9" s="11"/>
      <c r="C9" s="12"/>
      <c r="D9" s="28"/>
      <c r="E9" s="28"/>
      <c r="F9" s="28">
        <f t="shared" ref="F9:F14" si="0">SUM(D9*E9)</f>
        <v>0</v>
      </c>
      <c r="G9" s="10"/>
      <c r="H9" s="15"/>
      <c r="I9" s="10">
        <f t="shared" ref="I9:I13" si="1">SUM(F9*G9)*H9</f>
        <v>0</v>
      </c>
    </row>
    <row r="10" spans="1:13">
      <c r="A10" s="30" t="s">
        <v>24</v>
      </c>
      <c r="B10" s="11"/>
      <c r="C10" s="12"/>
      <c r="D10" s="28"/>
      <c r="E10" s="28"/>
      <c r="F10" s="28">
        <f t="shared" si="0"/>
        <v>0</v>
      </c>
      <c r="G10" s="10"/>
      <c r="H10" s="15"/>
      <c r="I10" s="10">
        <f t="shared" si="1"/>
        <v>0</v>
      </c>
    </row>
    <row r="11" spans="1:13">
      <c r="A11" s="30" t="s">
        <v>24</v>
      </c>
      <c r="B11" s="11"/>
      <c r="C11" s="12"/>
      <c r="D11" s="28"/>
      <c r="E11" s="28"/>
      <c r="F11" s="28">
        <f t="shared" si="0"/>
        <v>0</v>
      </c>
      <c r="G11" s="10"/>
      <c r="H11" s="15"/>
      <c r="I11" s="10">
        <f t="shared" si="1"/>
        <v>0</v>
      </c>
    </row>
    <row r="12" spans="1:13">
      <c r="A12" s="31" t="s">
        <v>25</v>
      </c>
      <c r="B12" s="11"/>
      <c r="C12" s="12"/>
      <c r="D12" s="28"/>
      <c r="E12" s="28"/>
      <c r="F12" s="28">
        <f t="shared" si="0"/>
        <v>0</v>
      </c>
      <c r="G12" s="10"/>
      <c r="H12" s="15"/>
      <c r="I12" s="10">
        <f t="shared" si="1"/>
        <v>0</v>
      </c>
    </row>
    <row r="13" spans="1:13">
      <c r="A13" s="31" t="s">
        <v>25</v>
      </c>
      <c r="B13" s="11"/>
      <c r="C13" s="12"/>
      <c r="D13" s="28"/>
      <c r="E13" s="28"/>
      <c r="F13" s="28">
        <f t="shared" si="0"/>
        <v>0</v>
      </c>
      <c r="G13" s="10"/>
      <c r="H13" s="15"/>
      <c r="I13" s="10">
        <f t="shared" si="1"/>
        <v>0</v>
      </c>
    </row>
    <row r="14" spans="1:13">
      <c r="A14" s="31" t="s">
        <v>25</v>
      </c>
      <c r="B14" s="11"/>
      <c r="C14" s="12"/>
      <c r="D14" s="28"/>
      <c r="E14" s="28"/>
      <c r="F14" s="28">
        <f t="shared" si="0"/>
        <v>0</v>
      </c>
      <c r="G14" s="10"/>
      <c r="H14" s="15"/>
      <c r="I14" s="10">
        <f t="shared" ref="I14:I17" si="2">SUM(G14*H14)</f>
        <v>0</v>
      </c>
    </row>
    <row r="15" spans="1:13">
      <c r="A15" s="31" t="s">
        <v>39</v>
      </c>
      <c r="B15" s="11"/>
      <c r="C15" s="12"/>
      <c r="D15" s="28"/>
      <c r="E15" s="28"/>
      <c r="F15" s="28"/>
      <c r="G15" s="10"/>
      <c r="H15" s="15"/>
      <c r="I15" s="10">
        <f t="shared" si="2"/>
        <v>0</v>
      </c>
    </row>
    <row r="16" spans="1:13">
      <c r="A16" s="31" t="s">
        <v>39</v>
      </c>
      <c r="B16" s="11"/>
      <c r="C16" s="12"/>
      <c r="D16" s="28"/>
      <c r="E16" s="28"/>
      <c r="F16" s="28"/>
      <c r="G16" s="10"/>
      <c r="H16" s="15"/>
      <c r="I16" s="10">
        <f t="shared" si="2"/>
        <v>0</v>
      </c>
    </row>
    <row r="17" spans="1:11">
      <c r="A17" s="31" t="s">
        <v>39</v>
      </c>
      <c r="B17" s="11"/>
      <c r="C17" s="12"/>
      <c r="D17" s="28"/>
      <c r="E17" s="28"/>
      <c r="F17" s="28"/>
      <c r="G17" s="10"/>
      <c r="H17" s="15"/>
      <c r="I17" s="10">
        <f t="shared" si="2"/>
        <v>0</v>
      </c>
    </row>
    <row r="18" spans="1:11">
      <c r="A18" s="32" t="s">
        <v>28</v>
      </c>
      <c r="B18" s="11"/>
      <c r="C18" s="12"/>
      <c r="D18" s="28"/>
      <c r="E18" s="28"/>
      <c r="F18" s="28"/>
      <c r="G18" s="10"/>
      <c r="H18" s="15"/>
      <c r="I18" s="10">
        <f t="shared" ref="I18:I36" si="3">SUM(G18*H18)</f>
        <v>0</v>
      </c>
    </row>
    <row r="19" spans="1:11">
      <c r="A19" s="32" t="s">
        <v>28</v>
      </c>
      <c r="B19" s="11"/>
      <c r="C19" s="12"/>
      <c r="D19" s="28"/>
      <c r="E19" s="28"/>
      <c r="F19" s="28"/>
      <c r="G19" s="10"/>
      <c r="H19" s="15"/>
      <c r="I19" s="10">
        <f t="shared" si="3"/>
        <v>0</v>
      </c>
    </row>
    <row r="20" spans="1:11">
      <c r="A20" s="32" t="s">
        <v>28</v>
      </c>
      <c r="B20" s="11"/>
      <c r="C20" s="12"/>
      <c r="D20" s="28"/>
      <c r="E20" s="28"/>
      <c r="F20" s="28"/>
      <c r="G20" s="10"/>
      <c r="H20" s="15"/>
      <c r="I20" s="10">
        <f t="shared" si="3"/>
        <v>0</v>
      </c>
    </row>
    <row r="21" spans="1:11">
      <c r="A21" t="s">
        <v>26</v>
      </c>
      <c r="B21" s="11"/>
      <c r="C21" s="12"/>
      <c r="D21" s="28"/>
      <c r="E21" s="28"/>
      <c r="F21" s="28"/>
      <c r="G21" s="33">
        <v>0.3</v>
      </c>
      <c r="H21" s="15">
        <f>SUM(I18:I20)</f>
        <v>0</v>
      </c>
      <c r="I21" s="10">
        <f t="shared" si="3"/>
        <v>0</v>
      </c>
    </row>
    <row r="22" spans="1:11">
      <c r="B22" s="11" t="s">
        <v>27</v>
      </c>
      <c r="C22" s="12"/>
      <c r="D22" s="28"/>
      <c r="E22" s="28"/>
      <c r="F22" s="28"/>
      <c r="G22" s="10"/>
      <c r="H22" s="15"/>
      <c r="I22" s="10">
        <f t="shared" si="3"/>
        <v>0</v>
      </c>
    </row>
    <row r="23" spans="1:11">
      <c r="B23" s="11" t="s">
        <v>13</v>
      </c>
      <c r="C23" s="12" t="s">
        <v>14</v>
      </c>
      <c r="D23" s="28" t="s">
        <v>29</v>
      </c>
      <c r="E23" s="28"/>
      <c r="F23" s="28">
        <f>SUM(G9:G11)</f>
        <v>0</v>
      </c>
      <c r="G23" s="34"/>
      <c r="H23" s="23"/>
      <c r="I23" s="10">
        <f t="shared" si="3"/>
        <v>0</v>
      </c>
    </row>
    <row r="24" spans="1:11">
      <c r="B24" s="11" t="s">
        <v>13</v>
      </c>
      <c r="C24" s="12" t="s">
        <v>14</v>
      </c>
      <c r="D24" s="28" t="s">
        <v>30</v>
      </c>
      <c r="E24" s="28"/>
      <c r="F24" s="28">
        <f>SUM(G12:G14)</f>
        <v>0</v>
      </c>
      <c r="G24" s="34"/>
      <c r="H24" s="23"/>
      <c r="I24" s="10">
        <f t="shared" si="3"/>
        <v>0</v>
      </c>
    </row>
    <row r="25" spans="1:11">
      <c r="B25" s="11" t="s">
        <v>13</v>
      </c>
      <c r="C25" s="12" t="s">
        <v>14</v>
      </c>
      <c r="D25" s="28"/>
      <c r="E25" s="28"/>
      <c r="F25" s="28"/>
      <c r="G25" s="34"/>
      <c r="H25" s="23"/>
      <c r="I25" s="10">
        <f t="shared" si="3"/>
        <v>0</v>
      </c>
    </row>
    <row r="26" spans="1:11">
      <c r="B26" s="11" t="s">
        <v>13</v>
      </c>
      <c r="C26" s="12" t="s">
        <v>14</v>
      </c>
      <c r="D26" s="28"/>
      <c r="E26" s="28"/>
      <c r="F26" s="28"/>
      <c r="G26" s="34"/>
      <c r="H26" s="23"/>
      <c r="I26" s="10">
        <f t="shared" si="3"/>
        <v>0</v>
      </c>
    </row>
    <row r="27" spans="1:11">
      <c r="B27" s="11" t="s">
        <v>13</v>
      </c>
      <c r="C27" s="12" t="s">
        <v>15</v>
      </c>
      <c r="D27" s="28"/>
      <c r="E27" s="28"/>
      <c r="F27" s="28"/>
      <c r="G27" s="34"/>
      <c r="H27" s="23"/>
      <c r="I27" s="10">
        <f t="shared" si="3"/>
        <v>0</v>
      </c>
    </row>
    <row r="28" spans="1:11">
      <c r="B28" s="11" t="s">
        <v>13</v>
      </c>
      <c r="C28" s="12" t="s">
        <v>15</v>
      </c>
      <c r="D28" s="28"/>
      <c r="E28" s="28"/>
      <c r="F28" s="28"/>
      <c r="G28" s="34"/>
      <c r="H28" s="23"/>
      <c r="I28" s="10">
        <f t="shared" ref="I28" si="4">SUM(G28*H28)</f>
        <v>0</v>
      </c>
    </row>
    <row r="29" spans="1:11">
      <c r="B29" s="11" t="s">
        <v>13</v>
      </c>
      <c r="C29" s="12" t="s">
        <v>15</v>
      </c>
      <c r="D29" s="28"/>
      <c r="E29" s="28"/>
      <c r="F29" s="28"/>
      <c r="G29" s="34"/>
      <c r="H29" s="23"/>
      <c r="I29" s="10">
        <f t="shared" si="3"/>
        <v>0</v>
      </c>
    </row>
    <row r="30" spans="1:11">
      <c r="B30" s="11" t="s">
        <v>13</v>
      </c>
      <c r="C30" s="12" t="s">
        <v>16</v>
      </c>
      <c r="D30" s="28"/>
      <c r="E30" s="28"/>
      <c r="F30" s="28"/>
      <c r="G30" s="34"/>
      <c r="H30" s="23"/>
      <c r="I30" s="10">
        <f t="shared" si="3"/>
        <v>0</v>
      </c>
    </row>
    <row r="31" spans="1:11">
      <c r="B31" s="11" t="s">
        <v>13</v>
      </c>
      <c r="C31" s="12" t="s">
        <v>16</v>
      </c>
      <c r="D31" s="28"/>
      <c r="E31" s="28"/>
      <c r="F31" s="28"/>
      <c r="G31" s="34"/>
      <c r="H31" s="23"/>
      <c r="I31" s="10">
        <f t="shared" si="3"/>
        <v>0</v>
      </c>
    </row>
    <row r="32" spans="1:11">
      <c r="B32" s="11" t="s">
        <v>21</v>
      </c>
      <c r="C32" s="12" t="s">
        <v>14</v>
      </c>
      <c r="D32" s="28"/>
      <c r="E32" s="28"/>
      <c r="F32" s="28"/>
      <c r="G32" s="22">
        <f>SUM(G23:G26)</f>
        <v>0</v>
      </c>
      <c r="H32" s="15">
        <v>40</v>
      </c>
      <c r="I32" s="10">
        <f t="shared" si="3"/>
        <v>0</v>
      </c>
      <c r="K32" s="5">
        <f>SUM(G32)*I7</f>
        <v>0</v>
      </c>
    </row>
    <row r="33" spans="1:13">
      <c r="B33" s="11" t="s">
        <v>21</v>
      </c>
      <c r="C33" s="12" t="s">
        <v>15</v>
      </c>
      <c r="D33" s="28"/>
      <c r="E33" s="28"/>
      <c r="F33" s="28"/>
      <c r="G33" s="22">
        <f>SUM(G27:G29)</f>
        <v>0</v>
      </c>
      <c r="H33" s="15">
        <v>40</v>
      </c>
      <c r="I33" s="10">
        <f t="shared" si="3"/>
        <v>0</v>
      </c>
      <c r="L33" s="5">
        <f>SUM(G33)*I7</f>
        <v>0</v>
      </c>
    </row>
    <row r="34" spans="1:13">
      <c r="B34" s="11" t="s">
        <v>21</v>
      </c>
      <c r="C34" s="12" t="s">
        <v>16</v>
      </c>
      <c r="D34" s="28"/>
      <c r="E34" s="28"/>
      <c r="F34" s="28"/>
      <c r="G34" s="22">
        <f>SUM(G30:G31)</f>
        <v>0</v>
      </c>
      <c r="H34" s="15">
        <v>40</v>
      </c>
      <c r="I34" s="10">
        <f t="shared" si="3"/>
        <v>0</v>
      </c>
      <c r="M34" s="5">
        <f>SUM(G34)*I7</f>
        <v>0</v>
      </c>
    </row>
    <row r="35" spans="1:13">
      <c r="B35" s="11" t="s">
        <v>13</v>
      </c>
      <c r="C35" s="12" t="s">
        <v>17</v>
      </c>
      <c r="D35" s="28"/>
      <c r="E35" s="28"/>
      <c r="F35" s="28"/>
      <c r="G35" s="34"/>
      <c r="H35" s="15">
        <v>40</v>
      </c>
      <c r="I35" s="10">
        <f t="shared" si="3"/>
        <v>0</v>
      </c>
      <c r="L35" s="5">
        <f>SUM(G35)*I7</f>
        <v>0</v>
      </c>
    </row>
    <row r="36" spans="1:13">
      <c r="B36" s="11" t="s">
        <v>12</v>
      </c>
      <c r="C36" s="12"/>
      <c r="D36" s="28"/>
      <c r="E36" s="28"/>
      <c r="F36" s="28"/>
      <c r="G36" s="10"/>
      <c r="H36" s="15">
        <v>40</v>
      </c>
      <c r="I36" s="10">
        <f t="shared" si="3"/>
        <v>0</v>
      </c>
    </row>
    <row r="37" spans="1:13">
      <c r="B37" s="11" t="s">
        <v>11</v>
      </c>
      <c r="C37" s="12"/>
      <c r="D37" s="28"/>
      <c r="E37" s="28"/>
      <c r="F37" s="28"/>
      <c r="G37" s="10">
        <v>1</v>
      </c>
      <c r="H37" s="34"/>
      <c r="I37" s="10">
        <f>SUM(G37*H37)</f>
        <v>0</v>
      </c>
    </row>
    <row r="38" spans="1:13" s="2" customFormat="1" ht="13.1">
      <c r="B38" s="8" t="s">
        <v>10</v>
      </c>
      <c r="D38" s="27"/>
      <c r="E38" s="27"/>
      <c r="F38" s="27"/>
      <c r="G38" s="6">
        <f>SUM(G32:G35)</f>
        <v>0</v>
      </c>
      <c r="H38" s="14"/>
      <c r="I38" s="6">
        <f>SUM(I9:I37)</f>
        <v>0</v>
      </c>
      <c r="J38" s="6">
        <f>SUM(I38)*I7</f>
        <v>0</v>
      </c>
      <c r="K38" s="6"/>
      <c r="L38" s="6"/>
      <c r="M38" s="6"/>
    </row>
    <row r="39" spans="1:13" s="12" customFormat="1" ht="13.1">
      <c r="A39" s="4"/>
      <c r="B39" s="11"/>
      <c r="D39" s="28"/>
      <c r="E39" s="28"/>
      <c r="F39" s="28"/>
      <c r="G39" s="10"/>
      <c r="H39" s="15"/>
      <c r="I39" s="10"/>
      <c r="J39" s="10"/>
      <c r="K39" s="10"/>
      <c r="L39" s="10"/>
      <c r="M39" s="10"/>
    </row>
    <row r="40" spans="1:13" ht="15.05">
      <c r="A40" s="3"/>
    </row>
    <row r="41" spans="1:13" s="2" customFormat="1" ht="13.1">
      <c r="A41" s="4"/>
      <c r="B41" s="8"/>
      <c r="D41" s="27"/>
      <c r="E41" s="27"/>
      <c r="F41" s="27"/>
      <c r="G41" s="6"/>
      <c r="H41" s="14"/>
      <c r="I41" s="6"/>
      <c r="J41" s="6"/>
      <c r="K41" s="6"/>
      <c r="L41" s="6"/>
      <c r="M41" s="6"/>
    </row>
    <row r="45" spans="1:13" s="2" customFormat="1" ht="13.1">
      <c r="B45" s="8"/>
      <c r="D45" s="27"/>
      <c r="E45" s="27"/>
      <c r="F45" s="27"/>
      <c r="G45" s="6"/>
      <c r="H45" s="14"/>
      <c r="I45" s="6"/>
      <c r="J45" s="6"/>
      <c r="K45" s="6"/>
      <c r="L45" s="6"/>
      <c r="M45" s="6"/>
    </row>
    <row r="47" spans="1:13" ht="15.05">
      <c r="A47" s="3"/>
    </row>
    <row r="48" spans="1:13" s="2" customFormat="1" ht="13.1">
      <c r="A48" s="4"/>
      <c r="B48" s="8"/>
      <c r="D48" s="27"/>
      <c r="E48" s="27"/>
      <c r="F48" s="27"/>
      <c r="G48" s="6"/>
      <c r="H48" s="14"/>
      <c r="I48" s="6"/>
      <c r="J48" s="6"/>
      <c r="K48" s="6"/>
      <c r="L48" s="6"/>
      <c r="M48" s="6"/>
    </row>
    <row r="52" spans="1:13" s="2" customFormat="1" ht="13.1">
      <c r="B52" s="8"/>
      <c r="D52" s="27"/>
      <c r="E52" s="27"/>
      <c r="F52" s="27"/>
      <c r="G52" s="6"/>
      <c r="H52" s="14"/>
      <c r="I52" s="6"/>
      <c r="J52" s="6"/>
      <c r="K52" s="6"/>
      <c r="L52" s="6"/>
      <c r="M52" s="6"/>
    </row>
    <row r="54" spans="1:13" ht="15.05">
      <c r="A54" s="3"/>
    </row>
    <row r="55" spans="1:13" s="2" customFormat="1" ht="13.1">
      <c r="A55" s="4"/>
      <c r="B55" s="8"/>
      <c r="D55" s="27"/>
      <c r="E55" s="27"/>
      <c r="F55" s="27"/>
      <c r="G55" s="6"/>
      <c r="H55" s="14"/>
      <c r="I55" s="6"/>
      <c r="J55" s="6"/>
      <c r="K55" s="6"/>
      <c r="L55" s="6"/>
      <c r="M55" s="6"/>
    </row>
    <row r="61" spans="1:13" s="2" customFormat="1" ht="13.1">
      <c r="B61" s="8"/>
      <c r="D61" s="27"/>
      <c r="E61" s="27"/>
      <c r="F61" s="27"/>
      <c r="G61" s="6"/>
      <c r="H61" s="14"/>
      <c r="I61" s="6"/>
      <c r="J61" s="6"/>
      <c r="K61" s="6"/>
      <c r="L61" s="6"/>
      <c r="M61" s="6"/>
    </row>
    <row r="62" spans="1:13" s="2" customFormat="1" ht="13.1">
      <c r="B62" s="8"/>
      <c r="D62" s="27"/>
      <c r="E62" s="27"/>
      <c r="F62" s="27"/>
      <c r="G62" s="6"/>
      <c r="H62" s="14"/>
      <c r="I62" s="6"/>
      <c r="J62" s="6"/>
      <c r="K62" s="6"/>
      <c r="L62" s="6"/>
      <c r="M62" s="6"/>
    </row>
    <row r="63" spans="1:13" ht="15.05">
      <c r="A63" s="3"/>
    </row>
    <row r="64" spans="1:13" s="2" customFormat="1" ht="13.1">
      <c r="A64" s="4"/>
      <c r="B64" s="8"/>
      <c r="D64" s="27"/>
      <c r="E64" s="27"/>
      <c r="F64" s="27"/>
      <c r="G64" s="6"/>
      <c r="H64" s="14"/>
      <c r="I64" s="6"/>
      <c r="J64" s="6"/>
      <c r="K64" s="6"/>
      <c r="L64" s="6"/>
      <c r="M64" s="6"/>
    </row>
    <row r="68" spans="1:13" s="2" customFormat="1" ht="13.1">
      <c r="B68" s="8"/>
      <c r="D68" s="27"/>
      <c r="E68" s="27"/>
      <c r="F68" s="27"/>
      <c r="G68" s="6"/>
      <c r="H68" s="14"/>
      <c r="I68" s="6"/>
      <c r="J68" s="6"/>
      <c r="K68" s="6"/>
      <c r="L68" s="6"/>
      <c r="M68" s="6"/>
    </row>
    <row r="70" spans="1:13" ht="15.05">
      <c r="A70" s="3"/>
    </row>
    <row r="71" spans="1:13" s="2" customFormat="1" ht="13.1">
      <c r="A71" s="4"/>
      <c r="B71" s="8"/>
      <c r="D71" s="27"/>
      <c r="E71" s="27"/>
      <c r="F71" s="27"/>
      <c r="G71" s="6"/>
      <c r="H71" s="14"/>
      <c r="I71" s="6"/>
      <c r="J71" s="6"/>
      <c r="K71" s="6"/>
      <c r="L71" s="6"/>
      <c r="M71" s="6"/>
    </row>
    <row r="75" spans="1:13" s="2" customFormat="1" ht="13.1">
      <c r="B75" s="8"/>
      <c r="D75" s="27"/>
      <c r="E75" s="27"/>
      <c r="F75" s="27"/>
      <c r="G75" s="6"/>
      <c r="H75" s="14"/>
      <c r="I75" s="6"/>
      <c r="J75" s="6"/>
      <c r="K75" s="6"/>
      <c r="L75" s="6"/>
      <c r="M75" s="6"/>
    </row>
    <row r="76" spans="1:13" s="2" customFormat="1" ht="13.1">
      <c r="B76" s="8"/>
      <c r="D76" s="27"/>
      <c r="E76" s="27"/>
      <c r="F76" s="27"/>
      <c r="G76" s="6"/>
      <c r="H76" s="14"/>
      <c r="I76" s="6"/>
      <c r="J76" s="6"/>
      <c r="K76" s="6"/>
      <c r="L76" s="6"/>
      <c r="M76" s="6"/>
    </row>
    <row r="77" spans="1:13" ht="15.05">
      <c r="A77" s="3"/>
    </row>
    <row r="78" spans="1:13" s="2" customFormat="1" ht="13.1">
      <c r="A78" s="4"/>
      <c r="B78" s="8"/>
      <c r="D78" s="27"/>
      <c r="E78" s="27"/>
      <c r="F78" s="27"/>
      <c r="G78" s="6"/>
      <c r="H78" s="14"/>
      <c r="I78" s="6"/>
      <c r="J78" s="6"/>
      <c r="K78" s="6"/>
      <c r="L78" s="6"/>
      <c r="M78" s="6"/>
    </row>
    <row r="82" spans="1:13" s="2" customFormat="1" ht="13.1">
      <c r="B82" s="8"/>
      <c r="D82" s="27"/>
      <c r="E82" s="27"/>
      <c r="F82" s="27"/>
      <c r="G82" s="6"/>
      <c r="H82" s="14"/>
      <c r="I82" s="6"/>
      <c r="J82" s="6"/>
      <c r="K82" s="6"/>
      <c r="L82" s="6"/>
      <c r="M82" s="6"/>
    </row>
    <row r="84" spans="1:13" ht="15.05">
      <c r="A84" s="3"/>
    </row>
    <row r="85" spans="1:13" s="2" customFormat="1" ht="13.1">
      <c r="A85" s="4"/>
      <c r="B85" s="8"/>
      <c r="D85" s="27"/>
      <c r="E85" s="27"/>
      <c r="F85" s="27"/>
      <c r="G85" s="6"/>
      <c r="H85" s="14"/>
      <c r="I85" s="6"/>
      <c r="J85" s="6"/>
      <c r="K85" s="6"/>
      <c r="L85" s="6"/>
      <c r="M85" s="6"/>
    </row>
    <row r="89" spans="1:13" s="2" customFormat="1" ht="13.1">
      <c r="B89" s="8"/>
      <c r="D89" s="27"/>
      <c r="E89" s="27"/>
      <c r="F89" s="27"/>
      <c r="G89" s="6"/>
      <c r="H89" s="14"/>
      <c r="I89" s="6"/>
      <c r="J89" s="6"/>
      <c r="K89" s="6"/>
      <c r="L89" s="6"/>
      <c r="M89" s="6"/>
    </row>
    <row r="91" spans="1:13" ht="17.7">
      <c r="A91" s="17"/>
    </row>
    <row r="92" spans="1:13" ht="15.05">
      <c r="A92" s="3"/>
    </row>
    <row r="93" spans="1:13" s="2" customFormat="1" ht="13.1">
      <c r="A93" s="4"/>
      <c r="B93" s="8"/>
      <c r="D93" s="27"/>
      <c r="E93" s="27"/>
      <c r="F93" s="27"/>
      <c r="G93" s="6"/>
      <c r="H93" s="14"/>
      <c r="I93" s="6"/>
      <c r="J93" s="6"/>
      <c r="K93" s="6"/>
      <c r="L93" s="6"/>
      <c r="M93" s="6"/>
    </row>
    <row r="97" spans="1:13" s="2" customFormat="1" ht="13.1">
      <c r="B97" s="8"/>
      <c r="D97" s="27"/>
      <c r="E97" s="27"/>
      <c r="F97" s="27"/>
      <c r="G97" s="6"/>
      <c r="H97" s="14"/>
      <c r="I97" s="6"/>
      <c r="J97" s="6"/>
      <c r="K97" s="6"/>
      <c r="L97" s="6"/>
      <c r="M97" s="6"/>
    </row>
    <row r="99" spans="1:13" ht="17.7">
      <c r="A99" s="17"/>
    </row>
    <row r="100" spans="1:13" ht="15.05">
      <c r="A100" s="3"/>
    </row>
    <row r="101" spans="1:13" s="2" customFormat="1" ht="13.1">
      <c r="A101" s="4"/>
      <c r="B101" s="8"/>
      <c r="D101" s="27"/>
      <c r="E101" s="27"/>
      <c r="F101" s="27"/>
      <c r="G101" s="6"/>
      <c r="H101" s="14"/>
      <c r="I101" s="6"/>
      <c r="J101" s="6"/>
      <c r="K101" s="6"/>
      <c r="L101" s="6"/>
      <c r="M101" s="6"/>
    </row>
    <row r="105" spans="1:13" s="2" customFormat="1" ht="13.1">
      <c r="B105" s="8"/>
      <c r="D105" s="27"/>
      <c r="E105" s="27"/>
      <c r="F105" s="27"/>
      <c r="G105" s="6"/>
      <c r="H105" s="14"/>
      <c r="I105" s="6"/>
      <c r="J105" s="6"/>
      <c r="K105" s="6"/>
      <c r="L105" s="6"/>
      <c r="M105" s="6"/>
    </row>
    <row r="107" spans="1:13" ht="13.1">
      <c r="B107" s="8"/>
      <c r="C107" s="2"/>
      <c r="D107" s="27"/>
      <c r="E107" s="27"/>
      <c r="F107" s="27"/>
      <c r="G107" s="6"/>
      <c r="H107" s="14"/>
      <c r="I107" s="6"/>
    </row>
    <row r="108" spans="1:13" s="18" customFormat="1" ht="17.7">
      <c r="B108" s="19"/>
      <c r="D108" s="29"/>
      <c r="E108" s="29"/>
      <c r="F108" s="29"/>
      <c r="G108" s="20"/>
      <c r="H108" s="21"/>
      <c r="I108" s="20"/>
      <c r="J108" s="20"/>
      <c r="K108" s="20"/>
      <c r="L108" s="20"/>
      <c r="M108" s="20"/>
    </row>
    <row r="109" spans="1:13" ht="15.05">
      <c r="A109" s="3"/>
    </row>
    <row r="110" spans="1:13" s="2" customFormat="1" ht="13.1">
      <c r="A110" s="4"/>
      <c r="B110" s="9"/>
      <c r="C110"/>
      <c r="D110" s="26"/>
      <c r="E110" s="26"/>
      <c r="F110" s="26"/>
      <c r="G110" s="5"/>
      <c r="H110" s="13"/>
      <c r="I110" s="5"/>
      <c r="J110" s="6"/>
      <c r="K110" s="6"/>
      <c r="L110" s="6"/>
      <c r="M110" s="6"/>
    </row>
    <row r="111" spans="1:13" ht="13.1">
      <c r="B111" s="8"/>
      <c r="C111" s="2"/>
      <c r="D111" s="27"/>
      <c r="E111" s="27"/>
      <c r="F111" s="27"/>
      <c r="G111" s="6"/>
      <c r="H111" s="14"/>
      <c r="I111" s="6"/>
    </row>
    <row r="126" spans="2:13" s="2" customFormat="1" ht="13.1">
      <c r="B126" s="9"/>
      <c r="C126"/>
      <c r="D126" s="26"/>
      <c r="E126" s="26"/>
      <c r="F126" s="26"/>
      <c r="G126" s="5"/>
      <c r="H126" s="13"/>
      <c r="I126" s="5"/>
      <c r="J126" s="6"/>
      <c r="K126" s="6"/>
      <c r="L126" s="6"/>
      <c r="M126" s="6"/>
    </row>
    <row r="128" spans="2:13" ht="13.1">
      <c r="B128" s="8"/>
      <c r="C128" s="2"/>
      <c r="D128" s="27"/>
      <c r="E128" s="27"/>
      <c r="F128" s="27"/>
      <c r="G128" s="6"/>
      <c r="H128" s="14"/>
      <c r="I128" s="6"/>
    </row>
    <row r="130" spans="1:13" ht="15.05">
      <c r="A130" s="3"/>
    </row>
    <row r="131" spans="1:13" s="2" customFormat="1" ht="13.1">
      <c r="A131" s="4"/>
      <c r="B131" s="9"/>
      <c r="C131"/>
      <c r="D131" s="26"/>
      <c r="E131" s="26"/>
      <c r="F131" s="26"/>
      <c r="G131" s="5"/>
      <c r="H131" s="13"/>
      <c r="I131" s="5"/>
      <c r="J131" s="6"/>
      <c r="K131" s="6"/>
      <c r="L131" s="6"/>
      <c r="M131" s="6"/>
    </row>
    <row r="132" spans="1:13" ht="13.1">
      <c r="B132" s="8"/>
      <c r="C132" s="2"/>
      <c r="D132" s="27"/>
      <c r="E132" s="27"/>
      <c r="F132" s="27"/>
      <c r="G132" s="6"/>
      <c r="H132" s="14"/>
      <c r="I132" s="6"/>
    </row>
    <row r="147" spans="2:13" s="2" customFormat="1" ht="13.1">
      <c r="B147" s="9"/>
      <c r="C147"/>
      <c r="D147" s="26"/>
      <c r="E147" s="26"/>
      <c r="F147" s="26"/>
      <c r="G147" s="5"/>
      <c r="H147" s="13"/>
      <c r="I147" s="5"/>
      <c r="J147" s="6"/>
      <c r="K147" s="6"/>
      <c r="L147" s="6"/>
      <c r="M147" s="6"/>
    </row>
    <row r="149" spans="2:13" ht="13.1">
      <c r="B149" s="8"/>
      <c r="C149" s="2"/>
      <c r="D149" s="27"/>
      <c r="E149" s="27"/>
      <c r="F149" s="27"/>
      <c r="G149" s="6"/>
      <c r="H149" s="14"/>
      <c r="I149" s="6"/>
      <c r="J149"/>
      <c r="K149"/>
      <c r="L149"/>
      <c r="M1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3A41-9E8A-4492-92AD-0D0DB2EA798C}">
  <dimension ref="A1:K42"/>
  <sheetViews>
    <sheetView workbookViewId="0">
      <selection activeCell="C19" sqref="C19"/>
    </sheetView>
  </sheetViews>
  <sheetFormatPr defaultRowHeight="12.45"/>
  <cols>
    <col min="1" max="1" width="4" style="41" customWidth="1"/>
    <col min="2" max="2" width="10" style="41" customWidth="1"/>
    <col min="3" max="3" width="42.125" customWidth="1"/>
    <col min="4" max="4" width="10.125" bestFit="1" customWidth="1"/>
    <col min="5" max="5" width="43.375" bestFit="1" customWidth="1"/>
    <col min="6" max="6" width="10.125" bestFit="1" customWidth="1"/>
    <col min="7" max="7" width="9.125" style="12"/>
    <col min="259" max="259" width="4" customWidth="1"/>
    <col min="260" max="260" width="11.375" bestFit="1" customWidth="1"/>
    <col min="261" max="261" width="60.75" customWidth="1"/>
    <col min="262" max="262" width="67.75" customWidth="1"/>
    <col min="515" max="515" width="4" customWidth="1"/>
    <col min="516" max="516" width="11.375" bestFit="1" customWidth="1"/>
    <col min="517" max="517" width="60.75" customWidth="1"/>
    <col min="518" max="518" width="67.75" customWidth="1"/>
    <col min="771" max="771" width="4" customWidth="1"/>
    <col min="772" max="772" width="11.375" bestFit="1" customWidth="1"/>
    <col min="773" max="773" width="60.75" customWidth="1"/>
    <col min="774" max="774" width="67.75" customWidth="1"/>
    <col min="1027" max="1027" width="4" customWidth="1"/>
    <col min="1028" max="1028" width="11.375" bestFit="1" customWidth="1"/>
    <col min="1029" max="1029" width="60.75" customWidth="1"/>
    <col min="1030" max="1030" width="67.75" customWidth="1"/>
    <col min="1283" max="1283" width="4" customWidth="1"/>
    <col min="1284" max="1284" width="11.375" bestFit="1" customWidth="1"/>
    <col min="1285" max="1285" width="60.75" customWidth="1"/>
    <col min="1286" max="1286" width="67.75" customWidth="1"/>
    <col min="1539" max="1539" width="4" customWidth="1"/>
    <col min="1540" max="1540" width="11.375" bestFit="1" customWidth="1"/>
    <col min="1541" max="1541" width="60.75" customWidth="1"/>
    <col min="1542" max="1542" width="67.75" customWidth="1"/>
    <col min="1795" max="1795" width="4" customWidth="1"/>
    <col min="1796" max="1796" width="11.375" bestFit="1" customWidth="1"/>
    <col min="1797" max="1797" width="60.75" customWidth="1"/>
    <col min="1798" max="1798" width="67.75" customWidth="1"/>
    <col min="2051" max="2051" width="4" customWidth="1"/>
    <col min="2052" max="2052" width="11.375" bestFit="1" customWidth="1"/>
    <col min="2053" max="2053" width="60.75" customWidth="1"/>
    <col min="2054" max="2054" width="67.75" customWidth="1"/>
    <col min="2307" max="2307" width="4" customWidth="1"/>
    <col min="2308" max="2308" width="11.375" bestFit="1" customWidth="1"/>
    <col min="2309" max="2309" width="60.75" customWidth="1"/>
    <col min="2310" max="2310" width="67.75" customWidth="1"/>
    <col min="2563" max="2563" width="4" customWidth="1"/>
    <col min="2564" max="2564" width="11.375" bestFit="1" customWidth="1"/>
    <col min="2565" max="2565" width="60.75" customWidth="1"/>
    <col min="2566" max="2566" width="67.75" customWidth="1"/>
    <col min="2819" max="2819" width="4" customWidth="1"/>
    <col min="2820" max="2820" width="11.375" bestFit="1" customWidth="1"/>
    <col min="2821" max="2821" width="60.75" customWidth="1"/>
    <col min="2822" max="2822" width="67.75" customWidth="1"/>
    <col min="3075" max="3075" width="4" customWidth="1"/>
    <col min="3076" max="3076" width="11.375" bestFit="1" customWidth="1"/>
    <col min="3077" max="3077" width="60.75" customWidth="1"/>
    <col min="3078" max="3078" width="67.75" customWidth="1"/>
    <col min="3331" max="3331" width="4" customWidth="1"/>
    <col min="3332" max="3332" width="11.375" bestFit="1" customWidth="1"/>
    <col min="3333" max="3333" width="60.75" customWidth="1"/>
    <col min="3334" max="3334" width="67.75" customWidth="1"/>
    <col min="3587" max="3587" width="4" customWidth="1"/>
    <col min="3588" max="3588" width="11.375" bestFit="1" customWidth="1"/>
    <col min="3589" max="3589" width="60.75" customWidth="1"/>
    <col min="3590" max="3590" width="67.75" customWidth="1"/>
    <col min="3843" max="3843" width="4" customWidth="1"/>
    <col min="3844" max="3844" width="11.375" bestFit="1" customWidth="1"/>
    <col min="3845" max="3845" width="60.75" customWidth="1"/>
    <col min="3846" max="3846" width="67.75" customWidth="1"/>
    <col min="4099" max="4099" width="4" customWidth="1"/>
    <col min="4100" max="4100" width="11.375" bestFit="1" customWidth="1"/>
    <col min="4101" max="4101" width="60.75" customWidth="1"/>
    <col min="4102" max="4102" width="67.75" customWidth="1"/>
    <col min="4355" max="4355" width="4" customWidth="1"/>
    <col min="4356" max="4356" width="11.375" bestFit="1" customWidth="1"/>
    <col min="4357" max="4357" width="60.75" customWidth="1"/>
    <col min="4358" max="4358" width="67.75" customWidth="1"/>
    <col min="4611" max="4611" width="4" customWidth="1"/>
    <col min="4612" max="4612" width="11.375" bestFit="1" customWidth="1"/>
    <col min="4613" max="4613" width="60.75" customWidth="1"/>
    <col min="4614" max="4614" width="67.75" customWidth="1"/>
    <col min="4867" max="4867" width="4" customWidth="1"/>
    <col min="4868" max="4868" width="11.375" bestFit="1" customWidth="1"/>
    <col min="4869" max="4869" width="60.75" customWidth="1"/>
    <col min="4870" max="4870" width="67.75" customWidth="1"/>
    <col min="5123" max="5123" width="4" customWidth="1"/>
    <col min="5124" max="5124" width="11.375" bestFit="1" customWidth="1"/>
    <col min="5125" max="5125" width="60.75" customWidth="1"/>
    <col min="5126" max="5126" width="67.75" customWidth="1"/>
    <col min="5379" max="5379" width="4" customWidth="1"/>
    <col min="5380" max="5380" width="11.375" bestFit="1" customWidth="1"/>
    <col min="5381" max="5381" width="60.75" customWidth="1"/>
    <col min="5382" max="5382" width="67.75" customWidth="1"/>
    <col min="5635" max="5635" width="4" customWidth="1"/>
    <col min="5636" max="5636" width="11.375" bestFit="1" customWidth="1"/>
    <col min="5637" max="5637" width="60.75" customWidth="1"/>
    <col min="5638" max="5638" width="67.75" customWidth="1"/>
    <col min="5891" max="5891" width="4" customWidth="1"/>
    <col min="5892" max="5892" width="11.375" bestFit="1" customWidth="1"/>
    <col min="5893" max="5893" width="60.75" customWidth="1"/>
    <col min="5894" max="5894" width="67.75" customWidth="1"/>
    <col min="6147" max="6147" width="4" customWidth="1"/>
    <col min="6148" max="6148" width="11.375" bestFit="1" customWidth="1"/>
    <col min="6149" max="6149" width="60.75" customWidth="1"/>
    <col min="6150" max="6150" width="67.75" customWidth="1"/>
    <col min="6403" max="6403" width="4" customWidth="1"/>
    <col min="6404" max="6404" width="11.375" bestFit="1" customWidth="1"/>
    <col min="6405" max="6405" width="60.75" customWidth="1"/>
    <col min="6406" max="6406" width="67.75" customWidth="1"/>
    <col min="6659" max="6659" width="4" customWidth="1"/>
    <col min="6660" max="6660" width="11.375" bestFit="1" customWidth="1"/>
    <col min="6661" max="6661" width="60.75" customWidth="1"/>
    <col min="6662" max="6662" width="67.75" customWidth="1"/>
    <col min="6915" max="6915" width="4" customWidth="1"/>
    <col min="6916" max="6916" width="11.375" bestFit="1" customWidth="1"/>
    <col min="6917" max="6917" width="60.75" customWidth="1"/>
    <col min="6918" max="6918" width="67.75" customWidth="1"/>
    <col min="7171" max="7171" width="4" customWidth="1"/>
    <col min="7172" max="7172" width="11.375" bestFit="1" customWidth="1"/>
    <col min="7173" max="7173" width="60.75" customWidth="1"/>
    <col min="7174" max="7174" width="67.75" customWidth="1"/>
    <col min="7427" max="7427" width="4" customWidth="1"/>
    <col min="7428" max="7428" width="11.375" bestFit="1" customWidth="1"/>
    <col min="7429" max="7429" width="60.75" customWidth="1"/>
    <col min="7430" max="7430" width="67.75" customWidth="1"/>
    <col min="7683" max="7683" width="4" customWidth="1"/>
    <col min="7684" max="7684" width="11.375" bestFit="1" customWidth="1"/>
    <col min="7685" max="7685" width="60.75" customWidth="1"/>
    <col min="7686" max="7686" width="67.75" customWidth="1"/>
    <col min="7939" max="7939" width="4" customWidth="1"/>
    <col min="7940" max="7940" width="11.375" bestFit="1" customWidth="1"/>
    <col min="7941" max="7941" width="60.75" customWidth="1"/>
    <col min="7942" max="7942" width="67.75" customWidth="1"/>
    <col min="8195" max="8195" width="4" customWidth="1"/>
    <col min="8196" max="8196" width="11.375" bestFit="1" customWidth="1"/>
    <col min="8197" max="8197" width="60.75" customWidth="1"/>
    <col min="8198" max="8198" width="67.75" customWidth="1"/>
    <col min="8451" max="8451" width="4" customWidth="1"/>
    <col min="8452" max="8452" width="11.375" bestFit="1" customWidth="1"/>
    <col min="8453" max="8453" width="60.75" customWidth="1"/>
    <col min="8454" max="8454" width="67.75" customWidth="1"/>
    <col min="8707" max="8707" width="4" customWidth="1"/>
    <col min="8708" max="8708" width="11.375" bestFit="1" customWidth="1"/>
    <col min="8709" max="8709" width="60.75" customWidth="1"/>
    <col min="8710" max="8710" width="67.75" customWidth="1"/>
    <col min="8963" max="8963" width="4" customWidth="1"/>
    <col min="8964" max="8964" width="11.375" bestFit="1" customWidth="1"/>
    <col min="8965" max="8965" width="60.75" customWidth="1"/>
    <col min="8966" max="8966" width="67.75" customWidth="1"/>
    <col min="9219" max="9219" width="4" customWidth="1"/>
    <col min="9220" max="9220" width="11.375" bestFit="1" customWidth="1"/>
    <col min="9221" max="9221" width="60.75" customWidth="1"/>
    <col min="9222" max="9222" width="67.75" customWidth="1"/>
    <col min="9475" max="9475" width="4" customWidth="1"/>
    <col min="9476" max="9476" width="11.375" bestFit="1" customWidth="1"/>
    <col min="9477" max="9477" width="60.75" customWidth="1"/>
    <col min="9478" max="9478" width="67.75" customWidth="1"/>
    <col min="9731" max="9731" width="4" customWidth="1"/>
    <col min="9732" max="9732" width="11.375" bestFit="1" customWidth="1"/>
    <col min="9733" max="9733" width="60.75" customWidth="1"/>
    <col min="9734" max="9734" width="67.75" customWidth="1"/>
    <col min="9987" max="9987" width="4" customWidth="1"/>
    <col min="9988" max="9988" width="11.375" bestFit="1" customWidth="1"/>
    <col min="9989" max="9989" width="60.75" customWidth="1"/>
    <col min="9990" max="9990" width="67.75" customWidth="1"/>
    <col min="10243" max="10243" width="4" customWidth="1"/>
    <col min="10244" max="10244" width="11.375" bestFit="1" customWidth="1"/>
    <col min="10245" max="10245" width="60.75" customWidth="1"/>
    <col min="10246" max="10246" width="67.75" customWidth="1"/>
    <col min="10499" max="10499" width="4" customWidth="1"/>
    <col min="10500" max="10500" width="11.375" bestFit="1" customWidth="1"/>
    <col min="10501" max="10501" width="60.75" customWidth="1"/>
    <col min="10502" max="10502" width="67.75" customWidth="1"/>
    <col min="10755" max="10755" width="4" customWidth="1"/>
    <col min="10756" max="10756" width="11.375" bestFit="1" customWidth="1"/>
    <col min="10757" max="10757" width="60.75" customWidth="1"/>
    <col min="10758" max="10758" width="67.75" customWidth="1"/>
    <col min="11011" max="11011" width="4" customWidth="1"/>
    <col min="11012" max="11012" width="11.375" bestFit="1" customWidth="1"/>
    <col min="11013" max="11013" width="60.75" customWidth="1"/>
    <col min="11014" max="11014" width="67.75" customWidth="1"/>
    <col min="11267" max="11267" width="4" customWidth="1"/>
    <col min="11268" max="11268" width="11.375" bestFit="1" customWidth="1"/>
    <col min="11269" max="11269" width="60.75" customWidth="1"/>
    <col min="11270" max="11270" width="67.75" customWidth="1"/>
    <col min="11523" max="11523" width="4" customWidth="1"/>
    <col min="11524" max="11524" width="11.375" bestFit="1" customWidth="1"/>
    <col min="11525" max="11525" width="60.75" customWidth="1"/>
    <col min="11526" max="11526" width="67.75" customWidth="1"/>
    <col min="11779" max="11779" width="4" customWidth="1"/>
    <col min="11780" max="11780" width="11.375" bestFit="1" customWidth="1"/>
    <col min="11781" max="11781" width="60.75" customWidth="1"/>
    <col min="11782" max="11782" width="67.75" customWidth="1"/>
    <col min="12035" max="12035" width="4" customWidth="1"/>
    <col min="12036" max="12036" width="11.375" bestFit="1" customWidth="1"/>
    <col min="12037" max="12037" width="60.75" customWidth="1"/>
    <col min="12038" max="12038" width="67.75" customWidth="1"/>
    <col min="12291" max="12291" width="4" customWidth="1"/>
    <col min="12292" max="12292" width="11.375" bestFit="1" customWidth="1"/>
    <col min="12293" max="12293" width="60.75" customWidth="1"/>
    <col min="12294" max="12294" width="67.75" customWidth="1"/>
    <col min="12547" max="12547" width="4" customWidth="1"/>
    <col min="12548" max="12548" width="11.375" bestFit="1" customWidth="1"/>
    <col min="12549" max="12549" width="60.75" customWidth="1"/>
    <col min="12550" max="12550" width="67.75" customWidth="1"/>
    <col min="12803" max="12803" width="4" customWidth="1"/>
    <col min="12804" max="12804" width="11.375" bestFit="1" customWidth="1"/>
    <col min="12805" max="12805" width="60.75" customWidth="1"/>
    <col min="12806" max="12806" width="67.75" customWidth="1"/>
    <col min="13059" max="13059" width="4" customWidth="1"/>
    <col min="13060" max="13060" width="11.375" bestFit="1" customWidth="1"/>
    <col min="13061" max="13061" width="60.75" customWidth="1"/>
    <col min="13062" max="13062" width="67.75" customWidth="1"/>
    <col min="13315" max="13315" width="4" customWidth="1"/>
    <col min="13316" max="13316" width="11.375" bestFit="1" customWidth="1"/>
    <col min="13317" max="13317" width="60.75" customWidth="1"/>
    <col min="13318" max="13318" width="67.75" customWidth="1"/>
    <col min="13571" max="13571" width="4" customWidth="1"/>
    <col min="13572" max="13572" width="11.375" bestFit="1" customWidth="1"/>
    <col min="13573" max="13573" width="60.75" customWidth="1"/>
    <col min="13574" max="13574" width="67.75" customWidth="1"/>
    <col min="13827" max="13827" width="4" customWidth="1"/>
    <col min="13828" max="13828" width="11.375" bestFit="1" customWidth="1"/>
    <col min="13829" max="13829" width="60.75" customWidth="1"/>
    <col min="13830" max="13830" width="67.75" customWidth="1"/>
    <col min="14083" max="14083" width="4" customWidth="1"/>
    <col min="14084" max="14084" width="11.375" bestFit="1" customWidth="1"/>
    <col min="14085" max="14085" width="60.75" customWidth="1"/>
    <col min="14086" max="14086" width="67.75" customWidth="1"/>
    <col min="14339" max="14339" width="4" customWidth="1"/>
    <col min="14340" max="14340" width="11.375" bestFit="1" customWidth="1"/>
    <col min="14341" max="14341" width="60.75" customWidth="1"/>
    <col min="14342" max="14342" width="67.75" customWidth="1"/>
    <col min="14595" max="14595" width="4" customWidth="1"/>
    <col min="14596" max="14596" width="11.375" bestFit="1" customWidth="1"/>
    <col min="14597" max="14597" width="60.75" customWidth="1"/>
    <col min="14598" max="14598" width="67.75" customWidth="1"/>
    <col min="14851" max="14851" width="4" customWidth="1"/>
    <col min="14852" max="14852" width="11.375" bestFit="1" customWidth="1"/>
    <col min="14853" max="14853" width="60.75" customWidth="1"/>
    <col min="14854" max="14854" width="67.75" customWidth="1"/>
    <col min="15107" max="15107" width="4" customWidth="1"/>
    <col min="15108" max="15108" width="11.375" bestFit="1" customWidth="1"/>
    <col min="15109" max="15109" width="60.75" customWidth="1"/>
    <col min="15110" max="15110" width="67.75" customWidth="1"/>
    <col min="15363" max="15363" width="4" customWidth="1"/>
    <col min="15364" max="15364" width="11.375" bestFit="1" customWidth="1"/>
    <col min="15365" max="15365" width="60.75" customWidth="1"/>
    <col min="15366" max="15366" width="67.75" customWidth="1"/>
    <col min="15619" max="15619" width="4" customWidth="1"/>
    <col min="15620" max="15620" width="11.375" bestFit="1" customWidth="1"/>
    <col min="15621" max="15621" width="60.75" customWidth="1"/>
    <col min="15622" max="15622" width="67.75" customWidth="1"/>
    <col min="15875" max="15875" width="4" customWidth="1"/>
    <col min="15876" max="15876" width="11.375" bestFit="1" customWidth="1"/>
    <col min="15877" max="15877" width="60.75" customWidth="1"/>
    <col min="15878" max="15878" width="67.75" customWidth="1"/>
    <col min="16131" max="16131" width="4" customWidth="1"/>
    <col min="16132" max="16132" width="11.375" bestFit="1" customWidth="1"/>
    <col min="16133" max="16133" width="60.75" customWidth="1"/>
    <col min="16134" max="16134" width="67.75" customWidth="1"/>
  </cols>
  <sheetData>
    <row r="1" spans="1:11" ht="15.05">
      <c r="A1" s="42" t="s">
        <v>40</v>
      </c>
      <c r="B1" s="43"/>
    </row>
    <row r="2" spans="1:11" ht="13.1">
      <c r="A2" s="8"/>
      <c r="B2" s="44"/>
    </row>
    <row r="3" spans="1:11" ht="13.1">
      <c r="A3" s="8"/>
      <c r="B3" s="44"/>
    </row>
    <row r="4" spans="1:11" ht="13.1">
      <c r="A4" s="8" t="s">
        <v>41</v>
      </c>
      <c r="B4" s="44"/>
      <c r="F4" s="45"/>
      <c r="K4" s="46"/>
    </row>
    <row r="5" spans="1:11" ht="13.1" thickBot="1"/>
    <row r="6" spans="1:11">
      <c r="A6" s="47"/>
      <c r="B6" s="47"/>
      <c r="C6" s="48"/>
      <c r="D6" s="48"/>
      <c r="E6" s="48"/>
      <c r="F6" s="48"/>
    </row>
    <row r="7" spans="1:11">
      <c r="A7" s="49" t="s">
        <v>42</v>
      </c>
      <c r="B7" s="49" t="s">
        <v>43</v>
      </c>
      <c r="C7" s="50" t="s">
        <v>44</v>
      </c>
      <c r="D7" s="50" t="s">
        <v>45</v>
      </c>
      <c r="E7" s="50" t="s">
        <v>46</v>
      </c>
      <c r="F7" s="50" t="s">
        <v>45</v>
      </c>
    </row>
    <row r="8" spans="1:11" ht="13.1" thickBot="1">
      <c r="A8" s="51"/>
      <c r="B8" s="51"/>
      <c r="C8" s="52"/>
      <c r="D8" s="52"/>
      <c r="E8" s="52"/>
      <c r="F8" s="52"/>
    </row>
    <row r="9" spans="1:11">
      <c r="A9" s="49"/>
      <c r="B9" s="49"/>
      <c r="C9" s="53"/>
      <c r="D9" s="54"/>
      <c r="E9" s="54"/>
      <c r="F9" s="54"/>
    </row>
    <row r="10" spans="1:11" s="60" customFormat="1">
      <c r="A10" s="55">
        <v>1</v>
      </c>
      <c r="B10" s="56" t="s">
        <v>47</v>
      </c>
      <c r="C10" s="57"/>
      <c r="D10" s="58"/>
      <c r="E10" s="58"/>
      <c r="F10" s="58"/>
      <c r="G10" s="59"/>
    </row>
    <row r="11" spans="1:11">
      <c r="A11" s="49"/>
      <c r="B11" s="49"/>
      <c r="C11" s="61"/>
      <c r="D11" s="61"/>
      <c r="E11" s="61"/>
      <c r="F11" s="61"/>
    </row>
    <row r="12" spans="1:11" s="60" customFormat="1">
      <c r="A12" s="55">
        <v>2</v>
      </c>
      <c r="B12" s="56" t="s">
        <v>48</v>
      </c>
      <c r="C12" s="62"/>
      <c r="D12" s="58"/>
      <c r="E12" s="58"/>
      <c r="F12" s="63"/>
      <c r="G12" s="59"/>
    </row>
    <row r="13" spans="1:11">
      <c r="A13" s="64"/>
      <c r="B13" s="64"/>
      <c r="C13" s="61"/>
      <c r="D13" s="61"/>
      <c r="E13" s="64"/>
      <c r="F13" s="61"/>
    </row>
    <row r="14" spans="1:11" s="60" customFormat="1">
      <c r="A14" s="65">
        <v>3</v>
      </c>
      <c r="B14" s="66" t="s">
        <v>49</v>
      </c>
      <c r="C14" s="62"/>
      <c r="D14" s="58"/>
      <c r="E14" s="58"/>
      <c r="F14" s="63"/>
      <c r="G14" s="59"/>
    </row>
    <row r="15" spans="1:11">
      <c r="A15" s="64"/>
      <c r="B15" s="64"/>
      <c r="C15" s="61"/>
      <c r="D15" s="61"/>
      <c r="E15" s="64"/>
      <c r="F15" s="61"/>
    </row>
    <row r="16" spans="1:11">
      <c r="A16" s="49">
        <v>4</v>
      </c>
      <c r="B16" s="67" t="s">
        <v>50</v>
      </c>
      <c r="C16" s="68"/>
      <c r="D16" s="58"/>
      <c r="E16" s="69"/>
      <c r="F16" s="70"/>
    </row>
    <row r="17" spans="1:7">
      <c r="A17" s="64"/>
      <c r="B17" s="64"/>
      <c r="C17" s="61"/>
      <c r="D17" s="61"/>
      <c r="E17" s="61"/>
      <c r="F17" s="61"/>
    </row>
    <row r="18" spans="1:7" s="60" customFormat="1">
      <c r="A18" s="65">
        <v>5</v>
      </c>
      <c r="B18" s="66" t="s">
        <v>51</v>
      </c>
      <c r="C18" s="57"/>
      <c r="D18" s="63"/>
      <c r="E18" s="71"/>
      <c r="F18" s="71"/>
      <c r="G18" s="59"/>
    </row>
    <row r="19" spans="1:7">
      <c r="A19" s="64"/>
      <c r="B19" s="64"/>
      <c r="C19" s="72"/>
      <c r="D19" s="61"/>
      <c r="E19" s="61"/>
      <c r="F19" s="61"/>
    </row>
    <row r="20" spans="1:7">
      <c r="A20" s="64">
        <v>6</v>
      </c>
      <c r="B20" s="64"/>
      <c r="C20" s="61"/>
      <c r="D20" s="61"/>
      <c r="E20" s="61"/>
      <c r="F20" s="61"/>
    </row>
    <row r="21" spans="1:7">
      <c r="A21" s="49"/>
      <c r="B21" s="49"/>
      <c r="C21" s="61"/>
      <c r="D21" s="61"/>
      <c r="E21" s="61"/>
      <c r="F21" s="61"/>
    </row>
    <row r="22" spans="1:7">
      <c r="A22" s="64">
        <v>7</v>
      </c>
      <c r="B22" s="64"/>
      <c r="C22" s="61"/>
      <c r="D22" s="61"/>
      <c r="E22" s="61"/>
      <c r="F22" s="61"/>
    </row>
    <row r="23" spans="1:7">
      <c r="A23" s="64"/>
      <c r="B23" s="64"/>
      <c r="C23" s="61"/>
      <c r="D23" s="61"/>
      <c r="E23" s="61"/>
      <c r="F23" s="61"/>
    </row>
    <row r="24" spans="1:7">
      <c r="A24" s="49">
        <v>8</v>
      </c>
      <c r="B24" s="49"/>
      <c r="C24" s="61"/>
      <c r="D24" s="61"/>
      <c r="E24" s="61"/>
      <c r="F24" s="61"/>
    </row>
    <row r="25" spans="1:7">
      <c r="A25" s="64"/>
      <c r="B25" s="64"/>
      <c r="C25" s="61"/>
      <c r="D25" s="61"/>
      <c r="E25" s="61"/>
      <c r="F25" s="61"/>
    </row>
    <row r="26" spans="1:7">
      <c r="A26" s="64">
        <v>9</v>
      </c>
      <c r="B26" s="64"/>
      <c r="C26" s="61"/>
      <c r="D26" s="61"/>
      <c r="E26" s="61"/>
      <c r="F26" s="61"/>
    </row>
    <row r="27" spans="1:7">
      <c r="A27" s="49"/>
      <c r="B27" s="64"/>
      <c r="C27" s="61"/>
      <c r="D27" s="61"/>
      <c r="E27" s="61"/>
      <c r="F27" s="61"/>
    </row>
    <row r="28" spans="1:7">
      <c r="A28" s="64">
        <v>10</v>
      </c>
      <c r="B28" s="49"/>
      <c r="C28" s="61"/>
      <c r="D28" s="61"/>
      <c r="E28" s="61"/>
      <c r="F28" s="61"/>
    </row>
    <row r="29" spans="1:7">
      <c r="A29" s="64"/>
      <c r="B29" s="64"/>
      <c r="C29" s="61"/>
      <c r="D29" s="61"/>
      <c r="E29" s="61"/>
      <c r="F29" s="61"/>
    </row>
    <row r="30" spans="1:7">
      <c r="A30" s="49">
        <v>11</v>
      </c>
      <c r="B30" s="49"/>
      <c r="C30" s="61"/>
      <c r="D30" s="61"/>
      <c r="E30" s="61"/>
      <c r="F30" s="61"/>
    </row>
    <row r="31" spans="1:7">
      <c r="A31" s="64"/>
      <c r="B31" s="64"/>
      <c r="C31" s="61"/>
      <c r="D31" s="61"/>
      <c r="E31" s="61"/>
      <c r="F31" s="61"/>
    </row>
    <row r="32" spans="1:7">
      <c r="A32" s="64">
        <v>12</v>
      </c>
      <c r="B32" s="64"/>
      <c r="C32" s="61"/>
      <c r="D32" s="61"/>
      <c r="E32" s="61"/>
      <c r="F32" s="61"/>
    </row>
    <row r="33" spans="1:6">
      <c r="A33" s="49"/>
      <c r="B33" s="49"/>
      <c r="C33" s="61"/>
      <c r="D33" s="61"/>
      <c r="E33" s="61"/>
      <c r="F33" s="61"/>
    </row>
    <row r="34" spans="1:6">
      <c r="A34" s="64">
        <v>13</v>
      </c>
      <c r="B34" s="64"/>
      <c r="C34" s="61"/>
      <c r="D34" s="54"/>
      <c r="E34" s="54"/>
      <c r="F34" s="54"/>
    </row>
    <row r="35" spans="1:6">
      <c r="A35" s="73"/>
      <c r="B35" s="64"/>
      <c r="C35" s="61"/>
      <c r="D35" s="61"/>
      <c r="E35" s="61"/>
      <c r="F35" s="61"/>
    </row>
    <row r="36" spans="1:6">
      <c r="A36" s="73">
        <v>14</v>
      </c>
      <c r="B36" s="64"/>
      <c r="C36" s="61"/>
      <c r="D36" s="61"/>
      <c r="E36" s="61"/>
      <c r="F36" s="61"/>
    </row>
    <row r="37" spans="1:6">
      <c r="A37" s="73"/>
      <c r="B37" s="64"/>
      <c r="C37" s="61"/>
      <c r="D37" s="61"/>
      <c r="E37" s="61"/>
      <c r="F37" s="61"/>
    </row>
    <row r="38" spans="1:6">
      <c r="A38" s="73">
        <v>15</v>
      </c>
      <c r="B38" s="64"/>
      <c r="C38" s="61"/>
      <c r="D38" s="61"/>
      <c r="E38" s="61"/>
      <c r="F38" s="61"/>
    </row>
    <row r="39" spans="1:6">
      <c r="A39" s="73"/>
      <c r="B39" s="64"/>
      <c r="C39" s="61"/>
      <c r="D39" s="61"/>
      <c r="E39" s="61"/>
      <c r="F39" s="61"/>
    </row>
    <row r="40" spans="1:6">
      <c r="A40" s="73">
        <v>16</v>
      </c>
      <c r="B40" s="64"/>
      <c r="C40" s="61"/>
      <c r="D40" s="61"/>
      <c r="E40" s="61"/>
      <c r="F40" s="61"/>
    </row>
    <row r="41" spans="1:6">
      <c r="A41" s="73"/>
      <c r="B41" s="64"/>
      <c r="C41" s="61"/>
      <c r="D41" s="61"/>
      <c r="E41" s="61"/>
      <c r="F41" s="61"/>
    </row>
    <row r="42" spans="1:6" ht="13.1" thickBot="1">
      <c r="A42" s="74"/>
      <c r="B42" s="74"/>
      <c r="C42" s="75"/>
      <c r="D42" s="75"/>
      <c r="E42" s="75"/>
      <c r="F42" s="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JMS SHEDULE OF WORKS</vt:lpstr>
      <vt:lpstr>BUILDUPS</vt:lpstr>
      <vt:lpstr>DOOR SCHEDULE</vt:lpstr>
      <vt:lpstr>LAMINATE</vt:lpstr>
      <vt:lpstr>VENEER</vt:lpstr>
      <vt:lpstr>mirrors</vt:lpstr>
      <vt:lpstr>ADD ORDERS</vt:lpstr>
      <vt:lpstr>RTFI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Family</cp:lastModifiedBy>
  <cp:lastPrinted>2020-12-14T12:33:34Z</cp:lastPrinted>
  <dcterms:created xsi:type="dcterms:W3CDTF">2002-11-02T06:54:37Z</dcterms:created>
  <dcterms:modified xsi:type="dcterms:W3CDTF">2020-12-22T07:05:48Z</dcterms:modified>
</cp:coreProperties>
</file>