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e &amp; Accounts\Payroll\RCL\Holidays &amp; Sickness\"/>
    </mc:Choice>
  </mc:AlternateContent>
  <xr:revisionPtr revIDLastSave="0" documentId="13_ncr:1_{B20739F2-6BE0-467E-B1DB-0E9DF8DE26CA}" xr6:coauthVersionLast="47" xr6:coauthVersionMax="47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" sheetId="11" r:id="rId11"/>
    <sheet name="December 2024" sheetId="12" r:id="rId12"/>
    <sheet name="Total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3" l="1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1" i="1"/>
  <c r="AH23" i="1"/>
  <c r="B21" i="13"/>
  <c r="E21" i="13"/>
  <c r="J21" i="13"/>
  <c r="K21" i="13"/>
  <c r="L21" i="13"/>
  <c r="M21" i="13"/>
  <c r="N21" i="13"/>
  <c r="O21" i="13"/>
  <c r="P21" i="13"/>
  <c r="B19" i="13"/>
  <c r="E19" i="13"/>
  <c r="J19" i="13"/>
  <c r="K19" i="13"/>
  <c r="L19" i="13"/>
  <c r="M19" i="13"/>
  <c r="N19" i="13"/>
  <c r="O19" i="13"/>
  <c r="P19" i="13"/>
  <c r="B23" i="12"/>
  <c r="AH23" i="12"/>
  <c r="B21" i="12"/>
  <c r="AH21" i="12"/>
  <c r="B23" i="11"/>
  <c r="AG23" i="11"/>
  <c r="B21" i="11"/>
  <c r="AG21" i="11"/>
  <c r="B23" i="10"/>
  <c r="AH23" i="10"/>
  <c r="B21" i="10"/>
  <c r="AH21" i="10"/>
  <c r="B23" i="9"/>
  <c r="AG23" i="9"/>
  <c r="B21" i="9"/>
  <c r="AG21" i="9"/>
  <c r="B23" i="8"/>
  <c r="AH23" i="8"/>
  <c r="B21" i="8"/>
  <c r="AH21" i="8"/>
  <c r="B21" i="7"/>
  <c r="B23" i="7"/>
  <c r="B23" i="6"/>
  <c r="AG23" i="6"/>
  <c r="B21" i="6"/>
  <c r="AG21" i="6"/>
  <c r="B23" i="5"/>
  <c r="AH23" i="5"/>
  <c r="B21" i="5"/>
  <c r="AH21" i="5"/>
  <c r="B23" i="4"/>
  <c r="AG23" i="4"/>
  <c r="B21" i="4"/>
  <c r="AG21" i="4"/>
  <c r="B23" i="3"/>
  <c r="AH23" i="3"/>
  <c r="B21" i="3"/>
  <c r="AH21" i="3"/>
  <c r="B23" i="2"/>
  <c r="AF23" i="2"/>
  <c r="B21" i="2"/>
  <c r="AF21" i="2"/>
  <c r="P22" i="13"/>
  <c r="O22" i="13"/>
  <c r="N22" i="13"/>
  <c r="M22" i="13"/>
  <c r="L22" i="13"/>
  <c r="K22" i="13"/>
  <c r="J22" i="13"/>
  <c r="E22" i="13"/>
  <c r="B22" i="13"/>
  <c r="P20" i="13"/>
  <c r="O20" i="13"/>
  <c r="N20" i="13"/>
  <c r="M20" i="13"/>
  <c r="L20" i="13"/>
  <c r="K20" i="13"/>
  <c r="J20" i="13"/>
  <c r="E20" i="13"/>
  <c r="B20" i="13"/>
  <c r="P18" i="13"/>
  <c r="O18" i="13"/>
  <c r="N18" i="13"/>
  <c r="M18" i="13"/>
  <c r="L18" i="13"/>
  <c r="K18" i="13"/>
  <c r="J18" i="13"/>
  <c r="E18" i="13"/>
  <c r="B18" i="13"/>
  <c r="P17" i="13"/>
  <c r="O17" i="13"/>
  <c r="N17" i="13"/>
  <c r="M17" i="13"/>
  <c r="L17" i="13"/>
  <c r="K17" i="13"/>
  <c r="J17" i="13"/>
  <c r="E17" i="13"/>
  <c r="B17" i="13"/>
  <c r="P16" i="13"/>
  <c r="O16" i="13"/>
  <c r="N16" i="13"/>
  <c r="M16" i="13"/>
  <c r="L16" i="13"/>
  <c r="K16" i="13"/>
  <c r="J16" i="13"/>
  <c r="E16" i="13"/>
  <c r="B16" i="13"/>
  <c r="P15" i="13"/>
  <c r="O15" i="13"/>
  <c r="N15" i="13"/>
  <c r="M15" i="13"/>
  <c r="L15" i="13"/>
  <c r="K15" i="13"/>
  <c r="J15" i="13"/>
  <c r="E15" i="13"/>
  <c r="B15" i="13"/>
  <c r="P14" i="13"/>
  <c r="O14" i="13"/>
  <c r="N14" i="13"/>
  <c r="M14" i="13"/>
  <c r="L14" i="13"/>
  <c r="K14" i="13"/>
  <c r="J14" i="13"/>
  <c r="E14" i="13"/>
  <c r="B14" i="13"/>
  <c r="P13" i="13"/>
  <c r="O13" i="13"/>
  <c r="N13" i="13"/>
  <c r="M13" i="13"/>
  <c r="L13" i="13"/>
  <c r="K13" i="13"/>
  <c r="J13" i="13"/>
  <c r="E13" i="13"/>
  <c r="B13" i="13"/>
  <c r="P12" i="13"/>
  <c r="O12" i="13"/>
  <c r="N12" i="13"/>
  <c r="M12" i="13"/>
  <c r="L12" i="13"/>
  <c r="K12" i="13"/>
  <c r="J12" i="13"/>
  <c r="E12" i="13"/>
  <c r="B12" i="13"/>
  <c r="P11" i="13"/>
  <c r="O11" i="13"/>
  <c r="N11" i="13"/>
  <c r="M11" i="13"/>
  <c r="L11" i="13"/>
  <c r="K11" i="13"/>
  <c r="J11" i="13"/>
  <c r="E11" i="13"/>
  <c r="B11" i="13"/>
  <c r="E10" i="13"/>
  <c r="B10" i="13"/>
  <c r="P9" i="13"/>
  <c r="O9" i="13"/>
  <c r="N9" i="13"/>
  <c r="M9" i="13"/>
  <c r="L9" i="13"/>
  <c r="K9" i="13"/>
  <c r="J9" i="13"/>
  <c r="E9" i="13"/>
  <c r="B9" i="13"/>
  <c r="P8" i="13"/>
  <c r="O8" i="13"/>
  <c r="N8" i="13"/>
  <c r="M8" i="13"/>
  <c r="L8" i="13"/>
  <c r="K8" i="13"/>
  <c r="J8" i="13"/>
  <c r="E8" i="13"/>
  <c r="B8" i="13"/>
  <c r="P7" i="13"/>
  <c r="O7" i="13"/>
  <c r="N7" i="13"/>
  <c r="M7" i="13"/>
  <c r="L7" i="13"/>
  <c r="K7" i="13"/>
  <c r="J7" i="13"/>
  <c r="E7" i="13"/>
  <c r="B7" i="13"/>
  <c r="P6" i="13"/>
  <c r="O6" i="13"/>
  <c r="N6" i="13"/>
  <c r="M6" i="13"/>
  <c r="L6" i="13"/>
  <c r="K6" i="13"/>
  <c r="J6" i="13"/>
  <c r="E6" i="13"/>
  <c r="B6" i="13"/>
  <c r="P5" i="13"/>
  <c r="O5" i="13"/>
  <c r="N5" i="13"/>
  <c r="M5" i="13"/>
  <c r="L5" i="13"/>
  <c r="K5" i="13"/>
  <c r="J5" i="13"/>
  <c r="E5" i="13"/>
  <c r="B5" i="13"/>
  <c r="P4" i="13"/>
  <c r="O4" i="13"/>
  <c r="N4" i="13"/>
  <c r="M4" i="13"/>
  <c r="L4" i="13"/>
  <c r="K4" i="13"/>
  <c r="J4" i="13"/>
  <c r="E4" i="13"/>
  <c r="B4" i="13"/>
  <c r="AH24" i="12"/>
  <c r="B24" i="12"/>
  <c r="AH22" i="12"/>
  <c r="B22" i="12"/>
  <c r="AH20" i="12"/>
  <c r="B20" i="12"/>
  <c r="AH19" i="12"/>
  <c r="B19" i="12"/>
  <c r="AH18" i="12"/>
  <c r="B18" i="12"/>
  <c r="AH17" i="12"/>
  <c r="B17" i="12"/>
  <c r="AH16" i="12"/>
  <c r="B16" i="12"/>
  <c r="AH15" i="12"/>
  <c r="B15" i="12"/>
  <c r="AH14" i="12"/>
  <c r="B14" i="12"/>
  <c r="AH13" i="12"/>
  <c r="B13" i="12"/>
  <c r="B12" i="12"/>
  <c r="AH11" i="12"/>
  <c r="B11" i="12"/>
  <c r="AH10" i="12"/>
  <c r="B10" i="12"/>
  <c r="AH9" i="12"/>
  <c r="B9" i="12"/>
  <c r="AH8" i="12"/>
  <c r="B8" i="12"/>
  <c r="AH7" i="12"/>
  <c r="B7" i="12"/>
  <c r="AH6" i="12"/>
  <c r="AG24" i="11"/>
  <c r="B24" i="11"/>
  <c r="AG22" i="11"/>
  <c r="B22" i="11"/>
  <c r="AG20" i="11"/>
  <c r="B20" i="11"/>
  <c r="AG19" i="11"/>
  <c r="B19" i="11"/>
  <c r="AG18" i="11"/>
  <c r="B18" i="11"/>
  <c r="AG17" i="11"/>
  <c r="B17" i="11"/>
  <c r="AG16" i="11"/>
  <c r="B16" i="11"/>
  <c r="AG15" i="11"/>
  <c r="B15" i="11"/>
  <c r="AG14" i="11"/>
  <c r="B14" i="11"/>
  <c r="AG13" i="11"/>
  <c r="B13" i="11"/>
  <c r="AG12" i="11"/>
  <c r="B12" i="11"/>
  <c r="AG11" i="11"/>
  <c r="B11" i="11"/>
  <c r="AG10" i="11"/>
  <c r="B10" i="11"/>
  <c r="AG9" i="11"/>
  <c r="B9" i="11"/>
  <c r="AG8" i="11"/>
  <c r="B8" i="11"/>
  <c r="AG7" i="11"/>
  <c r="B7" i="11"/>
  <c r="AG6" i="11"/>
  <c r="B6" i="11"/>
  <c r="AH24" i="10"/>
  <c r="B24" i="10"/>
  <c r="AH22" i="10"/>
  <c r="B22" i="10"/>
  <c r="AH20" i="10"/>
  <c r="B20" i="10"/>
  <c r="AH19" i="10"/>
  <c r="B19" i="10"/>
  <c r="AH18" i="10"/>
  <c r="B18" i="10"/>
  <c r="AH17" i="10"/>
  <c r="B17" i="10"/>
  <c r="AH16" i="10"/>
  <c r="B16" i="10"/>
  <c r="AH15" i="10"/>
  <c r="B15" i="10"/>
  <c r="AH14" i="10"/>
  <c r="B14" i="10"/>
  <c r="AH13" i="10"/>
  <c r="B13" i="10"/>
  <c r="AH12" i="10"/>
  <c r="B12" i="10"/>
  <c r="AH11" i="10"/>
  <c r="B11" i="10"/>
  <c r="AH10" i="10"/>
  <c r="B10" i="10"/>
  <c r="AH9" i="10"/>
  <c r="B9" i="10"/>
  <c r="AH8" i="10"/>
  <c r="B8" i="10"/>
  <c r="AH7" i="10"/>
  <c r="B7" i="10"/>
  <c r="AH6" i="10"/>
  <c r="B6" i="10"/>
  <c r="AG24" i="9"/>
  <c r="B24" i="9"/>
  <c r="AG22" i="9"/>
  <c r="B22" i="9"/>
  <c r="AG20" i="9"/>
  <c r="B20" i="9"/>
  <c r="AG19" i="9"/>
  <c r="B19" i="9"/>
  <c r="AG18" i="9"/>
  <c r="B18" i="9"/>
  <c r="AG17" i="9"/>
  <c r="B17" i="9"/>
  <c r="AG16" i="9"/>
  <c r="B16" i="9"/>
  <c r="AG15" i="9"/>
  <c r="B15" i="9"/>
  <c r="AG14" i="9"/>
  <c r="B14" i="9"/>
  <c r="AG13" i="9"/>
  <c r="B13" i="9"/>
  <c r="AG12" i="9"/>
  <c r="B12" i="9"/>
  <c r="AG11" i="9"/>
  <c r="B11" i="9"/>
  <c r="AG10" i="9"/>
  <c r="B10" i="9"/>
  <c r="AG9" i="9"/>
  <c r="B9" i="9"/>
  <c r="AG8" i="9"/>
  <c r="B8" i="9"/>
  <c r="AG7" i="9"/>
  <c r="G5" i="13" s="1"/>
  <c r="B7" i="9"/>
  <c r="AG6" i="9"/>
  <c r="B6" i="9"/>
  <c r="AH24" i="8"/>
  <c r="B24" i="8"/>
  <c r="AH22" i="8"/>
  <c r="B22" i="8"/>
  <c r="AH20" i="8"/>
  <c r="G18" i="13" s="1"/>
  <c r="B20" i="8"/>
  <c r="AH19" i="8"/>
  <c r="B19" i="8"/>
  <c r="AH18" i="8"/>
  <c r="B18" i="8"/>
  <c r="AH17" i="8"/>
  <c r="B17" i="8"/>
  <c r="AH16" i="8"/>
  <c r="B16" i="8"/>
  <c r="AH15" i="8"/>
  <c r="B15" i="8"/>
  <c r="AH14" i="8"/>
  <c r="B14" i="8"/>
  <c r="AH13" i="8"/>
  <c r="G11" i="13" s="1"/>
  <c r="B13" i="8"/>
  <c r="AH12" i="8"/>
  <c r="B12" i="8"/>
  <c r="AH11" i="8"/>
  <c r="B11" i="8"/>
  <c r="AH10" i="8"/>
  <c r="B10" i="8"/>
  <c r="AH9" i="8"/>
  <c r="B9" i="8"/>
  <c r="AH8" i="8"/>
  <c r="B8" i="8"/>
  <c r="AH7" i="8"/>
  <c r="B7" i="8"/>
  <c r="AH6" i="8"/>
  <c r="B6" i="8"/>
  <c r="B24" i="7"/>
  <c r="B22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AH6" i="7"/>
  <c r="B6" i="7"/>
  <c r="AG24" i="6"/>
  <c r="B24" i="6"/>
  <c r="AG22" i="6"/>
  <c r="B22" i="6"/>
  <c r="AG20" i="6"/>
  <c r="B20" i="6"/>
  <c r="AG19" i="6"/>
  <c r="B19" i="6"/>
  <c r="AG18" i="6"/>
  <c r="B18" i="6"/>
  <c r="AG17" i="6"/>
  <c r="B17" i="6"/>
  <c r="AG16" i="6"/>
  <c r="B16" i="6"/>
  <c r="AG15" i="6"/>
  <c r="B15" i="6"/>
  <c r="AG14" i="6"/>
  <c r="B14" i="6"/>
  <c r="AG13" i="6"/>
  <c r="B13" i="6"/>
  <c r="AG12" i="6"/>
  <c r="B12" i="6"/>
  <c r="AG11" i="6"/>
  <c r="B11" i="6"/>
  <c r="AG10" i="6"/>
  <c r="B10" i="6"/>
  <c r="AG9" i="6"/>
  <c r="B9" i="6"/>
  <c r="AG8" i="6"/>
  <c r="B8" i="6"/>
  <c r="AG7" i="6"/>
  <c r="B7" i="6"/>
  <c r="AG6" i="6"/>
  <c r="B6" i="6"/>
  <c r="AH24" i="5"/>
  <c r="B24" i="5"/>
  <c r="AH22" i="5"/>
  <c r="B22" i="5"/>
  <c r="AH20" i="5"/>
  <c r="B20" i="5"/>
  <c r="AH19" i="5"/>
  <c r="B19" i="5"/>
  <c r="AH18" i="5"/>
  <c r="B18" i="5"/>
  <c r="AH17" i="5"/>
  <c r="B17" i="5"/>
  <c r="AH16" i="5"/>
  <c r="B16" i="5"/>
  <c r="AH15" i="5"/>
  <c r="B15" i="5"/>
  <c r="AH14" i="5"/>
  <c r="B14" i="5"/>
  <c r="AH13" i="5"/>
  <c r="B13" i="5"/>
  <c r="AH12" i="5"/>
  <c r="B12" i="5"/>
  <c r="AH11" i="5"/>
  <c r="B11" i="5"/>
  <c r="AH10" i="5"/>
  <c r="B10" i="5"/>
  <c r="AH9" i="5"/>
  <c r="B9" i="5"/>
  <c r="AH8" i="5"/>
  <c r="B8" i="5"/>
  <c r="AH7" i="5"/>
  <c r="B7" i="5"/>
  <c r="AH6" i="5"/>
  <c r="B6" i="5"/>
  <c r="AG24" i="4"/>
  <c r="B24" i="4"/>
  <c r="AG22" i="4"/>
  <c r="B22" i="4"/>
  <c r="AG20" i="4"/>
  <c r="B20" i="4"/>
  <c r="AG19" i="4"/>
  <c r="B19" i="4"/>
  <c r="AG18" i="4"/>
  <c r="B18" i="4"/>
  <c r="AG17" i="4"/>
  <c r="B17" i="4"/>
  <c r="AG16" i="4"/>
  <c r="B16" i="4"/>
  <c r="AG15" i="4"/>
  <c r="B15" i="4"/>
  <c r="AG14" i="4"/>
  <c r="B14" i="4"/>
  <c r="AG13" i="4"/>
  <c r="B13" i="4"/>
  <c r="AG12" i="4"/>
  <c r="B12" i="4"/>
  <c r="AG11" i="4"/>
  <c r="B11" i="4"/>
  <c r="AG10" i="4"/>
  <c r="B10" i="4"/>
  <c r="AG9" i="4"/>
  <c r="B9" i="4"/>
  <c r="AG8" i="4"/>
  <c r="B8" i="4"/>
  <c r="AG7" i="4"/>
  <c r="B7" i="4"/>
  <c r="AG6" i="4"/>
  <c r="B6" i="4"/>
  <c r="AH24" i="3"/>
  <c r="B24" i="3"/>
  <c r="AH22" i="3"/>
  <c r="B22" i="3"/>
  <c r="AH20" i="3"/>
  <c r="B20" i="3"/>
  <c r="AH19" i="3"/>
  <c r="B19" i="3"/>
  <c r="AH18" i="3"/>
  <c r="B18" i="3"/>
  <c r="AH17" i="3"/>
  <c r="B17" i="3"/>
  <c r="AH16" i="3"/>
  <c r="B16" i="3"/>
  <c r="AH15" i="3"/>
  <c r="B15" i="3"/>
  <c r="AH14" i="3"/>
  <c r="B14" i="3"/>
  <c r="AH13" i="3"/>
  <c r="B13" i="3"/>
  <c r="AH12" i="3"/>
  <c r="B12" i="3"/>
  <c r="AH11" i="3"/>
  <c r="B11" i="3"/>
  <c r="AH10" i="3"/>
  <c r="B10" i="3"/>
  <c r="AH9" i="3"/>
  <c r="B9" i="3"/>
  <c r="AH8" i="3"/>
  <c r="B8" i="3"/>
  <c r="AH7" i="3"/>
  <c r="B7" i="3"/>
  <c r="AH6" i="3"/>
  <c r="B6" i="3"/>
  <c r="AF24" i="2"/>
  <c r="B24" i="2"/>
  <c r="AF22" i="2"/>
  <c r="B22" i="2"/>
  <c r="AF20" i="2"/>
  <c r="B20" i="2"/>
  <c r="AF19" i="2"/>
  <c r="B19" i="2"/>
  <c r="AF18" i="2"/>
  <c r="B18" i="2"/>
  <c r="AF17" i="2"/>
  <c r="B17" i="2"/>
  <c r="AF16" i="2"/>
  <c r="B16" i="2"/>
  <c r="AF15" i="2"/>
  <c r="B15" i="2"/>
  <c r="AF14" i="2"/>
  <c r="B14" i="2"/>
  <c r="AF13" i="2"/>
  <c r="B13" i="2"/>
  <c r="AF12" i="2"/>
  <c r="B12" i="2"/>
  <c r="AF11" i="2"/>
  <c r="B11" i="2"/>
  <c r="AF10" i="2"/>
  <c r="B10" i="2"/>
  <c r="AF9" i="2"/>
  <c r="B9" i="2"/>
  <c r="AF8" i="2"/>
  <c r="B8" i="2"/>
  <c r="AF7" i="2"/>
  <c r="B7" i="2"/>
  <c r="AF6" i="2"/>
  <c r="B6" i="2"/>
  <c r="AH24" i="1"/>
  <c r="AH22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G15" i="13" l="1"/>
  <c r="G14" i="13"/>
  <c r="N10" i="13"/>
  <c r="M10" i="13"/>
  <c r="AH12" i="12"/>
  <c r="G10" i="13" s="1"/>
  <c r="H10" i="13" s="1"/>
  <c r="L10" i="13"/>
  <c r="P10" i="13"/>
  <c r="K10" i="13"/>
  <c r="J10" i="13"/>
  <c r="O10" i="13"/>
  <c r="G16" i="13"/>
  <c r="H16" i="13" s="1"/>
  <c r="G17" i="13"/>
  <c r="H17" i="13" s="1"/>
  <c r="G20" i="13"/>
  <c r="H20" i="13" s="1"/>
  <c r="G13" i="13"/>
  <c r="H13" i="13" s="1"/>
  <c r="G9" i="13"/>
  <c r="H9" i="13" s="1"/>
  <c r="G6" i="13"/>
  <c r="H6" i="13" s="1"/>
  <c r="G8" i="13"/>
  <c r="G22" i="13"/>
  <c r="H22" i="13" s="1"/>
  <c r="G21" i="13"/>
  <c r="H21" i="13" s="1"/>
  <c r="G12" i="13"/>
  <c r="H12" i="13" s="1"/>
  <c r="G19" i="13"/>
  <c r="H19" i="13" s="1"/>
  <c r="H11" i="13"/>
  <c r="G4" i="13"/>
  <c r="H4" i="13" s="1"/>
  <c r="H18" i="13"/>
  <c r="H14" i="13"/>
  <c r="H7" i="13"/>
  <c r="H15" i="13"/>
  <c r="H8" i="13"/>
  <c r="H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AB23" authorId="0" shapeId="0" xr:uid="{1112C6E5-FAA1-4E27-A456-CFB74972ECF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Grandad died in Head on collision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AF8" authorId="0" shapeId="0" xr:uid="{67105DCF-D530-4005-AEFC-461AB58ED4B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HOSPITAL KNEE SPECIALIST 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R23" authorId="0" shapeId="0" xr:uid="{DC00914D-F9A5-47ED-BA73-5D11AF8DFFD8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FINISHED UP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D10" authorId="0" shapeId="0" xr:uid="{871785C3-16B5-4B23-8C44-1D5DAC35581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worked Mon 2/12/24 &amp; 23/12/24 + 2 days carried over from last year</t>
        </r>
      </text>
    </comment>
  </commentList>
</comments>
</file>

<file path=xl/sharedStrings.xml><?xml version="1.0" encoding="utf-8"?>
<sst xmlns="http://schemas.openxmlformats.org/spreadsheetml/2006/main" count="1647" uniqueCount="129">
  <si>
    <t>Jan</t>
  </si>
  <si>
    <t>Mon</t>
  </si>
  <si>
    <t>Tue</t>
  </si>
  <si>
    <t>Wed</t>
  </si>
  <si>
    <t>Thu</t>
  </si>
  <si>
    <t>Fri</t>
  </si>
  <si>
    <t>Sat</t>
  </si>
  <si>
    <t>Sun</t>
  </si>
  <si>
    <t>Week 1</t>
  </si>
  <si>
    <t>Week 2</t>
  </si>
  <si>
    <t>Week 3</t>
  </si>
  <si>
    <t>Week 4</t>
  </si>
  <si>
    <t>Week 5</t>
  </si>
  <si>
    <t>Absences this month</t>
  </si>
  <si>
    <t>Absence type</t>
  </si>
  <si>
    <t>Code</t>
  </si>
  <si>
    <t>Deduction</t>
  </si>
  <si>
    <t>Holiday</t>
  </si>
  <si>
    <t>H</t>
  </si>
  <si>
    <t>Half Day (morning)</t>
  </si>
  <si>
    <t>H1</t>
  </si>
  <si>
    <t>Half Day (afternoon)</t>
  </si>
  <si>
    <t>H2</t>
  </si>
  <si>
    <t>Sickness</t>
  </si>
  <si>
    <t>S</t>
  </si>
  <si>
    <t>Maternity/Paternity</t>
  </si>
  <si>
    <t>M</t>
  </si>
  <si>
    <t>Bank holiday</t>
  </si>
  <si>
    <t>B</t>
  </si>
  <si>
    <t>Compassionate</t>
  </si>
  <si>
    <t>C</t>
  </si>
  <si>
    <t>Custom non-deductible</t>
  </si>
  <si>
    <t>N</t>
  </si>
  <si>
    <t>Feb</t>
  </si>
  <si>
    <t>Week 6</t>
  </si>
  <si>
    <t>Week 7</t>
  </si>
  <si>
    <t>Week 8</t>
  </si>
  <si>
    <t>Week 9</t>
  </si>
  <si>
    <t>Mar</t>
  </si>
  <si>
    <t>Week 10</t>
  </si>
  <si>
    <t>Week 11</t>
  </si>
  <si>
    <t>Week 12</t>
  </si>
  <si>
    <t>Week 13</t>
  </si>
  <si>
    <t>Apr</t>
  </si>
  <si>
    <t>Week 14</t>
  </si>
  <si>
    <t>Week 15</t>
  </si>
  <si>
    <t>Week 16</t>
  </si>
  <si>
    <t>Week 17</t>
  </si>
  <si>
    <t>Week 18</t>
  </si>
  <si>
    <t>May</t>
  </si>
  <si>
    <t>Week 19</t>
  </si>
  <si>
    <t>Week 20</t>
  </si>
  <si>
    <t>Week 21</t>
  </si>
  <si>
    <t>Week 22</t>
  </si>
  <si>
    <t>Jun</t>
  </si>
  <si>
    <t>Week 23</t>
  </si>
  <si>
    <t>Week 24</t>
  </si>
  <si>
    <t>Week 25</t>
  </si>
  <si>
    <t>Week 26</t>
  </si>
  <si>
    <t>Jul</t>
  </si>
  <si>
    <t>Week 27</t>
  </si>
  <si>
    <t>Week 28</t>
  </si>
  <si>
    <t>Week 29</t>
  </si>
  <si>
    <t>Week 30</t>
  </si>
  <si>
    <t>Week 31</t>
  </si>
  <si>
    <t>Aug</t>
  </si>
  <si>
    <t>Week 32</t>
  </si>
  <si>
    <t>Week 33</t>
  </si>
  <si>
    <t>Week 34</t>
  </si>
  <si>
    <t>Week 35</t>
  </si>
  <si>
    <t>Sep</t>
  </si>
  <si>
    <t>W35</t>
  </si>
  <si>
    <t>Week 36</t>
  </si>
  <si>
    <t>Week 37</t>
  </si>
  <si>
    <t>Week 38</t>
  </si>
  <si>
    <t>Week 39</t>
  </si>
  <si>
    <t>W40</t>
  </si>
  <si>
    <t>Oct</t>
  </si>
  <si>
    <t>Week 40</t>
  </si>
  <si>
    <t>Week 41</t>
  </si>
  <si>
    <t>Week 42</t>
  </si>
  <si>
    <t>Week 43</t>
  </si>
  <si>
    <t>Week 44</t>
  </si>
  <si>
    <t>Nov</t>
  </si>
  <si>
    <t>Week 45</t>
  </si>
  <si>
    <t>Week 46</t>
  </si>
  <si>
    <t>Week 47</t>
  </si>
  <si>
    <t>Week 48</t>
  </si>
  <si>
    <t>Dec</t>
  </si>
  <si>
    <t>W48</t>
  </si>
  <si>
    <t>Week 49</t>
  </si>
  <si>
    <t>Week 50</t>
  </si>
  <si>
    <t>Week 51</t>
  </si>
  <si>
    <t>Week 52</t>
  </si>
  <si>
    <t>Base allowance</t>
  </si>
  <si>
    <t>Carry over</t>
  </si>
  <si>
    <t>Total allowance</t>
  </si>
  <si>
    <t>Absence count</t>
  </si>
  <si>
    <t>Remaining allowance</t>
  </si>
  <si>
    <t>Breakdown</t>
  </si>
  <si>
    <t>Bennett Paul</t>
  </si>
  <si>
    <t>Dyett Joe</t>
  </si>
  <si>
    <t>Haugh Paul</t>
  </si>
  <si>
    <t>Hayhoe James</t>
  </si>
  <si>
    <t>Hayhoe Richard</t>
  </si>
  <si>
    <t>Keynes Amber</t>
  </si>
  <si>
    <t>Kulsinskas Auris</t>
  </si>
  <si>
    <t>Kulsinskas Kes</t>
  </si>
  <si>
    <t>O'Brien Martin</t>
  </si>
  <si>
    <t>O'Malley Kieran</t>
  </si>
  <si>
    <t>Robinson Mark</t>
  </si>
  <si>
    <t>Sanders Dave</t>
  </si>
  <si>
    <t>Singh Deborah</t>
  </si>
  <si>
    <t>Simonovic Slav</t>
  </si>
  <si>
    <t>Thorpe Simon</t>
  </si>
  <si>
    <t>Wray Jason</t>
  </si>
  <si>
    <t>h</t>
  </si>
  <si>
    <t>h2</t>
  </si>
  <si>
    <t>HOLIDAY CHART  2024</t>
  </si>
  <si>
    <t>Amaning Ernest</t>
  </si>
  <si>
    <t>Smith Joe</t>
  </si>
  <si>
    <t>Warner Kacee</t>
  </si>
  <si>
    <t>s</t>
  </si>
  <si>
    <t>c</t>
  </si>
  <si>
    <t>col</t>
  </si>
  <si>
    <t>college</t>
  </si>
  <si>
    <t>UN</t>
  </si>
  <si>
    <t>un</t>
  </si>
  <si>
    <t>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</si>
</sst>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##"/>
    <numFmt numFmtId="166" formatCode="mmm"/>
  </numFmts>
  <fonts count="9" x14ac:knownFonts="1">
    <font>
      <sz val="12"/>
      <color rgb="FF000000"/>
      <name val="Calibri"/>
      <family val="1"/>
    </font>
    <font>
      <sz val="10"/>
      <color rgb="FFFFFFFF"/>
      <name val="Calibri"/>
      <family val="1"/>
    </font>
    <font>
      <sz val="11"/>
      <color rgb="FFFFFFFF"/>
      <name val="Calibri"/>
      <family val="1"/>
    </font>
    <font>
      <sz val="10"/>
      <color rgb="FF000000"/>
      <name val="Calibri"/>
      <family val="1"/>
    </font>
    <font>
      <u/>
      <sz val="12"/>
      <color rgb="FF000000"/>
      <name val="Calibri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rgb="FF2F96FF"/>
        <bgColor rgb="FF2F96FF"/>
      </patternFill>
    </fill>
    <fill>
      <patternFill patternType="solid">
        <fgColor rgb="FFE8ECF1"/>
        <bgColor rgb="FFE8ECF1"/>
      </patternFill>
    </fill>
    <fill>
      <patternFill patternType="solid">
        <fgColor rgb="FF2084EA"/>
        <bgColor rgb="FF2084EA"/>
      </patternFill>
    </fill>
    <fill>
      <patternFill patternType="solid">
        <fgColor rgb="FF7CBC44"/>
        <bgColor rgb="FF7CBC44"/>
      </patternFill>
    </fill>
    <fill>
      <patternFill patternType="solid">
        <fgColor rgb="FFADD58A"/>
        <bgColor rgb="FFADD58A"/>
      </patternFill>
    </fill>
    <fill>
      <patternFill patternType="solid">
        <fgColor rgb="FFF7A19A"/>
        <bgColor rgb="FFF7A19A"/>
      </patternFill>
    </fill>
    <fill>
      <patternFill patternType="solid">
        <fgColor rgb="FFFCC79B"/>
        <bgColor rgb="FFFCC79B"/>
      </patternFill>
    </fill>
    <fill>
      <patternFill patternType="solid">
        <fgColor rgb="FFCCCCCC"/>
        <bgColor rgb="FFCCCCCC"/>
      </patternFill>
    </fill>
    <fill>
      <patternFill patternType="solid">
        <fgColor rgb="FFA2A2A2"/>
        <bgColor rgb="FFA2A2A2"/>
      </patternFill>
    </fill>
    <fill>
      <patternFill patternType="solid">
        <fgColor rgb="FFF4AFFF"/>
        <bgColor rgb="FFF4AFFF"/>
      </patternFill>
    </fill>
    <fill>
      <patternFill patternType="solid">
        <fgColor rgb="FFFFFF99"/>
        <bgColor rgb="FFA2A2A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2F96FF"/>
      </left>
      <right style="thin">
        <color rgb="FF2F96FF"/>
      </right>
      <top style="thin">
        <color rgb="FF2F96FF"/>
      </top>
      <bottom style="thin">
        <color rgb="FF2F96FF"/>
      </bottom>
      <diagonal/>
    </border>
    <border>
      <left style="thin">
        <color rgb="FF2F96FF"/>
      </left>
      <right style="thin">
        <color rgb="FF2F96FF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66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44"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24"/>
  <sheetViews>
    <sheetView zoomScaleNormal="100" workbookViewId="0">
      <pane ySplit="5" topLeftCell="A15" activePane="bottomLeft" state="frozen"/>
      <selection pane="bottomLeft" activeCell="AH19" sqref="AH19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8</v>
      </c>
      <c r="D2" s="22"/>
      <c r="E2" s="22"/>
      <c r="F2" s="22"/>
      <c r="G2" s="22"/>
      <c r="H2" s="22"/>
      <c r="I2" s="22"/>
      <c r="J2" s="22" t="s">
        <v>9</v>
      </c>
      <c r="K2" s="22"/>
      <c r="L2" s="22"/>
      <c r="M2" s="22"/>
      <c r="N2" s="22"/>
      <c r="O2" s="22"/>
      <c r="P2" s="22"/>
      <c r="Q2" s="22" t="s">
        <v>10</v>
      </c>
      <c r="R2" s="22"/>
      <c r="S2" s="22"/>
      <c r="T2" s="22"/>
      <c r="U2" s="22"/>
      <c r="V2" s="22"/>
      <c r="W2" s="22"/>
      <c r="X2" s="22" t="s">
        <v>11</v>
      </c>
      <c r="Y2" s="22"/>
      <c r="Z2" s="22"/>
      <c r="AA2" s="22"/>
      <c r="AB2" s="22"/>
      <c r="AC2" s="22"/>
      <c r="AD2" s="22"/>
      <c r="AE2" s="22" t="s">
        <v>12</v>
      </c>
      <c r="AF2" s="22"/>
      <c r="AG2" s="22"/>
    </row>
    <row r="3" spans="2:38" ht="12" customHeight="1" x14ac:dyDescent="0.25">
      <c r="B3" s="9"/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 t="s">
        <v>0</v>
      </c>
      <c r="AD3" s="3" t="s">
        <v>0</v>
      </c>
      <c r="AE3" s="3" t="s">
        <v>0</v>
      </c>
      <c r="AF3" s="3" t="s">
        <v>0</v>
      </c>
      <c r="AG3" s="3" t="s">
        <v>0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21"/>
      <c r="AJ5" s="21"/>
      <c r="AK5" s="21"/>
      <c r="AL5" s="21"/>
    </row>
    <row r="6" spans="2:38" ht="20.100000000000001" customHeight="1" x14ac:dyDescent="0.25">
      <c r="B6" s="4" t="s">
        <v>119</v>
      </c>
      <c r="C6" s="7" t="s">
        <v>28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">
        <v>100</v>
      </c>
      <c r="C7" s="7" t="s">
        <v>28</v>
      </c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">
        <v>101</v>
      </c>
      <c r="C8" s="7" t="s">
        <v>28</v>
      </c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 t="s">
        <v>116</v>
      </c>
      <c r="Y8" s="7"/>
      <c r="Z8" s="7"/>
      <c r="AA8" s="7"/>
      <c r="AB8" s="7"/>
      <c r="AC8" s="8"/>
      <c r="AD8" s="8"/>
      <c r="AE8" s="7"/>
      <c r="AF8" s="7"/>
      <c r="AG8" s="7"/>
      <c r="AH8" s="8">
        <f t="shared" si="0"/>
        <v>1</v>
      </c>
      <c r="AJ8" s="8" t="s">
        <v>23</v>
      </c>
      <c r="AK8" s="12" t="s">
        <v>24</v>
      </c>
      <c r="AL8" s="6">
        <v>0</v>
      </c>
    </row>
    <row r="9" spans="2:38" ht="20.100000000000001" customHeight="1" x14ac:dyDescent="0.25">
      <c r="B9" s="4" t="s">
        <v>102</v>
      </c>
      <c r="C9" s="7" t="s">
        <v>28</v>
      </c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27</v>
      </c>
      <c r="AK9" s="14" t="s">
        <v>28</v>
      </c>
      <c r="AL9" s="6">
        <v>0</v>
      </c>
    </row>
    <row r="10" spans="2:38" ht="20.100000000000001" customHeight="1" x14ac:dyDescent="0.25">
      <c r="B10" s="4" t="s">
        <v>103</v>
      </c>
      <c r="C10" s="7" t="s">
        <v>28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7"/>
      <c r="AH10" s="8">
        <f t="shared" si="0"/>
        <v>0</v>
      </c>
      <c r="AJ10" s="8" t="s">
        <v>29</v>
      </c>
      <c r="AK10" s="15" t="s">
        <v>30</v>
      </c>
      <c r="AL10" s="6">
        <v>0</v>
      </c>
    </row>
    <row r="11" spans="2:38" ht="20.100000000000001" customHeight="1" x14ac:dyDescent="0.25">
      <c r="B11" s="4" t="s">
        <v>104</v>
      </c>
      <c r="C11" s="7" t="s">
        <v>28</v>
      </c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7"/>
      <c r="AH11" s="8">
        <f t="shared" si="0"/>
        <v>0</v>
      </c>
      <c r="AL11" s="6"/>
    </row>
    <row r="12" spans="2:38" ht="20.100000000000001" customHeight="1" x14ac:dyDescent="0.25">
      <c r="B12" s="4" t="s">
        <v>105</v>
      </c>
      <c r="C12" s="7" t="s">
        <v>28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 t="s">
        <v>117</v>
      </c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7"/>
      <c r="AH12" s="8">
        <f t="shared" si="0"/>
        <v>0.5</v>
      </c>
      <c r="AL12" s="6"/>
    </row>
    <row r="13" spans="2:38" ht="20.100000000000001" customHeight="1" x14ac:dyDescent="0.25">
      <c r="B13" s="4" t="s">
        <v>106</v>
      </c>
      <c r="C13" s="7" t="s">
        <v>28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0</v>
      </c>
      <c r="AL13" s="6"/>
    </row>
    <row r="14" spans="2:38" ht="20.100000000000001" customHeight="1" x14ac:dyDescent="0.25">
      <c r="B14" s="4" t="s">
        <v>107</v>
      </c>
      <c r="C14" s="7" t="s">
        <v>28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0</v>
      </c>
      <c r="AL14" s="6"/>
    </row>
    <row r="15" spans="2:38" ht="20.100000000000001" customHeight="1" x14ac:dyDescent="0.25">
      <c r="B15" s="4" t="s">
        <v>108</v>
      </c>
      <c r="C15" s="7" t="s">
        <v>28</v>
      </c>
      <c r="D15" s="7" t="s">
        <v>116</v>
      </c>
      <c r="E15" s="7" t="s">
        <v>116</v>
      </c>
      <c r="F15" s="7" t="s">
        <v>116</v>
      </c>
      <c r="G15" s="7" t="s">
        <v>116</v>
      </c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 t="s">
        <v>116</v>
      </c>
      <c r="AB15" s="7" t="s">
        <v>116</v>
      </c>
      <c r="AC15" s="8"/>
      <c r="AD15" s="8"/>
      <c r="AE15" s="7" t="s">
        <v>116</v>
      </c>
      <c r="AF15" s="7"/>
      <c r="AG15" s="7"/>
      <c r="AH15" s="8">
        <f t="shared" si="0"/>
        <v>7</v>
      </c>
      <c r="AL15" s="6"/>
    </row>
    <row r="16" spans="2:38" ht="20.100000000000001" customHeight="1" x14ac:dyDescent="0.25">
      <c r="B16" s="4" t="s">
        <v>109</v>
      </c>
      <c r="C16" s="7" t="s">
        <v>28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0</v>
      </c>
    </row>
    <row r="17" spans="2:34" ht="20.100000000000001" customHeight="1" x14ac:dyDescent="0.25">
      <c r="B17" s="4" t="s">
        <v>110</v>
      </c>
      <c r="C17" s="7" t="s">
        <v>28</v>
      </c>
      <c r="D17" s="7" t="s">
        <v>116</v>
      </c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/>
      <c r="AF17" s="7"/>
      <c r="AG17" s="7"/>
      <c r="AH17" s="8">
        <f t="shared" si="0"/>
        <v>1</v>
      </c>
    </row>
    <row r="18" spans="2:34" ht="20.100000000000001" customHeight="1" x14ac:dyDescent="0.25">
      <c r="B18" s="4" t="s">
        <v>111</v>
      </c>
      <c r="C18" s="7" t="s">
        <v>28</v>
      </c>
      <c r="D18" s="7"/>
      <c r="E18" s="7"/>
      <c r="F18" s="7"/>
      <c r="G18" s="7"/>
      <c r="H18" s="8"/>
      <c r="I18" s="8"/>
      <c r="J18" s="7"/>
      <c r="K18" s="7"/>
      <c r="L18" s="7"/>
      <c r="M18" s="7"/>
      <c r="N18" s="7"/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7"/>
      <c r="AH18" s="8">
        <f t="shared" si="0"/>
        <v>0</v>
      </c>
    </row>
    <row r="19" spans="2:34" ht="20.100000000000001" customHeight="1" x14ac:dyDescent="0.25">
      <c r="B19" s="4" t="s">
        <v>112</v>
      </c>
      <c r="C19" s="7" t="s">
        <v>28</v>
      </c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7"/>
      <c r="AH19" s="8">
        <f t="shared" si="0"/>
        <v>0</v>
      </c>
    </row>
    <row r="20" spans="2:34" ht="20.100000000000001" customHeight="1" x14ac:dyDescent="0.25">
      <c r="B20" s="4" t="s">
        <v>113</v>
      </c>
      <c r="C20" s="7" t="s">
        <v>28</v>
      </c>
      <c r="D20" s="7"/>
      <c r="E20" s="7"/>
      <c r="F20" s="7"/>
      <c r="G20" s="7"/>
      <c r="H20" s="8"/>
      <c r="I20" s="8"/>
      <c r="J20" s="7"/>
      <c r="K20" s="7"/>
      <c r="L20" s="7"/>
      <c r="M20" s="7"/>
      <c r="N20" s="7"/>
      <c r="O20" s="8"/>
      <c r="P20" s="8"/>
      <c r="Q20" s="7"/>
      <c r="R20" s="7"/>
      <c r="S20" s="7"/>
      <c r="T20" s="7"/>
      <c r="U20" s="7"/>
      <c r="V20" s="8"/>
      <c r="W20" s="8"/>
      <c r="X20" s="7"/>
      <c r="Y20" s="7"/>
      <c r="Z20" s="7"/>
      <c r="AA20" s="7"/>
      <c r="AB20" s="7"/>
      <c r="AC20" s="8"/>
      <c r="AD20" s="8"/>
      <c r="AE20" s="7"/>
      <c r="AF20" s="7"/>
      <c r="AG20" s="7"/>
      <c r="AH20" s="8">
        <f t="shared" si="0"/>
        <v>0</v>
      </c>
    </row>
    <row r="21" spans="2:34" ht="20.100000000000001" customHeight="1" x14ac:dyDescent="0.25">
      <c r="B21" s="4" t="s">
        <v>120</v>
      </c>
      <c r="C21" s="7" t="s">
        <v>28</v>
      </c>
      <c r="D21" s="7" t="s">
        <v>116</v>
      </c>
      <c r="E21" s="7" t="s">
        <v>116</v>
      </c>
      <c r="F21" s="7" t="s">
        <v>116</v>
      </c>
      <c r="G21" s="7" t="s">
        <v>116</v>
      </c>
      <c r="H21" s="8"/>
      <c r="I21" s="8"/>
      <c r="J21" s="7" t="s">
        <v>116</v>
      </c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/>
      <c r="AB21" s="7"/>
      <c r="AC21" s="8"/>
      <c r="AD21" s="8"/>
      <c r="AE21" s="7"/>
      <c r="AF21" s="7"/>
      <c r="AG21" s="7"/>
      <c r="AH21" s="8">
        <f t="shared" si="0"/>
        <v>5</v>
      </c>
    </row>
    <row r="22" spans="2:34" ht="20.100000000000001" customHeight="1" x14ac:dyDescent="0.25">
      <c r="B22" s="4" t="s">
        <v>114</v>
      </c>
      <c r="C22" s="7" t="s">
        <v>28</v>
      </c>
      <c r="D22" s="7"/>
      <c r="E22" s="7"/>
      <c r="F22" s="7"/>
      <c r="G22" s="7"/>
      <c r="H22" s="8"/>
      <c r="I22" s="8"/>
      <c r="J22" s="7"/>
      <c r="K22" s="7"/>
      <c r="L22" s="7"/>
      <c r="M22" s="7"/>
      <c r="N22" s="7"/>
      <c r="O22" s="8"/>
      <c r="P22" s="8"/>
      <c r="Q22" s="7"/>
      <c r="R22" s="7"/>
      <c r="S22" s="7"/>
      <c r="T22" s="7"/>
      <c r="U22" s="7"/>
      <c r="V22" s="8"/>
      <c r="W22" s="8"/>
      <c r="X22" s="7"/>
      <c r="Y22" s="7"/>
      <c r="Z22" s="7"/>
      <c r="AA22" s="7"/>
      <c r="AB22" s="7"/>
      <c r="AC22" s="8"/>
      <c r="AD22" s="8"/>
      <c r="AE22" s="7"/>
      <c r="AF22" s="7"/>
      <c r="AG22" s="7"/>
      <c r="AH22" s="8">
        <f t="shared" si="0"/>
        <v>0</v>
      </c>
    </row>
    <row r="23" spans="2:34" ht="20.100000000000001" customHeight="1" x14ac:dyDescent="0.25">
      <c r="B23" s="4" t="s">
        <v>121</v>
      </c>
      <c r="C23" s="7" t="s">
        <v>28</v>
      </c>
      <c r="D23" s="7"/>
      <c r="E23" s="7"/>
      <c r="F23" s="7"/>
      <c r="G23" s="7"/>
      <c r="H23" s="8"/>
      <c r="I23" s="8"/>
      <c r="J23" s="7"/>
      <c r="K23" s="7"/>
      <c r="L23" s="7"/>
      <c r="M23" s="7"/>
      <c r="N23" s="7"/>
      <c r="O23" s="8"/>
      <c r="P23" s="8"/>
      <c r="Q23" s="7"/>
      <c r="R23" s="7"/>
      <c r="S23" s="7"/>
      <c r="T23" s="7"/>
      <c r="U23" s="7"/>
      <c r="V23" s="8"/>
      <c r="W23" s="8"/>
      <c r="X23" s="7"/>
      <c r="Y23" s="7"/>
      <c r="Z23" s="7"/>
      <c r="AA23" s="7"/>
      <c r="AB23" s="7"/>
      <c r="AC23" s="8"/>
      <c r="AD23" s="8"/>
      <c r="AE23" s="7"/>
      <c r="AF23" s="7"/>
      <c r="AG23" s="7"/>
      <c r="AH23" s="8">
        <f t="shared" si="0"/>
        <v>0</v>
      </c>
    </row>
    <row r="24" spans="2:34" x14ac:dyDescent="0.25">
      <c r="B24" s="4" t="s">
        <v>115</v>
      </c>
      <c r="C24" s="7" t="s">
        <v>28</v>
      </c>
      <c r="D24" s="7" t="s">
        <v>116</v>
      </c>
      <c r="E24" s="7"/>
      <c r="F24" s="7"/>
      <c r="G24" s="7"/>
      <c r="H24" s="8"/>
      <c r="I24" s="8"/>
      <c r="J24" s="7"/>
      <c r="K24" s="7"/>
      <c r="L24" s="7"/>
      <c r="M24" s="7"/>
      <c r="N24" s="7"/>
      <c r="O24" s="8"/>
      <c r="P24" s="8"/>
      <c r="Q24" s="7"/>
      <c r="R24" s="7"/>
      <c r="S24" s="7"/>
      <c r="T24" s="7"/>
      <c r="U24" s="7"/>
      <c r="V24" s="8"/>
      <c r="W24" s="8"/>
      <c r="X24" s="7"/>
      <c r="Y24" s="7"/>
      <c r="Z24" s="7"/>
      <c r="AA24" s="7"/>
      <c r="AB24" s="7" t="s">
        <v>116</v>
      </c>
      <c r="AC24" s="8"/>
      <c r="AD24" s="8"/>
      <c r="AE24" s="7" t="s">
        <v>116</v>
      </c>
      <c r="AF24" s="7" t="s">
        <v>116</v>
      </c>
      <c r="AG24" s="7" t="s">
        <v>116</v>
      </c>
      <c r="AH24" s="8">
        <f t="shared" si="0"/>
        <v>5</v>
      </c>
    </row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C6:AG24">
    <cfRule type="expression" dxfId="143" priority="1">
      <formula>NOT(ISERROR(SEARCH("H1", C6)))</formula>
    </cfRule>
    <cfRule type="expression" dxfId="142" priority="2">
      <formula>NOT(ISERROR(SEARCH("H2", C6)))</formula>
    </cfRule>
    <cfRule type="expression" dxfId="141" priority="3">
      <formula>NOT(ISERROR(SEARCH("H", C6)))</formula>
    </cfRule>
    <cfRule type="expression" dxfId="140" priority="4">
      <formula>NOT(ISERROR(SEARCH("Q", C6)))</formula>
    </cfRule>
    <cfRule type="expression" dxfId="139" priority="5">
      <formula>NOT(ISERROR(SEARCH("E", C6)))</formula>
    </cfRule>
    <cfRule type="expression" dxfId="138" priority="6">
      <formula>NOT(ISERROR(SEARCH("S", C6)))</formula>
    </cfRule>
    <cfRule type="expression" dxfId="137" priority="7">
      <formula>NOT(ISERROR(SEARCH("M", C6)))</formula>
    </cfRule>
    <cfRule type="expression" dxfId="136" priority="8">
      <formula>NOT(ISERROR(SEARCH("L", C6)))</formula>
    </cfRule>
    <cfRule type="expression" dxfId="135" priority="9">
      <formula>NOT(ISERROR(SEARCH("W", C6)))</formula>
    </cfRule>
    <cfRule type="expression" dxfId="134" priority="10">
      <formula>NOT(ISERROR(SEARCH("B", C6)))</formula>
    </cfRule>
    <cfRule type="expression" dxfId="133" priority="11">
      <formula>NOT(ISERROR(SEARCH("C", C6)))</formula>
    </cfRule>
    <cfRule type="expression" dxfId="132" priority="12">
      <formula>NOT(ISERROR(SEARCH("N", C6)))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L25"/>
  <sheetViews>
    <sheetView zoomScaleNormal="100" workbookViewId="0">
      <pane ySplit="5" topLeftCell="A6" activePane="bottomLeft" state="frozen"/>
      <selection pane="bottomLeft" activeCell="Y17" sqref="Y17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78</v>
      </c>
      <c r="D2" s="22"/>
      <c r="E2" s="22"/>
      <c r="F2" s="22"/>
      <c r="G2" s="22"/>
      <c r="H2" s="22"/>
      <c r="I2" s="22" t="s">
        <v>79</v>
      </c>
      <c r="J2" s="22"/>
      <c r="K2" s="22"/>
      <c r="L2" s="22"/>
      <c r="M2" s="22"/>
      <c r="N2" s="22"/>
      <c r="O2" s="22"/>
      <c r="P2" s="22" t="s">
        <v>80</v>
      </c>
      <c r="Q2" s="22"/>
      <c r="R2" s="22"/>
      <c r="S2" s="22"/>
      <c r="T2" s="22"/>
      <c r="U2" s="22"/>
      <c r="V2" s="22"/>
      <c r="W2" s="22" t="s">
        <v>81</v>
      </c>
      <c r="X2" s="22"/>
      <c r="Y2" s="22"/>
      <c r="Z2" s="22"/>
      <c r="AA2" s="22"/>
      <c r="AB2" s="22"/>
      <c r="AC2" s="22"/>
      <c r="AD2" s="22" t="s">
        <v>82</v>
      </c>
      <c r="AE2" s="22"/>
      <c r="AF2" s="22"/>
      <c r="AG2" s="22"/>
    </row>
    <row r="3" spans="2:38" ht="12" customHeight="1" x14ac:dyDescent="0.25">
      <c r="B3" s="9"/>
      <c r="C3" s="3" t="s">
        <v>77</v>
      </c>
      <c r="D3" s="3" t="s">
        <v>77</v>
      </c>
      <c r="E3" s="3" t="s">
        <v>77</v>
      </c>
      <c r="F3" s="3" t="s">
        <v>77</v>
      </c>
      <c r="G3" s="3" t="s">
        <v>77</v>
      </c>
      <c r="H3" s="3" t="s">
        <v>77</v>
      </c>
      <c r="I3" s="3" t="s">
        <v>77</v>
      </c>
      <c r="J3" s="3" t="s">
        <v>77</v>
      </c>
      <c r="K3" s="3" t="s">
        <v>77</v>
      </c>
      <c r="L3" s="3" t="s">
        <v>77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" t="s">
        <v>77</v>
      </c>
      <c r="U3" s="3" t="s">
        <v>77</v>
      </c>
      <c r="V3" s="3" t="s">
        <v>77</v>
      </c>
      <c r="W3" s="3" t="s">
        <v>77</v>
      </c>
      <c r="X3" s="3" t="s">
        <v>77</v>
      </c>
      <c r="Y3" s="3" t="s">
        <v>77</v>
      </c>
      <c r="Z3" s="3" t="s">
        <v>77</v>
      </c>
      <c r="AA3" s="3" t="s">
        <v>77</v>
      </c>
      <c r="AB3" s="3" t="s">
        <v>77</v>
      </c>
      <c r="AC3" s="3" t="s">
        <v>77</v>
      </c>
      <c r="AD3" s="3" t="s">
        <v>77</v>
      </c>
      <c r="AE3" s="3" t="s">
        <v>77</v>
      </c>
      <c r="AF3" s="3" t="s">
        <v>77</v>
      </c>
      <c r="AG3" s="3" t="s">
        <v>77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1</v>
      </c>
      <c r="J5" s="1" t="s">
        <v>2</v>
      </c>
      <c r="K5" s="1" t="s">
        <v>3</v>
      </c>
      <c r="L5" s="1" t="s">
        <v>4</v>
      </c>
      <c r="M5" s="1" t="s">
        <v>5</v>
      </c>
      <c r="N5" s="1" t="s">
        <v>6</v>
      </c>
      <c r="O5" s="1" t="s">
        <v>7</v>
      </c>
      <c r="P5" s="1" t="s">
        <v>1</v>
      </c>
      <c r="Q5" s="1" t="s">
        <v>2</v>
      </c>
      <c r="R5" s="1" t="s">
        <v>3</v>
      </c>
      <c r="S5" s="1" t="s">
        <v>4</v>
      </c>
      <c r="T5" s="1" t="s">
        <v>5</v>
      </c>
      <c r="U5" s="1" t="s">
        <v>6</v>
      </c>
      <c r="V5" s="1" t="s">
        <v>7</v>
      </c>
      <c r="W5" s="1" t="s">
        <v>1</v>
      </c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1</v>
      </c>
      <c r="AE5" s="1" t="s">
        <v>2</v>
      </c>
      <c r="AF5" s="1" t="s">
        <v>3</v>
      </c>
      <c r="AG5" s="1" t="s">
        <v>4</v>
      </c>
      <c r="AH5" s="21"/>
      <c r="AJ5" s="21"/>
      <c r="AK5" s="21"/>
      <c r="AL5" s="21"/>
    </row>
    <row r="6" spans="2:38" ht="20.100000000000001" customHeight="1" x14ac:dyDescent="0.25">
      <c r="B6" s="4" t="str">
        <f>'January 2024'!B6</f>
        <v>Amaning Ernest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8"/>
      <c r="O6" s="8"/>
      <c r="P6" s="7"/>
      <c r="Q6" s="7"/>
      <c r="R6" s="7"/>
      <c r="S6" s="7"/>
      <c r="T6" s="7"/>
      <c r="U6" s="8"/>
      <c r="V6" s="8"/>
      <c r="W6" s="7"/>
      <c r="X6" s="7"/>
      <c r="Y6" s="7"/>
      <c r="Z6" s="7"/>
      <c r="AA6" s="7"/>
      <c r="AB6" s="8"/>
      <c r="AC6" s="8"/>
      <c r="AD6" s="7"/>
      <c r="AE6" s="7"/>
      <c r="AF6" s="7"/>
      <c r="AG6" s="7"/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Bennett Paul</v>
      </c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/>
      <c r="Q7" s="7"/>
      <c r="R7" s="7"/>
      <c r="S7" s="7"/>
      <c r="T7" s="7"/>
      <c r="U7" s="8"/>
      <c r="V7" s="8"/>
      <c r="W7" s="7" t="s">
        <v>116</v>
      </c>
      <c r="X7" s="7" t="s">
        <v>116</v>
      </c>
      <c r="Y7" s="7" t="s">
        <v>116</v>
      </c>
      <c r="Z7" s="7" t="s">
        <v>116</v>
      </c>
      <c r="AA7" s="7" t="s">
        <v>116</v>
      </c>
      <c r="AB7" s="8"/>
      <c r="AC7" s="8"/>
      <c r="AD7" s="7" t="s">
        <v>116</v>
      </c>
      <c r="AE7" s="7" t="s">
        <v>116</v>
      </c>
      <c r="AF7" s="7" t="s">
        <v>116</v>
      </c>
      <c r="AG7" s="7" t="s">
        <v>116</v>
      </c>
      <c r="AH7" s="8">
        <f t="shared" si="0"/>
        <v>9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Dyett Joe</v>
      </c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8"/>
      <c r="O8" s="8"/>
      <c r="P8" s="7"/>
      <c r="Q8" s="7"/>
      <c r="R8" s="7"/>
      <c r="S8" s="7"/>
      <c r="T8" s="7"/>
      <c r="U8" s="8"/>
      <c r="V8" s="8"/>
      <c r="W8" s="7"/>
      <c r="X8" s="7"/>
      <c r="Y8" s="7"/>
      <c r="Z8" s="7"/>
      <c r="AA8" s="7"/>
      <c r="AB8" s="8"/>
      <c r="AC8" s="8"/>
      <c r="AD8" s="7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Haugh Paul</v>
      </c>
      <c r="C9" s="7"/>
      <c r="D9" s="7"/>
      <c r="E9" s="7" t="s">
        <v>116</v>
      </c>
      <c r="F9" s="7" t="s">
        <v>116</v>
      </c>
      <c r="G9" s="8"/>
      <c r="H9" s="8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/>
      <c r="U9" s="8"/>
      <c r="V9" s="8"/>
      <c r="W9" s="7"/>
      <c r="X9" s="7"/>
      <c r="Y9" s="7"/>
      <c r="Z9" s="7"/>
      <c r="AA9" s="7"/>
      <c r="AB9" s="8"/>
      <c r="AC9" s="8"/>
      <c r="AD9" s="7"/>
      <c r="AE9" s="7"/>
      <c r="AF9" s="7"/>
      <c r="AG9" s="7"/>
      <c r="AH9" s="8">
        <f t="shared" si="0"/>
        <v>2</v>
      </c>
      <c r="AJ9" s="8" t="s">
        <v>23</v>
      </c>
      <c r="AK9" s="12" t="s">
        <v>24</v>
      </c>
      <c r="AL9" s="6">
        <v>0</v>
      </c>
    </row>
    <row r="10" spans="2:38" ht="20.100000000000001" customHeight="1" x14ac:dyDescent="0.25">
      <c r="B10" s="4" t="str">
        <f>'January 2024'!B10</f>
        <v>Hayhoe James</v>
      </c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8"/>
      <c r="V10" s="8"/>
      <c r="W10" s="7"/>
      <c r="X10" s="7"/>
      <c r="Y10" s="7"/>
      <c r="Z10" s="7"/>
      <c r="AA10" s="7"/>
      <c r="AB10" s="8"/>
      <c r="AC10" s="8"/>
      <c r="AD10" s="7"/>
      <c r="AE10" s="7"/>
      <c r="AF10" s="7"/>
      <c r="AG10" s="7"/>
      <c r="AH10" s="8">
        <f t="shared" si="0"/>
        <v>0</v>
      </c>
      <c r="AJ10" s="8" t="s">
        <v>25</v>
      </c>
      <c r="AK10" s="13" t="s">
        <v>26</v>
      </c>
      <c r="AL10" s="6">
        <v>0</v>
      </c>
    </row>
    <row r="11" spans="2:38" ht="20.100000000000001" customHeight="1" x14ac:dyDescent="0.25">
      <c r="B11" s="4" t="str">
        <f>'January 2024'!B11</f>
        <v>Hayhoe Richard</v>
      </c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8"/>
      <c r="O11" s="8"/>
      <c r="P11" s="7"/>
      <c r="Q11" s="7"/>
      <c r="R11" s="7"/>
      <c r="S11" s="7"/>
      <c r="T11" s="7"/>
      <c r="U11" s="8"/>
      <c r="V11" s="8"/>
      <c r="W11" s="7"/>
      <c r="X11" s="7"/>
      <c r="Y11" s="7"/>
      <c r="Z11" s="7"/>
      <c r="AA11" s="7" t="s">
        <v>116</v>
      </c>
      <c r="AB11" s="8"/>
      <c r="AC11" s="8"/>
      <c r="AD11" s="7" t="s">
        <v>116</v>
      </c>
      <c r="AE11" s="7" t="s">
        <v>116</v>
      </c>
      <c r="AF11" s="7" t="s">
        <v>116</v>
      </c>
      <c r="AG11" s="7" t="s">
        <v>116</v>
      </c>
      <c r="AH11" s="8">
        <f t="shared" si="0"/>
        <v>5</v>
      </c>
      <c r="AJ11" s="8" t="s">
        <v>27</v>
      </c>
      <c r="AK11" s="14" t="s">
        <v>28</v>
      </c>
      <c r="AL11" s="6">
        <v>0</v>
      </c>
    </row>
    <row r="12" spans="2:38" ht="20.100000000000001" customHeight="1" x14ac:dyDescent="0.25">
      <c r="B12" s="4" t="str">
        <f>'January 2024'!B12</f>
        <v>Keynes Amber</v>
      </c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8"/>
      <c r="O12" s="8"/>
      <c r="P12" s="7"/>
      <c r="Q12" s="7"/>
      <c r="R12" s="7"/>
      <c r="S12" s="7"/>
      <c r="T12" s="7"/>
      <c r="U12" s="8"/>
      <c r="V12" s="8"/>
      <c r="W12" s="7"/>
      <c r="X12" s="7"/>
      <c r="Y12" s="7"/>
      <c r="Z12" s="7"/>
      <c r="AA12" s="7"/>
      <c r="AB12" s="8"/>
      <c r="AC12" s="8"/>
      <c r="AD12" s="7"/>
      <c r="AE12" s="7"/>
      <c r="AF12" s="7"/>
      <c r="AG12" s="7"/>
      <c r="AH12" s="8">
        <f t="shared" si="0"/>
        <v>0</v>
      </c>
      <c r="AJ12" s="8" t="s">
        <v>29</v>
      </c>
      <c r="AK12" s="15" t="s">
        <v>30</v>
      </c>
      <c r="AL12" s="6">
        <v>0</v>
      </c>
    </row>
    <row r="13" spans="2:38" ht="20.100000000000001" customHeight="1" x14ac:dyDescent="0.25">
      <c r="B13" s="4" t="str">
        <f>'January 2024'!B13</f>
        <v>Kulsinskas Auris</v>
      </c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/>
      <c r="X13" s="7"/>
      <c r="Y13" s="7"/>
      <c r="Z13" s="7"/>
      <c r="AA13" s="7"/>
      <c r="AB13" s="8"/>
      <c r="AC13" s="8"/>
      <c r="AD13" s="7"/>
      <c r="AE13" s="7"/>
      <c r="AF13" s="7"/>
      <c r="AG13" s="7"/>
      <c r="AH13" s="8">
        <f t="shared" si="0"/>
        <v>0</v>
      </c>
    </row>
    <row r="14" spans="2:38" ht="20.100000000000001" customHeight="1" x14ac:dyDescent="0.25">
      <c r="B14" s="4" t="str">
        <f>'January 2024'!B14</f>
        <v>Kulsinskas Kes</v>
      </c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8"/>
      <c r="O14" s="8"/>
      <c r="P14" s="7"/>
      <c r="Q14" s="7"/>
      <c r="R14" s="7"/>
      <c r="S14" s="7"/>
      <c r="T14" s="7"/>
      <c r="U14" s="8"/>
      <c r="V14" s="8"/>
      <c r="W14" s="7"/>
      <c r="X14" s="7"/>
      <c r="Y14" s="7"/>
      <c r="Z14" s="7"/>
      <c r="AA14" s="7"/>
      <c r="AB14" s="8"/>
      <c r="AC14" s="8"/>
      <c r="AD14" s="7"/>
      <c r="AE14" s="7"/>
      <c r="AF14" s="7"/>
      <c r="AG14" s="7"/>
      <c r="AH14" s="8">
        <f t="shared" si="0"/>
        <v>0</v>
      </c>
    </row>
    <row r="15" spans="2:38" ht="20.100000000000001" customHeight="1" x14ac:dyDescent="0.25">
      <c r="B15" s="4" t="str">
        <f>'January 2024'!B15</f>
        <v>O'Brien Martin</v>
      </c>
      <c r="C15" s="7"/>
      <c r="D15" s="7"/>
      <c r="E15" s="7"/>
      <c r="F15" s="7"/>
      <c r="G15" s="8"/>
      <c r="H15" s="8"/>
      <c r="I15" s="7" t="s">
        <v>18</v>
      </c>
      <c r="J15" s="7" t="s">
        <v>18</v>
      </c>
      <c r="K15" s="7" t="s">
        <v>18</v>
      </c>
      <c r="L15" s="7" t="s">
        <v>18</v>
      </c>
      <c r="M15" s="7" t="s">
        <v>18</v>
      </c>
      <c r="N15" s="8"/>
      <c r="O15" s="8"/>
      <c r="P15" s="7"/>
      <c r="Q15" s="7"/>
      <c r="R15" s="7"/>
      <c r="S15" s="7" t="s">
        <v>18</v>
      </c>
      <c r="T15" s="7"/>
      <c r="U15" s="8"/>
      <c r="V15" s="8"/>
      <c r="W15" s="7"/>
      <c r="X15" s="7"/>
      <c r="Y15" s="7"/>
      <c r="Z15" s="7"/>
      <c r="AA15" s="7"/>
      <c r="AB15" s="8"/>
      <c r="AC15" s="8"/>
      <c r="AD15" s="7"/>
      <c r="AE15" s="7"/>
      <c r="AF15" s="7"/>
      <c r="AG15" s="7"/>
      <c r="AH15" s="8">
        <f t="shared" si="0"/>
        <v>6</v>
      </c>
    </row>
    <row r="16" spans="2:38" ht="20.100000000000001" customHeight="1" x14ac:dyDescent="0.25">
      <c r="B16" s="4" t="str">
        <f>'January 2024'!B16</f>
        <v>O'Malley Kieran</v>
      </c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8"/>
      <c r="O16" s="8"/>
      <c r="P16" s="7"/>
      <c r="Q16" s="7"/>
      <c r="R16" s="7"/>
      <c r="S16" s="7"/>
      <c r="T16" s="7"/>
      <c r="U16" s="8"/>
      <c r="V16" s="8"/>
      <c r="W16" s="7"/>
      <c r="X16" s="7"/>
      <c r="Y16" s="7"/>
      <c r="Z16" s="7"/>
      <c r="AA16" s="7"/>
      <c r="AB16" s="8"/>
      <c r="AC16" s="8"/>
      <c r="AD16" s="7"/>
      <c r="AE16" s="7"/>
      <c r="AF16" s="7"/>
      <c r="AG16" s="7"/>
      <c r="AH16" s="8">
        <f t="shared" si="0"/>
        <v>0</v>
      </c>
    </row>
    <row r="17" spans="2:34" ht="20.100000000000001" customHeight="1" x14ac:dyDescent="0.25">
      <c r="B17" s="4" t="str">
        <f>'January 2024'!B17</f>
        <v>Robinson Mark</v>
      </c>
      <c r="C17" s="7" t="s">
        <v>116</v>
      </c>
      <c r="D17" s="7"/>
      <c r="E17" s="7"/>
      <c r="F17" s="7"/>
      <c r="G17" s="8"/>
      <c r="H17" s="8"/>
      <c r="I17" s="7"/>
      <c r="J17" s="7"/>
      <c r="K17" s="7"/>
      <c r="L17" s="7"/>
      <c r="M17" s="7"/>
      <c r="N17" s="8"/>
      <c r="O17" s="8"/>
      <c r="P17" s="7" t="s">
        <v>18</v>
      </c>
      <c r="Q17" s="7" t="s">
        <v>18</v>
      </c>
      <c r="R17" s="7" t="s">
        <v>18</v>
      </c>
      <c r="S17" s="7" t="s">
        <v>18</v>
      </c>
      <c r="T17" s="7"/>
      <c r="U17" s="8"/>
      <c r="V17" s="8"/>
      <c r="W17" s="7"/>
      <c r="X17" s="7"/>
      <c r="Y17" s="7"/>
      <c r="Z17" s="7"/>
      <c r="AA17" s="7"/>
      <c r="AB17" s="8"/>
      <c r="AC17" s="8"/>
      <c r="AD17" s="7"/>
      <c r="AE17" s="7"/>
      <c r="AF17" s="7"/>
      <c r="AG17" s="7"/>
      <c r="AH17" s="8">
        <f t="shared" si="0"/>
        <v>5</v>
      </c>
    </row>
    <row r="18" spans="2:34" ht="20.100000000000001" customHeight="1" x14ac:dyDescent="0.25">
      <c r="B18" s="4" t="str">
        <f>'January 2024'!B18</f>
        <v>Sanders Dave</v>
      </c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8"/>
      <c r="O18" s="8"/>
      <c r="P18" s="7"/>
      <c r="Q18" s="7"/>
      <c r="R18" s="7"/>
      <c r="S18" s="7"/>
      <c r="T18" s="7"/>
      <c r="U18" s="8"/>
      <c r="V18" s="8"/>
      <c r="W18" s="7"/>
      <c r="X18" s="7"/>
      <c r="Y18" s="7"/>
      <c r="Z18" s="7"/>
      <c r="AA18" s="7"/>
      <c r="AB18" s="8"/>
      <c r="AC18" s="8"/>
      <c r="AD18" s="7"/>
      <c r="AE18" s="7"/>
      <c r="AF18" s="7"/>
      <c r="AG18" s="7"/>
      <c r="AH18" s="8">
        <f t="shared" si="0"/>
        <v>0</v>
      </c>
    </row>
    <row r="19" spans="2:34" ht="20.100000000000001" customHeight="1" x14ac:dyDescent="0.25">
      <c r="B19" s="4" t="str">
        <f>'January 2024'!B19</f>
        <v>Singh Deborah</v>
      </c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8"/>
      <c r="O19" s="8"/>
      <c r="P19" s="7"/>
      <c r="Q19" s="7"/>
      <c r="R19" s="7"/>
      <c r="S19" s="7"/>
      <c r="T19" s="7"/>
      <c r="U19" s="8"/>
      <c r="V19" s="8"/>
      <c r="W19" s="7"/>
      <c r="X19" s="7"/>
      <c r="Y19" s="7"/>
      <c r="Z19" s="7"/>
      <c r="AA19" s="7"/>
      <c r="AB19" s="8"/>
      <c r="AC19" s="8"/>
      <c r="AD19" s="7"/>
      <c r="AE19" s="7"/>
      <c r="AF19" s="7"/>
      <c r="AG19" s="7"/>
      <c r="AH19" s="8">
        <f t="shared" si="0"/>
        <v>0</v>
      </c>
    </row>
    <row r="20" spans="2:34" ht="20.100000000000001" customHeight="1" x14ac:dyDescent="0.25">
      <c r="B20" s="4" t="str">
        <f>'January 2024'!B20</f>
        <v>Simonovic Slav</v>
      </c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8"/>
      <c r="O20" s="8"/>
      <c r="P20" s="7"/>
      <c r="Q20" s="7"/>
      <c r="R20" s="7"/>
      <c r="S20" s="7"/>
      <c r="T20" s="7"/>
      <c r="U20" s="8"/>
      <c r="V20" s="8"/>
      <c r="W20" s="7"/>
      <c r="X20" s="7"/>
      <c r="Y20" s="7"/>
      <c r="Z20" s="7"/>
      <c r="AA20" s="7"/>
      <c r="AB20" s="8"/>
      <c r="AC20" s="8"/>
      <c r="AD20" s="7"/>
      <c r="AE20" s="7"/>
      <c r="AF20" s="7"/>
      <c r="AG20" s="7"/>
      <c r="AH20" s="8">
        <f t="shared" si="0"/>
        <v>0</v>
      </c>
    </row>
    <row r="21" spans="2:34" ht="20.100000000000001" customHeight="1" x14ac:dyDescent="0.25">
      <c r="B21" s="4" t="str">
        <f>'January 2024'!B21</f>
        <v>Smith Joe</v>
      </c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8"/>
      <c r="O21" s="8"/>
      <c r="P21" s="7"/>
      <c r="Q21" s="7"/>
      <c r="R21" s="7"/>
      <c r="S21" s="7"/>
      <c r="T21" s="7"/>
      <c r="U21" s="8"/>
      <c r="V21" s="8"/>
      <c r="W21" s="7"/>
      <c r="X21" s="7"/>
      <c r="Y21" s="7"/>
      <c r="Z21" s="7"/>
      <c r="AA21" s="7"/>
      <c r="AB21" s="8"/>
      <c r="AC21" s="8"/>
      <c r="AD21" s="7"/>
      <c r="AE21" s="7"/>
      <c r="AF21" s="7"/>
      <c r="AG21" s="7"/>
      <c r="AH21" s="8">
        <f t="shared" ref="AH21" si="1">(COUNTIF(C21:AG21,"H")*1)+(COUNTIF(C21:AG21,"H1")*0.5)+(COUNTIF(C21:AG21,"H2")*0.5)+(COUNTIF(C21:AG21,"Q")*0.25)+(COUNTIF(C21:AG21,"E")*1)+(COUNTIF(C21:AG21,"S")*0)+(COUNTIF(C21:AG21,"M")*0)+(COUNTIF(C21:AG21,"L")*0)+(COUNTIF(C21:AG21,"W")*0)+(COUNTIF(C21:AG21,"B")*0)+(COUNTIF(C21:AG21,"C")*0)+(COUNTIF(C21:AG21,"N")*0)</f>
        <v>0</v>
      </c>
    </row>
    <row r="22" spans="2:34" ht="20.100000000000001" customHeight="1" x14ac:dyDescent="0.25">
      <c r="B22" s="4" t="str">
        <f>'January 2024'!B22</f>
        <v>Thorpe Simon</v>
      </c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8"/>
      <c r="O22" s="8"/>
      <c r="P22" s="7"/>
      <c r="Q22" s="7"/>
      <c r="R22" s="7"/>
      <c r="S22" s="7"/>
      <c r="T22" s="7"/>
      <c r="U22" s="8"/>
      <c r="V22" s="8"/>
      <c r="W22" s="7"/>
      <c r="X22" s="7"/>
      <c r="Y22" s="7"/>
      <c r="Z22" s="7"/>
      <c r="AA22" s="7"/>
      <c r="AB22" s="8"/>
      <c r="AC22" s="8"/>
      <c r="AD22" s="7"/>
      <c r="AE22" s="7"/>
      <c r="AF22" s="7"/>
      <c r="AG22" s="7"/>
      <c r="AH22" s="8">
        <f t="shared" si="0"/>
        <v>0</v>
      </c>
    </row>
    <row r="23" spans="2:34" ht="20.100000000000001" customHeight="1" x14ac:dyDescent="0.25">
      <c r="B23" s="4" t="str">
        <f>'January 2024'!B23</f>
        <v>Warner Kacee</v>
      </c>
      <c r="C23" s="7"/>
      <c r="D23" s="7"/>
      <c r="E23" s="7"/>
      <c r="F23" s="7"/>
      <c r="G23" s="8"/>
      <c r="H23" s="8"/>
      <c r="I23" s="7"/>
      <c r="J23" s="7"/>
      <c r="K23" s="7"/>
      <c r="L23" s="7"/>
      <c r="M23" s="7"/>
      <c r="N23" s="8"/>
      <c r="O23" s="8"/>
      <c r="P23" s="7"/>
      <c r="Q23" s="7"/>
      <c r="R23" s="7"/>
      <c r="S23" s="7"/>
      <c r="T23" s="7"/>
      <c r="U23" s="8"/>
      <c r="V23" s="8"/>
      <c r="W23" s="7"/>
      <c r="X23" s="7"/>
      <c r="Y23" s="7"/>
      <c r="Z23" s="7"/>
      <c r="AA23" s="7"/>
      <c r="AB23" s="8"/>
      <c r="AC23" s="8"/>
      <c r="AD23" s="7"/>
      <c r="AE23" s="7"/>
      <c r="AF23" s="7"/>
      <c r="AG23" s="7"/>
      <c r="AH23" s="8">
        <f t="shared" ref="AH23" si="2">(COUNTIF(C23:AG23,"H")*1)+(COUNTIF(C23:AG23,"H1")*0.5)+(COUNTIF(C23:AG23,"H2")*0.5)+(COUNTIF(C23:AG23,"Q")*0.25)+(COUNTIF(C23:AG23,"E")*1)+(COUNTIF(C23:AG23,"S")*0)+(COUNTIF(C23:AG23,"M")*0)+(COUNTIF(C23:AG23,"L")*0)+(COUNTIF(C23:AG23,"W")*0)+(COUNTIF(C23:AG23,"B")*0)+(COUNTIF(C23:AG23,"C")*0)+(COUNTIF(C23:AG23,"N")*0)</f>
        <v>0</v>
      </c>
    </row>
    <row r="24" spans="2:34" ht="20.100000000000001" customHeight="1" x14ac:dyDescent="0.25">
      <c r="B24" s="4" t="str">
        <f>'January 2024'!B24</f>
        <v>Wray Jason</v>
      </c>
      <c r="C24" s="7"/>
      <c r="D24" s="7"/>
      <c r="E24" s="7"/>
      <c r="F24" s="7"/>
      <c r="G24" s="8"/>
      <c r="H24" s="8"/>
      <c r="I24" s="7"/>
      <c r="J24" s="7"/>
      <c r="K24" s="7"/>
      <c r="L24" s="7"/>
      <c r="M24" s="7"/>
      <c r="N24" s="8"/>
      <c r="O24" s="8"/>
      <c r="P24" s="7"/>
      <c r="Q24" s="7"/>
      <c r="R24" s="7"/>
      <c r="S24" s="7"/>
      <c r="T24" s="7"/>
      <c r="U24" s="8"/>
      <c r="V24" s="8"/>
      <c r="W24" s="7"/>
      <c r="X24" s="7"/>
      <c r="Y24" s="7"/>
      <c r="Z24" s="7"/>
      <c r="AA24" s="7"/>
      <c r="AB24" s="8"/>
      <c r="AC24" s="8"/>
      <c r="AD24" s="7"/>
      <c r="AE24" s="7"/>
      <c r="AF24" s="7"/>
      <c r="AG24" s="7"/>
      <c r="AH24" s="8">
        <f t="shared" si="0"/>
        <v>0</v>
      </c>
    </row>
    <row r="25" spans="2:34" ht="20.100000000000001" customHeight="1" x14ac:dyDescent="0.25"/>
  </sheetData>
  <mergeCells count="10">
    <mergeCell ref="AH3:AH5"/>
    <mergeCell ref="AJ3:AJ5"/>
    <mergeCell ref="AK3:AK5"/>
    <mergeCell ref="AL3:AL5"/>
    <mergeCell ref="C1:AG1"/>
    <mergeCell ref="C2:H2"/>
    <mergeCell ref="I2:O2"/>
    <mergeCell ref="P2:V2"/>
    <mergeCell ref="W2:AC2"/>
    <mergeCell ref="AD2:AG2"/>
  </mergeCells>
  <conditionalFormatting sqref="C6:AG24">
    <cfRule type="expression" dxfId="35" priority="1">
      <formula>NOT(ISERROR(SEARCH("H1", C6)))</formula>
    </cfRule>
    <cfRule type="expression" dxfId="34" priority="2">
      <formula>NOT(ISERROR(SEARCH("H2", C6)))</formula>
    </cfRule>
    <cfRule type="expression" dxfId="33" priority="3">
      <formula>NOT(ISERROR(SEARCH("H", C6)))</formula>
    </cfRule>
    <cfRule type="expression" dxfId="32" priority="4">
      <formula>NOT(ISERROR(SEARCH("Q", C6)))</formula>
    </cfRule>
    <cfRule type="expression" dxfId="31" priority="5">
      <formula>NOT(ISERROR(SEARCH("E", C6)))</formula>
    </cfRule>
    <cfRule type="expression" dxfId="30" priority="6">
      <formula>NOT(ISERROR(SEARCH("S", C6)))</formula>
    </cfRule>
    <cfRule type="expression" dxfId="29" priority="7">
      <formula>NOT(ISERROR(SEARCH("M", C6)))</formula>
    </cfRule>
    <cfRule type="expression" dxfId="28" priority="8">
      <formula>NOT(ISERROR(SEARCH("L", C6)))</formula>
    </cfRule>
    <cfRule type="expression" dxfId="27" priority="9">
      <formula>NOT(ISERROR(SEARCH("W", C6)))</formula>
    </cfRule>
    <cfRule type="expression" dxfId="26" priority="10">
      <formula>NOT(ISERROR(SEARCH("B", C6)))</formula>
    </cfRule>
    <cfRule type="expression" dxfId="25" priority="11">
      <formula>NOT(ISERROR(SEARCH("C", C6)))</formula>
    </cfRule>
    <cfRule type="expression" dxfId="24" priority="12">
      <formula>NOT(ISERROR(SEARCH("N", C6)))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K25"/>
  <sheetViews>
    <sheetView zoomScaleNormal="100" workbookViewId="0">
      <pane ySplit="5" topLeftCell="A6" activePane="bottomLeft" state="frozen"/>
      <selection pane="bottomLeft" activeCell="C13" sqref="C13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7" ht="12" customHeight="1" x14ac:dyDescent="0.25">
      <c r="C2" s="22" t="s">
        <v>82</v>
      </c>
      <c r="D2" s="22"/>
      <c r="E2" s="22"/>
      <c r="F2" s="22" t="s">
        <v>84</v>
      </c>
      <c r="G2" s="22"/>
      <c r="H2" s="22"/>
      <c r="I2" s="22"/>
      <c r="J2" s="22"/>
      <c r="K2" s="22"/>
      <c r="L2" s="22"/>
      <c r="M2" s="22" t="s">
        <v>85</v>
      </c>
      <c r="N2" s="22"/>
      <c r="O2" s="22"/>
      <c r="P2" s="22"/>
      <c r="Q2" s="22"/>
      <c r="R2" s="22"/>
      <c r="S2" s="22"/>
      <c r="T2" s="22" t="s">
        <v>86</v>
      </c>
      <c r="U2" s="22"/>
      <c r="V2" s="22"/>
      <c r="W2" s="22"/>
      <c r="X2" s="22"/>
      <c r="Y2" s="22"/>
      <c r="Z2" s="22"/>
      <c r="AA2" s="22" t="s">
        <v>87</v>
      </c>
      <c r="AB2" s="22"/>
      <c r="AC2" s="22"/>
      <c r="AD2" s="22"/>
      <c r="AE2" s="22"/>
      <c r="AF2" s="22"/>
    </row>
    <row r="3" spans="2:37" ht="12" customHeight="1" x14ac:dyDescent="0.25">
      <c r="B3" s="9"/>
      <c r="C3" s="3" t="s">
        <v>83</v>
      </c>
      <c r="D3" s="3" t="s">
        <v>83</v>
      </c>
      <c r="E3" s="3" t="s">
        <v>83</v>
      </c>
      <c r="F3" s="3" t="s">
        <v>83</v>
      </c>
      <c r="G3" s="3" t="s">
        <v>83</v>
      </c>
      <c r="H3" s="3" t="s">
        <v>83</v>
      </c>
      <c r="I3" s="3" t="s">
        <v>83</v>
      </c>
      <c r="J3" s="3" t="s">
        <v>83</v>
      </c>
      <c r="K3" s="3" t="s">
        <v>83</v>
      </c>
      <c r="L3" s="3" t="s">
        <v>83</v>
      </c>
      <c r="M3" s="3" t="s">
        <v>83</v>
      </c>
      <c r="N3" s="3" t="s">
        <v>83</v>
      </c>
      <c r="O3" s="3" t="s">
        <v>83</v>
      </c>
      <c r="P3" s="3" t="s">
        <v>83</v>
      </c>
      <c r="Q3" s="3" t="s">
        <v>83</v>
      </c>
      <c r="R3" s="3" t="s">
        <v>83</v>
      </c>
      <c r="S3" s="3" t="s">
        <v>83</v>
      </c>
      <c r="T3" s="3" t="s">
        <v>83</v>
      </c>
      <c r="U3" s="3" t="s">
        <v>83</v>
      </c>
      <c r="V3" s="3" t="s">
        <v>83</v>
      </c>
      <c r="W3" s="3" t="s">
        <v>83</v>
      </c>
      <c r="X3" s="3" t="s">
        <v>83</v>
      </c>
      <c r="Y3" s="3" t="s">
        <v>83</v>
      </c>
      <c r="Z3" s="3" t="s">
        <v>83</v>
      </c>
      <c r="AA3" s="3" t="s">
        <v>83</v>
      </c>
      <c r="AB3" s="3" t="s">
        <v>83</v>
      </c>
      <c r="AC3" s="3" t="s">
        <v>83</v>
      </c>
      <c r="AD3" s="3" t="s">
        <v>83</v>
      </c>
      <c r="AE3" s="3" t="s">
        <v>83</v>
      </c>
      <c r="AF3" s="3" t="s">
        <v>83</v>
      </c>
      <c r="AG3" s="21" t="s">
        <v>13</v>
      </c>
      <c r="AI3" s="21" t="s">
        <v>14</v>
      </c>
      <c r="AJ3" s="21" t="s">
        <v>15</v>
      </c>
      <c r="AK3" s="21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1"/>
      <c r="AI4" s="21"/>
      <c r="AJ4" s="21"/>
      <c r="AK4" s="21"/>
    </row>
    <row r="5" spans="2:37" ht="12" customHeight="1" x14ac:dyDescent="0.25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21"/>
      <c r="AI5" s="21"/>
      <c r="AJ5" s="21"/>
      <c r="AK5" s="21"/>
    </row>
    <row r="6" spans="2:37" ht="20.100000000000001" customHeight="1" x14ac:dyDescent="0.25">
      <c r="B6" s="4" t="str">
        <f>'January 2024'!B6</f>
        <v>Amaning Ernest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8"/>
      <c r="AG6" s="8">
        <f t="shared" ref="AG6:AG24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Bennett Paul</v>
      </c>
      <c r="C7" s="7" t="s">
        <v>116</v>
      </c>
      <c r="D7" s="8"/>
      <c r="E7" s="8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8"/>
      <c r="S7" s="8"/>
      <c r="T7" s="7"/>
      <c r="U7" s="7"/>
      <c r="V7" s="7"/>
      <c r="W7" s="7"/>
      <c r="X7" s="7"/>
      <c r="Y7" s="8"/>
      <c r="Z7" s="8"/>
      <c r="AA7" s="7"/>
      <c r="AB7" s="7"/>
      <c r="AC7" s="7"/>
      <c r="AD7" s="7"/>
      <c r="AE7" s="7"/>
      <c r="AF7" s="8"/>
      <c r="AG7" s="8">
        <f t="shared" si="0"/>
        <v>1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4" t="str">
        <f>'January 2024'!B8</f>
        <v>Dyett Joe</v>
      </c>
      <c r="C8" s="7"/>
      <c r="D8" s="8"/>
      <c r="E8" s="8"/>
      <c r="F8" s="7"/>
      <c r="G8" s="7"/>
      <c r="H8" s="7"/>
      <c r="I8" s="7"/>
      <c r="J8" s="7"/>
      <c r="K8" s="8"/>
      <c r="L8" s="8"/>
      <c r="M8" s="7"/>
      <c r="N8" s="7"/>
      <c r="O8" s="7"/>
      <c r="P8" s="7"/>
      <c r="Q8" s="7"/>
      <c r="R8" s="8"/>
      <c r="S8" s="8"/>
      <c r="T8" s="7"/>
      <c r="U8" s="7"/>
      <c r="V8" s="7"/>
      <c r="W8" s="7"/>
      <c r="X8" s="7"/>
      <c r="Y8" s="8"/>
      <c r="Z8" s="8"/>
      <c r="AA8" s="7"/>
      <c r="AB8" s="7"/>
      <c r="AC8" s="7"/>
      <c r="AD8" s="7"/>
      <c r="AE8" s="7"/>
      <c r="AF8" s="8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Haugh Paul</v>
      </c>
      <c r="C9" s="7"/>
      <c r="D9" s="8"/>
      <c r="E9" s="8"/>
      <c r="F9" s="7"/>
      <c r="G9" s="7"/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/>
      <c r="AB9" s="7"/>
      <c r="AC9" s="7"/>
      <c r="AD9" s="7"/>
      <c r="AE9" s="7"/>
      <c r="AF9" s="8"/>
      <c r="AG9" s="8">
        <f t="shared" si="0"/>
        <v>0</v>
      </c>
      <c r="AI9" s="8" t="s">
        <v>23</v>
      </c>
      <c r="AJ9" s="12" t="s">
        <v>24</v>
      </c>
      <c r="AK9" s="6">
        <v>0</v>
      </c>
    </row>
    <row r="10" spans="2:37" ht="20.100000000000001" customHeight="1" x14ac:dyDescent="0.25">
      <c r="B10" s="4" t="str">
        <f>'January 2024'!B10</f>
        <v>Hayhoe James</v>
      </c>
      <c r="C10" s="7"/>
      <c r="D10" s="8"/>
      <c r="E10" s="8"/>
      <c r="F10" s="7"/>
      <c r="G10" s="7"/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/>
      <c r="Y10" s="8"/>
      <c r="Z10" s="8"/>
      <c r="AA10" s="7"/>
      <c r="AB10" s="7"/>
      <c r="AC10" s="7"/>
      <c r="AD10" s="7"/>
      <c r="AE10" s="7"/>
      <c r="AF10" s="8"/>
      <c r="AG10" s="8">
        <f t="shared" si="0"/>
        <v>0</v>
      </c>
      <c r="AI10" s="8" t="s">
        <v>25</v>
      </c>
      <c r="AJ10" s="13" t="s">
        <v>26</v>
      </c>
      <c r="AK10" s="6">
        <v>0</v>
      </c>
    </row>
    <row r="11" spans="2:37" ht="20.100000000000001" customHeight="1" x14ac:dyDescent="0.25">
      <c r="B11" s="4" t="str">
        <f>'January 2024'!B11</f>
        <v>Hayhoe Richard</v>
      </c>
      <c r="C11" s="7" t="s">
        <v>116</v>
      </c>
      <c r="D11" s="8"/>
      <c r="E11" s="8"/>
      <c r="F11" s="7" t="s">
        <v>116</v>
      </c>
      <c r="G11" s="7" t="s">
        <v>116</v>
      </c>
      <c r="H11" s="7" t="s">
        <v>116</v>
      </c>
      <c r="I11" s="7" t="s">
        <v>116</v>
      </c>
      <c r="J11" s="7" t="s">
        <v>116</v>
      </c>
      <c r="K11" s="8"/>
      <c r="L11" s="8"/>
      <c r="M11" s="7"/>
      <c r="N11" s="7"/>
      <c r="O11" s="7"/>
      <c r="P11" s="7"/>
      <c r="Q11" s="7"/>
      <c r="R11" s="8"/>
      <c r="S11" s="8"/>
      <c r="T11" s="7"/>
      <c r="U11" s="7"/>
      <c r="V11" s="7"/>
      <c r="W11" s="7"/>
      <c r="X11" s="7"/>
      <c r="Y11" s="8"/>
      <c r="Z11" s="8"/>
      <c r="AA11" s="7"/>
      <c r="AB11" s="7"/>
      <c r="AC11" s="7"/>
      <c r="AD11" s="7"/>
      <c r="AE11" s="7"/>
      <c r="AF11" s="8"/>
      <c r="AG11" s="8">
        <f t="shared" si="0"/>
        <v>6</v>
      </c>
      <c r="AI11" s="8" t="s">
        <v>27</v>
      </c>
      <c r="AJ11" s="14" t="s">
        <v>28</v>
      </c>
      <c r="AK11" s="6">
        <v>0</v>
      </c>
    </row>
    <row r="12" spans="2:37" ht="20.100000000000001" customHeight="1" x14ac:dyDescent="0.25">
      <c r="B12" s="4" t="str">
        <f>'January 2024'!B12</f>
        <v>Keynes Amber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/>
      <c r="N12" s="7"/>
      <c r="O12" s="7"/>
      <c r="P12" s="7"/>
      <c r="Q12" s="7" t="s">
        <v>116</v>
      </c>
      <c r="R12" s="8"/>
      <c r="S12" s="8"/>
      <c r="T12" s="7"/>
      <c r="U12" s="7"/>
      <c r="V12" s="7"/>
      <c r="W12" s="7"/>
      <c r="X12" s="7" t="s">
        <v>116</v>
      </c>
      <c r="Y12" s="8"/>
      <c r="Z12" s="8"/>
      <c r="AA12" s="7"/>
      <c r="AB12" s="7"/>
      <c r="AC12" s="7"/>
      <c r="AD12" s="7"/>
      <c r="AE12" s="7" t="s">
        <v>116</v>
      </c>
      <c r="AF12" s="8"/>
      <c r="AG12" s="8">
        <f t="shared" si="0"/>
        <v>3</v>
      </c>
      <c r="AI12" s="8" t="s">
        <v>29</v>
      </c>
      <c r="AJ12" s="15" t="s">
        <v>30</v>
      </c>
      <c r="AK12" s="6">
        <v>0</v>
      </c>
    </row>
    <row r="13" spans="2:37" ht="20.100000000000001" customHeight="1" x14ac:dyDescent="0.25">
      <c r="B13" s="4" t="str">
        <f>'January 2024'!B13</f>
        <v>Kulsinskas Auris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8"/>
      <c r="AG13" s="8">
        <f t="shared" si="0"/>
        <v>0</v>
      </c>
    </row>
    <row r="14" spans="2:37" ht="20.100000000000001" customHeight="1" x14ac:dyDescent="0.25">
      <c r="B14" s="4" t="str">
        <f>'January 2024'!B14</f>
        <v>Kulsinskas Kes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8"/>
      <c r="AG14" s="8">
        <f t="shared" si="0"/>
        <v>0</v>
      </c>
    </row>
    <row r="15" spans="2:37" ht="20.100000000000001" customHeight="1" x14ac:dyDescent="0.25">
      <c r="B15" s="4" t="str">
        <f>'January 2024'!B15</f>
        <v>O'Brien Martin</v>
      </c>
      <c r="C15" s="7" t="s">
        <v>18</v>
      </c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8"/>
      <c r="AG15" s="8">
        <f t="shared" si="0"/>
        <v>1</v>
      </c>
    </row>
    <row r="16" spans="2:37" ht="20.100000000000001" customHeight="1" x14ac:dyDescent="0.25">
      <c r="B16" s="4" t="str">
        <f>'January 2024'!B16</f>
        <v>O'Malley Kieran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/>
      <c r="AF16" s="8"/>
      <c r="AG16" s="8">
        <f t="shared" si="0"/>
        <v>0</v>
      </c>
    </row>
    <row r="17" spans="2:33" ht="20.100000000000001" customHeight="1" x14ac:dyDescent="0.25">
      <c r="B17" s="4" t="str">
        <f>'January 2024'!B17</f>
        <v>Robinson Mark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 t="s">
        <v>116</v>
      </c>
      <c r="Q17" s="7" t="s">
        <v>116</v>
      </c>
      <c r="R17" s="8"/>
      <c r="S17" s="8"/>
      <c r="T17" s="7" t="s">
        <v>116</v>
      </c>
      <c r="U17" s="7" t="s">
        <v>116</v>
      </c>
      <c r="V17" s="7" t="s">
        <v>116</v>
      </c>
      <c r="W17" s="7" t="s">
        <v>116</v>
      </c>
      <c r="X17" s="7"/>
      <c r="Y17" s="8"/>
      <c r="Z17" s="8"/>
      <c r="AA17" s="7"/>
      <c r="AB17" s="7"/>
      <c r="AC17" s="7"/>
      <c r="AD17" s="7"/>
      <c r="AE17" s="7"/>
      <c r="AF17" s="8"/>
      <c r="AG17" s="8">
        <f t="shared" si="0"/>
        <v>6</v>
      </c>
    </row>
    <row r="18" spans="2:33" ht="20.100000000000001" customHeight="1" x14ac:dyDescent="0.25">
      <c r="B18" s="4" t="str">
        <f>'January 2024'!B18</f>
        <v>Sanders Dave</v>
      </c>
      <c r="C18" s="7"/>
      <c r="D18" s="8"/>
      <c r="E18" s="8"/>
      <c r="F18" s="7"/>
      <c r="G18" s="7"/>
      <c r="H18" s="7"/>
      <c r="I18" s="7"/>
      <c r="J18" s="7"/>
      <c r="K18" s="8"/>
      <c r="L18" s="8"/>
      <c r="M18" s="7"/>
      <c r="N18" s="7"/>
      <c r="O18" s="7"/>
      <c r="P18" s="7"/>
      <c r="Q18" s="7"/>
      <c r="R18" s="8"/>
      <c r="S18" s="8"/>
      <c r="T18" s="7"/>
      <c r="U18" s="7" t="s">
        <v>116</v>
      </c>
      <c r="V18" s="7"/>
      <c r="W18" s="7"/>
      <c r="X18" s="7"/>
      <c r="Y18" s="8"/>
      <c r="Z18" s="8"/>
      <c r="AA18" s="7"/>
      <c r="AB18" s="7"/>
      <c r="AC18" s="7"/>
      <c r="AD18" s="7"/>
      <c r="AE18" s="7"/>
      <c r="AF18" s="8"/>
      <c r="AG18" s="8">
        <f t="shared" si="0"/>
        <v>1</v>
      </c>
    </row>
    <row r="19" spans="2:33" ht="20.100000000000001" customHeight="1" x14ac:dyDescent="0.25">
      <c r="B19" s="4" t="str">
        <f>'January 2024'!B19</f>
        <v>Singh Deborah</v>
      </c>
      <c r="C19" s="7"/>
      <c r="D19" s="8"/>
      <c r="E19" s="8"/>
      <c r="F19" s="7"/>
      <c r="G19" s="7"/>
      <c r="H19" s="7"/>
      <c r="I19" s="7"/>
      <c r="J19" s="7"/>
      <c r="K19" s="8"/>
      <c r="L19" s="8"/>
      <c r="M19" s="7"/>
      <c r="N19" s="7"/>
      <c r="O19" s="7"/>
      <c r="P19" s="7"/>
      <c r="Q19" s="7"/>
      <c r="R19" s="8"/>
      <c r="S19" s="8"/>
      <c r="T19" s="7"/>
      <c r="U19" s="7"/>
      <c r="V19" s="7"/>
      <c r="W19" s="7"/>
      <c r="X19" s="7" t="s">
        <v>116</v>
      </c>
      <c r="Y19" s="8"/>
      <c r="Z19" s="8"/>
      <c r="AA19" s="7" t="s">
        <v>116</v>
      </c>
      <c r="AB19" s="7"/>
      <c r="AC19" s="7"/>
      <c r="AD19" s="7"/>
      <c r="AE19" s="7"/>
      <c r="AF19" s="8"/>
      <c r="AG19" s="8">
        <f t="shared" si="0"/>
        <v>2</v>
      </c>
    </row>
    <row r="20" spans="2:33" ht="20.100000000000001" customHeight="1" x14ac:dyDescent="0.25">
      <c r="B20" s="4" t="str">
        <f>'January 2024'!B20</f>
        <v>Simonovic Slav</v>
      </c>
      <c r="C20" s="7"/>
      <c r="D20" s="8"/>
      <c r="E20" s="8"/>
      <c r="F20" s="7"/>
      <c r="G20" s="7"/>
      <c r="H20" s="7"/>
      <c r="I20" s="7"/>
      <c r="J20" s="7"/>
      <c r="K20" s="8"/>
      <c r="L20" s="8"/>
      <c r="M20" s="7"/>
      <c r="N20" s="7"/>
      <c r="O20" s="7"/>
      <c r="P20" s="7"/>
      <c r="Q20" s="7"/>
      <c r="R20" s="8"/>
      <c r="S20" s="8"/>
      <c r="T20" s="7"/>
      <c r="U20" s="7"/>
      <c r="V20" s="7"/>
      <c r="W20" s="7"/>
      <c r="X20" s="7"/>
      <c r="Y20" s="8"/>
      <c r="Z20" s="8"/>
      <c r="AA20" s="7"/>
      <c r="AB20" s="7"/>
      <c r="AC20" s="7"/>
      <c r="AD20" s="7"/>
      <c r="AE20" s="7"/>
      <c r="AF20" s="8"/>
      <c r="AG20" s="8">
        <f t="shared" si="0"/>
        <v>0</v>
      </c>
    </row>
    <row r="21" spans="2:33" ht="20.100000000000001" customHeight="1" x14ac:dyDescent="0.25">
      <c r="B21" s="4" t="str">
        <f>'January 2024'!B21</f>
        <v>Smith Joe</v>
      </c>
      <c r="C21" s="7"/>
      <c r="D21" s="8"/>
      <c r="E21" s="8"/>
      <c r="F21" s="7"/>
      <c r="G21" s="7"/>
      <c r="H21" s="7"/>
      <c r="I21" s="7"/>
      <c r="J21" s="7"/>
      <c r="K21" s="8"/>
      <c r="L21" s="8"/>
      <c r="M21" s="7"/>
      <c r="N21" s="7"/>
      <c r="O21" s="7"/>
      <c r="P21" s="7"/>
      <c r="Q21" s="7"/>
      <c r="R21" s="8"/>
      <c r="S21" s="8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/>
      <c r="AF21" s="8"/>
      <c r="AG21" s="8">
        <f t="shared" ref="AG21" si="1">(COUNTIF(C21:AF21,"H")*1)+(COUNTIF(C21:AF21,"H1")*0.5)+(COUNTIF(C21:AF21,"H2")*0.5)+(COUNTIF(C21:AF21,"Q")*0.25)+(COUNTIF(C21:AF21,"E")*1)+(COUNTIF(C21:AF21,"S")*0)+(COUNTIF(C21:AF21,"M")*0)+(COUNTIF(C21:AF21,"L")*0)+(COUNTIF(C21:AF21,"W")*0)+(COUNTIF(C21:AF21,"B")*0)+(COUNTIF(C21:AF21,"C")*0)+(COUNTIF(C21:AF21,"N")*0)</f>
        <v>0</v>
      </c>
    </row>
    <row r="22" spans="2:33" ht="20.100000000000001" customHeight="1" x14ac:dyDescent="0.25">
      <c r="B22" s="4" t="str">
        <f>'January 2024'!B22</f>
        <v>Thorpe Simon</v>
      </c>
      <c r="C22" s="7"/>
      <c r="D22" s="8"/>
      <c r="E22" s="8"/>
      <c r="F22" s="7"/>
      <c r="G22" s="7"/>
      <c r="H22" s="7"/>
      <c r="I22" s="7"/>
      <c r="J22" s="7"/>
      <c r="K22" s="8"/>
      <c r="L22" s="8"/>
      <c r="M22" s="7"/>
      <c r="N22" s="7"/>
      <c r="O22" s="7"/>
      <c r="P22" s="7"/>
      <c r="Q22" s="7"/>
      <c r="R22" s="8"/>
      <c r="S22" s="8"/>
      <c r="T22" s="7" t="s">
        <v>18</v>
      </c>
      <c r="U22" s="7"/>
      <c r="V22" s="7"/>
      <c r="W22" s="7"/>
      <c r="X22" s="7"/>
      <c r="Y22" s="8"/>
      <c r="Z22" s="8"/>
      <c r="AA22" s="7"/>
      <c r="AB22" s="7"/>
      <c r="AC22" s="7"/>
      <c r="AD22" s="7"/>
      <c r="AE22" s="7"/>
      <c r="AF22" s="8"/>
      <c r="AG22" s="8">
        <f t="shared" si="0"/>
        <v>1</v>
      </c>
    </row>
    <row r="23" spans="2:33" ht="20.100000000000001" customHeight="1" x14ac:dyDescent="0.25">
      <c r="B23" s="4" t="str">
        <f>'January 2024'!B23</f>
        <v>Warner Kacee</v>
      </c>
      <c r="C23" s="7"/>
      <c r="D23" s="8"/>
      <c r="E23" s="8"/>
      <c r="F23" s="7"/>
      <c r="G23" s="7"/>
      <c r="H23" s="7"/>
      <c r="I23" s="7"/>
      <c r="J23" s="7"/>
      <c r="K23" s="8"/>
      <c r="L23" s="8"/>
      <c r="M23" s="7"/>
      <c r="N23" s="7"/>
      <c r="O23" s="7"/>
      <c r="P23" s="7"/>
      <c r="Q23" s="7"/>
      <c r="R23" s="8"/>
      <c r="S23" s="8"/>
      <c r="T23" s="7"/>
      <c r="U23" s="7"/>
      <c r="V23" s="7"/>
      <c r="W23" s="7"/>
      <c r="X23" s="7"/>
      <c r="Y23" s="8"/>
      <c r="Z23" s="8"/>
      <c r="AA23" s="7"/>
      <c r="AB23" s="7"/>
      <c r="AC23" s="7"/>
      <c r="AD23" s="7"/>
      <c r="AE23" s="7"/>
      <c r="AF23" s="8"/>
      <c r="AG23" s="8">
        <f t="shared" ref="AG23" si="2">(COUNTIF(C23:AF23,"H")*1)+(COUNTIF(C23:AF23,"H1")*0.5)+(COUNTIF(C23:AF23,"H2")*0.5)+(COUNTIF(C23:AF23,"Q")*0.25)+(COUNTIF(C23:AF23,"E")*1)+(COUNTIF(C23:AF23,"S")*0)+(COUNTIF(C23:AF23,"M")*0)+(COUNTIF(C23:AF23,"L")*0)+(COUNTIF(C23:AF23,"W")*0)+(COUNTIF(C23:AF23,"B")*0)+(COUNTIF(C23:AF23,"C")*0)+(COUNTIF(C23:AF23,"N")*0)</f>
        <v>0</v>
      </c>
    </row>
    <row r="24" spans="2:33" ht="20.100000000000001" customHeight="1" x14ac:dyDescent="0.25">
      <c r="B24" s="4" t="str">
        <f>'January 2024'!B24</f>
        <v>Wray Jason</v>
      </c>
      <c r="C24" s="7"/>
      <c r="D24" s="8"/>
      <c r="E24" s="8"/>
      <c r="F24" s="7"/>
      <c r="G24" s="7"/>
      <c r="H24" s="7"/>
      <c r="I24" s="7"/>
      <c r="J24" s="7"/>
      <c r="K24" s="8"/>
      <c r="L24" s="8"/>
      <c r="M24" s="7"/>
      <c r="N24" s="7"/>
      <c r="O24" s="7"/>
      <c r="P24" s="7"/>
      <c r="Q24" s="7"/>
      <c r="R24" s="8"/>
      <c r="S24" s="8"/>
      <c r="T24" s="7"/>
      <c r="U24" s="7"/>
      <c r="V24" s="7"/>
      <c r="W24" s="7"/>
      <c r="X24" s="7"/>
      <c r="Y24" s="8"/>
      <c r="Z24" s="8"/>
      <c r="AA24" s="7"/>
      <c r="AB24" s="7"/>
      <c r="AC24" s="7"/>
      <c r="AD24" s="7"/>
      <c r="AE24" s="7"/>
      <c r="AF24" s="8"/>
      <c r="AG24" s="8">
        <f t="shared" si="0"/>
        <v>0</v>
      </c>
    </row>
    <row r="25" spans="2:33" ht="20.100000000000001" customHeight="1" x14ac:dyDescent="0.25"/>
  </sheetData>
  <mergeCells count="10">
    <mergeCell ref="C1:AG1"/>
    <mergeCell ref="AG3:AG5"/>
    <mergeCell ref="AI3:AI5"/>
    <mergeCell ref="AJ3:AJ5"/>
    <mergeCell ref="AK3:AK5"/>
    <mergeCell ref="C2:E2"/>
    <mergeCell ref="F2:L2"/>
    <mergeCell ref="M2:S2"/>
    <mergeCell ref="T2:Z2"/>
    <mergeCell ref="AA2:AF2"/>
  </mergeCells>
  <conditionalFormatting sqref="C6:AF24">
    <cfRule type="expression" dxfId="23" priority="1">
      <formula>NOT(ISERROR(SEARCH("H1", C6)))</formula>
    </cfRule>
    <cfRule type="expression" dxfId="22" priority="2">
      <formula>NOT(ISERROR(SEARCH("H2", C6)))</formula>
    </cfRule>
    <cfRule type="expression" dxfId="21" priority="3">
      <formula>NOT(ISERROR(SEARCH("H", C6)))</formula>
    </cfRule>
    <cfRule type="expression" dxfId="20" priority="4">
      <formula>NOT(ISERROR(SEARCH("Q", C6)))</formula>
    </cfRule>
    <cfRule type="expression" dxfId="19" priority="5">
      <formula>NOT(ISERROR(SEARCH("E", C6)))</formula>
    </cfRule>
    <cfRule type="expression" dxfId="18" priority="6">
      <formula>NOT(ISERROR(SEARCH("S", C6)))</formula>
    </cfRule>
    <cfRule type="expression" dxfId="17" priority="7">
      <formula>NOT(ISERROR(SEARCH("M", C6)))</formula>
    </cfRule>
    <cfRule type="expression" dxfId="16" priority="8">
      <formula>NOT(ISERROR(SEARCH("L", C6)))</formula>
    </cfRule>
    <cfRule type="expression" dxfId="15" priority="9">
      <formula>NOT(ISERROR(SEARCH("W", C6)))</formula>
    </cfRule>
    <cfRule type="expression" dxfId="14" priority="10">
      <formula>NOT(ISERROR(SEARCH("B", C6)))</formula>
    </cfRule>
    <cfRule type="expression" dxfId="13" priority="11">
      <formula>NOT(ISERROR(SEARCH("C", C6)))</formula>
    </cfRule>
    <cfRule type="expression" dxfId="12" priority="12">
      <formula>NOT(ISERROR(SEARCH("N", C6)))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L25"/>
  <sheetViews>
    <sheetView tabSelected="1" zoomScaleNormal="100" workbookViewId="0">
      <pane ySplit="5" topLeftCell="A6" activePane="bottomLeft" state="frozen"/>
      <selection pane="bottomLeft" activeCell="AF17" sqref="AF17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89</v>
      </c>
      <c r="D2" s="22" t="s">
        <v>90</v>
      </c>
      <c r="E2" s="22"/>
      <c r="F2" s="22"/>
      <c r="G2" s="22"/>
      <c r="H2" s="22"/>
      <c r="I2" s="22"/>
      <c r="J2" s="22"/>
      <c r="K2" s="22" t="s">
        <v>91</v>
      </c>
      <c r="L2" s="22"/>
      <c r="M2" s="22"/>
      <c r="N2" s="22"/>
      <c r="O2" s="22"/>
      <c r="P2" s="22"/>
      <c r="Q2" s="22"/>
      <c r="R2" s="22" t="s">
        <v>92</v>
      </c>
      <c r="S2" s="22"/>
      <c r="T2" s="22"/>
      <c r="U2" s="22"/>
      <c r="V2" s="22"/>
      <c r="W2" s="22"/>
      <c r="X2" s="22"/>
      <c r="Y2" s="22" t="s">
        <v>93</v>
      </c>
      <c r="Z2" s="22"/>
      <c r="AA2" s="22"/>
      <c r="AB2" s="22"/>
      <c r="AC2" s="22"/>
      <c r="AD2" s="22"/>
      <c r="AE2" s="22"/>
      <c r="AF2" s="22" t="s">
        <v>8</v>
      </c>
      <c r="AG2" s="22"/>
    </row>
    <row r="3" spans="2:38" ht="12" customHeight="1" x14ac:dyDescent="0.25">
      <c r="B3" s="9"/>
      <c r="C3" s="3" t="s">
        <v>88</v>
      </c>
      <c r="D3" s="3" t="s">
        <v>88</v>
      </c>
      <c r="E3" s="3" t="s">
        <v>88</v>
      </c>
      <c r="F3" s="3" t="s">
        <v>88</v>
      </c>
      <c r="G3" s="3" t="s">
        <v>88</v>
      </c>
      <c r="H3" s="3" t="s">
        <v>88</v>
      </c>
      <c r="I3" s="3" t="s">
        <v>88</v>
      </c>
      <c r="J3" s="3" t="s">
        <v>88</v>
      </c>
      <c r="K3" s="3" t="s">
        <v>88</v>
      </c>
      <c r="L3" s="3" t="s">
        <v>88</v>
      </c>
      <c r="M3" s="3" t="s">
        <v>88</v>
      </c>
      <c r="N3" s="3" t="s">
        <v>88</v>
      </c>
      <c r="O3" s="3" t="s">
        <v>88</v>
      </c>
      <c r="P3" s="3" t="s">
        <v>88</v>
      </c>
      <c r="Q3" s="3" t="s">
        <v>88</v>
      </c>
      <c r="R3" s="3" t="s">
        <v>88</v>
      </c>
      <c r="S3" s="3" t="s">
        <v>88</v>
      </c>
      <c r="T3" s="3" t="s">
        <v>88</v>
      </c>
      <c r="U3" s="3" t="s">
        <v>88</v>
      </c>
      <c r="V3" s="3" t="s">
        <v>88</v>
      </c>
      <c r="W3" s="3" t="s">
        <v>88</v>
      </c>
      <c r="X3" s="3" t="s">
        <v>88</v>
      </c>
      <c r="Y3" s="3" t="s">
        <v>88</v>
      </c>
      <c r="Z3" s="3" t="s">
        <v>88</v>
      </c>
      <c r="AA3" s="3" t="s">
        <v>88</v>
      </c>
      <c r="AB3" s="3" t="s">
        <v>88</v>
      </c>
      <c r="AC3" s="3" t="s">
        <v>88</v>
      </c>
      <c r="AD3" s="3" t="s">
        <v>88</v>
      </c>
      <c r="AE3" s="3" t="s">
        <v>88</v>
      </c>
      <c r="AF3" s="3" t="s">
        <v>88</v>
      </c>
      <c r="AG3" s="3" t="s">
        <v>88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1" t="s">
        <v>2</v>
      </c>
      <c r="AH5" s="21"/>
      <c r="AJ5" s="21"/>
      <c r="AK5" s="21"/>
      <c r="AL5" s="21"/>
    </row>
    <row r="6" spans="2:38" ht="20.100000000000001" customHeight="1" x14ac:dyDescent="0.25">
      <c r="B6" s="4" t="s">
        <v>119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/>
      <c r="AB6" s="7"/>
      <c r="AC6" s="7" t="s">
        <v>116</v>
      </c>
      <c r="AD6" s="8"/>
      <c r="AE6" s="8"/>
      <c r="AF6" s="7" t="s">
        <v>116</v>
      </c>
      <c r="AG6" s="7" t="s">
        <v>116</v>
      </c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3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Bennett Paul</v>
      </c>
      <c r="C7" s="8"/>
      <c r="D7" s="7"/>
      <c r="E7" s="7"/>
      <c r="F7" s="7"/>
      <c r="G7" s="7"/>
      <c r="H7" s="7"/>
      <c r="I7" s="8"/>
      <c r="J7" s="8"/>
      <c r="K7" s="7"/>
      <c r="L7" s="7"/>
      <c r="M7" s="7"/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/>
      <c r="AB7" s="7"/>
      <c r="AC7" s="7" t="s">
        <v>116</v>
      </c>
      <c r="AD7" s="8"/>
      <c r="AE7" s="8"/>
      <c r="AF7" s="7" t="s">
        <v>116</v>
      </c>
      <c r="AG7" s="7" t="s">
        <v>116</v>
      </c>
      <c r="AH7" s="8">
        <f t="shared" si="0"/>
        <v>3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Dyett Joe</v>
      </c>
      <c r="C8" s="8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/>
      <c r="AB8" s="7"/>
      <c r="AC8" s="7" t="s">
        <v>116</v>
      </c>
      <c r="AD8" s="8"/>
      <c r="AE8" s="8"/>
      <c r="AF8" s="7" t="s">
        <v>116</v>
      </c>
      <c r="AG8" s="7" t="s">
        <v>116</v>
      </c>
      <c r="AH8" s="8">
        <f t="shared" si="0"/>
        <v>3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Haugh Paul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 t="s">
        <v>116</v>
      </c>
      <c r="AD9" s="8"/>
      <c r="AE9" s="8"/>
      <c r="AF9" s="7" t="s">
        <v>116</v>
      </c>
      <c r="AG9" s="7" t="s">
        <v>116</v>
      </c>
      <c r="AH9" s="8">
        <f t="shared" si="0"/>
        <v>3</v>
      </c>
      <c r="AJ9" s="8" t="s">
        <v>23</v>
      </c>
      <c r="AK9" s="12" t="s">
        <v>24</v>
      </c>
      <c r="AL9" s="6">
        <v>0</v>
      </c>
    </row>
    <row r="10" spans="2:38" ht="20.100000000000001" customHeight="1" x14ac:dyDescent="0.25">
      <c r="B10" s="4" t="str">
        <f>'January 2024'!B10</f>
        <v>Hayhoe James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/>
      <c r="AB10" s="7"/>
      <c r="AC10" s="7" t="s">
        <v>116</v>
      </c>
      <c r="AD10" s="8"/>
      <c r="AE10" s="8"/>
      <c r="AF10" s="7" t="s">
        <v>116</v>
      </c>
      <c r="AG10" s="7" t="s">
        <v>116</v>
      </c>
      <c r="AH10" s="8">
        <f t="shared" si="0"/>
        <v>3</v>
      </c>
      <c r="AJ10" s="8" t="s">
        <v>25</v>
      </c>
      <c r="AK10" s="13" t="s">
        <v>26</v>
      </c>
      <c r="AL10" s="6">
        <v>0</v>
      </c>
    </row>
    <row r="11" spans="2:38" ht="20.100000000000001" customHeight="1" x14ac:dyDescent="0.25">
      <c r="B11" s="4" t="str">
        <f>'January 2024'!B11</f>
        <v>Hayhoe Richard</v>
      </c>
      <c r="C11" s="8"/>
      <c r="D11" s="7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8"/>
      <c r="Q11" s="8"/>
      <c r="R11" s="7"/>
      <c r="S11" s="7"/>
      <c r="T11" s="7"/>
      <c r="U11" s="7"/>
      <c r="V11" s="7"/>
      <c r="W11" s="8"/>
      <c r="X11" s="8"/>
      <c r="Y11" s="7"/>
      <c r="Z11" s="7"/>
      <c r="AA11" s="7"/>
      <c r="AB11" s="7"/>
      <c r="AC11" s="7" t="s">
        <v>116</v>
      </c>
      <c r="AD11" s="8"/>
      <c r="AE11" s="8"/>
      <c r="AF11" s="7" t="s">
        <v>116</v>
      </c>
      <c r="AG11" s="7" t="s">
        <v>116</v>
      </c>
      <c r="AH11" s="8">
        <f t="shared" si="0"/>
        <v>3</v>
      </c>
      <c r="AJ11" s="8" t="s">
        <v>27</v>
      </c>
      <c r="AK11" s="14" t="s">
        <v>28</v>
      </c>
      <c r="AL11" s="6">
        <v>0</v>
      </c>
    </row>
    <row r="12" spans="2:38" ht="20.100000000000001" customHeight="1" x14ac:dyDescent="0.25">
      <c r="B12" s="4" t="str">
        <f>'January 2024'!B12</f>
        <v>Keynes Amber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/>
      <c r="AB12" s="7"/>
      <c r="AC12" s="7" t="s">
        <v>116</v>
      </c>
      <c r="AD12" s="8"/>
      <c r="AE12" s="8"/>
      <c r="AF12" s="7" t="s">
        <v>116</v>
      </c>
      <c r="AG12" s="7" t="s">
        <v>116</v>
      </c>
      <c r="AH12" s="8">
        <f t="shared" si="0"/>
        <v>3</v>
      </c>
      <c r="AJ12" s="8" t="s">
        <v>29</v>
      </c>
      <c r="AK12" s="15" t="s">
        <v>30</v>
      </c>
      <c r="AL12" s="6">
        <v>0</v>
      </c>
    </row>
    <row r="13" spans="2:38" ht="20.100000000000001" customHeight="1" x14ac:dyDescent="0.25">
      <c r="B13" s="4" t="str">
        <f>'January 2024'!B13</f>
        <v>Kulsinskas Auris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/>
      <c r="AB13" s="7"/>
      <c r="AC13" s="7" t="s">
        <v>116</v>
      </c>
      <c r="AD13" s="8"/>
      <c r="AE13" s="8"/>
      <c r="AF13" s="7"/>
      <c r="AG13" s="7" t="s">
        <v>116</v>
      </c>
      <c r="AH13" s="8">
        <f t="shared" si="0"/>
        <v>2</v>
      </c>
    </row>
    <row r="14" spans="2:38" ht="20.100000000000001" customHeight="1" x14ac:dyDescent="0.25">
      <c r="B14" s="4" t="str">
        <f>'January 2024'!B14</f>
        <v>Kulsinskas Kes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/>
      <c r="AB14" s="7"/>
      <c r="AC14" s="7" t="s">
        <v>116</v>
      </c>
      <c r="AD14" s="8"/>
      <c r="AE14" s="8"/>
      <c r="AF14" s="7" t="s">
        <v>116</v>
      </c>
      <c r="AG14" s="7" t="s">
        <v>116</v>
      </c>
      <c r="AH14" s="8">
        <f t="shared" si="0"/>
        <v>3</v>
      </c>
    </row>
    <row r="15" spans="2:38" ht="20.100000000000001" customHeight="1" x14ac:dyDescent="0.25">
      <c r="B15" s="4" t="str">
        <f>'January 2024'!B15</f>
        <v>O'Brien Martin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 t="s">
        <v>116</v>
      </c>
      <c r="P15" s="8"/>
      <c r="Q15" s="8"/>
      <c r="R15" s="7" t="s">
        <v>116</v>
      </c>
      <c r="S15" s="7"/>
      <c r="T15" s="7"/>
      <c r="U15" s="7"/>
      <c r="V15" s="7"/>
      <c r="W15" s="8"/>
      <c r="X15" s="8"/>
      <c r="Y15" s="7"/>
      <c r="Z15" s="7"/>
      <c r="AA15" s="7"/>
      <c r="AB15" s="7"/>
      <c r="AC15" s="7" t="s">
        <v>116</v>
      </c>
      <c r="AD15" s="8"/>
      <c r="AE15" s="8"/>
      <c r="AF15" s="7" t="s">
        <v>116</v>
      </c>
      <c r="AG15" s="7" t="s">
        <v>116</v>
      </c>
      <c r="AH15" s="8">
        <f t="shared" si="0"/>
        <v>5</v>
      </c>
    </row>
    <row r="16" spans="2:38" ht="20.100000000000001" customHeight="1" x14ac:dyDescent="0.25">
      <c r="B16" s="4" t="str">
        <f>'January 2024'!B16</f>
        <v>O'Malley Kieran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 t="s">
        <v>116</v>
      </c>
      <c r="P16" s="8"/>
      <c r="Q16" s="8"/>
      <c r="R16" s="7" t="s">
        <v>116</v>
      </c>
      <c r="S16" s="7" t="s">
        <v>116</v>
      </c>
      <c r="T16" s="7" t="s">
        <v>116</v>
      </c>
      <c r="U16" s="7" t="s">
        <v>116</v>
      </c>
      <c r="V16" s="7" t="s">
        <v>116</v>
      </c>
      <c r="W16" s="8"/>
      <c r="X16" s="8"/>
      <c r="Y16" s="7"/>
      <c r="Z16" s="7" t="s">
        <v>116</v>
      </c>
      <c r="AA16" s="7"/>
      <c r="AB16" s="7"/>
      <c r="AC16" s="7" t="s">
        <v>116</v>
      </c>
      <c r="AD16" s="8"/>
      <c r="AE16" s="8"/>
      <c r="AF16" s="7" t="s">
        <v>116</v>
      </c>
      <c r="AG16" s="7" t="s">
        <v>116</v>
      </c>
      <c r="AH16" s="8">
        <f t="shared" si="0"/>
        <v>10</v>
      </c>
    </row>
    <row r="17" spans="2:34" ht="20.100000000000001" customHeight="1" x14ac:dyDescent="0.25">
      <c r="B17" s="4" t="str">
        <f>'January 2024'!B17</f>
        <v>Robinson Mark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 t="s">
        <v>116</v>
      </c>
      <c r="AA17" s="7"/>
      <c r="AB17" s="7"/>
      <c r="AC17" s="7" t="s">
        <v>116</v>
      </c>
      <c r="AD17" s="8"/>
      <c r="AE17" s="8"/>
      <c r="AF17" s="7" t="s">
        <v>116</v>
      </c>
      <c r="AG17" s="7" t="s">
        <v>116</v>
      </c>
      <c r="AH17" s="8">
        <f t="shared" si="0"/>
        <v>4</v>
      </c>
    </row>
    <row r="18" spans="2:34" ht="20.100000000000001" customHeight="1" x14ac:dyDescent="0.25">
      <c r="B18" s="4" t="str">
        <f>'January 2024'!B18</f>
        <v>Sanders Dave</v>
      </c>
      <c r="C18" s="8"/>
      <c r="D18" s="7"/>
      <c r="E18" s="7"/>
      <c r="F18" s="7"/>
      <c r="G18" s="7"/>
      <c r="H18" s="7"/>
      <c r="I18" s="8"/>
      <c r="J18" s="8"/>
      <c r="K18" s="7"/>
      <c r="L18" s="7"/>
      <c r="M18" s="7"/>
      <c r="N18" s="7"/>
      <c r="O18" s="7"/>
      <c r="P18" s="8"/>
      <c r="Q18" s="8"/>
      <c r="R18" s="7"/>
      <c r="S18" s="7"/>
      <c r="T18" s="7"/>
      <c r="U18" s="7"/>
      <c r="V18" s="7"/>
      <c r="W18" s="8"/>
      <c r="X18" s="8"/>
      <c r="Y18" s="7"/>
      <c r="Z18" s="7"/>
      <c r="AA18" s="7"/>
      <c r="AB18" s="7"/>
      <c r="AC18" s="7" t="s">
        <v>116</v>
      </c>
      <c r="AD18" s="8"/>
      <c r="AE18" s="8"/>
      <c r="AF18" s="7" t="s">
        <v>116</v>
      </c>
      <c r="AG18" s="7" t="s">
        <v>116</v>
      </c>
      <c r="AH18" s="8">
        <f t="shared" si="0"/>
        <v>3</v>
      </c>
    </row>
    <row r="19" spans="2:34" ht="20.100000000000001" customHeight="1" x14ac:dyDescent="0.25">
      <c r="B19" s="4" t="str">
        <f>'January 2024'!B19</f>
        <v>Singh Deborah</v>
      </c>
      <c r="C19" s="8"/>
      <c r="D19" s="7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8"/>
      <c r="Q19" s="8"/>
      <c r="R19" s="7"/>
      <c r="S19" s="7"/>
      <c r="T19" s="7"/>
      <c r="U19" s="7"/>
      <c r="V19" s="7"/>
      <c r="W19" s="8"/>
      <c r="X19" s="8"/>
      <c r="Y19" s="7"/>
      <c r="Z19" s="7"/>
      <c r="AA19" s="7"/>
      <c r="AB19" s="7"/>
      <c r="AC19" s="7" t="s">
        <v>116</v>
      </c>
      <c r="AD19" s="8"/>
      <c r="AE19" s="8"/>
      <c r="AF19" s="7" t="s">
        <v>116</v>
      </c>
      <c r="AG19" s="7" t="s">
        <v>116</v>
      </c>
      <c r="AH19" s="8">
        <f t="shared" si="0"/>
        <v>3</v>
      </c>
    </row>
    <row r="20" spans="2:34" ht="20.100000000000001" customHeight="1" x14ac:dyDescent="0.25">
      <c r="B20" s="4" t="str">
        <f>'January 2024'!B20</f>
        <v>Simonovic Slav</v>
      </c>
      <c r="C20" s="8"/>
      <c r="D20" s="7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/>
      <c r="AB20" s="7"/>
      <c r="AC20" s="7" t="s">
        <v>116</v>
      </c>
      <c r="AD20" s="8"/>
      <c r="AE20" s="8"/>
      <c r="AF20" s="7" t="s">
        <v>116</v>
      </c>
      <c r="AG20" s="7" t="s">
        <v>116</v>
      </c>
      <c r="AH20" s="8">
        <f t="shared" si="0"/>
        <v>3</v>
      </c>
    </row>
    <row r="21" spans="2:34" ht="20.100000000000001" customHeight="1" x14ac:dyDescent="0.25">
      <c r="B21" s="4" t="str">
        <f>'January 2024'!B21</f>
        <v>Smith Joe</v>
      </c>
      <c r="C21" s="8"/>
      <c r="D21" s="7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8"/>
      <c r="Q21" s="8"/>
      <c r="R21" s="7"/>
      <c r="S21" s="7"/>
      <c r="T21" s="7"/>
      <c r="U21" s="7"/>
      <c r="V21" s="7"/>
      <c r="W21" s="8"/>
      <c r="X21" s="8"/>
      <c r="Y21" s="7" t="s">
        <v>116</v>
      </c>
      <c r="Z21" s="7" t="s">
        <v>116</v>
      </c>
      <c r="AA21" s="7"/>
      <c r="AB21" s="7"/>
      <c r="AC21" s="7" t="s">
        <v>116</v>
      </c>
      <c r="AD21" s="8"/>
      <c r="AE21" s="8"/>
      <c r="AF21" s="7" t="s">
        <v>116</v>
      </c>
      <c r="AG21" s="7" t="s">
        <v>116</v>
      </c>
      <c r="AH21" s="8">
        <f t="shared" ref="AH21" si="1">(COUNTIF(C21:AG21,"H")*1)+(COUNTIF(C21:AG21,"H1")*0.5)+(COUNTIF(C21:AG21,"H2")*0.5)+(COUNTIF(C21:AG21,"Q")*0.25)+(COUNTIF(C21:AG21,"E")*1)+(COUNTIF(C21:AG21,"S")*0)+(COUNTIF(C21:AG21,"M")*0)+(COUNTIF(C21:AG21,"L")*0)+(COUNTIF(C21:AG21,"W")*0)+(COUNTIF(C21:AG21,"B")*0)+(COUNTIF(C21:AG21,"C")*0)+(COUNTIF(C21:AG21,"N")*0)</f>
        <v>5</v>
      </c>
    </row>
    <row r="22" spans="2:34" ht="20.100000000000001" customHeight="1" x14ac:dyDescent="0.25">
      <c r="B22" s="4" t="str">
        <f>'January 2024'!B22</f>
        <v>Thorpe Simon</v>
      </c>
      <c r="C22" s="8"/>
      <c r="D22" s="7"/>
      <c r="E22" s="7"/>
      <c r="F22" s="7"/>
      <c r="G22" s="7"/>
      <c r="H22" s="7"/>
      <c r="I22" s="8"/>
      <c r="J22" s="8"/>
      <c r="K22" s="7"/>
      <c r="L22" s="7"/>
      <c r="M22" s="7"/>
      <c r="N22" s="7"/>
      <c r="O22" s="7"/>
      <c r="P22" s="8"/>
      <c r="Q22" s="8"/>
      <c r="R22" s="7"/>
      <c r="S22" s="7"/>
      <c r="T22" s="7"/>
      <c r="U22" s="7"/>
      <c r="V22" s="7"/>
      <c r="W22" s="8"/>
      <c r="X22" s="8"/>
      <c r="Y22" s="7" t="s">
        <v>116</v>
      </c>
      <c r="Z22" s="7" t="s">
        <v>116</v>
      </c>
      <c r="AA22" s="7"/>
      <c r="AB22" s="7"/>
      <c r="AC22" s="7" t="s">
        <v>116</v>
      </c>
      <c r="AD22" s="8"/>
      <c r="AE22" s="8"/>
      <c r="AF22" s="7" t="s">
        <v>116</v>
      </c>
      <c r="AG22" s="7" t="s">
        <v>116</v>
      </c>
      <c r="AH22" s="8">
        <f t="shared" si="0"/>
        <v>5</v>
      </c>
    </row>
    <row r="23" spans="2:34" ht="20.100000000000001" customHeight="1" x14ac:dyDescent="0.25">
      <c r="B23" s="4" t="str">
        <f>'January 2024'!B23</f>
        <v>Warner Kacee</v>
      </c>
      <c r="C23" s="8"/>
      <c r="D23" s="7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8"/>
      <c r="Q23" s="8"/>
      <c r="R23" s="7"/>
      <c r="S23" s="7"/>
      <c r="T23" s="7"/>
      <c r="U23" s="7"/>
      <c r="V23" s="7"/>
      <c r="W23" s="8"/>
      <c r="X23" s="8"/>
      <c r="Y23" s="7"/>
      <c r="Z23" s="7"/>
      <c r="AA23" s="7"/>
      <c r="AB23" s="7"/>
      <c r="AC23" s="7" t="s">
        <v>116</v>
      </c>
      <c r="AD23" s="8"/>
      <c r="AE23" s="8"/>
      <c r="AF23" s="7" t="s">
        <v>116</v>
      </c>
      <c r="AG23" s="7" t="s">
        <v>116</v>
      </c>
      <c r="AH23" s="8">
        <f t="shared" ref="AH23" si="2">(COUNTIF(C23:AG23,"H")*1)+(COUNTIF(C23:AG23,"H1")*0.5)+(COUNTIF(C23:AG23,"H2")*0.5)+(COUNTIF(C23:AG23,"Q")*0.25)+(COUNTIF(C23:AG23,"E")*1)+(COUNTIF(C23:AG23,"S")*0)+(COUNTIF(C23:AG23,"M")*0)+(COUNTIF(C23:AG23,"L")*0)+(COUNTIF(C23:AG23,"W")*0)+(COUNTIF(C23:AG23,"B")*0)+(COUNTIF(C23:AG23,"C")*0)+(COUNTIF(C23:AG23,"N")*0)</f>
        <v>3</v>
      </c>
    </row>
    <row r="24" spans="2:34" ht="20.100000000000001" customHeight="1" x14ac:dyDescent="0.25">
      <c r="B24" s="4" t="str">
        <f>'January 2024'!B24</f>
        <v>Wray Jason</v>
      </c>
      <c r="C24" s="8"/>
      <c r="D24" s="7"/>
      <c r="E24" s="7"/>
      <c r="F24" s="7"/>
      <c r="G24" s="7"/>
      <c r="H24" s="7"/>
      <c r="I24" s="8"/>
      <c r="J24" s="8"/>
      <c r="K24" s="7"/>
      <c r="L24" s="7"/>
      <c r="M24" s="7"/>
      <c r="N24" s="7"/>
      <c r="O24" s="7"/>
      <c r="P24" s="8"/>
      <c r="Q24" s="8"/>
      <c r="R24" s="7"/>
      <c r="S24" s="7"/>
      <c r="T24" s="7"/>
      <c r="U24" s="7" t="s">
        <v>117</v>
      </c>
      <c r="V24" s="7"/>
      <c r="W24" s="8"/>
      <c r="X24" s="8"/>
      <c r="Y24" s="7"/>
      <c r="Z24" s="7"/>
      <c r="AA24" s="7"/>
      <c r="AB24" s="7"/>
      <c r="AC24" s="7" t="s">
        <v>116</v>
      </c>
      <c r="AD24" s="8"/>
      <c r="AE24" s="8"/>
      <c r="AF24" s="7" t="s">
        <v>116</v>
      </c>
      <c r="AG24" s="7" t="s">
        <v>116</v>
      </c>
      <c r="AH24" s="8">
        <f t="shared" si="0"/>
        <v>3.5</v>
      </c>
    </row>
    <row r="25" spans="2:34" ht="20.100000000000001" customHeight="1" x14ac:dyDescent="0.25"/>
  </sheetData>
  <mergeCells count="11">
    <mergeCell ref="AH3:AH5"/>
    <mergeCell ref="AJ3:AJ5"/>
    <mergeCell ref="AK3:AK5"/>
    <mergeCell ref="AL3:AL5"/>
    <mergeCell ref="C1:AG1"/>
    <mergeCell ref="AF2:AG2"/>
    <mergeCell ref="C2"/>
    <mergeCell ref="D2:J2"/>
    <mergeCell ref="K2:Q2"/>
    <mergeCell ref="R2:X2"/>
    <mergeCell ref="Y2:AE2"/>
  </mergeCells>
  <conditionalFormatting sqref="C6:AG24">
    <cfRule type="expression" dxfId="11" priority="1">
      <formula>NOT(ISERROR(SEARCH("H1", C6)))</formula>
    </cfRule>
    <cfRule type="expression" dxfId="10" priority="2">
      <formula>NOT(ISERROR(SEARCH("H2", C6)))</formula>
    </cfRule>
    <cfRule type="expression" dxfId="9" priority="3">
      <formula>NOT(ISERROR(SEARCH("H", C6)))</formula>
    </cfRule>
    <cfRule type="expression" dxfId="8" priority="4">
      <formula>NOT(ISERROR(SEARCH("Q", C6)))</formula>
    </cfRule>
    <cfRule type="expression" dxfId="7" priority="5">
      <formula>NOT(ISERROR(SEARCH("E", C6)))</formula>
    </cfRule>
    <cfRule type="expression" dxfId="6" priority="6">
      <formula>NOT(ISERROR(SEARCH("S", C6)))</formula>
    </cfRule>
    <cfRule type="expression" dxfId="5" priority="7">
      <formula>NOT(ISERROR(SEARCH("M", C6)))</formula>
    </cfRule>
    <cfRule type="expression" dxfId="4" priority="8">
      <formula>NOT(ISERROR(SEARCH("L", C6)))</formula>
    </cfRule>
    <cfRule type="expression" dxfId="3" priority="9">
      <formula>NOT(ISERROR(SEARCH("W", C6)))</formula>
    </cfRule>
    <cfRule type="expression" dxfId="2" priority="10">
      <formula>NOT(ISERROR(SEARCH("B", C6)))</formula>
    </cfRule>
    <cfRule type="expression" dxfId="1" priority="11">
      <formula>NOT(ISERROR(SEARCH("C", C6)))</formula>
    </cfRule>
    <cfRule type="expression" dxfId="0" priority="12">
      <formula>NOT(ISERROR(SEARCH("N", C6)))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0"/>
  <sheetViews>
    <sheetView zoomScaleNormal="100" workbookViewId="0">
      <selection activeCell="H14" sqref="H14"/>
    </sheetView>
  </sheetViews>
  <sheetFormatPr defaultColWidth="10.75" defaultRowHeight="15.75" x14ac:dyDescent="0.25"/>
  <cols>
    <col min="1" max="1" width="2" customWidth="1"/>
    <col min="2" max="2" width="15" customWidth="1"/>
    <col min="6" max="6" width="2" customWidth="1"/>
    <col min="9" max="9" width="2" customWidth="1"/>
  </cols>
  <sheetData>
    <row r="1" spans="2:16" ht="12" customHeight="1" x14ac:dyDescent="0.25"/>
    <row r="2" spans="2:16" ht="12" customHeight="1" x14ac:dyDescent="0.25">
      <c r="J2" s="22" t="s">
        <v>99</v>
      </c>
      <c r="K2" s="22"/>
      <c r="L2" s="22"/>
      <c r="M2" s="22"/>
      <c r="N2" s="22"/>
      <c r="O2" s="22"/>
      <c r="P2" s="22"/>
    </row>
    <row r="3" spans="2:16" ht="45" customHeight="1" x14ac:dyDescent="0.25">
      <c r="B3" s="5"/>
      <c r="C3" s="5" t="s">
        <v>94</v>
      </c>
      <c r="D3" s="5" t="s">
        <v>95</v>
      </c>
      <c r="E3" s="5" t="s">
        <v>96</v>
      </c>
      <c r="G3" s="5" t="s">
        <v>97</v>
      </c>
      <c r="H3" s="5" t="s">
        <v>98</v>
      </c>
      <c r="J3" s="5" t="s">
        <v>17</v>
      </c>
      <c r="K3" s="5" t="s">
        <v>19</v>
      </c>
      <c r="L3" s="5" t="s">
        <v>21</v>
      </c>
      <c r="M3" s="5" t="s">
        <v>23</v>
      </c>
      <c r="N3" s="5" t="s">
        <v>25</v>
      </c>
      <c r="O3" s="5" t="s">
        <v>27</v>
      </c>
      <c r="P3" s="5" t="s">
        <v>29</v>
      </c>
    </row>
    <row r="4" spans="2:16" ht="20.100000000000001" customHeight="1" x14ac:dyDescent="0.25">
      <c r="B4" s="4" t="str">
        <f>'January 2024'!B6</f>
        <v>Amaning Ernest</v>
      </c>
      <c r="C4" s="7">
        <v>20</v>
      </c>
      <c r="D4" s="7"/>
      <c r="E4" s="7">
        <f t="shared" ref="E4:E22" si="0">SUM(C4:D4)</f>
        <v>20</v>
      </c>
      <c r="G4" s="7">
        <f>SUM('January 2024'!AH6,'February 2024'!AF6,'March 2024'!AH6,'April 2024'!AG6,'May 2024'!AH6,'June 2024'!AG6,'July 2024'!AH6,'August 2024'!AH6,'September 2024'!AG6,'October 2024'!AH6,'November 2024'!AG6,'December 2024'!AH6)</f>
        <v>23</v>
      </c>
      <c r="H4" s="7">
        <f t="shared" ref="H4:H20" si="1">E4-G4</f>
        <v>-3</v>
      </c>
      <c r="J4" s="7">
        <f>SUM(COUNTIF('January 2024'!C6:AG6,"H"),COUNTIF('February 2024'!C6:AE6,"H"),COUNTIF('March 2024'!C6:AG6,"H"),COUNTIF('April 2024'!C6:AF6,"H"),COUNTIF('May 2024'!C6:AG6,"H"),COUNTIF('June 2024'!C6:AF6,"H"),COUNTIF('July 2024'!C6:AG6,"H"),COUNTIF('August 2024'!C6:AG6,"H"),COUNTIF('September 2024'!C6:AF6,"H"),COUNTIF('October 2024'!C6:AG6,"H"),COUNTIF('November 2024'!C6:AF6,"H"),COUNTIF('December 2024'!C6:AG6,"H"))</f>
        <v>23</v>
      </c>
      <c r="K4" s="7">
        <f>SUM(COUNTIF('January 2024'!C6:AG6,"H1"),COUNTIF('February 2024'!C6:AE6,"H1"),COUNTIF('March 2024'!C6:AG6,"H1"),COUNTIF('April 2024'!C6:AF6,"H1"),COUNTIF('May 2024'!C6:AG6,"H1"),COUNTIF('June 2024'!C6:AF6,"H1"),COUNTIF('July 2024'!C6:AG6,"H1"),COUNTIF('August 2024'!C6:AG6,"H1"),COUNTIF('September 2024'!C6:AF6,"H1"),COUNTIF('October 2024'!C6:AG6,"H1"),COUNTIF('November 2024'!C6:AF6,"H1"),COUNTIF('December 2024'!C6:AG6,"H1"))</f>
        <v>0</v>
      </c>
      <c r="L4" s="7">
        <f>SUM(COUNTIF('January 2024'!C6:AG6,"H2"),COUNTIF('February 2024'!C6:AE6,"H2"),COUNTIF('March 2024'!C6:AG6,"H2"),COUNTIF('April 2024'!C6:AF6,"H2"),COUNTIF('May 2024'!C6:AG6,"H2"),COUNTIF('June 2024'!C6:AF6,"H2"),COUNTIF('July 2024'!C6:AG6,"H2"),COUNTIF('August 2024'!C6:AG6,"H2"),COUNTIF('September 2024'!C6:AF6,"H2"),COUNTIF('October 2024'!C6:AG6,"H2"),COUNTIF('November 2024'!C6:AF6,"H2"),COUNTIF('December 2024'!C6:AG6,"H2"))</f>
        <v>0</v>
      </c>
      <c r="M4" s="7">
        <f>SUM(COUNTIF('January 2024'!C6:AG6,"S"),COUNTIF('February 2024'!C6:AE6,"S"),COUNTIF('March 2024'!C6:AG6,"S"),COUNTIF('April 2024'!C6:AF6,"S"),COUNTIF('May 2024'!C6:AG6,"S"),COUNTIF('June 2024'!C6:AF6,"S"),COUNTIF('July 2024'!C6:AG6,"S"),COUNTIF('August 2024'!C6:AG6,"S"),COUNTIF('September 2024'!C6:AF6,"S"),COUNTIF('October 2024'!C6:AG6,"S"),COUNTIF('November 2024'!C6:AF6,"S"),COUNTIF('December 2024'!C6:AG6,"S"))</f>
        <v>0</v>
      </c>
      <c r="N4" s="7">
        <f>SUM(COUNTIF('January 2024'!C6:AG6,"M"),COUNTIF('February 2024'!C6:AE6,"M"),COUNTIF('March 2024'!C6:AG6,"M"),COUNTIF('April 2024'!C6:AF6,"M"),COUNTIF('May 2024'!C6:AG6,"M"),COUNTIF('June 2024'!C6:AF6,"M"),COUNTIF('July 2024'!C6:AG6,"M"),COUNTIF('August 2024'!C6:AG6,"M"),COUNTIF('September 2024'!C6:AF6,"M"),COUNTIF('October 2024'!C6:AG6,"M"),COUNTIF('November 2024'!C6:AF6,"M"),COUNTIF('December 2024'!C6:AG6,"M"))</f>
        <v>0</v>
      </c>
      <c r="O4" s="7">
        <f>SUM(COUNTIF('January 2024'!C6:AG6,"B"),COUNTIF('February 2024'!C6:AE6,"B"),COUNTIF('March 2024'!C6:AG6,"B"),COUNTIF('April 2024'!C6:AF6,"B"),COUNTIF('May 2024'!C6:AG6,"B"),COUNTIF('June 2024'!C6:AF6,"B"),COUNTIF('July 2024'!C6:AG6,"B"),COUNTIF('August 2024'!C6:AG6,"B"),COUNTIF('September 2024'!C6:AF6,"B"),COUNTIF('October 2024'!C6:AG6,"B"),COUNTIF('November 2024'!C6:AF6,"B"),COUNTIF('December 2024'!C6:AG6,"B"))</f>
        <v>6</v>
      </c>
      <c r="P4" s="7">
        <f>SUM(COUNTIF('January 2024'!C6:AG6,"C"),COUNTIF('February 2024'!C6:AE6,"C"),COUNTIF('March 2024'!C6:AG6,"C"),COUNTIF('April 2024'!C6:AF6,"C"),COUNTIF('May 2024'!C6:AG6,"C"),COUNTIF('June 2024'!C6:AF6,"C"),COUNTIF('July 2024'!C6:AG6,"C"),COUNTIF('August 2024'!C6:AG6,"C"),COUNTIF('September 2024'!C6:AF6,"C"),COUNTIF('October 2024'!C6:AG6,"C"),COUNTIF('November 2024'!C6:AF6,"C"),COUNTIF('December 2024'!C6:AG6,"C"))</f>
        <v>0</v>
      </c>
    </row>
    <row r="5" spans="2:16" ht="20.100000000000001" customHeight="1" x14ac:dyDescent="0.25">
      <c r="B5" s="4" t="str">
        <f>'January 2024'!B7</f>
        <v>Bennett Paul</v>
      </c>
      <c r="C5" s="7">
        <v>25</v>
      </c>
      <c r="D5" s="7">
        <v>4.5</v>
      </c>
      <c r="E5" s="7">
        <f t="shared" si="0"/>
        <v>29.5</v>
      </c>
      <c r="G5" s="7">
        <f>SUM('January 2024'!AH7,'February 2024'!AF7,'March 2024'!AH7,'April 2024'!AG7,'May 2024'!AH7,'June 2024'!AG7,'July 2024'!AH7,'August 2024'!AH7,'September 2024'!AG7,'October 2024'!AH7,'November 2024'!AG7,'December 2024'!AH7)</f>
        <v>26.5</v>
      </c>
      <c r="H5" s="7">
        <f t="shared" si="1"/>
        <v>3</v>
      </c>
      <c r="J5" s="7">
        <f>SUM(COUNTIF('January 2024'!C7:AG7,"H"),COUNTIF('February 2024'!C7:AE7,"H"),COUNTIF('March 2024'!C7:AG7,"H"),COUNTIF('April 2024'!C7:AF7,"H"),COUNTIF('May 2024'!C7:AG7,"H"),COUNTIF('June 2024'!C7:AF7,"H"),COUNTIF('July 2024'!C7:AG7,"H"),COUNTIF('August 2024'!C7:AG7,"H"),COUNTIF('September 2024'!C7:AF7,"H"),COUNTIF('October 2024'!C7:AG7,"H"),COUNTIF('November 2024'!C7:AF7,"H"),COUNTIF('December 2024'!C7:AG7,"H"))</f>
        <v>25</v>
      </c>
      <c r="K5" s="7">
        <f>SUM(COUNTIF('January 2024'!C7:AG7,"H1"),COUNTIF('February 2024'!C7:AE7,"H1"),COUNTIF('March 2024'!C7:AG7,"H1"),COUNTIF('April 2024'!C7:AF7,"H1"),COUNTIF('May 2024'!C7:AG7,"H1"),COUNTIF('June 2024'!C7:AF7,"H1"),COUNTIF('July 2024'!C7:AG7,"H1"),COUNTIF('August 2024'!C7:AG7,"H1"),COUNTIF('September 2024'!C7:AF7,"H1"),COUNTIF('October 2024'!C7:AG7,"H1"),COUNTIF('November 2024'!C7:AF7,"H1"),COUNTIF('December 2024'!C7:AG7,"H1"))</f>
        <v>0</v>
      </c>
      <c r="L5" s="7">
        <f>SUM(COUNTIF('January 2024'!C7:AG7,"H2"),COUNTIF('February 2024'!C7:AE7,"H2"),COUNTIF('March 2024'!C7:AG7,"H2"),COUNTIF('April 2024'!C7:AF7,"H2"),COUNTIF('May 2024'!C7:AG7,"H2"),COUNTIF('June 2024'!C7:AF7,"H2"),COUNTIF('July 2024'!C7:AG7,"H2"),COUNTIF('August 2024'!C7:AG7,"H2"),COUNTIF('September 2024'!C7:AF7,"H2"),COUNTIF('October 2024'!C7:AG7,"H2"),COUNTIF('November 2024'!C7:AF7,"H2"),COUNTIF('December 2024'!C7:AG7,"H2"))</f>
        <v>3</v>
      </c>
      <c r="M5" s="7">
        <f>SUM(COUNTIF('January 2024'!C7:AG7,"S"),COUNTIF('February 2024'!C7:AE7,"S"),COUNTIF('March 2024'!C7:AG7,"S"),COUNTIF('April 2024'!C7:AF7,"S"),COUNTIF('May 2024'!C7:AG7,"S"),COUNTIF('June 2024'!C7:AF7,"S"),COUNTIF('July 2024'!C7:AG7,"S"),COUNTIF('August 2024'!C7:AG7,"S"),COUNTIF('September 2024'!C7:AF7,"S"),COUNTIF('October 2024'!C7:AG7,"S"),COUNTIF('November 2024'!C7:AF7,"S"),COUNTIF('December 2024'!C7:AG7,"S"))</f>
        <v>0</v>
      </c>
      <c r="N5" s="7">
        <f>SUM(COUNTIF('January 2024'!C7:AG7,"M"),COUNTIF('February 2024'!C7:AE7,"M"),COUNTIF('March 2024'!C7:AG7,"M"),COUNTIF('April 2024'!C7:AF7,"M"),COUNTIF('May 2024'!C7:AG7,"M"),COUNTIF('June 2024'!C7:AF7,"M"),COUNTIF('July 2024'!C7:AG7,"M"),COUNTIF('August 2024'!C7:AG7,"M"),COUNTIF('September 2024'!C7:AF7,"M"),COUNTIF('October 2024'!C7:AG7,"M"),COUNTIF('November 2024'!C7:AF7,"M"),COUNTIF('December 2024'!C7:AG7,"M"))</f>
        <v>0</v>
      </c>
      <c r="O5" s="7">
        <f>SUM(COUNTIF('January 2024'!C7:AG7,"B"),COUNTIF('February 2024'!C7:AE7,"B"),COUNTIF('March 2024'!C7:AG7,"B"),COUNTIF('April 2024'!C7:AF7,"B"),COUNTIF('May 2024'!C7:AG7,"B"),COUNTIF('June 2024'!C7:AF7,"B"),COUNTIF('July 2024'!C7:AG7,"B"),COUNTIF('August 2024'!C7:AG7,"B"),COUNTIF('September 2024'!C7:AF7,"B"),COUNTIF('October 2024'!C7:AG7,"B"),COUNTIF('November 2024'!C7:AF7,"B"),COUNTIF('December 2024'!C7:AG7,"B"))</f>
        <v>6</v>
      </c>
      <c r="P5" s="7">
        <f>SUM(COUNTIF('January 2024'!C7:AG7,"C"),COUNTIF('February 2024'!C7:AE7,"C"),COUNTIF('March 2024'!C7:AG7,"C"),COUNTIF('April 2024'!C7:AF7,"C"),COUNTIF('May 2024'!C7:AG7,"C"),COUNTIF('June 2024'!C7:AF7,"C"),COUNTIF('July 2024'!C7:AG7,"C"),COUNTIF('August 2024'!C7:AG7,"C"),COUNTIF('September 2024'!C7:AF7,"C"),COUNTIF('October 2024'!C7:AG7,"C"),COUNTIF('November 2024'!C7:AF7,"C"),COUNTIF('December 2024'!C7:AG7,"C"))</f>
        <v>0</v>
      </c>
    </row>
    <row r="6" spans="2:16" ht="20.100000000000001" customHeight="1" x14ac:dyDescent="0.25">
      <c r="B6" s="4" t="str">
        <f>'January 2024'!B8</f>
        <v>Dyett Joe</v>
      </c>
      <c r="C6" s="7">
        <v>20</v>
      </c>
      <c r="D6" s="7"/>
      <c r="E6" s="7">
        <f t="shared" si="0"/>
        <v>20</v>
      </c>
      <c r="G6" s="7">
        <f>SUM('January 2024'!AH8,'February 2024'!AF8,'March 2024'!AH8,'April 2024'!AG8,'May 2024'!AH8,'June 2024'!AG8,'July 2024'!AH8,'August 2024'!AH8,'September 2024'!AG8,'October 2024'!AH8,'November 2024'!AG8,'December 2024'!AH8)</f>
        <v>20</v>
      </c>
      <c r="H6" s="7">
        <f t="shared" si="1"/>
        <v>0</v>
      </c>
      <c r="J6" s="7">
        <f>SUM(COUNTIF('January 2024'!C8:AG8,"H"),COUNTIF('February 2024'!C8:AE8,"H"),COUNTIF('March 2024'!C8:AG8,"H"),COUNTIF('April 2024'!C8:AF8,"H"),COUNTIF('May 2024'!C8:AG8,"H"),COUNTIF('June 2024'!C8:AF8,"H"),COUNTIF('July 2024'!C8:AG8,"H"),COUNTIF('August 2024'!C8:AG8,"H"),COUNTIF('September 2024'!C8:AF8,"H"),COUNTIF('October 2024'!C8:AG8,"H"),COUNTIF('November 2024'!C8:AF8,"H"),COUNTIF('December 2024'!C8:AG8,"H"))</f>
        <v>20</v>
      </c>
      <c r="K6" s="7">
        <f>SUM(COUNTIF('January 2024'!C8:AG8,"H1"),COUNTIF('February 2024'!C8:AE8,"H1"),COUNTIF('March 2024'!C8:AG8,"H1"),COUNTIF('April 2024'!C8:AF8,"H1"),COUNTIF('May 2024'!C8:AG8,"H1"),COUNTIF('June 2024'!C8:AF8,"H1"),COUNTIF('July 2024'!C8:AG8,"H1"),COUNTIF('August 2024'!C8:AG8,"H1"),COUNTIF('September 2024'!C8:AF8,"H1"),COUNTIF('October 2024'!C8:AG8,"H1"),COUNTIF('November 2024'!C8:AF8,"H1"),COUNTIF('December 2024'!C8:AG8,"H1"))</f>
        <v>0</v>
      </c>
      <c r="L6" s="7">
        <f>SUM(COUNTIF('January 2024'!C8:AG8,"H2"),COUNTIF('February 2024'!C8:AE8,"H2"),COUNTIF('March 2024'!C8:AG8,"H2"),COUNTIF('April 2024'!C8:AF8,"H2"),COUNTIF('May 2024'!C8:AG8,"H2"),COUNTIF('June 2024'!C8:AF8,"H2"),COUNTIF('July 2024'!C8:AG8,"H2"),COUNTIF('August 2024'!C8:AG8,"H2"),COUNTIF('September 2024'!C8:AF8,"H2"),COUNTIF('October 2024'!C8:AG8,"H2"),COUNTIF('November 2024'!C8:AF8,"H2"),COUNTIF('December 2024'!C8:AG8,"H2"))</f>
        <v>0</v>
      </c>
      <c r="M6" s="7">
        <f>SUM(COUNTIF('January 2024'!C8:AG8,"S"),COUNTIF('February 2024'!C8:AE8,"S"),COUNTIF('March 2024'!C8:AG8,"S"),COUNTIF('April 2024'!C8:AF8,"S"),COUNTIF('May 2024'!C8:AG8,"S"),COUNTIF('June 2024'!C8:AF8,"S"),COUNTIF('July 2024'!C8:AG8,"S"),COUNTIF('August 2024'!C8:AG8,"S"),COUNTIF('September 2024'!C8:AF8,"S"),COUNTIF('October 2024'!C8:AG8,"S"),COUNTIF('November 2024'!C8:AF8,"S"),COUNTIF('December 2024'!C8:AG8,"S"))</f>
        <v>1</v>
      </c>
      <c r="N6" s="7">
        <f>SUM(COUNTIF('January 2024'!C8:AG8,"M"),COUNTIF('February 2024'!C8:AE8,"M"),COUNTIF('March 2024'!C8:AG8,"M"),COUNTIF('April 2024'!C8:AF8,"M"),COUNTIF('May 2024'!C8:AG8,"M"),COUNTIF('June 2024'!C8:AF8,"M"),COUNTIF('July 2024'!C8:AG8,"M"),COUNTIF('August 2024'!C8:AG8,"M"),COUNTIF('September 2024'!C8:AF8,"M"),COUNTIF('October 2024'!C8:AG8,"M"),COUNTIF('November 2024'!C8:AF8,"M"),COUNTIF('December 2024'!C8:AG8,"M"))</f>
        <v>0</v>
      </c>
      <c r="O6" s="7">
        <f>SUM(COUNTIF('January 2024'!C8:AG8,"B"),COUNTIF('February 2024'!C8:AE8,"B"),COUNTIF('March 2024'!C8:AG8,"B"),COUNTIF('April 2024'!C8:AF8,"B"),COUNTIF('May 2024'!C8:AG8,"B"),COUNTIF('June 2024'!C8:AF8,"B"),COUNTIF('July 2024'!C8:AG8,"B"),COUNTIF('August 2024'!C8:AG8,"B"),COUNTIF('September 2024'!C8:AF8,"B"),COUNTIF('October 2024'!C8:AG8,"B"),COUNTIF('November 2024'!C8:AF8,"B"),COUNTIF('December 2024'!C8:AG8,"B"))</f>
        <v>6</v>
      </c>
      <c r="P6" s="7">
        <f>SUM(COUNTIF('January 2024'!C8:AG8,"C"),COUNTIF('February 2024'!C8:AE8,"C"),COUNTIF('March 2024'!C8:AG8,"C"),COUNTIF('April 2024'!C8:AF8,"C"),COUNTIF('May 2024'!C8:AG8,"C"),COUNTIF('June 2024'!C8:AF8,"C"),COUNTIF('July 2024'!C8:AG8,"C"),COUNTIF('August 2024'!C8:AG8,"C"),COUNTIF('September 2024'!C8:AF8,"C"),COUNTIF('October 2024'!C8:AG8,"C"),COUNTIF('November 2024'!C8:AF8,"C"),COUNTIF('December 2024'!C8:AG8,"C"))</f>
        <v>0</v>
      </c>
    </row>
    <row r="7" spans="2:16" ht="20.100000000000001" customHeight="1" x14ac:dyDescent="0.25">
      <c r="B7" s="4" t="str">
        <f>'January 2024'!B9</f>
        <v>Haugh Paul</v>
      </c>
      <c r="C7" s="7">
        <v>25</v>
      </c>
      <c r="D7" s="7">
        <v>2</v>
      </c>
      <c r="E7" s="7">
        <f t="shared" si="0"/>
        <v>27</v>
      </c>
      <c r="G7" s="7">
        <f>SUM('January 2024'!AH9,'February 2024'!AF9,'March 2024'!AH9,'April 2024'!AG9,'May 2024'!AH9,'June 2024'!AG9,'July 2024'!AH9,'August 2024'!AH9,'September 2024'!AG9,'October 2024'!AH9,'November 2024'!AG9,'December 2024'!AH9)</f>
        <v>25</v>
      </c>
      <c r="H7" s="7">
        <f t="shared" si="1"/>
        <v>2</v>
      </c>
      <c r="J7" s="7">
        <f>SUM(COUNTIF('January 2024'!C9:AG9,"H"),COUNTIF('February 2024'!C9:AE9,"H"),COUNTIF('March 2024'!C9:AG9,"H"),COUNTIF('April 2024'!C9:AF9,"H"),COUNTIF('May 2024'!C9:AG9,"H"),COUNTIF('June 2024'!C9:AF9,"H"),COUNTIF('July 2024'!C9:AG9,"H"),COUNTIF('August 2024'!C9:AG9,"H"),COUNTIF('September 2024'!C9:AF9,"H"),COUNTIF('October 2024'!C9:AG9,"H"),COUNTIF('November 2024'!C9:AF9,"H"),COUNTIF('December 2024'!C9:AG9,"H"))</f>
        <v>25</v>
      </c>
      <c r="K7" s="7">
        <f>SUM(COUNTIF('January 2024'!C9:AG9,"H1"),COUNTIF('February 2024'!C9:AE9,"H1"),COUNTIF('March 2024'!C9:AG9,"H1"),COUNTIF('April 2024'!C9:AF9,"H1"),COUNTIF('May 2024'!C9:AG9,"H1"),COUNTIF('June 2024'!C9:AF9,"H1"),COUNTIF('July 2024'!C9:AG9,"H1"),COUNTIF('August 2024'!C9:AG9,"H1"),COUNTIF('September 2024'!C9:AF9,"H1"),COUNTIF('October 2024'!C9:AG9,"H1"),COUNTIF('November 2024'!C9:AF9,"H1"),COUNTIF('December 2024'!C9:AG9,"H1"))</f>
        <v>0</v>
      </c>
      <c r="L7" s="7">
        <f>SUM(COUNTIF('January 2024'!C9:AG9,"H2"),COUNTIF('February 2024'!C9:AE9,"H2"),COUNTIF('March 2024'!C9:AG9,"H2"),COUNTIF('April 2024'!C9:AF9,"H2"),COUNTIF('May 2024'!C9:AG9,"H2"),COUNTIF('June 2024'!C9:AF9,"H2"),COUNTIF('July 2024'!C9:AG9,"H2"),COUNTIF('August 2024'!C9:AG9,"H2"),COUNTIF('September 2024'!C9:AF9,"H2"),COUNTIF('October 2024'!C9:AG9,"H2"),COUNTIF('November 2024'!C9:AF9,"H2"),COUNTIF('December 2024'!C9:AG9,"H2"))</f>
        <v>0</v>
      </c>
      <c r="M7" s="7">
        <f>SUM(COUNTIF('January 2024'!C9:AG9,"S"),COUNTIF('February 2024'!C9:AE9,"S"),COUNTIF('March 2024'!C9:AG9,"S"),COUNTIF('April 2024'!C9:AF9,"S"),COUNTIF('May 2024'!C9:AG9,"S"),COUNTIF('June 2024'!C9:AF9,"S"),COUNTIF('July 2024'!C9:AG9,"S"),COUNTIF('August 2024'!C9:AG9,"S"),COUNTIF('September 2024'!C9:AF9,"S"),COUNTIF('October 2024'!C9:AG9,"S"),COUNTIF('November 2024'!C9:AF9,"S"),COUNTIF('December 2024'!C9:AG9,"S"))</f>
        <v>0</v>
      </c>
      <c r="N7" s="7">
        <f>SUM(COUNTIF('January 2024'!C9:AG9,"M"),COUNTIF('February 2024'!C9:AE9,"M"),COUNTIF('March 2024'!C9:AG9,"M"),COUNTIF('April 2024'!C9:AF9,"M"),COUNTIF('May 2024'!C9:AG9,"M"),COUNTIF('June 2024'!C9:AF9,"M"),COUNTIF('July 2024'!C9:AG9,"M"),COUNTIF('August 2024'!C9:AG9,"M"),COUNTIF('September 2024'!C9:AF9,"M"),COUNTIF('October 2024'!C9:AG9,"M"),COUNTIF('November 2024'!C9:AF9,"M"),COUNTIF('December 2024'!C9:AG9,"M"))</f>
        <v>0</v>
      </c>
      <c r="O7" s="7">
        <f>SUM(COUNTIF('January 2024'!C9:AG9,"B"),COUNTIF('February 2024'!C9:AE9,"B"),COUNTIF('March 2024'!C9:AG9,"B"),COUNTIF('April 2024'!C9:AF9,"B"),COUNTIF('May 2024'!C9:AG9,"B"),COUNTIF('June 2024'!C9:AF9,"B"),COUNTIF('July 2024'!C9:AG9,"B"),COUNTIF('August 2024'!C9:AG9,"B"),COUNTIF('September 2024'!C9:AF9,"B"),COUNTIF('October 2024'!C9:AG9,"B"),COUNTIF('November 2024'!C9:AF9,"B"),COUNTIF('December 2024'!C9:AG9,"B"))</f>
        <v>6</v>
      </c>
      <c r="P7" s="7">
        <f>SUM(COUNTIF('January 2024'!C9:AG9,"C"),COUNTIF('February 2024'!C9:AE9,"C"),COUNTIF('March 2024'!C9:AG9,"C"),COUNTIF('April 2024'!C9:AF9,"C"),COUNTIF('May 2024'!C9:AG9,"C"),COUNTIF('June 2024'!C9:AF9,"C"),COUNTIF('July 2024'!C9:AG9,"C"),COUNTIF('August 2024'!C9:AG9,"C"),COUNTIF('September 2024'!C9:AF9,"C"),COUNTIF('October 2024'!C9:AG9,"C"),COUNTIF('November 2024'!C9:AF9,"C"),COUNTIF('December 2024'!C9:AG9,"C"))</f>
        <v>0</v>
      </c>
    </row>
    <row r="8" spans="2:16" ht="20.100000000000001" customHeight="1" x14ac:dyDescent="0.25">
      <c r="B8" s="4" t="str">
        <f>'January 2024'!B10</f>
        <v>Hayhoe James</v>
      </c>
      <c r="C8" s="7">
        <v>25</v>
      </c>
      <c r="D8" s="7"/>
      <c r="E8" s="7">
        <f t="shared" si="0"/>
        <v>25</v>
      </c>
      <c r="G8" s="7">
        <f>SUM('January 2024'!AH10,'February 2024'!AF10,'March 2024'!AH10,'April 2024'!AG10,'May 2024'!AH10,'June 2024'!AG10,'July 2024'!AH10,'August 2024'!AH10,'September 2024'!AG10,'October 2024'!AH10,'November 2024'!AG10,'December 2024'!AH10)</f>
        <v>18.5</v>
      </c>
      <c r="H8" s="7">
        <f t="shared" si="1"/>
        <v>6.5</v>
      </c>
      <c r="J8" s="7">
        <f>SUM(COUNTIF('January 2024'!C10:AG10,"H"),COUNTIF('February 2024'!C10:AE10,"H"),COUNTIF('March 2024'!C10:AG10,"H"),COUNTIF('April 2024'!C10:AF10,"H"),COUNTIF('May 2024'!C10:AG10,"H"),COUNTIF('June 2024'!C10:AF10,"H"),COUNTIF('July 2024'!C10:AG10,"H"),COUNTIF('August 2024'!C10:AG10,"H"),COUNTIF('September 2024'!C10:AF10,"H"),COUNTIF('October 2024'!C10:AG10,"H"),COUNTIF('November 2024'!C10:AF10,"H"),COUNTIF('December 2024'!C10:AG10,"H"))</f>
        <v>18</v>
      </c>
      <c r="K8" s="7">
        <f>SUM(COUNTIF('January 2024'!C10:AG10,"H1"),COUNTIF('February 2024'!C10:AE10,"H1"),COUNTIF('March 2024'!C10:AG10,"H1"),COUNTIF('April 2024'!C10:AF10,"H1"),COUNTIF('May 2024'!C10:AG10,"H1"),COUNTIF('June 2024'!C10:AF10,"H1"),COUNTIF('July 2024'!C10:AG10,"H1"),COUNTIF('August 2024'!C10:AG10,"H1"),COUNTIF('September 2024'!C10:AF10,"H1"),COUNTIF('October 2024'!C10:AG10,"H1"),COUNTIF('November 2024'!C10:AF10,"H1"),COUNTIF('December 2024'!C10:AG10,"H1"))</f>
        <v>0</v>
      </c>
      <c r="L8" s="7">
        <f>SUM(COUNTIF('January 2024'!C10:AG10,"H2"),COUNTIF('February 2024'!C10:AE10,"H2"),COUNTIF('March 2024'!C10:AG10,"H2"),COUNTIF('April 2024'!C10:AF10,"H2"),COUNTIF('May 2024'!C10:AG10,"H2"),COUNTIF('June 2024'!C10:AF10,"H2"),COUNTIF('July 2024'!C10:AG10,"H2"),COUNTIF('August 2024'!C10:AG10,"H2"),COUNTIF('September 2024'!C10:AF10,"H2"),COUNTIF('October 2024'!C10:AG10,"H2"),COUNTIF('November 2024'!C10:AF10,"H2"),COUNTIF('December 2024'!C10:AG10,"H2"))</f>
        <v>1</v>
      </c>
      <c r="M8" s="7">
        <f>SUM(COUNTIF('January 2024'!C10:AG10,"S"),COUNTIF('February 2024'!C10:AE10,"S"),COUNTIF('March 2024'!C10:AG10,"S"),COUNTIF('April 2024'!C10:AF10,"S"),COUNTIF('May 2024'!C10:AG10,"S"),COUNTIF('June 2024'!C10:AF10,"S"),COUNTIF('July 2024'!C10:AG10,"S"),COUNTIF('August 2024'!C10:AG10,"S"),COUNTIF('September 2024'!C10:AF10,"S"),COUNTIF('October 2024'!C10:AG10,"S"),COUNTIF('November 2024'!C10:AF10,"S"),COUNTIF('December 2024'!C10:AG10,"S"))</f>
        <v>0</v>
      </c>
      <c r="N8" s="7">
        <f>SUM(COUNTIF('January 2024'!C10:AG10,"M"),COUNTIF('February 2024'!C10:AE10,"M"),COUNTIF('March 2024'!C10:AG10,"M"),COUNTIF('April 2024'!C10:AF10,"M"),COUNTIF('May 2024'!C10:AG10,"M"),COUNTIF('June 2024'!C10:AF10,"M"),COUNTIF('July 2024'!C10:AG10,"M"),COUNTIF('August 2024'!C10:AG10,"M"),COUNTIF('September 2024'!C10:AF10,"M"),COUNTIF('October 2024'!C10:AG10,"M"),COUNTIF('November 2024'!C10:AF10,"M"),COUNTIF('December 2024'!C10:AG10,"M"))</f>
        <v>0</v>
      </c>
      <c r="O8" s="7">
        <f>SUM(COUNTIF('January 2024'!C10:AG10,"B"),COUNTIF('February 2024'!C10:AE10,"B"),COUNTIF('March 2024'!C10:AG10,"B"),COUNTIF('April 2024'!C10:AF10,"B"),COUNTIF('May 2024'!C10:AG10,"B"),COUNTIF('June 2024'!C10:AF10,"B"),COUNTIF('July 2024'!C10:AG10,"B"),COUNTIF('August 2024'!C10:AG10,"B"),COUNTIF('September 2024'!C10:AF10,"B"),COUNTIF('October 2024'!C10:AG10,"B"),COUNTIF('November 2024'!C10:AF10,"B"),COUNTIF('December 2024'!C10:AG10,"B"))</f>
        <v>6</v>
      </c>
      <c r="P8" s="7">
        <f>SUM(COUNTIF('January 2024'!C10:AG10,"C"),COUNTIF('February 2024'!C10:AE10,"C"),COUNTIF('March 2024'!C10:AG10,"C"),COUNTIF('April 2024'!C10:AF10,"C"),COUNTIF('May 2024'!C10:AG10,"C"),COUNTIF('June 2024'!C10:AF10,"C"),COUNTIF('July 2024'!C10:AG10,"C"),COUNTIF('August 2024'!C10:AG10,"C"),COUNTIF('September 2024'!C10:AF10,"C"),COUNTIF('October 2024'!C10:AG10,"C"),COUNTIF('November 2024'!C10:AF10,"C"),COUNTIF('December 2024'!C10:AG10,"C"))</f>
        <v>0</v>
      </c>
    </row>
    <row r="9" spans="2:16" ht="20.100000000000001" customHeight="1" x14ac:dyDescent="0.25">
      <c r="B9" s="4" t="str">
        <f>'January 2024'!B11</f>
        <v>Hayhoe Richard</v>
      </c>
      <c r="C9" s="7">
        <v>25</v>
      </c>
      <c r="D9" s="7"/>
      <c r="E9" s="7">
        <f t="shared" si="0"/>
        <v>25</v>
      </c>
      <c r="G9" s="7">
        <f>SUM('January 2024'!AH11,'February 2024'!AF11,'March 2024'!AH11,'April 2024'!AG11,'May 2024'!AH11,'June 2024'!AG11,'July 2024'!AH11,'August 2024'!AH11,'September 2024'!AG11,'October 2024'!AH11,'November 2024'!AG11,'December 2024'!AH11)</f>
        <v>33</v>
      </c>
      <c r="H9" s="7">
        <f t="shared" si="1"/>
        <v>-8</v>
      </c>
      <c r="J9" s="7">
        <f>SUM(COUNTIF('January 2024'!C11:AG11,"H"),COUNTIF('February 2024'!C11:AE11,"H"),COUNTIF('March 2024'!C11:AG11,"H"),COUNTIF('April 2024'!C11:AF11,"H"),COUNTIF('May 2024'!C11:AG11,"H"),COUNTIF('June 2024'!C11:AF11,"H"),COUNTIF('July 2024'!C11:AG11,"H"),COUNTIF('August 2024'!C11:AG11,"H"),COUNTIF('September 2024'!C11:AF11,"H"),COUNTIF('October 2024'!C11:AG11,"H"),COUNTIF('November 2024'!C11:AF11,"H"),COUNTIF('December 2024'!C11:AG11,"H"))</f>
        <v>33</v>
      </c>
      <c r="K9" s="7">
        <f>SUM(COUNTIF('January 2024'!C11:AG11,"H1"),COUNTIF('February 2024'!C11:AE11,"H1"),COUNTIF('March 2024'!C11:AG11,"H1"),COUNTIF('April 2024'!C11:AF11,"H1"),COUNTIF('May 2024'!C11:AG11,"H1"),COUNTIF('June 2024'!C11:AF11,"H1"),COUNTIF('July 2024'!C11:AG11,"H1"),COUNTIF('August 2024'!C11:AG11,"H1"),COUNTIF('September 2024'!C11:AF11,"H1"),COUNTIF('October 2024'!C11:AG11,"H1"),COUNTIF('November 2024'!C11:AF11,"H1"),COUNTIF('December 2024'!C11:AG11,"H1"))</f>
        <v>0</v>
      </c>
      <c r="L9" s="7">
        <f>SUM(COUNTIF('January 2024'!C11:AG11,"H2"),COUNTIF('February 2024'!C11:AE11,"H2"),COUNTIF('March 2024'!C11:AG11,"H2"),COUNTIF('April 2024'!C11:AF11,"H2"),COUNTIF('May 2024'!C11:AG11,"H2"),COUNTIF('June 2024'!C11:AF11,"H2"),COUNTIF('July 2024'!C11:AG11,"H2"),COUNTIF('August 2024'!C11:AG11,"H2"),COUNTIF('September 2024'!C11:AF11,"H2"),COUNTIF('October 2024'!C11:AG11,"H2"),COUNTIF('November 2024'!C11:AF11,"H2"),COUNTIF('December 2024'!C11:AG11,"H2"))</f>
        <v>0</v>
      </c>
      <c r="M9" s="7">
        <f>SUM(COUNTIF('January 2024'!C11:AG11,"S"),COUNTIF('February 2024'!C11:AE11,"S"),COUNTIF('March 2024'!C11:AG11,"S"),COUNTIF('April 2024'!C11:AF11,"S"),COUNTIF('May 2024'!C11:AG11,"S"),COUNTIF('June 2024'!C11:AF11,"S"),COUNTIF('July 2024'!C11:AG11,"S"),COUNTIF('August 2024'!C11:AG11,"S"),COUNTIF('September 2024'!C11:AF11,"S"),COUNTIF('October 2024'!C11:AG11,"S"),COUNTIF('November 2024'!C11:AF11,"S"),COUNTIF('December 2024'!C11:AG11,"S"))</f>
        <v>0</v>
      </c>
      <c r="N9" s="7">
        <f>SUM(COUNTIF('January 2024'!C11:AG11,"M"),COUNTIF('February 2024'!C11:AE11,"M"),COUNTIF('March 2024'!C11:AG11,"M"),COUNTIF('April 2024'!C11:AF11,"M"),COUNTIF('May 2024'!C11:AG11,"M"),COUNTIF('June 2024'!C11:AF11,"M"),COUNTIF('July 2024'!C11:AG11,"M"),COUNTIF('August 2024'!C11:AG11,"M"),COUNTIF('September 2024'!C11:AF11,"M"),COUNTIF('October 2024'!C11:AG11,"M"),COUNTIF('November 2024'!C11:AF11,"M"),COUNTIF('December 2024'!C11:AG11,"M"))</f>
        <v>0</v>
      </c>
      <c r="O9" s="7">
        <f>SUM(COUNTIF('January 2024'!C11:AG11,"B"),COUNTIF('February 2024'!C11:AE11,"B"),COUNTIF('March 2024'!C11:AG11,"B"),COUNTIF('April 2024'!C11:AF11,"B"),COUNTIF('May 2024'!C11:AG11,"B"),COUNTIF('June 2024'!C11:AF11,"B"),COUNTIF('July 2024'!C11:AG11,"B"),COUNTIF('August 2024'!C11:AG11,"B"),COUNTIF('September 2024'!C11:AF11,"B"),COUNTIF('October 2024'!C11:AG11,"B"),COUNTIF('November 2024'!C11:AF11,"B"),COUNTIF('December 2024'!C11:AG11,"B"))</f>
        <v>6</v>
      </c>
      <c r="P9" s="7">
        <f>SUM(COUNTIF('January 2024'!C11:AG11,"C"),COUNTIF('February 2024'!C11:AE11,"C"),COUNTIF('March 2024'!C11:AG11,"C"),COUNTIF('April 2024'!C11:AF11,"C"),COUNTIF('May 2024'!C11:AG11,"C"),COUNTIF('June 2024'!C11:AF11,"C"),COUNTIF('July 2024'!C11:AG11,"C"),COUNTIF('August 2024'!C11:AG11,"C"),COUNTIF('September 2024'!C11:AF11,"C"),COUNTIF('October 2024'!C11:AG11,"C"),COUNTIF('November 2024'!C11:AF11,"C"),COUNTIF('December 2024'!C11:AG11,"C"))</f>
        <v>0</v>
      </c>
    </row>
    <row r="10" spans="2:16" ht="20.100000000000001" customHeight="1" x14ac:dyDescent="0.25">
      <c r="B10" s="4" t="str">
        <f>'January 2024'!B12</f>
        <v>Keynes Amber</v>
      </c>
      <c r="C10" s="7">
        <v>17</v>
      </c>
      <c r="D10" s="7">
        <v>4</v>
      </c>
      <c r="E10" s="7">
        <f t="shared" si="0"/>
        <v>21</v>
      </c>
      <c r="G10" s="7">
        <f>SUM('January 2024'!AH12,'February 2024'!AF12,'March 2024'!AH12,'April 2024'!AG12,'May 2024'!AH12,'June 2024'!AG12,'July 2024'!AH12,'August 2024'!AH12,'September 2024'!AG12,'October 2024'!AH12,'November 2024'!AG12,'December 2024'!AH12)</f>
        <v>20</v>
      </c>
      <c r="H10" s="7">
        <f t="shared" si="1"/>
        <v>1</v>
      </c>
      <c r="J10" s="7">
        <f>SUM(COUNTIF('January 2024'!C12:AG12,"H"),COUNTIF('February 2024'!C12:AE12,"H"),COUNTIF('March 2024'!C12:AG12,"H"),COUNTIF('April 2024'!C12:AF12,"H"),COUNTIF('May 2024'!C12:AG12,"H"),COUNTIF('June 2024'!C12:AF12,"H"),COUNTIF('July 2024'!C12:AG12,"H"),COUNTIF('August 2024'!C12:AG12,"H"),COUNTIF('September 2024'!C12:AF12,"H"),COUNTIF('October 2024'!C12:AG12,"H"),COUNTIF('November 2024'!C12:AF12,"H"),COUNTIF('December 2024'!C12:AG12,"H"))</f>
        <v>19</v>
      </c>
      <c r="K10" s="7">
        <f>SUM(COUNTIF('January 2024'!C12:AG12,"H1"),COUNTIF('February 2024'!C12:AE12,"H1"),COUNTIF('March 2024'!C12:AG12,"H1"),COUNTIF('April 2024'!C12:AF12,"H1"),COUNTIF('May 2024'!C12:AG12,"H1"),COUNTIF('June 2024'!C12:AF12,"H1"),COUNTIF('July 2024'!C12:AG12,"H1"),COUNTIF('August 2024'!C12:AG12,"H1"),COUNTIF('September 2024'!C12:AF12,"H1"),COUNTIF('October 2024'!C12:AG12,"H1"),COUNTIF('November 2024'!C12:AF12,"H1"),COUNTIF('December 2024'!C12:AG12,"H1"))</f>
        <v>0</v>
      </c>
      <c r="L10" s="7">
        <f>SUM(COUNTIF('January 2024'!C12:AG12,"H2"),COUNTIF('February 2024'!C12:AE12,"H2"),COUNTIF('March 2024'!C12:AG12,"H2"),COUNTIF('April 2024'!C12:AF12,"H2"),COUNTIF('May 2024'!C12:AG12,"H2"),COUNTIF('June 2024'!C12:AF12,"H2"),COUNTIF('July 2024'!C12:AG12,"H2"),COUNTIF('August 2024'!C12:AG12,"H2"),COUNTIF('September 2024'!C12:AF12,"H2"),COUNTIF('October 2024'!C12:AG12,"H2"),COUNTIF('November 2024'!C12:AF12,"H2"),COUNTIF('December 2024'!C12:AG12,"H2"))</f>
        <v>2</v>
      </c>
      <c r="M10" s="7">
        <f>SUM(COUNTIF('January 2024'!C12:AG12,"S"),COUNTIF('February 2024'!C12:AE12,"S"),COUNTIF('March 2024'!C12:AG12,"S"),COUNTIF('April 2024'!C12:AF12,"S"),COUNTIF('May 2024'!C12:AG12,"S"),COUNTIF('June 2024'!C12:AF12,"S"),COUNTIF('July 2024'!C12:AG12,"S"),COUNTIF('August 2024'!C12:AG12,"S"),COUNTIF('September 2024'!C12:AF12,"S"),COUNTIF('October 2024'!C12:AG12,"S"),COUNTIF('November 2024'!C12:AF12,"S"),COUNTIF('December 2024'!C12:AG12,"S"))</f>
        <v>2</v>
      </c>
      <c r="N10" s="7">
        <f>SUM(COUNTIF('January 2024'!C12:AG12,"M"),COUNTIF('February 2024'!C12:AE12,"M"),COUNTIF('March 2024'!C12:AG12,"M"),COUNTIF('April 2024'!C12:AF12,"M"),COUNTIF('May 2024'!C12:AG12,"M"),COUNTIF('June 2024'!C12:AF12,"M"),COUNTIF('July 2024'!C12:AG12,"M"),COUNTIF('August 2024'!C12:AG12,"M"),COUNTIF('September 2024'!C12:AF12,"M"),COUNTIF('October 2024'!C12:AG12,"M"),COUNTIF('November 2024'!C12:AF12,"M"),COUNTIF('December 2024'!C12:AG12,"M"))</f>
        <v>0</v>
      </c>
      <c r="O10" s="7">
        <f>SUM(COUNTIF('January 2024'!C12:AG12,"B"),COUNTIF('February 2024'!C12:AE12,"B"),COUNTIF('March 2024'!C12:AG12,"B"),COUNTIF('April 2024'!C12:AF12,"B"),COUNTIF('May 2024'!C12:AG12,"B"),COUNTIF('June 2024'!C12:AF12,"B"),COUNTIF('July 2024'!C12:AG12,"B"),COUNTIF('August 2024'!C12:AG12,"B"),COUNTIF('September 2024'!C12:AF12,"B"),COUNTIF('October 2024'!C12:AG12,"B"),COUNTIF('November 2024'!C12:AF12,"B"),COUNTIF('December 2024'!C12:AG12,"B"))</f>
        <v>6</v>
      </c>
      <c r="P10" s="7">
        <f>SUM(COUNTIF('January 2024'!C12:AG12,"C"),COUNTIF('February 2024'!C12:AE12,"C"),COUNTIF('March 2024'!C12:AG12,"C"),COUNTIF('April 2024'!C12:AF12,"C"),COUNTIF('May 2024'!C12:AG12,"C"),COUNTIF('June 2024'!C12:AF12,"C"),COUNTIF('July 2024'!C12:AG12,"C"),COUNTIF('August 2024'!C12:AG12,"C"),COUNTIF('September 2024'!C12:AF12,"C"),COUNTIF('October 2024'!C12:AG12,"C"),COUNTIF('November 2024'!C12:AF12,"C"),COUNTIF('December 2024'!C12:AG12,"C"))</f>
        <v>0</v>
      </c>
    </row>
    <row r="11" spans="2:16" ht="20.100000000000001" customHeight="1" x14ac:dyDescent="0.25">
      <c r="B11" s="4" t="str">
        <f>'January 2024'!B13</f>
        <v>Kulsinskas Auris</v>
      </c>
      <c r="C11" s="7"/>
      <c r="D11" s="7"/>
      <c r="E11" s="7">
        <f t="shared" si="0"/>
        <v>0</v>
      </c>
      <c r="G11" s="7">
        <f>SUM('January 2024'!AH13,'February 2024'!AF13,'March 2024'!AH13,'April 2024'!AG13,'May 2024'!AH13,'June 2024'!AG13,'July 2024'!AH13,'August 2024'!AH13,'September 2024'!AG13,'October 2024'!AH13,'November 2024'!AG13,'December 2024'!AH13)</f>
        <v>8</v>
      </c>
      <c r="H11" s="7">
        <f t="shared" si="1"/>
        <v>-8</v>
      </c>
      <c r="J11" s="7">
        <f>SUM(COUNTIF('January 2024'!C13:AG13,"H"),COUNTIF('February 2024'!C13:AE13,"H"),COUNTIF('March 2024'!C13:AG13,"H"),COUNTIF('April 2024'!C13:AF13,"H"),COUNTIF('May 2024'!C13:AG13,"H"),COUNTIF('June 2024'!C13:AF13,"H"),COUNTIF('July 2024'!C13:AG13,"H"),COUNTIF('August 2024'!C13:AG13,"H"),COUNTIF('September 2024'!C13:AF13,"H"),COUNTIF('October 2024'!C13:AG13,"H"),COUNTIF('November 2024'!C13:AF13,"H"),COUNTIF('December 2024'!C13:AG13,"H"))</f>
        <v>8</v>
      </c>
      <c r="K11" s="7">
        <f>SUM(COUNTIF('January 2024'!C13:AG13,"H1"),COUNTIF('February 2024'!C13:AE13,"H1"),COUNTIF('March 2024'!C13:AG13,"H1"),COUNTIF('April 2024'!C13:AF13,"H1"),COUNTIF('May 2024'!C13:AG13,"H1"),COUNTIF('June 2024'!C13:AF13,"H1"),COUNTIF('July 2024'!C13:AG13,"H1"),COUNTIF('August 2024'!C13:AG13,"H1"),COUNTIF('September 2024'!C13:AF13,"H1"),COUNTIF('October 2024'!C13:AG13,"H1"),COUNTIF('November 2024'!C13:AF13,"H1"),COUNTIF('December 2024'!C13:AG13,"H1"))</f>
        <v>0</v>
      </c>
      <c r="L11" s="7">
        <f>SUM(COUNTIF('January 2024'!C13:AG13,"H2"),COUNTIF('February 2024'!C13:AE13,"H2"),COUNTIF('March 2024'!C13:AG13,"H2"),COUNTIF('April 2024'!C13:AF13,"H2"),COUNTIF('May 2024'!C13:AG13,"H2"),COUNTIF('June 2024'!C13:AF13,"H2"),COUNTIF('July 2024'!C13:AG13,"H2"),COUNTIF('August 2024'!C13:AG13,"H2"),COUNTIF('September 2024'!C13:AF13,"H2"),COUNTIF('October 2024'!C13:AG13,"H2"),COUNTIF('November 2024'!C13:AF13,"H2"),COUNTIF('December 2024'!C13:AG13,"H2"))</f>
        <v>0</v>
      </c>
      <c r="M11" s="7">
        <f>SUM(COUNTIF('January 2024'!C13:AG13,"S"),COUNTIF('February 2024'!C13:AE13,"S"),COUNTIF('March 2024'!C13:AG13,"S"),COUNTIF('April 2024'!C13:AF13,"S"),COUNTIF('May 2024'!C13:AG13,"S"),COUNTIF('June 2024'!C13:AF13,"S"),COUNTIF('July 2024'!C13:AG13,"S"),COUNTIF('August 2024'!C13:AG13,"S"),COUNTIF('September 2024'!C13:AF13,"S"),COUNTIF('October 2024'!C13:AG13,"S"),COUNTIF('November 2024'!C13:AF13,"S"),COUNTIF('December 2024'!C13:AG13,"S"))</f>
        <v>0</v>
      </c>
      <c r="N11" s="7">
        <f>SUM(COUNTIF('January 2024'!C13:AG13,"M"),COUNTIF('February 2024'!C13:AE13,"M"),COUNTIF('March 2024'!C13:AG13,"M"),COUNTIF('April 2024'!C13:AF13,"M"),COUNTIF('May 2024'!C13:AG13,"M"),COUNTIF('June 2024'!C13:AF13,"M"),COUNTIF('July 2024'!C13:AG13,"M"),COUNTIF('August 2024'!C13:AG13,"M"),COUNTIF('September 2024'!C13:AF13,"M"),COUNTIF('October 2024'!C13:AG13,"M"),COUNTIF('November 2024'!C13:AF13,"M"),COUNTIF('December 2024'!C13:AG13,"M"))</f>
        <v>0</v>
      </c>
      <c r="O11" s="7">
        <f>SUM(COUNTIF('January 2024'!C13:AG13,"B"),COUNTIF('February 2024'!C13:AE13,"B"),COUNTIF('March 2024'!C13:AG13,"B"),COUNTIF('April 2024'!C13:AF13,"B"),COUNTIF('May 2024'!C13:AG13,"B"),COUNTIF('June 2024'!C13:AF13,"B"),COUNTIF('July 2024'!C13:AG13,"B"),COUNTIF('August 2024'!C13:AG13,"B"),COUNTIF('September 2024'!C13:AF13,"B"),COUNTIF('October 2024'!C13:AG13,"B"),COUNTIF('November 2024'!C13:AF13,"B"),COUNTIF('December 2024'!C13:AG13,"B"))</f>
        <v>6</v>
      </c>
      <c r="P11" s="7">
        <f>SUM(COUNTIF('January 2024'!C13:AG13,"C"),COUNTIF('February 2024'!C13:AE13,"C"),COUNTIF('March 2024'!C13:AG13,"C"),COUNTIF('April 2024'!C13:AF13,"C"),COUNTIF('May 2024'!C13:AG13,"C"),COUNTIF('June 2024'!C13:AF13,"C"),COUNTIF('July 2024'!C13:AG13,"C"),COUNTIF('August 2024'!C13:AG13,"C"),COUNTIF('September 2024'!C13:AF13,"C"),COUNTIF('October 2024'!C13:AG13,"C"),COUNTIF('November 2024'!C13:AF13,"C"),COUNTIF('December 2024'!C13:AG13,"C"))</f>
        <v>0</v>
      </c>
    </row>
    <row r="12" spans="2:16" ht="20.100000000000001" customHeight="1" x14ac:dyDescent="0.25">
      <c r="B12" s="4" t="str">
        <f>'January 2024'!B14</f>
        <v>Kulsinskas Kes</v>
      </c>
      <c r="C12" s="7"/>
      <c r="D12" s="7"/>
      <c r="E12" s="7">
        <f t="shared" si="0"/>
        <v>0</v>
      </c>
      <c r="G12" s="7">
        <f>SUM('January 2024'!AH14,'February 2024'!AF14,'March 2024'!AH14,'April 2024'!AG14,'May 2024'!AH14,'June 2024'!AG14,'July 2024'!AH14,'August 2024'!AH14,'September 2024'!AG14,'October 2024'!AH14,'November 2024'!AG14,'December 2024'!AH14)</f>
        <v>14</v>
      </c>
      <c r="H12" s="7">
        <f t="shared" si="1"/>
        <v>-14</v>
      </c>
      <c r="J12" s="7">
        <f>SUM(COUNTIF('January 2024'!C14:AG14,"H"),COUNTIF('February 2024'!C14:AE14,"H"),COUNTIF('March 2024'!C14:AG14,"H"),COUNTIF('April 2024'!C14:AF14,"H"),COUNTIF('May 2024'!C14:AG14,"H"),COUNTIF('June 2024'!C14:AF14,"H"),COUNTIF('July 2024'!C14:AG14,"H"),COUNTIF('August 2024'!C14:AG14,"H"),COUNTIF('September 2024'!C14:AF14,"H"),COUNTIF('October 2024'!C14:AG14,"H"),COUNTIF('November 2024'!C14:AF14,"H"),COUNTIF('December 2024'!C14:AG14,"H"))</f>
        <v>14</v>
      </c>
      <c r="K12" s="7">
        <f>SUM(COUNTIF('January 2024'!C14:AG14,"H1"),COUNTIF('February 2024'!C14:AE14,"H1"),COUNTIF('March 2024'!C14:AG14,"H1"),COUNTIF('April 2024'!C14:AF14,"H1"),COUNTIF('May 2024'!C14:AG14,"H1"),COUNTIF('June 2024'!C14:AF14,"H1"),COUNTIF('July 2024'!C14:AG14,"H1"),COUNTIF('August 2024'!C14:AG14,"H1"),COUNTIF('September 2024'!C14:AF14,"H1"),COUNTIF('October 2024'!C14:AG14,"H1"),COUNTIF('November 2024'!C14:AF14,"H1"),COUNTIF('December 2024'!C14:AG14,"H1"))</f>
        <v>0</v>
      </c>
      <c r="L12" s="7">
        <f>SUM(COUNTIF('January 2024'!C14:AG14,"H2"),COUNTIF('February 2024'!C14:AE14,"H2"),COUNTIF('March 2024'!C14:AG14,"H2"),COUNTIF('April 2024'!C14:AF14,"H2"),COUNTIF('May 2024'!C14:AG14,"H2"),COUNTIF('June 2024'!C14:AF14,"H2"),COUNTIF('July 2024'!C14:AG14,"H2"),COUNTIF('August 2024'!C14:AG14,"H2"),COUNTIF('September 2024'!C14:AF14,"H2"),COUNTIF('October 2024'!C14:AG14,"H2"),COUNTIF('November 2024'!C14:AF14,"H2"),COUNTIF('December 2024'!C14:AG14,"H2"))</f>
        <v>0</v>
      </c>
      <c r="M12" s="7">
        <f>SUM(COUNTIF('January 2024'!C14:AG14,"S"),COUNTIF('February 2024'!C14:AE14,"S"),COUNTIF('March 2024'!C14:AG14,"S"),COUNTIF('April 2024'!C14:AF14,"S"),COUNTIF('May 2024'!C14:AG14,"S"),COUNTIF('June 2024'!C14:AF14,"S"),COUNTIF('July 2024'!C14:AG14,"S"),COUNTIF('August 2024'!C14:AG14,"S"),COUNTIF('September 2024'!C14:AF14,"S"),COUNTIF('October 2024'!C14:AG14,"S"),COUNTIF('November 2024'!C14:AF14,"S"),COUNTIF('December 2024'!C14:AG14,"S"))</f>
        <v>0</v>
      </c>
      <c r="N12" s="7">
        <f>SUM(COUNTIF('January 2024'!C14:AG14,"M"),COUNTIF('February 2024'!C14:AE14,"M"),COUNTIF('March 2024'!C14:AG14,"M"),COUNTIF('April 2024'!C14:AF14,"M"),COUNTIF('May 2024'!C14:AG14,"M"),COUNTIF('June 2024'!C14:AF14,"M"),COUNTIF('July 2024'!C14:AG14,"M"),COUNTIF('August 2024'!C14:AG14,"M"),COUNTIF('September 2024'!C14:AF14,"M"),COUNTIF('October 2024'!C14:AG14,"M"),COUNTIF('November 2024'!C14:AF14,"M"),COUNTIF('December 2024'!C14:AG14,"M"))</f>
        <v>0</v>
      </c>
      <c r="O12" s="7">
        <f>SUM(COUNTIF('January 2024'!C14:AG14,"B"),COUNTIF('February 2024'!C14:AE14,"B"),COUNTIF('March 2024'!C14:AG14,"B"),COUNTIF('April 2024'!C14:AF14,"B"),COUNTIF('May 2024'!C14:AG14,"B"),COUNTIF('June 2024'!C14:AF14,"B"),COUNTIF('July 2024'!C14:AG14,"B"),COUNTIF('August 2024'!C14:AG14,"B"),COUNTIF('September 2024'!C14:AF14,"B"),COUNTIF('October 2024'!C14:AG14,"B"),COUNTIF('November 2024'!C14:AF14,"B"),COUNTIF('December 2024'!C14:AG14,"B"))</f>
        <v>6</v>
      </c>
      <c r="P12" s="7">
        <f>SUM(COUNTIF('January 2024'!C14:AG14,"C"),COUNTIF('February 2024'!C14:AE14,"C"),COUNTIF('March 2024'!C14:AG14,"C"),COUNTIF('April 2024'!C14:AF14,"C"),COUNTIF('May 2024'!C14:AG14,"C"),COUNTIF('June 2024'!C14:AF14,"C"),COUNTIF('July 2024'!C14:AG14,"C"),COUNTIF('August 2024'!C14:AG14,"C"),COUNTIF('September 2024'!C14:AF14,"C"),COUNTIF('October 2024'!C14:AG14,"C"),COUNTIF('November 2024'!C14:AF14,"C"),COUNTIF('December 2024'!C14:AG14,"C"))</f>
        <v>0</v>
      </c>
    </row>
    <row r="13" spans="2:16" ht="20.100000000000001" customHeight="1" x14ac:dyDescent="0.25">
      <c r="B13" s="4" t="str">
        <f>'January 2024'!B15</f>
        <v>O'Brien Martin</v>
      </c>
      <c r="C13" s="7">
        <v>25</v>
      </c>
      <c r="D13" s="7"/>
      <c r="E13" s="7">
        <f t="shared" si="0"/>
        <v>25</v>
      </c>
      <c r="G13" s="7">
        <f>SUM('January 2024'!AH15,'February 2024'!AF15,'March 2024'!AH15,'April 2024'!AG15,'May 2024'!AH15,'June 2024'!AG15,'July 2024'!AH15,'August 2024'!AH15,'September 2024'!AG15,'October 2024'!AH15,'November 2024'!AG15,'December 2024'!AH15)</f>
        <v>48</v>
      </c>
      <c r="H13" s="7">
        <f t="shared" si="1"/>
        <v>-23</v>
      </c>
      <c r="J13" s="7">
        <f>SUM(COUNTIF('January 2024'!C15:AG15,"H"),COUNTIF('February 2024'!C15:AE15,"H"),COUNTIF('March 2024'!C15:AG15,"H"),COUNTIF('April 2024'!C15:AF15,"H"),COUNTIF('May 2024'!C15:AG15,"H"),COUNTIF('June 2024'!C15:AF15,"H"),COUNTIF('July 2024'!C15:AG15,"H"),COUNTIF('August 2024'!C15:AG15,"H"),COUNTIF('September 2024'!C15:AF15,"H"),COUNTIF('October 2024'!C15:AG15,"H"),COUNTIF('November 2024'!C15:AF15,"H"),COUNTIF('December 2024'!C15:AG15,"H"))</f>
        <v>48</v>
      </c>
      <c r="K13" s="7">
        <f>SUM(COUNTIF('January 2024'!C15:AG15,"H1"),COUNTIF('February 2024'!C15:AE15,"H1"),COUNTIF('March 2024'!C15:AG15,"H1"),COUNTIF('April 2024'!C15:AF15,"H1"),COUNTIF('May 2024'!C15:AG15,"H1"),COUNTIF('June 2024'!C15:AF15,"H1"),COUNTIF('July 2024'!C15:AG15,"H1"),COUNTIF('August 2024'!C15:AG15,"H1"),COUNTIF('September 2024'!C15:AF15,"H1"),COUNTIF('October 2024'!C15:AG15,"H1"),COUNTIF('November 2024'!C15:AF15,"H1"),COUNTIF('December 2024'!C15:AG15,"H1"))</f>
        <v>0</v>
      </c>
      <c r="L13" s="7">
        <f>SUM(COUNTIF('January 2024'!C15:AG15,"H2"),COUNTIF('February 2024'!C15:AE15,"H2"),COUNTIF('March 2024'!C15:AG15,"H2"),COUNTIF('April 2024'!C15:AF15,"H2"),COUNTIF('May 2024'!C15:AG15,"H2"),COUNTIF('June 2024'!C15:AF15,"H2"),COUNTIF('July 2024'!C15:AG15,"H2"),COUNTIF('August 2024'!C15:AG15,"H2"),COUNTIF('September 2024'!C15:AF15,"H2"),COUNTIF('October 2024'!C15:AG15,"H2"),COUNTIF('November 2024'!C15:AF15,"H2"),COUNTIF('December 2024'!C15:AG15,"H2"))</f>
        <v>0</v>
      </c>
      <c r="M13" s="7">
        <f>SUM(COUNTIF('January 2024'!C15:AG15,"S"),COUNTIF('February 2024'!C15:AE15,"S"),COUNTIF('March 2024'!C15:AG15,"S"),COUNTIF('April 2024'!C15:AF15,"S"),COUNTIF('May 2024'!C15:AG15,"S"),COUNTIF('June 2024'!C15:AF15,"S"),COUNTIF('July 2024'!C15:AG15,"S"),COUNTIF('August 2024'!C15:AG15,"S"),COUNTIF('September 2024'!C15:AF15,"S"),COUNTIF('October 2024'!C15:AG15,"S"),COUNTIF('November 2024'!C15:AF15,"S"),COUNTIF('December 2024'!C15:AG15,"S"))</f>
        <v>0</v>
      </c>
      <c r="N13" s="7">
        <f>SUM(COUNTIF('January 2024'!C15:AG15,"M"),COUNTIF('February 2024'!C15:AE15,"M"),COUNTIF('March 2024'!C15:AG15,"M"),COUNTIF('April 2024'!C15:AF15,"M"),COUNTIF('May 2024'!C15:AG15,"M"),COUNTIF('June 2024'!C15:AF15,"M"),COUNTIF('July 2024'!C15:AG15,"M"),COUNTIF('August 2024'!C15:AG15,"M"),COUNTIF('September 2024'!C15:AF15,"M"),COUNTIF('October 2024'!C15:AG15,"M"),COUNTIF('November 2024'!C15:AF15,"M"),COUNTIF('December 2024'!C15:AG15,"M"))</f>
        <v>0</v>
      </c>
      <c r="O13" s="7">
        <f>SUM(COUNTIF('January 2024'!C15:AG15,"B"),COUNTIF('February 2024'!C15:AE15,"B"),COUNTIF('March 2024'!C15:AG15,"B"),COUNTIF('April 2024'!C15:AF15,"B"),COUNTIF('May 2024'!C15:AG15,"B"),COUNTIF('June 2024'!C15:AF15,"B"),COUNTIF('July 2024'!C15:AG15,"B"),COUNTIF('August 2024'!C15:AG15,"B"),COUNTIF('September 2024'!C15:AF15,"B"),COUNTIF('October 2024'!C15:AG15,"B"),COUNTIF('November 2024'!C15:AF15,"B"),COUNTIF('December 2024'!C15:AG15,"B"))</f>
        <v>6</v>
      </c>
      <c r="P13" s="7">
        <f>SUM(COUNTIF('January 2024'!C15:AG15,"C"),COUNTIF('February 2024'!C15:AE15,"C"),COUNTIF('March 2024'!C15:AG15,"C"),COUNTIF('April 2024'!C15:AF15,"C"),COUNTIF('May 2024'!C15:AG15,"C"),COUNTIF('June 2024'!C15:AF15,"C"),COUNTIF('July 2024'!C15:AG15,"C"),COUNTIF('August 2024'!C15:AG15,"C"),COUNTIF('September 2024'!C15:AF15,"C"),COUNTIF('October 2024'!C15:AG15,"C"),COUNTIF('November 2024'!C15:AF15,"C"),COUNTIF('December 2024'!C15:AG15,"C"))</f>
        <v>0</v>
      </c>
    </row>
    <row r="14" spans="2:16" ht="20.100000000000001" customHeight="1" x14ac:dyDescent="0.25">
      <c r="B14" s="4" t="str">
        <f>'January 2024'!B16</f>
        <v>O'Malley Kieran</v>
      </c>
      <c r="C14" s="7">
        <v>20</v>
      </c>
      <c r="D14" s="7">
        <v>5</v>
      </c>
      <c r="E14" s="7">
        <f t="shared" si="0"/>
        <v>25</v>
      </c>
      <c r="G14" s="7">
        <f>SUM('January 2024'!AH16,'February 2024'!AF16,'March 2024'!AH16,'April 2024'!AG16,'May 2024'!AH16,'June 2024'!AG16,'July 2024'!AH16,'August 2024'!AH16,'September 2024'!AG16,'October 2024'!AH16,'November 2024'!AG16,'December 2024'!AH16)</f>
        <v>25</v>
      </c>
      <c r="H14" s="7">
        <f t="shared" si="1"/>
        <v>0</v>
      </c>
      <c r="J14" s="7">
        <f>SUM(COUNTIF('January 2024'!C16:AG16,"H"),COUNTIF('February 2024'!C16:AE16,"H"),COUNTIF('March 2024'!C16:AG16,"H"),COUNTIF('April 2024'!C16:AF16,"H"),COUNTIF('May 2024'!C16:AG16,"H"),COUNTIF('June 2024'!C16:AF16,"H"),COUNTIF('July 2024'!C16:AG16,"H"),COUNTIF('August 2024'!C16:AG16,"H"),COUNTIF('September 2024'!C16:AF16,"H"),COUNTIF('October 2024'!C16:AG16,"H"),COUNTIF('November 2024'!C16:AF16,"H"),COUNTIF('December 2024'!C16:AG16,"H"))</f>
        <v>25</v>
      </c>
      <c r="K14" s="7">
        <f>SUM(COUNTIF('January 2024'!C16:AG16,"H1"),COUNTIF('February 2024'!C16:AE16,"H1"),COUNTIF('March 2024'!C16:AG16,"H1"),COUNTIF('April 2024'!C16:AF16,"H1"),COUNTIF('May 2024'!C16:AG16,"H1"),COUNTIF('June 2024'!C16:AF16,"H1"),COUNTIF('July 2024'!C16:AG16,"H1"),COUNTIF('August 2024'!C16:AG16,"H1"),COUNTIF('September 2024'!C16:AF16,"H1"),COUNTIF('October 2024'!C16:AG16,"H1"),COUNTIF('November 2024'!C16:AF16,"H1"),COUNTIF('December 2024'!C16:AG16,"H1"))</f>
        <v>0</v>
      </c>
      <c r="L14" s="7">
        <f>SUM(COUNTIF('January 2024'!C16:AG16,"H2"),COUNTIF('February 2024'!C16:AE16,"H2"),COUNTIF('March 2024'!C16:AG16,"H2"),COUNTIF('April 2024'!C16:AF16,"H2"),COUNTIF('May 2024'!C16:AG16,"H2"),COUNTIF('June 2024'!C16:AF16,"H2"),COUNTIF('July 2024'!C16:AG16,"H2"),COUNTIF('August 2024'!C16:AG16,"H2"),COUNTIF('September 2024'!C16:AF16,"H2"),COUNTIF('October 2024'!C16:AG16,"H2"),COUNTIF('November 2024'!C16:AF16,"H2"),COUNTIF('December 2024'!C16:AG16,"H2"))</f>
        <v>0</v>
      </c>
      <c r="M14" s="7">
        <f>SUM(COUNTIF('January 2024'!C16:AG16,"S"),COUNTIF('February 2024'!C16:AE16,"S"),COUNTIF('March 2024'!C16:AG16,"S"),COUNTIF('April 2024'!C16:AF16,"S"),COUNTIF('May 2024'!C16:AG16,"S"),COUNTIF('June 2024'!C16:AF16,"S"),COUNTIF('July 2024'!C16:AG16,"S"),COUNTIF('August 2024'!C16:AG16,"S"),COUNTIF('September 2024'!C16:AF16,"S"),COUNTIF('October 2024'!C16:AG16,"S"),COUNTIF('November 2024'!C16:AF16,"S"),COUNTIF('December 2024'!C16:AG16,"S"))</f>
        <v>1</v>
      </c>
      <c r="N14" s="7">
        <f>SUM(COUNTIF('January 2024'!C16:AG16,"M"),COUNTIF('February 2024'!C16:AE16,"M"),COUNTIF('March 2024'!C16:AG16,"M"),COUNTIF('April 2024'!C16:AF16,"M"),COUNTIF('May 2024'!C16:AG16,"M"),COUNTIF('June 2024'!C16:AF16,"M"),COUNTIF('July 2024'!C16:AG16,"M"),COUNTIF('August 2024'!C16:AG16,"M"),COUNTIF('September 2024'!C16:AF16,"M"),COUNTIF('October 2024'!C16:AG16,"M"),COUNTIF('November 2024'!C16:AF16,"M"),COUNTIF('December 2024'!C16:AG16,"M"))</f>
        <v>0</v>
      </c>
      <c r="O14" s="7">
        <f>SUM(COUNTIF('January 2024'!C16:AG16,"B"),COUNTIF('February 2024'!C16:AE16,"B"),COUNTIF('March 2024'!C16:AG16,"B"),COUNTIF('April 2024'!C16:AF16,"B"),COUNTIF('May 2024'!C16:AG16,"B"),COUNTIF('June 2024'!C16:AF16,"B"),COUNTIF('July 2024'!C16:AG16,"B"),COUNTIF('August 2024'!C16:AG16,"B"),COUNTIF('September 2024'!C16:AF16,"B"),COUNTIF('October 2024'!C16:AG16,"B"),COUNTIF('November 2024'!C16:AF16,"B"),COUNTIF('December 2024'!C16:AG16,"B"))</f>
        <v>6</v>
      </c>
      <c r="P14" s="7">
        <f>SUM(COUNTIF('January 2024'!C16:AG16,"C"),COUNTIF('February 2024'!C16:AE16,"C"),COUNTIF('March 2024'!C16:AG16,"C"),COUNTIF('April 2024'!C16:AF16,"C"),COUNTIF('May 2024'!C16:AG16,"C"),COUNTIF('June 2024'!C16:AF16,"C"),COUNTIF('July 2024'!C16:AG16,"C"),COUNTIF('August 2024'!C16:AG16,"C"),COUNTIF('September 2024'!C16:AF16,"C"),COUNTIF('October 2024'!C16:AG16,"C"),COUNTIF('November 2024'!C16:AF16,"C"),COUNTIF('December 2024'!C16:AG16,"C"))</f>
        <v>0</v>
      </c>
    </row>
    <row r="15" spans="2:16" ht="20.100000000000001" customHeight="1" x14ac:dyDescent="0.25">
      <c r="B15" s="4" t="str">
        <f>'January 2024'!B17</f>
        <v>Robinson Mark</v>
      </c>
      <c r="C15" s="7">
        <v>25</v>
      </c>
      <c r="D15" s="7">
        <v>4</v>
      </c>
      <c r="E15" s="7">
        <f t="shared" si="0"/>
        <v>29</v>
      </c>
      <c r="G15" s="7">
        <f>SUM('January 2024'!AH17,'February 2024'!AF17,'March 2024'!AH17,'April 2024'!AG17,'May 2024'!AH17,'June 2024'!AG17,'July 2024'!AH17,'August 2024'!AH17,'September 2024'!AG17,'October 2024'!AH17,'November 2024'!AG17,'December 2024'!AH17)</f>
        <v>26</v>
      </c>
      <c r="H15" s="7">
        <f t="shared" si="1"/>
        <v>3</v>
      </c>
      <c r="J15" s="7">
        <f>SUM(COUNTIF('January 2024'!C17:AG17,"H"),COUNTIF('February 2024'!C17:AE17,"H"),COUNTIF('March 2024'!C17:AG17,"H"),COUNTIF('April 2024'!C17:AF17,"H"),COUNTIF('May 2024'!C17:AG17,"H"),COUNTIF('June 2024'!C17:AF17,"H"),COUNTIF('July 2024'!C17:AG17,"H"),COUNTIF('August 2024'!C17:AG17,"H"),COUNTIF('September 2024'!C17:AF17,"H"),COUNTIF('October 2024'!C17:AG17,"H"),COUNTIF('November 2024'!C17:AF17,"H"),COUNTIF('December 2024'!C17:AG17,"H"))</f>
        <v>26</v>
      </c>
      <c r="K15" s="7">
        <f>SUM(COUNTIF('January 2024'!C17:AG17,"H1"),COUNTIF('February 2024'!C17:AE17,"H1"),COUNTIF('March 2024'!C17:AG17,"H1"),COUNTIF('April 2024'!C17:AF17,"H1"),COUNTIF('May 2024'!C17:AG17,"H1"),COUNTIF('June 2024'!C17:AF17,"H1"),COUNTIF('July 2024'!C17:AG17,"H1"),COUNTIF('August 2024'!C17:AG17,"H1"),COUNTIF('September 2024'!C17:AF17,"H1"),COUNTIF('October 2024'!C17:AG17,"H1"),COUNTIF('November 2024'!C17:AF17,"H1"),COUNTIF('December 2024'!C17:AG17,"H1"))</f>
        <v>0</v>
      </c>
      <c r="L15" s="7">
        <f>SUM(COUNTIF('January 2024'!C17:AG17,"H2"),COUNTIF('February 2024'!C17:AE17,"H2"),COUNTIF('March 2024'!C17:AG17,"H2"),COUNTIF('April 2024'!C17:AF17,"H2"),COUNTIF('May 2024'!C17:AG17,"H2"),COUNTIF('June 2024'!C17:AF17,"H2"),COUNTIF('July 2024'!C17:AG17,"H2"),COUNTIF('August 2024'!C17:AG17,"H2"),COUNTIF('September 2024'!C17:AF17,"H2"),COUNTIF('October 2024'!C17:AG17,"H2"),COUNTIF('November 2024'!C17:AF17,"H2"),COUNTIF('December 2024'!C17:AG17,"H2"))</f>
        <v>0</v>
      </c>
      <c r="M15" s="7">
        <f>SUM(COUNTIF('January 2024'!C17:AG17,"S"),COUNTIF('February 2024'!C17:AE17,"S"),COUNTIF('March 2024'!C17:AG17,"S"),COUNTIF('April 2024'!C17:AF17,"S"),COUNTIF('May 2024'!C17:AG17,"S"),COUNTIF('June 2024'!C17:AF17,"S"),COUNTIF('July 2024'!C17:AG17,"S"),COUNTIF('August 2024'!C17:AG17,"S"),COUNTIF('September 2024'!C17:AF17,"S"),COUNTIF('October 2024'!C17:AG17,"S"),COUNTIF('November 2024'!C17:AF17,"S"),COUNTIF('December 2024'!C17:AG17,"S"))</f>
        <v>0</v>
      </c>
      <c r="N15" s="7">
        <f>SUM(COUNTIF('January 2024'!C17:AG17,"M"),COUNTIF('February 2024'!C17:AE17,"M"),COUNTIF('March 2024'!C17:AG17,"M"),COUNTIF('April 2024'!C17:AF17,"M"),COUNTIF('May 2024'!C17:AG17,"M"),COUNTIF('June 2024'!C17:AF17,"M"),COUNTIF('July 2024'!C17:AG17,"M"),COUNTIF('August 2024'!C17:AG17,"M"),COUNTIF('September 2024'!C17:AF17,"M"),COUNTIF('October 2024'!C17:AG17,"M"),COUNTIF('November 2024'!C17:AF17,"M"),COUNTIF('December 2024'!C17:AG17,"M"))</f>
        <v>0</v>
      </c>
      <c r="O15" s="7">
        <f>SUM(COUNTIF('January 2024'!C17:AG17,"B"),COUNTIF('February 2024'!C17:AE17,"B"),COUNTIF('March 2024'!C17:AG17,"B"),COUNTIF('April 2024'!C17:AF17,"B"),COUNTIF('May 2024'!C17:AG17,"B"),COUNTIF('June 2024'!C17:AF17,"B"),COUNTIF('July 2024'!C17:AG17,"B"),COUNTIF('August 2024'!C17:AG17,"B"),COUNTIF('September 2024'!C17:AF17,"B"),COUNTIF('October 2024'!C17:AG17,"B"),COUNTIF('November 2024'!C17:AF17,"B"),COUNTIF('December 2024'!C17:AG17,"B"))</f>
        <v>6</v>
      </c>
      <c r="P15" s="7">
        <f>SUM(COUNTIF('January 2024'!C17:AG17,"C"),COUNTIF('February 2024'!C17:AE17,"C"),COUNTIF('March 2024'!C17:AG17,"C"),COUNTIF('April 2024'!C17:AF17,"C"),COUNTIF('May 2024'!C17:AG17,"C"),COUNTIF('June 2024'!C17:AF17,"C"),COUNTIF('July 2024'!C17:AG17,"C"),COUNTIF('August 2024'!C17:AG17,"C"),COUNTIF('September 2024'!C17:AF17,"C"),COUNTIF('October 2024'!C17:AG17,"C"),COUNTIF('November 2024'!C17:AF17,"C"),COUNTIF('December 2024'!C17:AG17,"C"))</f>
        <v>0</v>
      </c>
    </row>
    <row r="16" spans="2:16" ht="20.100000000000001" customHeight="1" x14ac:dyDescent="0.25">
      <c r="B16" s="4" t="str">
        <f>'January 2024'!B18</f>
        <v>Sanders Dave</v>
      </c>
      <c r="C16" s="7">
        <v>25</v>
      </c>
      <c r="D16" s="7"/>
      <c r="E16" s="7">
        <f t="shared" si="0"/>
        <v>25</v>
      </c>
      <c r="G16" s="7">
        <f>SUM('January 2024'!AH18,'February 2024'!AF18,'March 2024'!AH18,'April 2024'!AG18,'May 2024'!AH18,'June 2024'!AG18,'July 2024'!AH18,'August 2024'!AH18,'September 2024'!AG18,'October 2024'!AH18,'November 2024'!AG18,'December 2024'!AH18)</f>
        <v>20</v>
      </c>
      <c r="H16" s="7">
        <f t="shared" si="1"/>
        <v>5</v>
      </c>
      <c r="J16" s="7">
        <f>SUM(COUNTIF('January 2024'!C18:AG18,"H"),COUNTIF('February 2024'!C18:AE18,"H"),COUNTIF('March 2024'!C18:AG18,"H"),COUNTIF('April 2024'!C18:AF18,"H"),COUNTIF('May 2024'!C18:AG18,"H"),COUNTIF('June 2024'!C18:AF18,"H"),COUNTIF('July 2024'!C18:AG18,"H"),COUNTIF('August 2024'!C18:AG18,"H"),COUNTIF('September 2024'!C18:AF18,"H"),COUNTIF('October 2024'!C18:AG18,"H"),COUNTIF('November 2024'!C18:AF18,"H"),COUNTIF('December 2024'!C18:AG18,"H"))</f>
        <v>20</v>
      </c>
      <c r="K16" s="7">
        <f>SUM(COUNTIF('January 2024'!C18:AG18,"H1"),COUNTIF('February 2024'!C18:AE18,"H1"),COUNTIF('March 2024'!C18:AG18,"H1"),COUNTIF('April 2024'!C18:AF18,"H1"),COUNTIF('May 2024'!C18:AG18,"H1"),COUNTIF('June 2024'!C18:AF18,"H1"),COUNTIF('July 2024'!C18:AG18,"H1"),COUNTIF('August 2024'!C18:AG18,"H1"),COUNTIF('September 2024'!C18:AF18,"H1"),COUNTIF('October 2024'!C18:AG18,"H1"),COUNTIF('November 2024'!C18:AF18,"H1"),COUNTIF('December 2024'!C18:AG18,"H1"))</f>
        <v>0</v>
      </c>
      <c r="L16" s="7">
        <f>SUM(COUNTIF('January 2024'!C18:AG18,"H2"),COUNTIF('February 2024'!C18:AE18,"H2"),COUNTIF('March 2024'!C18:AG18,"H2"),COUNTIF('April 2024'!C18:AF18,"H2"),COUNTIF('May 2024'!C18:AG18,"H2"),COUNTIF('June 2024'!C18:AF18,"H2"),COUNTIF('July 2024'!C18:AG18,"H2"),COUNTIF('August 2024'!C18:AG18,"H2"),COUNTIF('September 2024'!C18:AF18,"H2"),COUNTIF('October 2024'!C18:AG18,"H2"),COUNTIF('November 2024'!C18:AF18,"H2"),COUNTIF('December 2024'!C18:AG18,"H2"))</f>
        <v>0</v>
      </c>
      <c r="M16" s="7">
        <f>SUM(COUNTIF('January 2024'!C18:AG18,"S"),COUNTIF('February 2024'!C18:AE18,"S"),COUNTIF('March 2024'!C18:AG18,"S"),COUNTIF('April 2024'!C18:AF18,"S"),COUNTIF('May 2024'!C18:AG18,"S"),COUNTIF('June 2024'!C18:AF18,"S"),COUNTIF('July 2024'!C18:AG18,"S"),COUNTIF('August 2024'!C18:AG18,"S"),COUNTIF('September 2024'!C18:AF18,"S"),COUNTIF('October 2024'!C18:AG18,"S"),COUNTIF('November 2024'!C18:AF18,"S"),COUNTIF('December 2024'!C18:AG18,"S"))</f>
        <v>0</v>
      </c>
      <c r="N16" s="7">
        <f>SUM(COUNTIF('January 2024'!C18:AG18,"M"),COUNTIF('February 2024'!C18:AE18,"M"),COUNTIF('March 2024'!C18:AG18,"M"),COUNTIF('April 2024'!C18:AF18,"M"),COUNTIF('May 2024'!C18:AG18,"M"),COUNTIF('June 2024'!C18:AF18,"M"),COUNTIF('July 2024'!C18:AG18,"M"),COUNTIF('August 2024'!C18:AG18,"M"),COUNTIF('September 2024'!C18:AF18,"M"),COUNTIF('October 2024'!C18:AG18,"M"),COUNTIF('November 2024'!C18:AF18,"M"),COUNTIF('December 2024'!C18:AG18,"M"))</f>
        <v>0</v>
      </c>
      <c r="O16" s="7">
        <f>SUM(COUNTIF('January 2024'!C18:AG18,"B"),COUNTIF('February 2024'!C18:AE18,"B"),COUNTIF('March 2024'!C18:AG18,"B"),COUNTIF('April 2024'!C18:AF18,"B"),COUNTIF('May 2024'!C18:AG18,"B"),COUNTIF('June 2024'!C18:AF18,"B"),COUNTIF('July 2024'!C18:AG18,"B"),COUNTIF('August 2024'!C18:AG18,"B"),COUNTIF('September 2024'!C18:AF18,"B"),COUNTIF('October 2024'!C18:AG18,"B"),COUNTIF('November 2024'!C18:AF18,"B"),COUNTIF('December 2024'!C18:AG18,"B"))</f>
        <v>6</v>
      </c>
      <c r="P16" s="7">
        <f>SUM(COUNTIF('January 2024'!C18:AG18,"C"),COUNTIF('February 2024'!C18:AE18,"C"),COUNTIF('March 2024'!C18:AG18,"C"),COUNTIF('April 2024'!C18:AF18,"C"),COUNTIF('May 2024'!C18:AG18,"C"),COUNTIF('June 2024'!C18:AF18,"C"),COUNTIF('July 2024'!C18:AG18,"C"),COUNTIF('August 2024'!C18:AG18,"C"),COUNTIF('September 2024'!C18:AF18,"C"),COUNTIF('October 2024'!C18:AG18,"C"),COUNTIF('November 2024'!C18:AF18,"C"),COUNTIF('December 2024'!C18:AG18,"C"))</f>
        <v>0</v>
      </c>
    </row>
    <row r="17" spans="2:16" ht="20.100000000000001" customHeight="1" x14ac:dyDescent="0.25">
      <c r="B17" s="4" t="str">
        <f>'January 2024'!B19</f>
        <v>Singh Deborah</v>
      </c>
      <c r="C17" s="7">
        <v>25</v>
      </c>
      <c r="D17" s="7">
        <v>1.5</v>
      </c>
      <c r="E17" s="7">
        <f t="shared" si="0"/>
        <v>26.5</v>
      </c>
      <c r="G17" s="7">
        <f>SUM('January 2024'!AH19,'February 2024'!AF19,'March 2024'!AH19,'April 2024'!AG19,'May 2024'!AH19,'June 2024'!AG19,'July 2024'!AH19,'August 2024'!AH19,'September 2024'!AG19,'October 2024'!AH19,'November 2024'!AG19,'December 2024'!AH19)</f>
        <v>22.5</v>
      </c>
      <c r="H17" s="7">
        <f t="shared" si="1"/>
        <v>4</v>
      </c>
      <c r="J17" s="7">
        <f>SUM(COUNTIF('January 2024'!C19:AG19,"H"),COUNTIF('February 2024'!C19:AE19,"H"),COUNTIF('March 2024'!C19:AG19,"H"),COUNTIF('April 2024'!C19:AF19,"H"),COUNTIF('May 2024'!C19:AG19,"H"),COUNTIF('June 2024'!C19:AF19,"H"),COUNTIF('July 2024'!C19:AG19,"H"),COUNTIF('August 2024'!C19:AG19,"H"),COUNTIF('September 2024'!C19:AF19,"H"),COUNTIF('October 2024'!C19:AG19,"H"),COUNTIF('November 2024'!C19:AF19,"H"),COUNTIF('December 2024'!C19:AG19,"H"))</f>
        <v>22</v>
      </c>
      <c r="K17" s="7">
        <f>SUM(COUNTIF('January 2024'!C19:AG19,"H1"),COUNTIF('February 2024'!C19:AE19,"H1"),COUNTIF('March 2024'!C19:AG19,"H1"),COUNTIF('April 2024'!C19:AF19,"H1"),COUNTIF('May 2024'!C19:AG19,"H1"),COUNTIF('June 2024'!C19:AF19,"H1"),COUNTIF('July 2024'!C19:AG19,"H1"),COUNTIF('August 2024'!C19:AG19,"H1"),COUNTIF('September 2024'!C19:AF19,"H1"),COUNTIF('October 2024'!C19:AG19,"H1"),COUNTIF('November 2024'!C19:AF19,"H1"),COUNTIF('December 2024'!C19:AG19,"H1"))</f>
        <v>0</v>
      </c>
      <c r="L17" s="7">
        <f>SUM(COUNTIF('January 2024'!C19:AG19,"H2"),COUNTIF('February 2024'!C19:AE19,"H2"),COUNTIF('March 2024'!C19:AG19,"H2"),COUNTIF('April 2024'!C19:AF19,"H2"),COUNTIF('May 2024'!C19:AG19,"H2"),COUNTIF('June 2024'!C19:AF19,"H2"),COUNTIF('July 2024'!C19:AG19,"H2"),COUNTIF('August 2024'!C19:AG19,"H2"),COUNTIF('September 2024'!C19:AF19,"H2"),COUNTIF('October 2024'!C19:AG19,"H2"),COUNTIF('November 2024'!C19:AF19,"H2"),COUNTIF('December 2024'!C19:AG19,"H2"))</f>
        <v>1</v>
      </c>
      <c r="M17" s="7">
        <f>SUM(COUNTIF('January 2024'!C19:AG19,"S"),COUNTIF('February 2024'!C19:AE19,"S"),COUNTIF('March 2024'!C19:AG19,"S"),COUNTIF('April 2024'!C19:AF19,"S"),COUNTIF('May 2024'!C19:AG19,"S"),COUNTIF('June 2024'!C19:AF19,"S"),COUNTIF('July 2024'!C19:AG19,"S"),COUNTIF('August 2024'!C19:AG19,"S"),COUNTIF('September 2024'!C19:AF19,"S"),COUNTIF('October 2024'!C19:AG19,"S"),COUNTIF('November 2024'!C19:AF19,"S"),COUNTIF('December 2024'!C19:AG19,"S"))</f>
        <v>0</v>
      </c>
      <c r="N17" s="7">
        <f>SUM(COUNTIF('January 2024'!C19:AG19,"M"),COUNTIF('February 2024'!C19:AE19,"M"),COUNTIF('March 2024'!C19:AG19,"M"),COUNTIF('April 2024'!C19:AF19,"M"),COUNTIF('May 2024'!C19:AG19,"M"),COUNTIF('June 2024'!C19:AF19,"M"),COUNTIF('July 2024'!C19:AG19,"M"),COUNTIF('August 2024'!C19:AG19,"M"),COUNTIF('September 2024'!C19:AF19,"M"),COUNTIF('October 2024'!C19:AG19,"M"),COUNTIF('November 2024'!C19:AF19,"M"),COUNTIF('December 2024'!C19:AG19,"M"))</f>
        <v>0</v>
      </c>
      <c r="O17" s="7">
        <f>SUM(COUNTIF('January 2024'!C19:AG19,"B"),COUNTIF('February 2024'!C19:AE19,"B"),COUNTIF('March 2024'!C19:AG19,"B"),COUNTIF('April 2024'!C19:AF19,"B"),COUNTIF('May 2024'!C19:AG19,"B"),COUNTIF('June 2024'!C19:AF19,"B"),COUNTIF('July 2024'!C19:AG19,"B"),COUNTIF('August 2024'!C19:AG19,"B"),COUNTIF('September 2024'!C19:AF19,"B"),COUNTIF('October 2024'!C19:AG19,"B"),COUNTIF('November 2024'!C19:AF19,"B"),COUNTIF('December 2024'!C19:AG19,"B"))</f>
        <v>6</v>
      </c>
      <c r="P17" s="7">
        <f>SUM(COUNTIF('January 2024'!C19:AG19,"C"),COUNTIF('February 2024'!C19:AE19,"C"),COUNTIF('March 2024'!C19:AG19,"C"),COUNTIF('April 2024'!C19:AF19,"C"),COUNTIF('May 2024'!C19:AG19,"C"),COUNTIF('June 2024'!C19:AF19,"C"),COUNTIF('July 2024'!C19:AG19,"C"),COUNTIF('August 2024'!C19:AG19,"C"),COUNTIF('September 2024'!C19:AF19,"C"),COUNTIF('October 2024'!C19:AG19,"C"),COUNTIF('November 2024'!C19:AF19,"C"),COUNTIF('December 2024'!C19:AG19,"C"))</f>
        <v>0</v>
      </c>
    </row>
    <row r="18" spans="2:16" ht="20.100000000000001" customHeight="1" x14ac:dyDescent="0.25">
      <c r="B18" s="4" t="str">
        <f>'January 2024'!B20</f>
        <v>Simonovic Slav</v>
      </c>
      <c r="C18" s="7"/>
      <c r="D18" s="7"/>
      <c r="E18" s="7">
        <f t="shared" si="0"/>
        <v>0</v>
      </c>
      <c r="G18" s="7">
        <f>SUM('January 2024'!AH20,'February 2024'!AF20,'March 2024'!AH20,'April 2024'!AG20,'May 2024'!AH20,'June 2024'!AG20,'July 2024'!AH20,'August 2024'!AH20,'September 2024'!AG20,'October 2024'!AH20,'November 2024'!AG20,'December 2024'!AH20)</f>
        <v>17</v>
      </c>
      <c r="H18" s="7">
        <f t="shared" si="1"/>
        <v>-17</v>
      </c>
      <c r="J18" s="7">
        <f>SUM(COUNTIF('January 2024'!C20:AG20,"H"),COUNTIF('February 2024'!C20:AE20,"H"),COUNTIF('March 2024'!C20:AG20,"H"),COUNTIF('April 2024'!C20:AF20,"H"),COUNTIF('May 2024'!C20:AG20,"H"),COUNTIF('June 2024'!C20:AF20,"H"),COUNTIF('July 2024'!C20:AG20,"H"),COUNTIF('August 2024'!C20:AG20,"H"),COUNTIF('September 2024'!C20:AF20,"H"),COUNTIF('October 2024'!C20:AG20,"H"),COUNTIF('November 2024'!C20:AF20,"H"),COUNTIF('December 2024'!C20:AG20,"H"))</f>
        <v>17</v>
      </c>
      <c r="K18" s="7">
        <f>SUM(COUNTIF('January 2024'!C20:AG20,"H1"),COUNTIF('February 2024'!C20:AE20,"H1"),COUNTIF('March 2024'!C20:AG20,"H1"),COUNTIF('April 2024'!C20:AF20,"H1"),COUNTIF('May 2024'!C20:AG20,"H1"),COUNTIF('June 2024'!C20:AF20,"H1"),COUNTIF('July 2024'!C20:AG20,"H1"),COUNTIF('August 2024'!C20:AG20,"H1"),COUNTIF('September 2024'!C20:AF20,"H1"),COUNTIF('October 2024'!C20:AG20,"H1"),COUNTIF('November 2024'!C20:AF20,"H1"),COUNTIF('December 2024'!C20:AG20,"H1"))</f>
        <v>0</v>
      </c>
      <c r="L18" s="7">
        <f>SUM(COUNTIF('January 2024'!C20:AG20,"H2"),COUNTIF('February 2024'!C20:AE20,"H2"),COUNTIF('March 2024'!C20:AG20,"H2"),COUNTIF('April 2024'!C20:AF20,"H2"),COUNTIF('May 2024'!C20:AG20,"H2"),COUNTIF('June 2024'!C20:AF20,"H2"),COUNTIF('July 2024'!C20:AG20,"H2"),COUNTIF('August 2024'!C20:AG20,"H2"),COUNTIF('September 2024'!C20:AF20,"H2"),COUNTIF('October 2024'!C20:AG20,"H2"),COUNTIF('November 2024'!C20:AF20,"H2"),COUNTIF('December 2024'!C20:AG20,"H2"))</f>
        <v>0</v>
      </c>
      <c r="M18" s="7">
        <f>SUM(COUNTIF('January 2024'!C20:AG20,"S"),COUNTIF('February 2024'!C20:AE20,"S"),COUNTIF('March 2024'!C20:AG20,"S"),COUNTIF('April 2024'!C20:AF20,"S"),COUNTIF('May 2024'!C20:AG20,"S"),COUNTIF('June 2024'!C20:AF20,"S"),COUNTIF('July 2024'!C20:AG20,"S"),COUNTIF('August 2024'!C20:AG20,"S"),COUNTIF('September 2024'!C20:AF20,"S"),COUNTIF('October 2024'!C20:AG20,"S"),COUNTIF('November 2024'!C20:AF20,"S"),COUNTIF('December 2024'!C20:AG20,"S"))</f>
        <v>0</v>
      </c>
      <c r="N18" s="7">
        <f>SUM(COUNTIF('January 2024'!C20:AG20,"M"),COUNTIF('February 2024'!C20:AE20,"M"),COUNTIF('March 2024'!C20:AG20,"M"),COUNTIF('April 2024'!C20:AF20,"M"),COUNTIF('May 2024'!C20:AG20,"M"),COUNTIF('June 2024'!C20:AF20,"M"),COUNTIF('July 2024'!C20:AG20,"M"),COUNTIF('August 2024'!C20:AG20,"M"),COUNTIF('September 2024'!C20:AF20,"M"),COUNTIF('October 2024'!C20:AG20,"M"),COUNTIF('November 2024'!C20:AF20,"M"),COUNTIF('December 2024'!C20:AG20,"M"))</f>
        <v>0</v>
      </c>
      <c r="O18" s="7">
        <f>SUM(COUNTIF('January 2024'!C20:AG20,"B"),COUNTIF('February 2024'!C20:AE20,"B"),COUNTIF('March 2024'!C20:AG20,"B"),COUNTIF('April 2024'!C20:AF20,"B"),COUNTIF('May 2024'!C20:AG20,"B"),COUNTIF('June 2024'!C20:AF20,"B"),COUNTIF('July 2024'!C20:AG20,"B"),COUNTIF('August 2024'!C20:AG20,"B"),COUNTIF('September 2024'!C20:AF20,"B"),COUNTIF('October 2024'!C20:AG20,"B"),COUNTIF('November 2024'!C20:AF20,"B"),COUNTIF('December 2024'!C20:AG20,"B"))</f>
        <v>6</v>
      </c>
      <c r="P18" s="7">
        <f>SUM(COUNTIF('January 2024'!C20:AG20,"C"),COUNTIF('February 2024'!C20:AE20,"C"),COUNTIF('March 2024'!C20:AG20,"C"),COUNTIF('April 2024'!C20:AF20,"C"),COUNTIF('May 2024'!C20:AG20,"C"),COUNTIF('June 2024'!C20:AF20,"C"),COUNTIF('July 2024'!C20:AG20,"C"),COUNTIF('August 2024'!C20:AG20,"C"),COUNTIF('September 2024'!C20:AF20,"C"),COUNTIF('October 2024'!C20:AG20,"C"),COUNTIF('November 2024'!C20:AF20,"C"),COUNTIF('December 2024'!C20:AG20,"C"))</f>
        <v>0</v>
      </c>
    </row>
    <row r="19" spans="2:16" ht="20.100000000000001" customHeight="1" x14ac:dyDescent="0.25">
      <c r="B19" s="4" t="str">
        <f>'January 2024'!B21</f>
        <v>Smith Joe</v>
      </c>
      <c r="C19" s="7">
        <v>20</v>
      </c>
      <c r="D19" s="7"/>
      <c r="E19" s="7">
        <f t="shared" ref="E19" si="2">SUM(C19:D19)</f>
        <v>20</v>
      </c>
      <c r="G19" s="7">
        <f>SUM('January 2024'!AH21,'February 2024'!AF21,'March 2024'!AH21,'April 2024'!AG21,'May 2024'!AH21,'June 2024'!AG21,'July 2024'!AH21,'August 2024'!AH21,'September 2024'!AG21,'October 2024'!AH21,'November 2024'!AG21,'December 2024'!AH21)</f>
        <v>20</v>
      </c>
      <c r="H19" s="7">
        <f t="shared" ref="H19" si="3">E19-G19</f>
        <v>0</v>
      </c>
      <c r="J19" s="7">
        <f>SUM(COUNTIF('January 2024'!C21:AG21,"H"),COUNTIF('February 2024'!C21:AE21,"H"),COUNTIF('March 2024'!C21:AG21,"H"),COUNTIF('April 2024'!C21:AF21,"H"),COUNTIF('May 2024'!C21:AG21,"H"),COUNTIF('June 2024'!C21:AF21,"H"),COUNTIF('July 2024'!C21:AG21,"H"),COUNTIF('August 2024'!C21:AG21,"H"),COUNTIF('September 2024'!C21:AF21,"H"),COUNTIF('October 2024'!C21:AG21,"H"),COUNTIF('November 2024'!C21:AF21,"H"),COUNTIF('December 2024'!C21:AG21,"H"))</f>
        <v>20</v>
      </c>
      <c r="K19" s="7">
        <f>SUM(COUNTIF('January 2024'!C21:AG21,"H1"),COUNTIF('February 2024'!C21:AE21,"H1"),COUNTIF('March 2024'!C21:AG21,"H1"),COUNTIF('April 2024'!C21:AF21,"H1"),COUNTIF('May 2024'!C21:AG21,"H1"),COUNTIF('June 2024'!C21:AF21,"H1"),COUNTIF('July 2024'!C21:AG21,"H1"),COUNTIF('August 2024'!C21:AG21,"H1"),COUNTIF('September 2024'!C21:AF21,"H1"),COUNTIF('October 2024'!C21:AG21,"H1"),COUNTIF('November 2024'!C21:AF21,"H1"),COUNTIF('December 2024'!C21:AG21,"H1"))</f>
        <v>0</v>
      </c>
      <c r="L19" s="7">
        <f>SUM(COUNTIF('January 2024'!C21:AG21,"H2"),COUNTIF('February 2024'!C21:AE21,"H2"),COUNTIF('March 2024'!C21:AG21,"H2"),COUNTIF('April 2024'!C21:AF21,"H2"),COUNTIF('May 2024'!C21:AG21,"H2"),COUNTIF('June 2024'!C21:AF21,"H2"),COUNTIF('July 2024'!C21:AG21,"H2"),COUNTIF('August 2024'!C21:AG21,"H2"),COUNTIF('September 2024'!C21:AF21,"H2"),COUNTIF('October 2024'!C21:AG21,"H2"),COUNTIF('November 2024'!C21:AF21,"H2"),COUNTIF('December 2024'!C21:AG21,"H2"))</f>
        <v>0</v>
      </c>
      <c r="M19" s="7">
        <f>SUM(COUNTIF('January 2024'!C21:AG21,"S"),COUNTIF('February 2024'!C21:AE21,"S"),COUNTIF('March 2024'!C21:AG21,"S"),COUNTIF('April 2024'!C21:AF21,"S"),COUNTIF('May 2024'!C21:AG21,"S"),COUNTIF('June 2024'!C21:AF21,"S"),COUNTIF('July 2024'!C21:AG21,"S"),COUNTIF('August 2024'!C21:AG21,"S"),COUNTIF('September 2024'!C21:AF21,"S"),COUNTIF('October 2024'!C21:AG21,"S"),COUNTIF('November 2024'!C21:AF21,"S"),COUNTIF('December 2024'!C21:AG21,"S"))</f>
        <v>0</v>
      </c>
      <c r="N19" s="7">
        <f>SUM(COUNTIF('January 2024'!C21:AG21,"M"),COUNTIF('February 2024'!C21:AE21,"M"),COUNTIF('March 2024'!C21:AG21,"M"),COUNTIF('April 2024'!C21:AF21,"M"),COUNTIF('May 2024'!C21:AG21,"M"),COUNTIF('June 2024'!C21:AF21,"M"),COUNTIF('July 2024'!C21:AG21,"M"),COUNTIF('August 2024'!C21:AG21,"M"),COUNTIF('September 2024'!C21:AF21,"M"),COUNTIF('October 2024'!C21:AG21,"M"),COUNTIF('November 2024'!C21:AF21,"M"),COUNTIF('December 2024'!C21:AG21,"M"))</f>
        <v>0</v>
      </c>
      <c r="O19" s="7">
        <f>SUM(COUNTIF('January 2024'!C21:AG21,"B"),COUNTIF('February 2024'!C21:AE21,"B"),COUNTIF('March 2024'!C21:AG21,"B"),COUNTIF('April 2024'!C21:AF21,"B"),COUNTIF('May 2024'!C21:AG21,"B"),COUNTIF('June 2024'!C21:AF21,"B"),COUNTIF('July 2024'!C21:AG21,"B"),COUNTIF('August 2024'!C21:AG21,"B"),COUNTIF('September 2024'!C21:AF21,"B"),COUNTIF('October 2024'!C21:AG21,"B"),COUNTIF('November 2024'!C21:AF21,"B"),COUNTIF('December 2024'!C21:AG21,"B"))</f>
        <v>6</v>
      </c>
      <c r="P19" s="7">
        <f>SUM(COUNTIF('January 2024'!C21:AG21,"C"),COUNTIF('February 2024'!C21:AE21,"C"),COUNTIF('March 2024'!C21:AG21,"C"),COUNTIF('April 2024'!C21:AF21,"C"),COUNTIF('May 2024'!C21:AG21,"C"),COUNTIF('June 2024'!C21:AF21,"C"),COUNTIF('July 2024'!C21:AG21,"C"),COUNTIF('August 2024'!C21:AG21,"C"),COUNTIF('September 2024'!C21:AF21,"C"),COUNTIF('October 2024'!C21:AG21,"C"),COUNTIF('November 2024'!C21:AF21,"C"),COUNTIF('December 2024'!C21:AG21,"C"))</f>
        <v>0</v>
      </c>
    </row>
    <row r="20" spans="2:16" ht="20.100000000000001" customHeight="1" x14ac:dyDescent="0.25">
      <c r="B20" s="4" t="str">
        <f>'January 2024'!B22</f>
        <v>Thorpe Simon</v>
      </c>
      <c r="C20" s="7">
        <v>25</v>
      </c>
      <c r="D20" s="7"/>
      <c r="E20" s="7">
        <f t="shared" si="0"/>
        <v>25</v>
      </c>
      <c r="G20" s="7">
        <f>SUM('January 2024'!AH22,'February 2024'!AF22,'March 2024'!AH22,'April 2024'!AG22,'May 2024'!AH22,'June 2024'!AG22,'July 2024'!AH22,'August 2024'!AH22,'September 2024'!AG22,'October 2024'!AH22,'November 2024'!AG22,'December 2024'!AH22)</f>
        <v>16</v>
      </c>
      <c r="H20" s="7">
        <f t="shared" si="1"/>
        <v>9</v>
      </c>
      <c r="J20" s="7">
        <f>SUM(COUNTIF('January 2024'!C22:AG22,"H"),COUNTIF('February 2024'!C22:AE22,"H"),COUNTIF('March 2024'!C22:AG22,"H"),COUNTIF('April 2024'!C22:AF22,"H"),COUNTIF('May 2024'!C22:AG22,"H"),COUNTIF('June 2024'!C22:AF22,"H"),COUNTIF('July 2024'!C22:AG22,"H"),COUNTIF('August 2024'!C22:AG22,"H"),COUNTIF('September 2024'!C22:AF22,"H"),COUNTIF('October 2024'!C22:AG22,"H"),COUNTIF('November 2024'!C22:AF22,"H"),COUNTIF('December 2024'!C22:AG22,"H"))</f>
        <v>16</v>
      </c>
      <c r="K20" s="7">
        <f>SUM(COUNTIF('January 2024'!C22:AG22,"H1"),COUNTIF('February 2024'!C22:AE22,"H1"),COUNTIF('March 2024'!C22:AG22,"H1"),COUNTIF('April 2024'!C22:AF22,"H1"),COUNTIF('May 2024'!C22:AG22,"H1"),COUNTIF('June 2024'!C22:AF22,"H1"),COUNTIF('July 2024'!C22:AG22,"H1"),COUNTIF('August 2024'!C22:AG22,"H1"),COUNTIF('September 2024'!C22:AF22,"H1"),COUNTIF('October 2024'!C22:AG22,"H1"),COUNTIF('November 2024'!C22:AF22,"H1"),COUNTIF('December 2024'!C22:AG22,"H1"))</f>
        <v>0</v>
      </c>
      <c r="L20" s="7">
        <f>SUM(COUNTIF('January 2024'!C22:AG22,"H2"),COUNTIF('February 2024'!C22:AE22,"H2"),COUNTIF('March 2024'!C22:AG22,"H2"),COUNTIF('April 2024'!C22:AF22,"H2"),COUNTIF('May 2024'!C22:AG22,"H2"),COUNTIF('June 2024'!C22:AF22,"H2"),COUNTIF('July 2024'!C22:AG22,"H2"),COUNTIF('August 2024'!C22:AG22,"H2"),COUNTIF('September 2024'!C22:AF22,"H2"),COUNTIF('October 2024'!C22:AG22,"H2"),COUNTIF('November 2024'!C22:AF22,"H2"),COUNTIF('December 2024'!C22:AG22,"H2"))</f>
        <v>0</v>
      </c>
      <c r="M20" s="7">
        <f>SUM(COUNTIF('January 2024'!C22:AG22,"S"),COUNTIF('February 2024'!C22:AE22,"S"),COUNTIF('March 2024'!C22:AG22,"S"),COUNTIF('April 2024'!C22:AF22,"S"),COUNTIF('May 2024'!C22:AG22,"S"),COUNTIF('June 2024'!C22:AF22,"S"),COUNTIF('July 2024'!C22:AG22,"S"),COUNTIF('August 2024'!C22:AG22,"S"),COUNTIF('September 2024'!C22:AF22,"S"),COUNTIF('October 2024'!C22:AG22,"S"),COUNTIF('November 2024'!C22:AF22,"S"),COUNTIF('December 2024'!C22:AG22,"S"))</f>
        <v>0</v>
      </c>
      <c r="N20" s="7">
        <f>SUM(COUNTIF('January 2024'!C22:AG22,"M"),COUNTIF('February 2024'!C22:AE22,"M"),COUNTIF('March 2024'!C22:AG22,"M"),COUNTIF('April 2024'!C22:AF22,"M"),COUNTIF('May 2024'!C22:AG22,"M"),COUNTIF('June 2024'!C22:AF22,"M"),COUNTIF('July 2024'!C22:AG22,"M"),COUNTIF('August 2024'!C22:AG22,"M"),COUNTIF('September 2024'!C22:AF22,"M"),COUNTIF('October 2024'!C22:AG22,"M"),COUNTIF('November 2024'!C22:AF22,"M"),COUNTIF('December 2024'!C22:AG22,"M"))</f>
        <v>0</v>
      </c>
      <c r="O20" s="7">
        <f>SUM(COUNTIF('January 2024'!C22:AG22,"B"),COUNTIF('February 2024'!C22:AE22,"B"),COUNTIF('March 2024'!C22:AG22,"B"),COUNTIF('April 2024'!C22:AF22,"B"),COUNTIF('May 2024'!C22:AG22,"B"),COUNTIF('June 2024'!C22:AF22,"B"),COUNTIF('July 2024'!C22:AG22,"B"),COUNTIF('August 2024'!C22:AG22,"B"),COUNTIF('September 2024'!C22:AF22,"B"),COUNTIF('October 2024'!C22:AG22,"B"),COUNTIF('November 2024'!C22:AF22,"B"),COUNTIF('December 2024'!C22:AG22,"B"))</f>
        <v>6</v>
      </c>
      <c r="P20" s="7">
        <f>SUM(COUNTIF('January 2024'!C22:AG22,"C"),COUNTIF('February 2024'!C22:AE22,"C"),COUNTIF('March 2024'!C22:AG22,"C"),COUNTIF('April 2024'!C22:AF22,"C"),COUNTIF('May 2024'!C22:AG22,"C"),COUNTIF('June 2024'!C22:AF22,"C"),COUNTIF('July 2024'!C22:AG22,"C"),COUNTIF('August 2024'!C22:AG22,"C"),COUNTIF('September 2024'!C22:AF22,"C"),COUNTIF('October 2024'!C22:AG22,"C"),COUNTIF('November 2024'!C22:AF22,"C"),COUNTIF('December 2024'!C22:AG22,"C"))</f>
        <v>0</v>
      </c>
    </row>
    <row r="21" spans="2:16" ht="20.100000000000001" customHeight="1" x14ac:dyDescent="0.25">
      <c r="B21" s="4" t="str">
        <f>'January 2024'!B23</f>
        <v>Warner Kacee</v>
      </c>
      <c r="C21" s="7">
        <v>13</v>
      </c>
      <c r="D21" s="7"/>
      <c r="E21" s="7">
        <f t="shared" ref="E21" si="4">SUM(C21:D21)</f>
        <v>13</v>
      </c>
      <c r="G21" s="7">
        <f>SUM('January 2024'!AH23,'February 2024'!AF23,'March 2024'!AH23,'April 2024'!AG23,'May 2024'!AH23,'June 2024'!AG23,'July 2024'!AH23,'August 2024'!AH23,'September 2024'!AG23,'October 2024'!AH23,'November 2024'!AG23,'December 2024'!AH23)</f>
        <v>3</v>
      </c>
      <c r="H21" s="7">
        <f t="shared" ref="H21" si="5">E21-G21</f>
        <v>10</v>
      </c>
      <c r="J21" s="7">
        <f>SUM(COUNTIF('January 2024'!C23:AG23,"H"),COUNTIF('February 2024'!C23:AE23,"H"),COUNTIF('March 2024'!C23:AG23,"H"),COUNTIF('April 2024'!C23:AF23,"H"),COUNTIF('May 2024'!C23:AG23,"H"),COUNTIF('June 2024'!C23:AF23,"H"),COUNTIF('July 2024'!C23:AG23,"H"),COUNTIF('August 2024'!C23:AG23,"H"),COUNTIF('September 2024'!C23:AF23,"H"),COUNTIF('October 2024'!C23:AG23,"H"),COUNTIF('November 2024'!C23:AF23,"H"),COUNTIF('December 2024'!C23:AG23,"H"))</f>
        <v>3</v>
      </c>
      <c r="K21" s="7">
        <f>SUM(COUNTIF('January 2024'!C23:AG23,"H1"),COUNTIF('February 2024'!C23:AE23,"H1"),COUNTIF('March 2024'!C23:AG23,"H1"),COUNTIF('April 2024'!C23:AF23,"H1"),COUNTIF('May 2024'!C23:AG23,"H1"),COUNTIF('June 2024'!C23:AF23,"H1"),COUNTIF('July 2024'!C23:AG23,"H1"),COUNTIF('August 2024'!C23:AG23,"H1"),COUNTIF('September 2024'!C23:AF23,"H1"),COUNTIF('October 2024'!C23:AG23,"H1"),COUNTIF('November 2024'!C23:AF23,"H1"),COUNTIF('December 2024'!C23:AG23,"H1"))</f>
        <v>0</v>
      </c>
      <c r="L21" s="7">
        <f>SUM(COUNTIF('January 2024'!C23:AG23,"H2"),COUNTIF('February 2024'!C23:AE23,"H2"),COUNTIF('March 2024'!C23:AG23,"H2"),COUNTIF('April 2024'!C23:AF23,"H2"),COUNTIF('May 2024'!C23:AG23,"H2"),COUNTIF('June 2024'!C23:AF23,"H2"),COUNTIF('July 2024'!C23:AG23,"H2"),COUNTIF('August 2024'!C23:AG23,"H2"),COUNTIF('September 2024'!C23:AF23,"H2"),COUNTIF('October 2024'!C23:AG23,"H2"),COUNTIF('November 2024'!C23:AF23,"H2"),COUNTIF('December 2024'!C23:AG23,"H2"))</f>
        <v>0</v>
      </c>
      <c r="M21" s="7">
        <f>SUM(COUNTIF('January 2024'!C23:AG23,"S"),COUNTIF('February 2024'!C23:AE23,"S"),COUNTIF('March 2024'!C23:AG23,"S"),COUNTIF('April 2024'!C23:AF23,"S"),COUNTIF('May 2024'!C23:AG23,"S"),COUNTIF('June 2024'!C23:AF23,"S"),COUNTIF('July 2024'!C23:AG23,"S"),COUNTIF('August 2024'!C23:AG23,"S"),COUNTIF('September 2024'!C23:AF23,"S"),COUNTIF('October 2024'!C23:AG23,"S"),COUNTIF('November 2024'!C23:AF23,"S"),COUNTIF('December 2024'!C23:AG23,"S"))</f>
        <v>11</v>
      </c>
      <c r="N21" s="7">
        <f>SUM(COUNTIF('January 2024'!C23:AG23,"M"),COUNTIF('February 2024'!C23:AE23,"M"),COUNTIF('March 2024'!C23:AG23,"M"),COUNTIF('April 2024'!C23:AF23,"M"),COUNTIF('May 2024'!C23:AG23,"M"),COUNTIF('June 2024'!C23:AF23,"M"),COUNTIF('July 2024'!C23:AG23,"M"),COUNTIF('August 2024'!C23:AG23,"M"),COUNTIF('September 2024'!C23:AF23,"M"),COUNTIF('October 2024'!C23:AG23,"M"),COUNTIF('November 2024'!C23:AF23,"M"),COUNTIF('December 2024'!C23:AG23,"M"))</f>
        <v>0</v>
      </c>
      <c r="O21" s="7">
        <f>SUM(COUNTIF('January 2024'!C23:AG23,"B"),COUNTIF('February 2024'!C23:AE23,"B"),COUNTIF('March 2024'!C23:AG23,"B"),COUNTIF('April 2024'!C23:AF23,"B"),COUNTIF('May 2024'!C23:AG23,"B"),COUNTIF('June 2024'!C23:AF23,"B"),COUNTIF('July 2024'!C23:AG23,"B"),COUNTIF('August 2024'!C23:AG23,"B"),COUNTIF('September 2024'!C23:AF23,"B"),COUNTIF('October 2024'!C23:AG23,"B"),COUNTIF('November 2024'!C23:AF23,"B"),COUNTIF('December 2024'!C23:AG23,"B"))</f>
        <v>6</v>
      </c>
      <c r="P21" s="7">
        <f>SUM(COUNTIF('January 2024'!C23:AG23,"C"),COUNTIF('February 2024'!C23:AE23,"C"),COUNTIF('March 2024'!C23:AG23,"C"),COUNTIF('April 2024'!C23:AF23,"C"),COUNTIF('May 2024'!C23:AG23,"C"),COUNTIF('June 2024'!C23:AF23,"C"),COUNTIF('July 2024'!C23:AG23,"C"),COUNTIF('August 2024'!C23:AG23,"C"),COUNTIF('September 2024'!C23:AF23,"C"),COUNTIF('October 2024'!C23:AG23,"C"),COUNTIF('November 2024'!C23:AF23,"C"),COUNTIF('December 2024'!C23:AG23,"C"))</f>
        <v>10</v>
      </c>
    </row>
    <row r="22" spans="2:16" ht="20.100000000000001" customHeight="1" x14ac:dyDescent="0.25">
      <c r="B22" s="4" t="str">
        <f>'January 2024'!B24</f>
        <v>Wray Jason</v>
      </c>
      <c r="C22" s="7">
        <v>20</v>
      </c>
      <c r="D22" s="7">
        <v>3</v>
      </c>
      <c r="E22" s="7">
        <f t="shared" si="0"/>
        <v>23</v>
      </c>
      <c r="G22" s="7">
        <f>SUM('January 2024'!AH24,'February 2024'!AF24,'March 2024'!AH24,'April 2024'!AG24,'May 2024'!AH24,'June 2024'!AG24,'July 2024'!AH24,'August 2024'!AH24,'September 2024'!AG24,'October 2024'!AH24,'November 2024'!AG24,'December 2024'!AH24)</f>
        <v>23</v>
      </c>
      <c r="H22" s="7">
        <f t="shared" ref="H22" si="6">E22-G22</f>
        <v>0</v>
      </c>
      <c r="J22" s="7">
        <f>SUM(COUNTIF('January 2024'!C24:AG24,"H"),COUNTIF('February 2024'!C24:AE24,"H"),COUNTIF('March 2024'!C24:AG24,"H"),COUNTIF('April 2024'!C24:AF24,"H"),COUNTIF('May 2024'!C24:AG24,"H"),COUNTIF('June 2024'!C24:AF24,"H"),COUNTIF('July 2024'!C24:AG24,"H"),COUNTIF('August 2024'!C24:AG24,"H"),COUNTIF('September 2024'!C24:AF24,"H"),COUNTIF('October 2024'!C24:AG24,"H"),COUNTIF('November 2024'!C24:AF24,"H"),COUNTIF('December 2024'!C24:AG24,"H"))</f>
        <v>22</v>
      </c>
      <c r="K22" s="7">
        <f>SUM(COUNTIF('January 2024'!C24:AG24,"H1"),COUNTIF('February 2024'!C24:AE24,"H1"),COUNTIF('March 2024'!C24:AG24,"H1"),COUNTIF('April 2024'!C24:AF24,"H1"),COUNTIF('May 2024'!C24:AG24,"H1"),COUNTIF('June 2024'!C24:AF24,"H1"),COUNTIF('July 2024'!C24:AG24,"H1"),COUNTIF('August 2024'!C24:AG24,"H1"),COUNTIF('September 2024'!C24:AF24,"H1"),COUNTIF('October 2024'!C24:AG24,"H1"),COUNTIF('November 2024'!C24:AF24,"H1"),COUNTIF('December 2024'!C24:AG24,"H1"))</f>
        <v>0</v>
      </c>
      <c r="L22" s="7">
        <f>SUM(COUNTIF('January 2024'!C24:AG24,"H2"),COUNTIF('February 2024'!C24:AE24,"H2"),COUNTIF('March 2024'!C24:AG24,"H2"),COUNTIF('April 2024'!C24:AF24,"H2"),COUNTIF('May 2024'!C24:AG24,"H2"),COUNTIF('June 2024'!C24:AF24,"H2"),COUNTIF('July 2024'!C24:AG24,"H2"),COUNTIF('August 2024'!C24:AG24,"H2"),COUNTIF('September 2024'!C24:AF24,"H2"),COUNTIF('October 2024'!C24:AG24,"H2"),COUNTIF('November 2024'!C24:AF24,"H2"),COUNTIF('December 2024'!C24:AG24,"H2"))</f>
        <v>2</v>
      </c>
      <c r="M22" s="7">
        <f>SUM(COUNTIF('January 2024'!C24:AG24,"S"),COUNTIF('February 2024'!C24:AE24,"S"),COUNTIF('March 2024'!C24:AG24,"S"),COUNTIF('April 2024'!C24:AF24,"S"),COUNTIF('May 2024'!C24:AG24,"S"),COUNTIF('June 2024'!C24:AF24,"S"),COUNTIF('July 2024'!C24:AG24,"S"),COUNTIF('August 2024'!C24:AG24,"S"),COUNTIF('September 2024'!C24:AF24,"S"),COUNTIF('October 2024'!C24:AG24,"S"),COUNTIF('November 2024'!C24:AF24,"S"),COUNTIF('December 2024'!C24:AG24,"S"))</f>
        <v>0</v>
      </c>
      <c r="N22" s="7">
        <f>SUM(COUNTIF('January 2024'!C24:AG24,"M"),COUNTIF('February 2024'!C24:AE24,"M"),COUNTIF('March 2024'!C24:AG24,"M"),COUNTIF('April 2024'!C24:AF24,"M"),COUNTIF('May 2024'!C24:AG24,"M"),COUNTIF('June 2024'!C24:AF24,"M"),COUNTIF('July 2024'!C24:AG24,"M"),COUNTIF('August 2024'!C24:AG24,"M"),COUNTIF('September 2024'!C24:AF24,"M"),COUNTIF('October 2024'!C24:AG24,"M"),COUNTIF('November 2024'!C24:AF24,"M"),COUNTIF('December 2024'!C24:AG24,"M"))</f>
        <v>0</v>
      </c>
      <c r="O22" s="7">
        <f>SUM(COUNTIF('January 2024'!C24:AG24,"B"),COUNTIF('February 2024'!C24:AE24,"B"),COUNTIF('March 2024'!C24:AG24,"B"),COUNTIF('April 2024'!C24:AF24,"B"),COUNTIF('May 2024'!C24:AG24,"B"),COUNTIF('June 2024'!C24:AF24,"B"),COUNTIF('July 2024'!C24:AG24,"B"),COUNTIF('August 2024'!C24:AG24,"B"),COUNTIF('September 2024'!C24:AF24,"B"),COUNTIF('October 2024'!C24:AG24,"B"),COUNTIF('November 2024'!C24:AF24,"B"),COUNTIF('December 2024'!C24:AG24,"B"))</f>
        <v>6</v>
      </c>
      <c r="P22" s="7">
        <f>SUM(COUNTIF('January 2024'!C24:AG24,"C"),COUNTIF('February 2024'!C24:AE24,"C"),COUNTIF('March 2024'!C24:AG24,"C"),COUNTIF('April 2024'!C24:AF24,"C"),COUNTIF('May 2024'!C24:AG24,"C"),COUNTIF('June 2024'!C24:AF24,"C"),COUNTIF('July 2024'!C24:AG24,"C"),COUNTIF('August 2024'!C24:AG24,"C"),COUNTIF('September 2024'!C24:AF24,"C"),COUNTIF('October 2024'!C24:AG24,"C"),COUNTIF('November 2024'!C24:AF24,"C"),COUNTIF('December 2024'!C24:AG24,"C"))</f>
        <v>0</v>
      </c>
    </row>
    <row r="23" spans="2:16" ht="20.100000000000001" customHeight="1" x14ac:dyDescent="0.25">
      <c r="B23" s="23"/>
      <c r="C23" s="23"/>
      <c r="D23" s="23"/>
      <c r="E23" s="23"/>
      <c r="F23" s="23"/>
      <c r="G23" s="23"/>
      <c r="H23" s="23"/>
    </row>
    <row r="24" spans="2:16" x14ac:dyDescent="0.25">
      <c r="B24" s="23"/>
      <c r="C24" s="23"/>
      <c r="D24" s="23"/>
      <c r="E24" s="23"/>
      <c r="F24" s="23"/>
      <c r="G24" s="23"/>
      <c r="H24" s="23"/>
    </row>
    <row r="25" spans="2:16" x14ac:dyDescent="0.25">
      <c r="B25" s="24"/>
      <c r="C25" s="24"/>
      <c r="D25" s="24"/>
      <c r="E25" s="24"/>
      <c r="F25" s="24"/>
      <c r="G25" s="24"/>
      <c r="H25" s="24"/>
    </row>
    <row r="26" spans="2:16" x14ac:dyDescent="0.25">
      <c r="B26" s="23"/>
      <c r="C26" s="23"/>
      <c r="D26" s="23"/>
      <c r="E26" s="23"/>
      <c r="F26" s="23"/>
      <c r="G26" s="23"/>
      <c r="H26" s="23"/>
    </row>
    <row r="27" spans="2:16" x14ac:dyDescent="0.25">
      <c r="B27" s="23"/>
      <c r="C27" s="23"/>
      <c r="D27" s="23"/>
      <c r="E27" s="23"/>
      <c r="F27" s="23"/>
      <c r="G27" s="23"/>
      <c r="H27" s="23"/>
    </row>
    <row r="28" spans="2:16" x14ac:dyDescent="0.25">
      <c r="B28" s="23"/>
      <c r="C28" s="23"/>
      <c r="D28" s="23"/>
      <c r="E28" s="23"/>
      <c r="F28" s="23"/>
      <c r="G28" s="23"/>
      <c r="H28" s="23"/>
    </row>
    <row r="29" spans="2:16" x14ac:dyDescent="0.25">
      <c r="B29" s="23"/>
      <c r="C29" s="23"/>
      <c r="D29" s="23"/>
      <c r="E29" s="23"/>
      <c r="F29" s="23"/>
      <c r="G29" s="23"/>
      <c r="H29" s="23"/>
    </row>
    <row r="30" spans="2:16" x14ac:dyDescent="0.25">
      <c r="B30" s="24"/>
      <c r="C30" s="24"/>
      <c r="D30" s="24"/>
      <c r="E30" s="24"/>
      <c r="F30" s="24"/>
      <c r="G30" s="24"/>
      <c r="H30" s="24"/>
    </row>
  </sheetData>
  <mergeCells count="9">
    <mergeCell ref="B27:H27"/>
    <mergeCell ref="B28:H28"/>
    <mergeCell ref="B29:H29"/>
    <mergeCell ref="B30:H30"/>
    <mergeCell ref="J2:P2"/>
    <mergeCell ref="B23:H23"/>
    <mergeCell ref="B24:H24"/>
    <mergeCell ref="B25:H25"/>
    <mergeCell ref="B26:H2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25"/>
  <sheetViews>
    <sheetView zoomScaleNormal="100" workbookViewId="0">
      <pane ySplit="5" topLeftCell="A21" activePane="bottomLeft" state="frozen"/>
      <selection pane="bottomLeft" activeCell="A18" sqref="A18:XFD18"/>
    </sheetView>
  </sheetViews>
  <sheetFormatPr defaultColWidth="10.75" defaultRowHeight="15.75" x14ac:dyDescent="0.25"/>
  <cols>
    <col min="1" max="1" width="2" customWidth="1"/>
    <col min="2" max="2" width="15" customWidth="1"/>
    <col min="3" max="31" width="4" customWidth="1"/>
    <col min="33" max="33" width="2" customWidth="1"/>
    <col min="34" max="34" width="20" customWidth="1"/>
    <col min="35" max="35" width="10" customWidth="1"/>
    <col min="37" max="37" width="15" customWidth="1"/>
  </cols>
  <sheetData>
    <row r="1" spans="2:36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6" ht="12" customHeight="1" x14ac:dyDescent="0.25">
      <c r="C2" s="22" t="s">
        <v>12</v>
      </c>
      <c r="D2" s="22"/>
      <c r="E2" s="22"/>
      <c r="F2" s="22"/>
      <c r="G2" s="22" t="s">
        <v>34</v>
      </c>
      <c r="H2" s="22"/>
      <c r="I2" s="22"/>
      <c r="J2" s="22"/>
      <c r="K2" s="22"/>
      <c r="L2" s="22"/>
      <c r="M2" s="22"/>
      <c r="N2" s="22" t="s">
        <v>35</v>
      </c>
      <c r="O2" s="22"/>
      <c r="P2" s="22"/>
      <c r="Q2" s="22"/>
      <c r="R2" s="22"/>
      <c r="S2" s="22"/>
      <c r="T2" s="22"/>
      <c r="U2" s="22" t="s">
        <v>36</v>
      </c>
      <c r="V2" s="22"/>
      <c r="W2" s="22"/>
      <c r="X2" s="22"/>
      <c r="Y2" s="22"/>
      <c r="Z2" s="22"/>
      <c r="AA2" s="22"/>
      <c r="AB2" s="22" t="s">
        <v>37</v>
      </c>
      <c r="AC2" s="22"/>
      <c r="AD2" s="22"/>
      <c r="AE2" s="22"/>
    </row>
    <row r="3" spans="2:36" ht="12" customHeight="1" x14ac:dyDescent="0.25">
      <c r="B3" s="9"/>
      <c r="C3" s="3" t="s">
        <v>33</v>
      </c>
      <c r="D3" s="3" t="s">
        <v>33</v>
      </c>
      <c r="E3" s="3" t="s">
        <v>33</v>
      </c>
      <c r="F3" s="3" t="s">
        <v>33</v>
      </c>
      <c r="G3" s="3" t="s">
        <v>33</v>
      </c>
      <c r="H3" s="3" t="s">
        <v>33</v>
      </c>
      <c r="I3" s="3" t="s">
        <v>33</v>
      </c>
      <c r="J3" s="3" t="s">
        <v>33</v>
      </c>
      <c r="K3" s="3" t="s">
        <v>33</v>
      </c>
      <c r="L3" s="3" t="s">
        <v>33</v>
      </c>
      <c r="M3" s="3" t="s">
        <v>33</v>
      </c>
      <c r="N3" s="3" t="s">
        <v>33</v>
      </c>
      <c r="O3" s="3" t="s">
        <v>33</v>
      </c>
      <c r="P3" s="3" t="s">
        <v>33</v>
      </c>
      <c r="Q3" s="3" t="s">
        <v>33</v>
      </c>
      <c r="R3" s="3" t="s">
        <v>33</v>
      </c>
      <c r="S3" s="3" t="s">
        <v>33</v>
      </c>
      <c r="T3" s="3" t="s">
        <v>33</v>
      </c>
      <c r="U3" s="3" t="s">
        <v>33</v>
      </c>
      <c r="V3" s="3" t="s">
        <v>33</v>
      </c>
      <c r="W3" s="3" t="s">
        <v>33</v>
      </c>
      <c r="X3" s="3" t="s">
        <v>33</v>
      </c>
      <c r="Y3" s="3" t="s">
        <v>33</v>
      </c>
      <c r="Z3" s="3" t="s">
        <v>33</v>
      </c>
      <c r="AA3" s="3" t="s">
        <v>33</v>
      </c>
      <c r="AB3" s="3" t="s">
        <v>33</v>
      </c>
      <c r="AC3" s="3" t="s">
        <v>33</v>
      </c>
      <c r="AD3" s="3" t="s">
        <v>33</v>
      </c>
      <c r="AE3" s="3" t="s">
        <v>33</v>
      </c>
      <c r="AF3" s="21" t="s">
        <v>13</v>
      </c>
      <c r="AH3" s="21" t="s">
        <v>14</v>
      </c>
      <c r="AI3" s="21" t="s">
        <v>15</v>
      </c>
      <c r="AJ3" s="21" t="s">
        <v>16</v>
      </c>
    </row>
    <row r="4" spans="2:36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1"/>
      <c r="AH4" s="21"/>
      <c r="AI4" s="21"/>
      <c r="AJ4" s="21"/>
    </row>
    <row r="5" spans="2:36" ht="12" customHeight="1" x14ac:dyDescent="0.25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21"/>
      <c r="AH5" s="21"/>
      <c r="AI5" s="21"/>
      <c r="AJ5" s="21"/>
    </row>
    <row r="6" spans="2:36" ht="20.100000000000001" customHeight="1" x14ac:dyDescent="0.25">
      <c r="B6" s="4" t="str">
        <f>'January 2024'!B6</f>
        <v>Amaning Ernest</v>
      </c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/>
      <c r="AC6" s="7"/>
      <c r="AD6" s="7"/>
      <c r="AE6" s="7"/>
      <c r="AF6" s="8">
        <f t="shared" ref="AF6:AF24" si="0">(COUNTIF(C6:AE6,"H")*1)+(COUNTIF(C6:AE6,"H1")*0.5)+(COUNTIF(C6:AE6,"H2")*0.5)+(COUNTIF(C6:AE6,"Q")*0.25)+(COUNTIF(C6:AE6,"E")*1)+(COUNTIF(C6:AE6,"S")*0)+(COUNTIF(C6:AE6,"M")*0)+(COUNTIF(C6:AE6,"L")*0)+(COUNTIF(C6:AE6,"W")*0)+(COUNTIF(C6:AE6,"B")*0)+(COUNTIF(C6:AE6,"C")*0)+(COUNTIF(C6:AE6,"N")*0)</f>
        <v>0</v>
      </c>
      <c r="AH6" s="8" t="s">
        <v>17</v>
      </c>
      <c r="AI6" s="10" t="s">
        <v>18</v>
      </c>
      <c r="AJ6" s="6">
        <v>1</v>
      </c>
    </row>
    <row r="7" spans="2:36" ht="20.100000000000001" customHeight="1" x14ac:dyDescent="0.25">
      <c r="B7" s="4" t="str">
        <f>'January 2024'!B7</f>
        <v>Bennett Paul</v>
      </c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7"/>
      <c r="O7" s="7" t="s">
        <v>117</v>
      </c>
      <c r="P7" s="7"/>
      <c r="Q7" s="7"/>
      <c r="R7" s="7"/>
      <c r="S7" s="8"/>
      <c r="T7" s="8"/>
      <c r="U7" s="7"/>
      <c r="V7" s="7"/>
      <c r="W7" s="7"/>
      <c r="X7" s="7"/>
      <c r="Y7" s="7"/>
      <c r="Z7" s="8"/>
      <c r="AA7" s="8"/>
      <c r="AB7" s="7"/>
      <c r="AC7" s="7"/>
      <c r="AD7" s="7"/>
      <c r="AE7" s="7"/>
      <c r="AF7" s="8">
        <f t="shared" si="0"/>
        <v>0.5</v>
      </c>
      <c r="AH7" s="8" t="s">
        <v>19</v>
      </c>
      <c r="AI7" s="11" t="s">
        <v>20</v>
      </c>
      <c r="AJ7" s="6">
        <v>0.5</v>
      </c>
    </row>
    <row r="8" spans="2:36" ht="20.100000000000001" customHeight="1" x14ac:dyDescent="0.25">
      <c r="B8" s="4" t="str">
        <f>'January 2024'!B8</f>
        <v>Dyett Joe</v>
      </c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/>
      <c r="AC8" s="7"/>
      <c r="AD8" s="7"/>
      <c r="AE8" s="7"/>
      <c r="AF8" s="8">
        <f t="shared" si="0"/>
        <v>0</v>
      </c>
      <c r="AH8" s="8" t="s">
        <v>21</v>
      </c>
      <c r="AI8" s="11" t="s">
        <v>22</v>
      </c>
      <c r="AJ8" s="6">
        <v>0.5</v>
      </c>
    </row>
    <row r="9" spans="2:36" ht="20.100000000000001" customHeight="1" x14ac:dyDescent="0.25">
      <c r="B9" s="4" t="str">
        <f>'January 2024'!B9</f>
        <v>Haugh Paul</v>
      </c>
      <c r="C9" s="7"/>
      <c r="D9" s="7"/>
      <c r="E9" s="8"/>
      <c r="F9" s="8"/>
      <c r="G9" s="7"/>
      <c r="H9" s="7"/>
      <c r="I9" s="7"/>
      <c r="J9" s="7"/>
      <c r="K9" s="7"/>
      <c r="L9" s="8"/>
      <c r="M9" s="8"/>
      <c r="N9" s="7" t="s">
        <v>116</v>
      </c>
      <c r="O9" s="7" t="s">
        <v>116</v>
      </c>
      <c r="P9" s="7" t="s">
        <v>116</v>
      </c>
      <c r="Q9" s="7" t="s">
        <v>116</v>
      </c>
      <c r="R9" s="7"/>
      <c r="S9" s="8"/>
      <c r="T9" s="8"/>
      <c r="U9" s="7"/>
      <c r="V9" s="7"/>
      <c r="W9" s="7"/>
      <c r="X9" s="7"/>
      <c r="Y9" s="7"/>
      <c r="Z9" s="8"/>
      <c r="AA9" s="8"/>
      <c r="AB9" s="7"/>
      <c r="AC9" s="7"/>
      <c r="AD9" s="7"/>
      <c r="AE9" s="7"/>
      <c r="AF9" s="8">
        <f t="shared" si="0"/>
        <v>4</v>
      </c>
      <c r="AH9" s="8" t="s">
        <v>23</v>
      </c>
      <c r="AI9" s="12" t="s">
        <v>24</v>
      </c>
      <c r="AJ9" s="6">
        <v>0</v>
      </c>
    </row>
    <row r="10" spans="2:36" ht="20.100000000000001" customHeight="1" x14ac:dyDescent="0.25">
      <c r="B10" s="4" t="str">
        <f>'January 2024'!B10</f>
        <v>Hayhoe James</v>
      </c>
      <c r="C10" s="7"/>
      <c r="D10" s="7" t="s">
        <v>116</v>
      </c>
      <c r="E10" s="8"/>
      <c r="F10" s="8"/>
      <c r="G10" s="7"/>
      <c r="H10" s="7"/>
      <c r="I10" s="7"/>
      <c r="J10" s="7"/>
      <c r="K10" s="7"/>
      <c r="L10" s="8"/>
      <c r="M10" s="8"/>
      <c r="N10" s="7"/>
      <c r="O10" s="7"/>
      <c r="P10" s="7"/>
      <c r="Q10" s="7"/>
      <c r="R10" s="7"/>
      <c r="S10" s="8"/>
      <c r="T10" s="8"/>
      <c r="U10" s="7"/>
      <c r="V10" s="7"/>
      <c r="W10" s="7"/>
      <c r="X10" s="7"/>
      <c r="Y10" s="7"/>
      <c r="Z10" s="8"/>
      <c r="AA10" s="8"/>
      <c r="AB10" s="7"/>
      <c r="AC10" s="7"/>
      <c r="AD10" s="7"/>
      <c r="AE10" s="7"/>
      <c r="AF10" s="8">
        <f t="shared" si="0"/>
        <v>1</v>
      </c>
      <c r="AH10" s="8" t="s">
        <v>25</v>
      </c>
      <c r="AI10" s="13" t="s">
        <v>26</v>
      </c>
      <c r="AJ10" s="6">
        <v>0</v>
      </c>
    </row>
    <row r="11" spans="2:36" ht="20.100000000000001" customHeight="1" x14ac:dyDescent="0.25">
      <c r="B11" s="4" t="str">
        <f>'January 2024'!B11</f>
        <v>Hayhoe Richard</v>
      </c>
      <c r="C11" s="7"/>
      <c r="D11" s="7"/>
      <c r="E11" s="8"/>
      <c r="F11" s="8"/>
      <c r="G11" s="7"/>
      <c r="H11" s="7"/>
      <c r="I11" s="7"/>
      <c r="J11" s="7"/>
      <c r="K11" s="7" t="s">
        <v>116</v>
      </c>
      <c r="L11" s="8"/>
      <c r="M11" s="8"/>
      <c r="N11" s="7" t="s">
        <v>116</v>
      </c>
      <c r="O11" s="7" t="s">
        <v>116</v>
      </c>
      <c r="P11" s="7" t="s">
        <v>116</v>
      </c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/>
      <c r="AC11" s="7"/>
      <c r="AD11" s="7"/>
      <c r="AE11" s="7"/>
      <c r="AF11" s="8">
        <f t="shared" si="0"/>
        <v>4</v>
      </c>
      <c r="AH11" s="8" t="s">
        <v>27</v>
      </c>
      <c r="AI11" s="14" t="s">
        <v>28</v>
      </c>
      <c r="AJ11" s="6">
        <v>0</v>
      </c>
    </row>
    <row r="12" spans="2:36" ht="20.100000000000001" customHeight="1" x14ac:dyDescent="0.25">
      <c r="B12" s="4" t="str">
        <f>'January 2024'!B12</f>
        <v>Keynes Amber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8">
        <f t="shared" si="0"/>
        <v>0</v>
      </c>
      <c r="AH12" s="8" t="s">
        <v>29</v>
      </c>
      <c r="AI12" s="15" t="s">
        <v>30</v>
      </c>
      <c r="AJ12" s="6">
        <v>0</v>
      </c>
    </row>
    <row r="13" spans="2:36" ht="20.100000000000001" customHeight="1" x14ac:dyDescent="0.25">
      <c r="B13" s="4" t="str">
        <f>'January 2024'!B13</f>
        <v>Kulsinskas Auris</v>
      </c>
      <c r="C13" s="7"/>
      <c r="D13" s="7"/>
      <c r="E13" s="8"/>
      <c r="F13" s="8"/>
      <c r="G13" s="7"/>
      <c r="H13" s="7"/>
      <c r="I13" s="7"/>
      <c r="J13" s="7"/>
      <c r="K13" s="7"/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/>
      <c r="AC13" s="7"/>
      <c r="AD13" s="7"/>
      <c r="AE13" s="7"/>
      <c r="AF13" s="8">
        <f t="shared" si="0"/>
        <v>0</v>
      </c>
    </row>
    <row r="14" spans="2:36" ht="20.100000000000001" customHeight="1" x14ac:dyDescent="0.25">
      <c r="B14" s="4" t="str">
        <f>'January 2024'!B14</f>
        <v>Kulsinskas Kes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/>
      <c r="AC14" s="7"/>
      <c r="AD14" s="7"/>
      <c r="AE14" s="7"/>
      <c r="AF14" s="8">
        <f t="shared" si="0"/>
        <v>0</v>
      </c>
    </row>
    <row r="15" spans="2:36" ht="20.100000000000001" customHeight="1" x14ac:dyDescent="0.25">
      <c r="B15" s="4" t="str">
        <f>'January 2024'!B15</f>
        <v>O'Brien Martin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/>
      <c r="AC15" s="7"/>
      <c r="AD15" s="7"/>
      <c r="AE15" s="7"/>
      <c r="AF15" s="8">
        <f t="shared" si="0"/>
        <v>0</v>
      </c>
    </row>
    <row r="16" spans="2:36" ht="20.100000000000001" customHeight="1" x14ac:dyDescent="0.25">
      <c r="B16" s="4" t="str">
        <f>'January 2024'!B16</f>
        <v>O'Malley Kieran</v>
      </c>
      <c r="C16" s="7"/>
      <c r="D16" s="7"/>
      <c r="E16" s="8"/>
      <c r="F16" s="8"/>
      <c r="G16" s="7"/>
      <c r="H16" s="7"/>
      <c r="I16" s="7" t="s">
        <v>116</v>
      </c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/>
      <c r="AC16" s="7"/>
      <c r="AD16" s="7"/>
      <c r="AE16" s="7"/>
      <c r="AF16" s="8">
        <f t="shared" si="0"/>
        <v>1</v>
      </c>
    </row>
    <row r="17" spans="2:32" ht="20.100000000000001" customHeight="1" x14ac:dyDescent="0.25">
      <c r="B17" s="4" t="str">
        <f>'January 2024'!B17</f>
        <v>Robinson Mark</v>
      </c>
      <c r="C17" s="7"/>
      <c r="D17" s="7"/>
      <c r="E17" s="8"/>
      <c r="F17" s="8"/>
      <c r="G17" s="7"/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/>
      <c r="V17" s="7"/>
      <c r="W17" s="7"/>
      <c r="X17" s="7"/>
      <c r="Y17" s="7"/>
      <c r="Z17" s="8"/>
      <c r="AA17" s="8"/>
      <c r="AB17" s="7"/>
      <c r="AC17" s="7"/>
      <c r="AD17" s="7"/>
      <c r="AE17" s="7"/>
      <c r="AF17" s="8">
        <f t="shared" si="0"/>
        <v>0</v>
      </c>
    </row>
    <row r="18" spans="2:32" ht="20.100000000000001" customHeight="1" x14ac:dyDescent="0.25">
      <c r="B18" s="4" t="str">
        <f>'January 2024'!B18</f>
        <v>Sanders Dave</v>
      </c>
      <c r="C18" s="7"/>
      <c r="D18" s="7"/>
      <c r="E18" s="8"/>
      <c r="F18" s="8"/>
      <c r="G18" s="7"/>
      <c r="H18" s="7"/>
      <c r="I18" s="7"/>
      <c r="J18" s="7"/>
      <c r="K18" s="7"/>
      <c r="L18" s="8"/>
      <c r="M18" s="8"/>
      <c r="N18" s="7"/>
      <c r="O18" s="7"/>
      <c r="P18" s="7"/>
      <c r="Q18" s="7"/>
      <c r="R18" s="7"/>
      <c r="S18" s="8"/>
      <c r="T18" s="8"/>
      <c r="U18" s="7"/>
      <c r="V18" s="7"/>
      <c r="W18" s="7"/>
      <c r="X18" s="7"/>
      <c r="Y18" s="7"/>
      <c r="Z18" s="8"/>
      <c r="AA18" s="8"/>
      <c r="AB18" s="7"/>
      <c r="AC18" s="7"/>
      <c r="AD18" s="7"/>
      <c r="AE18" s="7"/>
      <c r="AF18" s="8">
        <f t="shared" si="0"/>
        <v>0</v>
      </c>
    </row>
    <row r="19" spans="2:32" ht="20.100000000000001" customHeight="1" x14ac:dyDescent="0.25">
      <c r="B19" s="4" t="str">
        <f>'January 2024'!B19</f>
        <v>Singh Deborah</v>
      </c>
      <c r="C19" s="7"/>
      <c r="D19" s="7"/>
      <c r="E19" s="8"/>
      <c r="F19" s="8"/>
      <c r="G19" s="7"/>
      <c r="H19" s="7"/>
      <c r="I19" s="7"/>
      <c r="J19" s="7"/>
      <c r="K19" s="7"/>
      <c r="L19" s="8"/>
      <c r="M19" s="8"/>
      <c r="N19" s="7"/>
      <c r="O19" s="7"/>
      <c r="P19" s="7"/>
      <c r="Q19" s="7"/>
      <c r="R19" s="7"/>
      <c r="S19" s="8"/>
      <c r="T19" s="8"/>
      <c r="U19" s="7"/>
      <c r="V19" s="7"/>
      <c r="W19" s="7"/>
      <c r="X19" s="7"/>
      <c r="Y19" s="7"/>
      <c r="Z19" s="8"/>
      <c r="AA19" s="8"/>
      <c r="AB19" s="7"/>
      <c r="AC19" s="7"/>
      <c r="AD19" s="7"/>
      <c r="AE19" s="7"/>
      <c r="AF19" s="8">
        <f t="shared" si="0"/>
        <v>0</v>
      </c>
    </row>
    <row r="20" spans="2:32" ht="20.100000000000001" customHeight="1" x14ac:dyDescent="0.25">
      <c r="B20" s="4" t="str">
        <f>'January 2024'!B20</f>
        <v>Simonovic Slav</v>
      </c>
      <c r="C20" s="7"/>
      <c r="D20" s="7"/>
      <c r="E20" s="8"/>
      <c r="F20" s="8"/>
      <c r="G20" s="7"/>
      <c r="H20" s="7"/>
      <c r="I20" s="7"/>
      <c r="J20" s="7"/>
      <c r="K20" s="7"/>
      <c r="L20" s="8"/>
      <c r="M20" s="8"/>
      <c r="N20" s="7"/>
      <c r="O20" s="7"/>
      <c r="P20" s="7"/>
      <c r="Q20" s="7"/>
      <c r="R20" s="7"/>
      <c r="S20" s="8"/>
      <c r="T20" s="8"/>
      <c r="U20" s="7"/>
      <c r="V20" s="7"/>
      <c r="W20" s="7"/>
      <c r="X20" s="7"/>
      <c r="Y20" s="7"/>
      <c r="Z20" s="8"/>
      <c r="AA20" s="8"/>
      <c r="AB20" s="7"/>
      <c r="AC20" s="7"/>
      <c r="AD20" s="7"/>
      <c r="AE20" s="7"/>
      <c r="AF20" s="8">
        <f t="shared" si="0"/>
        <v>0</v>
      </c>
    </row>
    <row r="21" spans="2:32" ht="20.100000000000001" customHeight="1" x14ac:dyDescent="0.25">
      <c r="B21" s="4" t="str">
        <f>'January 2024'!B21</f>
        <v>Smith Joe</v>
      </c>
      <c r="C21" s="7"/>
      <c r="D21" s="7"/>
      <c r="E21" s="8"/>
      <c r="F21" s="8"/>
      <c r="G21" s="7"/>
      <c r="H21" s="7"/>
      <c r="I21" s="7"/>
      <c r="J21" s="7"/>
      <c r="K21" s="7"/>
      <c r="L21" s="8"/>
      <c r="M21" s="8"/>
      <c r="N21" s="7"/>
      <c r="O21" s="7"/>
      <c r="P21" s="7"/>
      <c r="Q21" s="7"/>
      <c r="R21" s="7" t="s">
        <v>18</v>
      </c>
      <c r="S21" s="8"/>
      <c r="T21" s="8"/>
      <c r="U21" s="7"/>
      <c r="V21" s="7"/>
      <c r="W21" s="7"/>
      <c r="X21" s="7"/>
      <c r="Y21" s="7"/>
      <c r="Z21" s="8"/>
      <c r="AA21" s="8"/>
      <c r="AB21" s="7" t="s">
        <v>18</v>
      </c>
      <c r="AC21" s="7"/>
      <c r="AD21" s="7"/>
      <c r="AE21" s="7"/>
      <c r="AF21" s="8">
        <f t="shared" ref="AF21" si="1">(COUNTIF(C21:AE21,"H")*1)+(COUNTIF(C21:AE21,"H1")*0.5)+(COUNTIF(C21:AE21,"H2")*0.5)+(COUNTIF(C21:AE21,"Q")*0.25)+(COUNTIF(C21:AE21,"E")*1)+(COUNTIF(C21:AE21,"S")*0)+(COUNTIF(C21:AE21,"M")*0)+(COUNTIF(C21:AE21,"L")*0)+(COUNTIF(C21:AE21,"W")*0)+(COUNTIF(C21:AE21,"B")*0)+(COUNTIF(C21:AE21,"C")*0)+(COUNTIF(C21:AE21,"N")*0)</f>
        <v>2</v>
      </c>
    </row>
    <row r="22" spans="2:32" ht="20.100000000000001" customHeight="1" x14ac:dyDescent="0.25">
      <c r="B22" s="4" t="str">
        <f>'January 2024'!B22</f>
        <v>Thorpe Simon</v>
      </c>
      <c r="C22" s="7"/>
      <c r="D22" s="7"/>
      <c r="E22" s="8"/>
      <c r="F22" s="8"/>
      <c r="G22" s="7"/>
      <c r="H22" s="7"/>
      <c r="I22" s="7"/>
      <c r="J22" s="7"/>
      <c r="K22" s="7"/>
      <c r="L22" s="8"/>
      <c r="M22" s="8"/>
      <c r="N22" s="7"/>
      <c r="O22" s="7"/>
      <c r="P22" s="7"/>
      <c r="Q22" s="7"/>
      <c r="R22" s="7"/>
      <c r="S22" s="8"/>
      <c r="T22" s="8"/>
      <c r="U22" s="7"/>
      <c r="V22" s="7"/>
      <c r="W22" s="7"/>
      <c r="X22" s="7"/>
      <c r="Y22" s="7"/>
      <c r="Z22" s="8"/>
      <c r="AA22" s="8"/>
      <c r="AB22" s="7" t="s">
        <v>116</v>
      </c>
      <c r="AC22" s="7" t="s">
        <v>116</v>
      </c>
      <c r="AD22" s="7" t="s">
        <v>116</v>
      </c>
      <c r="AE22" s="7"/>
      <c r="AF22" s="8">
        <f t="shared" si="0"/>
        <v>3</v>
      </c>
    </row>
    <row r="23" spans="2:32" ht="20.100000000000001" customHeight="1" x14ac:dyDescent="0.25">
      <c r="B23" s="4" t="str">
        <f>'January 2024'!B23</f>
        <v>Warner Kacee</v>
      </c>
      <c r="C23" s="7"/>
      <c r="D23" s="7"/>
      <c r="E23" s="8"/>
      <c r="F23" s="8"/>
      <c r="G23" s="7"/>
      <c r="H23" s="7"/>
      <c r="I23" s="7"/>
      <c r="J23" s="7"/>
      <c r="K23" s="7"/>
      <c r="L23" s="8"/>
      <c r="M23" s="8"/>
      <c r="N23" s="7"/>
      <c r="O23" s="7"/>
      <c r="P23" s="7"/>
      <c r="Q23" s="7"/>
      <c r="R23" s="7"/>
      <c r="S23" s="8"/>
      <c r="T23" s="8"/>
      <c r="U23" s="7"/>
      <c r="V23" s="7"/>
      <c r="W23" s="7"/>
      <c r="X23" s="7"/>
      <c r="Y23" s="7"/>
      <c r="Z23" s="8"/>
      <c r="AA23" s="8"/>
      <c r="AB23" s="7"/>
      <c r="AC23" s="7"/>
      <c r="AD23" s="7"/>
      <c r="AE23" s="7"/>
      <c r="AF23" s="8">
        <f t="shared" ref="AF23" si="2">(COUNTIF(C23:AE23,"H")*1)+(COUNTIF(C23:AE23,"H1")*0.5)+(COUNTIF(C23:AE23,"H2")*0.5)+(COUNTIF(C23:AE23,"Q")*0.25)+(COUNTIF(C23:AE23,"E")*1)+(COUNTIF(C23:AE23,"S")*0)+(COUNTIF(C23:AE23,"M")*0)+(COUNTIF(C23:AE23,"L")*0)+(COUNTIF(C23:AE23,"W")*0)+(COUNTIF(C23:AE23,"B")*0)+(COUNTIF(C23:AE23,"C")*0)+(COUNTIF(C23:AE23,"N")*0)</f>
        <v>0</v>
      </c>
    </row>
    <row r="24" spans="2:32" ht="20.100000000000001" customHeight="1" x14ac:dyDescent="0.25">
      <c r="B24" s="4" t="str">
        <f>'January 2024'!B24</f>
        <v>Wray Jason</v>
      </c>
      <c r="C24" s="7" t="s">
        <v>116</v>
      </c>
      <c r="D24" s="7" t="s">
        <v>116</v>
      </c>
      <c r="E24" s="8"/>
      <c r="F24" s="8"/>
      <c r="G24" s="7"/>
      <c r="H24" s="7"/>
      <c r="I24" s="7"/>
      <c r="J24" s="7"/>
      <c r="K24" s="7"/>
      <c r="L24" s="8"/>
      <c r="M24" s="8"/>
      <c r="N24" s="7"/>
      <c r="O24" s="7"/>
      <c r="P24" s="7"/>
      <c r="Q24" s="7"/>
      <c r="R24" s="7" t="s">
        <v>117</v>
      </c>
      <c r="S24" s="8"/>
      <c r="T24" s="8"/>
      <c r="U24" s="7"/>
      <c r="V24" s="7"/>
      <c r="W24" s="7"/>
      <c r="X24" s="7"/>
      <c r="Y24" s="7"/>
      <c r="Z24" s="8"/>
      <c r="AA24" s="8"/>
      <c r="AB24" s="7"/>
      <c r="AC24" s="7"/>
      <c r="AD24" s="7"/>
      <c r="AE24" s="7"/>
      <c r="AF24" s="8">
        <f t="shared" si="0"/>
        <v>2.5</v>
      </c>
    </row>
    <row r="25" spans="2:32" ht="20.100000000000001" customHeight="1" x14ac:dyDescent="0.25"/>
  </sheetData>
  <mergeCells count="10">
    <mergeCell ref="C1:AG1"/>
    <mergeCell ref="AF3:AF5"/>
    <mergeCell ref="AH3:AH5"/>
    <mergeCell ref="AI3:AI5"/>
    <mergeCell ref="AJ3:AJ5"/>
    <mergeCell ref="C2:F2"/>
    <mergeCell ref="G2:M2"/>
    <mergeCell ref="N2:T2"/>
    <mergeCell ref="U2:AA2"/>
    <mergeCell ref="AB2:AE2"/>
  </mergeCells>
  <conditionalFormatting sqref="C6:AE24">
    <cfRule type="expression" dxfId="131" priority="1">
      <formula>NOT(ISERROR(SEARCH("H1", C6)))</formula>
    </cfRule>
    <cfRule type="expression" dxfId="130" priority="2">
      <formula>NOT(ISERROR(SEARCH("H2", C6)))</formula>
    </cfRule>
    <cfRule type="expression" dxfId="129" priority="3">
      <formula>NOT(ISERROR(SEARCH("H", C6)))</formula>
    </cfRule>
    <cfRule type="expression" dxfId="128" priority="4">
      <formula>NOT(ISERROR(SEARCH("Q", C6)))</formula>
    </cfRule>
    <cfRule type="expression" dxfId="127" priority="5">
      <formula>NOT(ISERROR(SEARCH("E", C6)))</formula>
    </cfRule>
    <cfRule type="expression" dxfId="126" priority="6">
      <formula>NOT(ISERROR(SEARCH("S", C6)))</formula>
    </cfRule>
    <cfRule type="expression" dxfId="125" priority="7">
      <formula>NOT(ISERROR(SEARCH("M", C6)))</formula>
    </cfRule>
    <cfRule type="expression" dxfId="124" priority="8">
      <formula>NOT(ISERROR(SEARCH("L", C6)))</formula>
    </cfRule>
    <cfRule type="expression" dxfId="123" priority="9">
      <formula>NOT(ISERROR(SEARCH("W", C6)))</formula>
    </cfRule>
    <cfRule type="expression" dxfId="122" priority="10">
      <formula>NOT(ISERROR(SEARCH("B", C6)))</formula>
    </cfRule>
    <cfRule type="expression" dxfId="121" priority="11">
      <formula>NOT(ISERROR(SEARCH("C", C6)))</formula>
    </cfRule>
    <cfRule type="expression" dxfId="120" priority="12">
      <formula>NOT(ISERROR(SEARCH("N", C6)))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25"/>
  <sheetViews>
    <sheetView zoomScaleNormal="100" workbookViewId="0">
      <pane ySplit="5" topLeftCell="A14" activePane="bottomLeft" state="frozen"/>
      <selection pane="bottomLeft" activeCell="X24" sqref="X24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37</v>
      </c>
      <c r="D2" s="22"/>
      <c r="E2" s="22"/>
      <c r="F2" s="22" t="s">
        <v>39</v>
      </c>
      <c r="G2" s="22"/>
      <c r="H2" s="22"/>
      <c r="I2" s="22"/>
      <c r="J2" s="22"/>
      <c r="K2" s="22"/>
      <c r="L2" s="22"/>
      <c r="M2" s="22" t="s">
        <v>40</v>
      </c>
      <c r="N2" s="22"/>
      <c r="O2" s="22"/>
      <c r="P2" s="22"/>
      <c r="Q2" s="22"/>
      <c r="R2" s="22"/>
      <c r="S2" s="22"/>
      <c r="T2" s="22" t="s">
        <v>41</v>
      </c>
      <c r="U2" s="22"/>
      <c r="V2" s="22"/>
      <c r="W2" s="22"/>
      <c r="X2" s="22"/>
      <c r="Y2" s="22"/>
      <c r="Z2" s="22"/>
      <c r="AA2" s="22" t="s">
        <v>42</v>
      </c>
      <c r="AB2" s="22"/>
      <c r="AC2" s="22"/>
      <c r="AD2" s="22"/>
      <c r="AE2" s="22"/>
      <c r="AF2" s="22"/>
      <c r="AG2" s="22"/>
    </row>
    <row r="3" spans="2:38" ht="12" customHeight="1" x14ac:dyDescent="0.25">
      <c r="B3" s="9"/>
      <c r="C3" s="3" t="s">
        <v>38</v>
      </c>
      <c r="D3" s="3" t="s">
        <v>38</v>
      </c>
      <c r="E3" s="3" t="s">
        <v>38</v>
      </c>
      <c r="F3" s="3" t="s">
        <v>38</v>
      </c>
      <c r="G3" s="3" t="s">
        <v>38</v>
      </c>
      <c r="H3" s="3" t="s">
        <v>38</v>
      </c>
      <c r="I3" s="3" t="s">
        <v>38</v>
      </c>
      <c r="J3" s="3" t="s">
        <v>38</v>
      </c>
      <c r="K3" s="3" t="s">
        <v>38</v>
      </c>
      <c r="L3" s="3" t="s">
        <v>38</v>
      </c>
      <c r="M3" s="3" t="s">
        <v>38</v>
      </c>
      <c r="N3" s="3" t="s">
        <v>38</v>
      </c>
      <c r="O3" s="3" t="s">
        <v>38</v>
      </c>
      <c r="P3" s="3" t="s">
        <v>38</v>
      </c>
      <c r="Q3" s="3" t="s">
        <v>38</v>
      </c>
      <c r="R3" s="3" t="s">
        <v>38</v>
      </c>
      <c r="S3" s="3" t="s">
        <v>38</v>
      </c>
      <c r="T3" s="3" t="s">
        <v>38</v>
      </c>
      <c r="U3" s="3" t="s">
        <v>38</v>
      </c>
      <c r="V3" s="3" t="s">
        <v>38</v>
      </c>
      <c r="W3" s="3" t="s">
        <v>38</v>
      </c>
      <c r="X3" s="3" t="s">
        <v>38</v>
      </c>
      <c r="Y3" s="3" t="s">
        <v>38</v>
      </c>
      <c r="Z3" s="3" t="s">
        <v>38</v>
      </c>
      <c r="AA3" s="3" t="s">
        <v>38</v>
      </c>
      <c r="AB3" s="3" t="s">
        <v>38</v>
      </c>
      <c r="AC3" s="3" t="s">
        <v>38</v>
      </c>
      <c r="AD3" s="3" t="s">
        <v>38</v>
      </c>
      <c r="AE3" s="3" t="s">
        <v>38</v>
      </c>
      <c r="AF3" s="3" t="s">
        <v>38</v>
      </c>
      <c r="AG3" s="3" t="s">
        <v>38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1" t="s">
        <v>7</v>
      </c>
      <c r="AH5" s="21"/>
      <c r="AJ5" s="21"/>
      <c r="AK5" s="21"/>
      <c r="AL5" s="21"/>
    </row>
    <row r="6" spans="2:38" ht="20.100000000000001" customHeight="1" x14ac:dyDescent="0.25">
      <c r="B6" s="4" t="str">
        <f>'January 2024'!B6</f>
        <v>Amaning Ernest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 t="s">
        <v>28</v>
      </c>
      <c r="AF6" s="8"/>
      <c r="AG6" s="8"/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Bennett Paul</v>
      </c>
      <c r="C7" s="7"/>
      <c r="D7" s="8"/>
      <c r="E7" s="8"/>
      <c r="F7" s="7"/>
      <c r="G7" s="7"/>
      <c r="H7" s="7"/>
      <c r="I7" s="7"/>
      <c r="J7" s="7"/>
      <c r="K7" s="8"/>
      <c r="L7" s="8"/>
      <c r="M7" s="7"/>
      <c r="N7" s="7"/>
      <c r="O7" s="7" t="s">
        <v>116</v>
      </c>
      <c r="P7" s="7"/>
      <c r="Q7" s="7"/>
      <c r="R7" s="8"/>
      <c r="S7" s="8"/>
      <c r="T7" s="7"/>
      <c r="U7" s="7"/>
      <c r="V7" s="7"/>
      <c r="W7" s="7"/>
      <c r="X7" s="7"/>
      <c r="Y7" s="8"/>
      <c r="Z7" s="8"/>
      <c r="AA7" s="7"/>
      <c r="AB7" s="7"/>
      <c r="AC7" s="7"/>
      <c r="AD7" s="7"/>
      <c r="AE7" s="7" t="s">
        <v>28</v>
      </c>
      <c r="AF7" s="8"/>
      <c r="AG7" s="8"/>
      <c r="AH7" s="8">
        <f t="shared" si="0"/>
        <v>1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Dyett Joe</v>
      </c>
      <c r="C8" s="7"/>
      <c r="D8" s="8"/>
      <c r="E8" s="8"/>
      <c r="F8" s="7"/>
      <c r="G8" s="7"/>
      <c r="H8" s="7"/>
      <c r="I8" s="7"/>
      <c r="J8" s="7"/>
      <c r="K8" s="8"/>
      <c r="L8" s="8"/>
      <c r="M8" s="7"/>
      <c r="N8" s="7"/>
      <c r="O8" s="7"/>
      <c r="P8" s="7"/>
      <c r="Q8" s="7"/>
      <c r="R8" s="8"/>
      <c r="S8" s="8"/>
      <c r="T8" s="7"/>
      <c r="U8" s="7"/>
      <c r="V8" s="7"/>
      <c r="W8" s="7"/>
      <c r="X8" s="7"/>
      <c r="Y8" s="8"/>
      <c r="Z8" s="8"/>
      <c r="AA8" s="7"/>
      <c r="AB8" s="7"/>
      <c r="AC8" s="7"/>
      <c r="AD8" s="7"/>
      <c r="AE8" s="7" t="s">
        <v>28</v>
      </c>
      <c r="AF8" s="8"/>
      <c r="AG8" s="8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Haugh Paul</v>
      </c>
      <c r="C9" s="7"/>
      <c r="D9" s="8"/>
      <c r="E9" s="8"/>
      <c r="F9" s="7"/>
      <c r="G9" s="7"/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/>
      <c r="AB9" s="7"/>
      <c r="AC9" s="7"/>
      <c r="AD9" s="7"/>
      <c r="AE9" s="7" t="s">
        <v>28</v>
      </c>
      <c r="AF9" s="8"/>
      <c r="AG9" s="8"/>
      <c r="AH9" s="8">
        <f t="shared" si="0"/>
        <v>0</v>
      </c>
      <c r="AJ9" s="8" t="s">
        <v>23</v>
      </c>
      <c r="AK9" s="12" t="s">
        <v>24</v>
      </c>
      <c r="AL9" s="6">
        <v>0.25</v>
      </c>
    </row>
    <row r="10" spans="2:38" ht="20.100000000000001" customHeight="1" x14ac:dyDescent="0.25">
      <c r="B10" s="4" t="str">
        <f>'January 2024'!B10</f>
        <v>Hayhoe James</v>
      </c>
      <c r="C10" s="7"/>
      <c r="D10" s="8"/>
      <c r="E10" s="8"/>
      <c r="F10" s="7"/>
      <c r="G10" s="7"/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/>
      <c r="Y10" s="8"/>
      <c r="Z10" s="8"/>
      <c r="AA10" s="7"/>
      <c r="AB10" s="7"/>
      <c r="AC10" s="7"/>
      <c r="AD10" s="7"/>
      <c r="AE10" s="7" t="s">
        <v>28</v>
      </c>
      <c r="AF10" s="8"/>
      <c r="AG10" s="8"/>
      <c r="AH10" s="8">
        <f t="shared" si="0"/>
        <v>0</v>
      </c>
      <c r="AJ10" s="8" t="s">
        <v>25</v>
      </c>
      <c r="AK10" s="13" t="s">
        <v>26</v>
      </c>
      <c r="AL10" s="6">
        <v>1</v>
      </c>
    </row>
    <row r="11" spans="2:38" ht="20.100000000000001" customHeight="1" x14ac:dyDescent="0.25">
      <c r="B11" s="4" t="str">
        <f>'January 2024'!B11</f>
        <v>Hayhoe Richard</v>
      </c>
      <c r="C11" s="7"/>
      <c r="D11" s="8"/>
      <c r="E11" s="8"/>
      <c r="F11" s="7"/>
      <c r="G11" s="7"/>
      <c r="H11" s="7"/>
      <c r="I11" s="7"/>
      <c r="J11" s="7"/>
      <c r="K11" s="8"/>
      <c r="L11" s="8"/>
      <c r="M11" s="7"/>
      <c r="N11" s="7"/>
      <c r="O11" s="7"/>
      <c r="P11" s="7"/>
      <c r="Q11" s="7"/>
      <c r="R11" s="8"/>
      <c r="S11" s="8"/>
      <c r="T11" s="7"/>
      <c r="U11" s="7"/>
      <c r="V11" s="7"/>
      <c r="W11" s="7"/>
      <c r="X11" s="7"/>
      <c r="Y11" s="8"/>
      <c r="Z11" s="8"/>
      <c r="AA11" s="7"/>
      <c r="AB11" s="7"/>
      <c r="AC11" s="7"/>
      <c r="AD11" s="7"/>
      <c r="AE11" s="7" t="s">
        <v>28</v>
      </c>
      <c r="AF11" s="8"/>
      <c r="AG11" s="8"/>
      <c r="AH11" s="8">
        <f t="shared" si="0"/>
        <v>0</v>
      </c>
      <c r="AJ11" s="8" t="s">
        <v>27</v>
      </c>
      <c r="AK11" s="14" t="s">
        <v>28</v>
      </c>
      <c r="AL11" s="6">
        <v>0</v>
      </c>
    </row>
    <row r="12" spans="2:38" ht="20.100000000000001" customHeight="1" x14ac:dyDescent="0.25">
      <c r="B12" s="4" t="str">
        <f>'January 2024'!B12</f>
        <v>Keynes Amber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/>
      <c r="N12" s="7"/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 t="s">
        <v>116</v>
      </c>
      <c r="AD12" s="7" t="s">
        <v>116</v>
      </c>
      <c r="AE12" s="7" t="s">
        <v>28</v>
      </c>
      <c r="AF12" s="8"/>
      <c r="AG12" s="8"/>
      <c r="AH12" s="8">
        <f t="shared" si="0"/>
        <v>2</v>
      </c>
      <c r="AJ12" s="8" t="s">
        <v>29</v>
      </c>
      <c r="AK12" s="15" t="s">
        <v>30</v>
      </c>
      <c r="AL12" s="6">
        <v>0</v>
      </c>
    </row>
    <row r="13" spans="2:38" ht="20.100000000000001" customHeight="1" x14ac:dyDescent="0.25">
      <c r="B13" s="4" t="str">
        <f>'January 2024'!B13</f>
        <v>Kulsinskas Auris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 t="s">
        <v>28</v>
      </c>
      <c r="AF13" s="8"/>
      <c r="AG13" s="8"/>
      <c r="AH13" s="8">
        <f t="shared" si="0"/>
        <v>0</v>
      </c>
      <c r="AL13" s="6">
        <v>0</v>
      </c>
    </row>
    <row r="14" spans="2:38" ht="20.100000000000001" customHeight="1" x14ac:dyDescent="0.25">
      <c r="B14" s="4" t="str">
        <f>'January 2024'!B14</f>
        <v>Kulsinskas Kes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 t="s">
        <v>28</v>
      </c>
      <c r="AF14" s="8"/>
      <c r="AG14" s="8"/>
      <c r="AH14" s="8">
        <f t="shared" si="0"/>
        <v>0</v>
      </c>
      <c r="AL14" s="6">
        <v>0</v>
      </c>
    </row>
    <row r="15" spans="2:38" ht="20.100000000000001" customHeight="1" x14ac:dyDescent="0.25">
      <c r="B15" s="4" t="str">
        <f>'January 2024'!B15</f>
        <v>O'Brien Martin</v>
      </c>
      <c r="C15" s="7"/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 t="s">
        <v>116</v>
      </c>
      <c r="P15" s="7" t="s">
        <v>116</v>
      </c>
      <c r="Q15" s="7" t="s">
        <v>116</v>
      </c>
      <c r="R15" s="8"/>
      <c r="S15" s="8"/>
      <c r="T15" s="7" t="s">
        <v>116</v>
      </c>
      <c r="U15" s="7" t="s">
        <v>116</v>
      </c>
      <c r="V15" s="7" t="s">
        <v>116</v>
      </c>
      <c r="W15" s="7" t="s">
        <v>116</v>
      </c>
      <c r="X15" s="7" t="s">
        <v>116</v>
      </c>
      <c r="Y15" s="8"/>
      <c r="Z15" s="8"/>
      <c r="AA15" s="7"/>
      <c r="AB15" s="7"/>
      <c r="AC15" s="7"/>
      <c r="AD15" s="7"/>
      <c r="AE15" s="7" t="s">
        <v>28</v>
      </c>
      <c r="AF15" s="8"/>
      <c r="AG15" s="8"/>
      <c r="AH15" s="8">
        <f t="shared" si="0"/>
        <v>8</v>
      </c>
      <c r="AL15" s="6">
        <v>0</v>
      </c>
    </row>
    <row r="16" spans="2:38" ht="20.100000000000001" customHeight="1" x14ac:dyDescent="0.25">
      <c r="B16" s="4" t="str">
        <f>'January 2024'!B16</f>
        <v>O'Malley Kieran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 t="s">
        <v>116</v>
      </c>
      <c r="AE16" s="7" t="s">
        <v>28</v>
      </c>
      <c r="AF16" s="8"/>
      <c r="AG16" s="8"/>
      <c r="AH16" s="8">
        <f t="shared" si="0"/>
        <v>1</v>
      </c>
      <c r="AL16" s="6">
        <v>0</v>
      </c>
    </row>
    <row r="17" spans="2:38" ht="20.100000000000001" customHeight="1" x14ac:dyDescent="0.25">
      <c r="B17" s="4" t="str">
        <f>'January 2024'!B17</f>
        <v>Robinson Mark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8"/>
      <c r="S17" s="8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 t="s">
        <v>28</v>
      </c>
      <c r="AF17" s="8"/>
      <c r="AG17" s="8"/>
      <c r="AH17" s="8">
        <f t="shared" si="0"/>
        <v>0</v>
      </c>
      <c r="AL17" s="6">
        <v>0</v>
      </c>
    </row>
    <row r="18" spans="2:38" ht="20.100000000000001" customHeight="1" x14ac:dyDescent="0.25">
      <c r="B18" s="4" t="str">
        <f>'January 2024'!B18</f>
        <v>Sanders Dave</v>
      </c>
      <c r="C18" s="7"/>
      <c r="D18" s="8"/>
      <c r="E18" s="8"/>
      <c r="F18" s="7"/>
      <c r="G18" s="7"/>
      <c r="H18" s="7"/>
      <c r="I18" s="7"/>
      <c r="J18" s="7"/>
      <c r="K18" s="8"/>
      <c r="L18" s="8"/>
      <c r="M18" s="7"/>
      <c r="N18" s="7"/>
      <c r="O18" s="7" t="s">
        <v>116</v>
      </c>
      <c r="P18" s="7"/>
      <c r="Q18" s="7" t="s">
        <v>116</v>
      </c>
      <c r="R18" s="8"/>
      <c r="S18" s="8"/>
      <c r="T18" s="7"/>
      <c r="U18" s="7"/>
      <c r="V18" s="7"/>
      <c r="W18" s="7"/>
      <c r="X18" s="7"/>
      <c r="Y18" s="8"/>
      <c r="Z18" s="8"/>
      <c r="AA18" s="7"/>
      <c r="AB18" s="7"/>
      <c r="AC18" s="7"/>
      <c r="AD18" s="7" t="s">
        <v>116</v>
      </c>
      <c r="AE18" s="7" t="s">
        <v>28</v>
      </c>
      <c r="AF18" s="8"/>
      <c r="AG18" s="8"/>
      <c r="AH18" s="8">
        <f t="shared" si="0"/>
        <v>3</v>
      </c>
    </row>
    <row r="19" spans="2:38" ht="20.100000000000001" customHeight="1" x14ac:dyDescent="0.25">
      <c r="B19" s="4" t="str">
        <f>'January 2024'!B19</f>
        <v>Singh Deborah</v>
      </c>
      <c r="C19" s="7"/>
      <c r="D19" s="8"/>
      <c r="E19" s="8"/>
      <c r="F19" s="7"/>
      <c r="G19" s="7"/>
      <c r="H19" s="7"/>
      <c r="I19" s="7"/>
      <c r="J19" s="7"/>
      <c r="K19" s="8"/>
      <c r="L19" s="8"/>
      <c r="M19" s="7"/>
      <c r="N19" s="7"/>
      <c r="O19" s="7"/>
      <c r="P19" s="7"/>
      <c r="Q19" s="7"/>
      <c r="R19" s="8"/>
      <c r="S19" s="8"/>
      <c r="T19" s="7"/>
      <c r="U19" s="7"/>
      <c r="V19" s="7"/>
      <c r="W19" s="7"/>
      <c r="X19" s="7"/>
      <c r="Y19" s="8"/>
      <c r="Z19" s="8"/>
      <c r="AA19" s="7"/>
      <c r="AB19" s="7"/>
      <c r="AC19" s="7" t="s">
        <v>116</v>
      </c>
      <c r="AD19" s="7" t="s">
        <v>116</v>
      </c>
      <c r="AE19" s="7" t="s">
        <v>28</v>
      </c>
      <c r="AF19" s="8"/>
      <c r="AG19" s="8"/>
      <c r="AH19" s="8">
        <f t="shared" si="0"/>
        <v>2</v>
      </c>
    </row>
    <row r="20" spans="2:38" ht="20.100000000000001" customHeight="1" x14ac:dyDescent="0.25">
      <c r="B20" s="4" t="str">
        <f>'January 2024'!B20</f>
        <v>Simonovic Slav</v>
      </c>
      <c r="C20" s="7"/>
      <c r="D20" s="8"/>
      <c r="E20" s="8"/>
      <c r="F20" s="7"/>
      <c r="G20" s="7"/>
      <c r="H20" s="7"/>
      <c r="I20" s="7"/>
      <c r="J20" s="7"/>
      <c r="K20" s="8"/>
      <c r="L20" s="8"/>
      <c r="M20" s="7"/>
      <c r="N20" s="7"/>
      <c r="O20" s="7"/>
      <c r="P20" s="7"/>
      <c r="Q20" s="7"/>
      <c r="R20" s="8"/>
      <c r="S20" s="8"/>
      <c r="T20" s="7"/>
      <c r="U20" s="7"/>
      <c r="V20" s="7"/>
      <c r="W20" s="7"/>
      <c r="X20" s="7"/>
      <c r="Y20" s="8"/>
      <c r="Z20" s="8"/>
      <c r="AA20" s="7"/>
      <c r="AB20" s="7"/>
      <c r="AC20" s="7"/>
      <c r="AD20" s="7"/>
      <c r="AE20" s="7" t="s">
        <v>28</v>
      </c>
      <c r="AF20" s="8"/>
      <c r="AG20" s="8"/>
      <c r="AH20" s="8">
        <f t="shared" si="0"/>
        <v>0</v>
      </c>
    </row>
    <row r="21" spans="2:38" ht="20.100000000000001" customHeight="1" x14ac:dyDescent="0.25">
      <c r="B21" s="4" t="str">
        <f>'January 2024'!B21</f>
        <v>Smith Joe</v>
      </c>
      <c r="C21" s="7"/>
      <c r="D21" s="8"/>
      <c r="E21" s="8"/>
      <c r="F21" s="7"/>
      <c r="G21" s="7"/>
      <c r="H21" s="7"/>
      <c r="I21" s="7"/>
      <c r="J21" s="7"/>
      <c r="K21" s="8"/>
      <c r="L21" s="8"/>
      <c r="M21" s="7"/>
      <c r="N21" s="7"/>
      <c r="O21" s="7"/>
      <c r="P21" s="7"/>
      <c r="Q21" s="7"/>
      <c r="R21" s="8"/>
      <c r="S21" s="8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 t="s">
        <v>28</v>
      </c>
      <c r="AF21" s="8"/>
      <c r="AG21" s="8"/>
      <c r="AH21" s="8">
        <f t="shared" ref="AH21" si="1">(COUNTIF(C21:AG21,"H")*1)+(COUNTIF(C21:AG21,"H1")*0.5)+(COUNTIF(C21:AG21,"H2")*0.5)+(COUNTIF(C21:AG21,"Q")*0.25)+(COUNTIF(C21:AG21,"E")*1)+(COUNTIF(C21:AG21,"S")*0)+(COUNTIF(C21:AG21,"M")*0)+(COUNTIF(C21:AG21,"L")*0)+(COUNTIF(C21:AG21,"W")*0)+(COUNTIF(C21:AG21,"B")*0)+(COUNTIF(C21:AG21,"C")*0)+(COUNTIF(C21:AG21,"N")*0)</f>
        <v>0</v>
      </c>
    </row>
    <row r="22" spans="2:38" ht="20.100000000000001" customHeight="1" x14ac:dyDescent="0.25">
      <c r="B22" s="4" t="str">
        <f>'January 2024'!B22</f>
        <v>Thorpe Simon</v>
      </c>
      <c r="C22" s="7"/>
      <c r="D22" s="8"/>
      <c r="E22" s="8"/>
      <c r="F22" s="7"/>
      <c r="G22" s="7"/>
      <c r="H22" s="7"/>
      <c r="I22" s="7"/>
      <c r="J22" s="7"/>
      <c r="K22" s="8"/>
      <c r="L22" s="8"/>
      <c r="M22" s="7" t="s">
        <v>116</v>
      </c>
      <c r="N22" s="7"/>
      <c r="O22" s="7"/>
      <c r="P22" s="7"/>
      <c r="Q22" s="7"/>
      <c r="R22" s="8"/>
      <c r="S22" s="8"/>
      <c r="T22" s="7"/>
      <c r="U22" s="7"/>
      <c r="V22" s="7"/>
      <c r="W22" s="7"/>
      <c r="X22" s="7"/>
      <c r="Y22" s="8"/>
      <c r="Z22" s="8"/>
      <c r="AA22" s="7"/>
      <c r="AB22" s="7"/>
      <c r="AC22" s="7"/>
      <c r="AD22" s="7"/>
      <c r="AE22" s="7" t="s">
        <v>28</v>
      </c>
      <c r="AF22" s="8"/>
      <c r="AG22" s="8"/>
      <c r="AH22" s="8">
        <f t="shared" si="0"/>
        <v>1</v>
      </c>
    </row>
    <row r="23" spans="2:38" ht="20.100000000000001" customHeight="1" x14ac:dyDescent="0.25">
      <c r="B23" s="4" t="str">
        <f>'January 2024'!B23</f>
        <v>Warner Kacee</v>
      </c>
      <c r="C23" s="7"/>
      <c r="D23" s="8"/>
      <c r="E23" s="8"/>
      <c r="F23" s="7"/>
      <c r="G23" s="7"/>
      <c r="H23" s="7"/>
      <c r="I23" s="7"/>
      <c r="J23" s="7"/>
      <c r="K23" s="8"/>
      <c r="L23" s="8"/>
      <c r="M23" s="7"/>
      <c r="N23" s="7"/>
      <c r="O23" s="7"/>
      <c r="P23" s="7"/>
      <c r="Q23" s="7"/>
      <c r="R23" s="8"/>
      <c r="S23" s="8"/>
      <c r="T23" s="7"/>
      <c r="U23" s="7"/>
      <c r="V23" s="7"/>
      <c r="W23" s="7"/>
      <c r="X23" s="7"/>
      <c r="Y23" s="8"/>
      <c r="Z23" s="8"/>
      <c r="AA23" s="7"/>
      <c r="AB23" s="7"/>
      <c r="AC23" s="7"/>
      <c r="AD23" s="7"/>
      <c r="AE23" s="7" t="s">
        <v>28</v>
      </c>
      <c r="AF23" s="8"/>
      <c r="AG23" s="8"/>
      <c r="AH23" s="8">
        <f t="shared" ref="AH23" si="2">(COUNTIF(C23:AG23,"H")*1)+(COUNTIF(C23:AG23,"H1")*0.5)+(COUNTIF(C23:AG23,"H2")*0.5)+(COUNTIF(C23:AG23,"Q")*0.25)+(COUNTIF(C23:AG23,"E")*1)+(COUNTIF(C23:AG23,"S")*0)+(COUNTIF(C23:AG23,"M")*0)+(COUNTIF(C23:AG23,"L")*0)+(COUNTIF(C23:AG23,"W")*0)+(COUNTIF(C23:AG23,"B")*0)+(COUNTIF(C23:AG23,"C")*0)+(COUNTIF(C23:AG23,"N")*0)</f>
        <v>0</v>
      </c>
    </row>
    <row r="24" spans="2:38" ht="20.100000000000001" customHeight="1" x14ac:dyDescent="0.25">
      <c r="B24" s="4" t="str">
        <f>'January 2024'!B24</f>
        <v>Wray Jason</v>
      </c>
      <c r="C24" s="7"/>
      <c r="D24" s="8"/>
      <c r="E24" s="8"/>
      <c r="F24" s="7"/>
      <c r="G24" s="7"/>
      <c r="H24" s="7"/>
      <c r="I24" s="7"/>
      <c r="J24" s="7"/>
      <c r="K24" s="8"/>
      <c r="L24" s="8"/>
      <c r="M24" s="7"/>
      <c r="N24" s="7"/>
      <c r="O24" s="7"/>
      <c r="P24" s="7"/>
      <c r="Q24" s="7"/>
      <c r="R24" s="8"/>
      <c r="S24" s="8"/>
      <c r="T24" s="7"/>
      <c r="U24" s="7"/>
      <c r="V24" s="7"/>
      <c r="W24" s="7"/>
      <c r="X24" s="7"/>
      <c r="Y24" s="8"/>
      <c r="Z24" s="8"/>
      <c r="AA24" s="7"/>
      <c r="AB24" s="7"/>
      <c r="AC24" s="7"/>
      <c r="AD24" s="7"/>
      <c r="AE24" s="7" t="s">
        <v>28</v>
      </c>
      <c r="AF24" s="8"/>
      <c r="AG24" s="8"/>
      <c r="AH24" s="8">
        <f t="shared" si="0"/>
        <v>0</v>
      </c>
    </row>
    <row r="25" spans="2:38" ht="20.100000000000001" customHeight="1" x14ac:dyDescent="0.25"/>
  </sheetData>
  <mergeCells count="10">
    <mergeCell ref="AH3:AH5"/>
    <mergeCell ref="AJ3:AJ5"/>
    <mergeCell ref="AK3:AK5"/>
    <mergeCell ref="AL3:AL5"/>
    <mergeCell ref="C1:AG1"/>
    <mergeCell ref="C2:E2"/>
    <mergeCell ref="F2:L2"/>
    <mergeCell ref="M2:S2"/>
    <mergeCell ref="T2:Z2"/>
    <mergeCell ref="AA2:AG2"/>
  </mergeCells>
  <conditionalFormatting sqref="C6:AG24">
    <cfRule type="expression" dxfId="119" priority="1">
      <formula>NOT(ISERROR(SEARCH("H1", C6)))</formula>
    </cfRule>
    <cfRule type="expression" dxfId="118" priority="2">
      <formula>NOT(ISERROR(SEARCH("H2", C6)))</formula>
    </cfRule>
    <cfRule type="expression" dxfId="117" priority="3">
      <formula>NOT(ISERROR(SEARCH("H", C6)))</formula>
    </cfRule>
    <cfRule type="expression" dxfId="116" priority="4">
      <formula>NOT(ISERROR(SEARCH("Q", C6)))</formula>
    </cfRule>
    <cfRule type="expression" dxfId="115" priority="5">
      <formula>NOT(ISERROR(SEARCH("E", C6)))</formula>
    </cfRule>
    <cfRule type="expression" dxfId="114" priority="6">
      <formula>NOT(ISERROR(SEARCH("S", C6)))</formula>
    </cfRule>
    <cfRule type="expression" dxfId="113" priority="7">
      <formula>NOT(ISERROR(SEARCH("M", C6)))</formula>
    </cfRule>
    <cfRule type="expression" dxfId="112" priority="8">
      <formula>NOT(ISERROR(SEARCH("L", C6)))</formula>
    </cfRule>
    <cfRule type="expression" dxfId="111" priority="9">
      <formula>NOT(ISERROR(SEARCH("W", C6)))</formula>
    </cfRule>
    <cfRule type="expression" dxfId="110" priority="10">
      <formula>NOT(ISERROR(SEARCH("B", C6)))</formula>
    </cfRule>
    <cfRule type="expression" dxfId="109" priority="11">
      <formula>NOT(ISERROR(SEARCH("C", C6)))</formula>
    </cfRule>
    <cfRule type="expression" dxfId="108" priority="12">
      <formula>NOT(ISERROR(SEARCH("N", C6)))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25"/>
  <sheetViews>
    <sheetView zoomScaleNormal="100" workbookViewId="0">
      <pane ySplit="5" topLeftCell="A15" activePane="bottomLeft" state="frozen"/>
      <selection pane="bottomLeft" activeCell="A19" sqref="A19:XFD19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7" ht="12" customHeight="1" x14ac:dyDescent="0.25">
      <c r="C2" s="22" t="s">
        <v>44</v>
      </c>
      <c r="D2" s="22"/>
      <c r="E2" s="22"/>
      <c r="F2" s="22"/>
      <c r="G2" s="22"/>
      <c r="H2" s="22"/>
      <c r="I2" s="22"/>
      <c r="J2" s="22" t="s">
        <v>45</v>
      </c>
      <c r="K2" s="22"/>
      <c r="L2" s="22"/>
      <c r="M2" s="22"/>
      <c r="N2" s="22"/>
      <c r="O2" s="22"/>
      <c r="P2" s="22"/>
      <c r="Q2" s="22" t="s">
        <v>46</v>
      </c>
      <c r="R2" s="22"/>
      <c r="S2" s="22"/>
      <c r="T2" s="22"/>
      <c r="U2" s="22"/>
      <c r="V2" s="22"/>
      <c r="W2" s="22"/>
      <c r="X2" s="22" t="s">
        <v>47</v>
      </c>
      <c r="Y2" s="22"/>
      <c r="Z2" s="22"/>
      <c r="AA2" s="22"/>
      <c r="AB2" s="22"/>
      <c r="AC2" s="22"/>
      <c r="AD2" s="22"/>
      <c r="AE2" s="22" t="s">
        <v>48</v>
      </c>
      <c r="AF2" s="22"/>
    </row>
    <row r="3" spans="2:37" ht="12" customHeight="1" x14ac:dyDescent="0.25">
      <c r="B3" s="9"/>
      <c r="C3" s="3" t="s">
        <v>43</v>
      </c>
      <c r="D3" s="3" t="s">
        <v>43</v>
      </c>
      <c r="E3" s="3" t="s">
        <v>43</v>
      </c>
      <c r="F3" s="3" t="s">
        <v>43</v>
      </c>
      <c r="G3" s="3" t="s">
        <v>43</v>
      </c>
      <c r="H3" s="3" t="s">
        <v>43</v>
      </c>
      <c r="I3" s="3" t="s">
        <v>43</v>
      </c>
      <c r="J3" s="3" t="s">
        <v>43</v>
      </c>
      <c r="K3" s="3" t="s">
        <v>43</v>
      </c>
      <c r="L3" s="3" t="s">
        <v>43</v>
      </c>
      <c r="M3" s="3" t="s">
        <v>43</v>
      </c>
      <c r="N3" s="3" t="s">
        <v>43</v>
      </c>
      <c r="O3" s="3" t="s">
        <v>43</v>
      </c>
      <c r="P3" s="3" t="s">
        <v>43</v>
      </c>
      <c r="Q3" s="3" t="s">
        <v>43</v>
      </c>
      <c r="R3" s="3" t="s">
        <v>43</v>
      </c>
      <c r="S3" s="3" t="s">
        <v>43</v>
      </c>
      <c r="T3" s="3" t="s">
        <v>43</v>
      </c>
      <c r="U3" s="3" t="s">
        <v>43</v>
      </c>
      <c r="V3" s="3" t="s">
        <v>43</v>
      </c>
      <c r="W3" s="3" t="s">
        <v>43</v>
      </c>
      <c r="X3" s="3" t="s">
        <v>43</v>
      </c>
      <c r="Y3" s="3" t="s">
        <v>43</v>
      </c>
      <c r="Z3" s="3" t="s">
        <v>43</v>
      </c>
      <c r="AA3" s="3" t="s">
        <v>43</v>
      </c>
      <c r="AB3" s="3" t="s">
        <v>43</v>
      </c>
      <c r="AC3" s="3" t="s">
        <v>43</v>
      </c>
      <c r="AD3" s="3" t="s">
        <v>43</v>
      </c>
      <c r="AE3" s="3" t="s">
        <v>43</v>
      </c>
      <c r="AF3" s="3" t="s">
        <v>43</v>
      </c>
      <c r="AG3" s="21" t="s">
        <v>13</v>
      </c>
      <c r="AI3" s="21" t="s">
        <v>14</v>
      </c>
      <c r="AJ3" s="21" t="s">
        <v>15</v>
      </c>
      <c r="AK3" s="21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1"/>
      <c r="AI4" s="21"/>
      <c r="AJ4" s="21"/>
      <c r="AK4" s="21"/>
    </row>
    <row r="5" spans="2:37" ht="12" customHeight="1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21"/>
      <c r="AI5" s="21"/>
      <c r="AJ5" s="21"/>
      <c r="AK5" s="21"/>
    </row>
    <row r="6" spans="2:37" ht="20.100000000000001" customHeight="1" x14ac:dyDescent="0.25">
      <c r="B6" s="4" t="str">
        <f>'January 2024'!B6</f>
        <v>Amaning Ernest</v>
      </c>
      <c r="C6" s="7" t="s">
        <v>28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8">
        <f t="shared" ref="AG6:AG24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Bennett Paul</v>
      </c>
      <c r="C7" s="7" t="s">
        <v>28</v>
      </c>
      <c r="D7" s="7"/>
      <c r="E7" s="7"/>
      <c r="F7" s="7"/>
      <c r="G7" s="7"/>
      <c r="H7" s="8"/>
      <c r="I7" s="8"/>
      <c r="J7" s="7"/>
      <c r="K7" s="7" t="s">
        <v>116</v>
      </c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8">
        <f t="shared" si="0"/>
        <v>1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4" t="str">
        <f>'January 2024'!B8</f>
        <v>Dyett Joe</v>
      </c>
      <c r="C8" s="7" t="s">
        <v>28</v>
      </c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 t="s">
        <v>116</v>
      </c>
      <c r="V8" s="8"/>
      <c r="W8" s="8"/>
      <c r="X8" s="7" t="s">
        <v>116</v>
      </c>
      <c r="Y8" s="7"/>
      <c r="Z8" s="7"/>
      <c r="AA8" s="7"/>
      <c r="AB8" s="7"/>
      <c r="AC8" s="8"/>
      <c r="AD8" s="8"/>
      <c r="AE8" s="7"/>
      <c r="AF8" s="7"/>
      <c r="AG8" s="8">
        <f t="shared" si="0"/>
        <v>2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Haugh Paul</v>
      </c>
      <c r="C9" s="7" t="s">
        <v>28</v>
      </c>
      <c r="D9" s="7"/>
      <c r="E9" s="7"/>
      <c r="F9" s="7"/>
      <c r="G9" s="7"/>
      <c r="H9" s="8"/>
      <c r="I9" s="8"/>
      <c r="J9" s="7" t="s">
        <v>116</v>
      </c>
      <c r="K9" s="7" t="s">
        <v>116</v>
      </c>
      <c r="L9" s="7" t="s">
        <v>116</v>
      </c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8">
        <f t="shared" si="0"/>
        <v>3</v>
      </c>
      <c r="AI9" s="8" t="s">
        <v>23</v>
      </c>
      <c r="AJ9" s="12" t="s">
        <v>24</v>
      </c>
      <c r="AK9" s="6">
        <v>0</v>
      </c>
    </row>
    <row r="10" spans="2:37" ht="20.100000000000001" customHeight="1" x14ac:dyDescent="0.25">
      <c r="B10" s="4" t="str">
        <f>'January 2024'!B10</f>
        <v>Hayhoe James</v>
      </c>
      <c r="C10" s="7" t="s">
        <v>28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8">
        <f t="shared" si="0"/>
        <v>0</v>
      </c>
      <c r="AI10" s="8" t="s">
        <v>25</v>
      </c>
      <c r="AJ10" s="13" t="s">
        <v>26</v>
      </c>
      <c r="AK10" s="6">
        <v>0</v>
      </c>
    </row>
    <row r="11" spans="2:37" ht="20.100000000000001" customHeight="1" x14ac:dyDescent="0.25">
      <c r="B11" s="4" t="str">
        <f>'January 2024'!B11</f>
        <v>Hayhoe Richard</v>
      </c>
      <c r="C11" s="7" t="s">
        <v>28</v>
      </c>
      <c r="D11" s="7"/>
      <c r="E11" s="7"/>
      <c r="F11" s="7"/>
      <c r="G11" s="7"/>
      <c r="H11" s="8"/>
      <c r="I11" s="8"/>
      <c r="J11" s="7"/>
      <c r="K11" s="7" t="s">
        <v>116</v>
      </c>
      <c r="L11" s="7" t="s">
        <v>116</v>
      </c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 t="s">
        <v>116</v>
      </c>
      <c r="AG11" s="8">
        <f t="shared" si="0"/>
        <v>3</v>
      </c>
      <c r="AI11" s="8" t="s">
        <v>27</v>
      </c>
      <c r="AJ11" s="14" t="s">
        <v>28</v>
      </c>
      <c r="AK11" s="6">
        <v>0</v>
      </c>
    </row>
    <row r="12" spans="2:37" ht="20.100000000000001" customHeight="1" x14ac:dyDescent="0.25">
      <c r="B12" s="4" t="str">
        <f>'January 2024'!B12</f>
        <v>Keynes Amber</v>
      </c>
      <c r="C12" s="7" t="s">
        <v>28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8">
        <f t="shared" si="0"/>
        <v>0</v>
      </c>
      <c r="AI12" s="8" t="s">
        <v>29</v>
      </c>
      <c r="AJ12" s="15" t="s">
        <v>30</v>
      </c>
      <c r="AK12" s="6">
        <v>0</v>
      </c>
    </row>
    <row r="13" spans="2:37" ht="20.100000000000001" customHeight="1" x14ac:dyDescent="0.25">
      <c r="B13" s="4" t="str">
        <f>'January 2024'!B13</f>
        <v>Kulsinskas Auris</v>
      </c>
      <c r="C13" s="7" t="s">
        <v>28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8">
        <f t="shared" si="0"/>
        <v>0</v>
      </c>
      <c r="AI13" s="8" t="s">
        <v>31</v>
      </c>
      <c r="AJ13" s="16" t="s">
        <v>32</v>
      </c>
      <c r="AK13" s="6">
        <v>0</v>
      </c>
    </row>
    <row r="14" spans="2:37" ht="20.100000000000001" customHeight="1" x14ac:dyDescent="0.25">
      <c r="B14" s="4" t="str">
        <f>'January 2024'!B14</f>
        <v>Kulsinskas Kes</v>
      </c>
      <c r="C14" s="7" t="s">
        <v>28</v>
      </c>
      <c r="D14" s="7" t="s">
        <v>116</v>
      </c>
      <c r="E14" s="7" t="s">
        <v>116</v>
      </c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8">
        <f t="shared" si="0"/>
        <v>2</v>
      </c>
    </row>
    <row r="15" spans="2:37" ht="20.100000000000001" customHeight="1" x14ac:dyDescent="0.25">
      <c r="B15" s="4" t="str">
        <f>'January 2024'!B15</f>
        <v>O'Brien Martin</v>
      </c>
      <c r="C15" s="7" t="s">
        <v>28</v>
      </c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 t="s">
        <v>116</v>
      </c>
      <c r="V15" s="8"/>
      <c r="W15" s="8"/>
      <c r="X15" s="7" t="s">
        <v>116</v>
      </c>
      <c r="Y15" s="7" t="s">
        <v>116</v>
      </c>
      <c r="Z15" s="7"/>
      <c r="AA15" s="7"/>
      <c r="AB15" s="7"/>
      <c r="AC15" s="8"/>
      <c r="AD15" s="8"/>
      <c r="AE15" s="7"/>
      <c r="AF15" s="7"/>
      <c r="AG15" s="8">
        <f t="shared" si="0"/>
        <v>3</v>
      </c>
    </row>
    <row r="16" spans="2:37" ht="20.100000000000001" customHeight="1" x14ac:dyDescent="0.25">
      <c r="B16" s="4" t="str">
        <f>'January 2024'!B16</f>
        <v>O'Malley Kieran</v>
      </c>
      <c r="C16" s="7" t="s">
        <v>28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8">
        <f t="shared" si="0"/>
        <v>0</v>
      </c>
    </row>
    <row r="17" spans="2:33" ht="20.100000000000001" customHeight="1" x14ac:dyDescent="0.25">
      <c r="B17" s="4" t="str">
        <f>'January 2024'!B17</f>
        <v>Robinson Mark</v>
      </c>
      <c r="C17" s="7" t="s">
        <v>28</v>
      </c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 t="s">
        <v>116</v>
      </c>
      <c r="AF17" s="7" t="s">
        <v>116</v>
      </c>
      <c r="AG17" s="8">
        <f t="shared" si="0"/>
        <v>2</v>
      </c>
    </row>
    <row r="18" spans="2:33" ht="20.100000000000001" customHeight="1" x14ac:dyDescent="0.25">
      <c r="B18" s="4" t="str">
        <f>'January 2024'!B18</f>
        <v>Sanders Dave</v>
      </c>
      <c r="C18" s="7" t="s">
        <v>28</v>
      </c>
      <c r="D18" s="7"/>
      <c r="E18" s="7"/>
      <c r="F18" s="7"/>
      <c r="G18" s="7"/>
      <c r="H18" s="8"/>
      <c r="I18" s="8"/>
      <c r="J18" s="7"/>
      <c r="K18" s="7"/>
      <c r="L18" s="7"/>
      <c r="M18" s="7"/>
      <c r="N18" s="7"/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8">
        <f t="shared" si="0"/>
        <v>0</v>
      </c>
    </row>
    <row r="19" spans="2:33" ht="20.100000000000001" customHeight="1" x14ac:dyDescent="0.25">
      <c r="B19" s="4" t="str">
        <f>'January 2024'!B19</f>
        <v>Singh Deborah</v>
      </c>
      <c r="C19" s="7" t="s">
        <v>28</v>
      </c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 t="s">
        <v>116</v>
      </c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8">
        <f t="shared" si="0"/>
        <v>1</v>
      </c>
    </row>
    <row r="20" spans="2:33" ht="20.100000000000001" customHeight="1" x14ac:dyDescent="0.25">
      <c r="B20" s="4" t="str">
        <f>'January 2024'!B20</f>
        <v>Simonovic Slav</v>
      </c>
      <c r="C20" s="7" t="s">
        <v>28</v>
      </c>
      <c r="D20" s="7"/>
      <c r="E20" s="7"/>
      <c r="F20" s="7"/>
      <c r="G20" s="7"/>
      <c r="H20" s="8"/>
      <c r="I20" s="8"/>
      <c r="J20" s="7"/>
      <c r="K20" s="7"/>
      <c r="L20" s="7"/>
      <c r="M20" s="7"/>
      <c r="N20" s="7"/>
      <c r="O20" s="8"/>
      <c r="P20" s="8"/>
      <c r="Q20" s="7"/>
      <c r="R20" s="7"/>
      <c r="S20" s="7"/>
      <c r="T20" s="7"/>
      <c r="U20" s="7"/>
      <c r="V20" s="8"/>
      <c r="W20" s="8"/>
      <c r="X20" s="7"/>
      <c r="Y20" s="7"/>
      <c r="Z20" s="7"/>
      <c r="AA20" s="7"/>
      <c r="AB20" s="7"/>
      <c r="AC20" s="8"/>
      <c r="AD20" s="8"/>
      <c r="AE20" s="7" t="s">
        <v>116</v>
      </c>
      <c r="AF20" s="7" t="s">
        <v>116</v>
      </c>
      <c r="AG20" s="8">
        <f t="shared" si="0"/>
        <v>2</v>
      </c>
    </row>
    <row r="21" spans="2:33" ht="20.100000000000001" customHeight="1" x14ac:dyDescent="0.25">
      <c r="B21" s="4" t="str">
        <f>'January 2024'!B21</f>
        <v>Smith Joe</v>
      </c>
      <c r="C21" s="7" t="s">
        <v>28</v>
      </c>
      <c r="D21" s="7"/>
      <c r="E21" s="7"/>
      <c r="F21" s="7"/>
      <c r="G21" s="7"/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/>
      <c r="AB21" s="7"/>
      <c r="AC21" s="8"/>
      <c r="AD21" s="8"/>
      <c r="AE21" s="7"/>
      <c r="AF21" s="7"/>
      <c r="AG21" s="8">
        <f t="shared" ref="AG21" si="1">(COUNTIF(C21:AF21,"H")*1)+(COUNTIF(C21:AF21,"H1")*0.5)+(COUNTIF(C21:AF21,"H2")*0.5)+(COUNTIF(C21:AF21,"Q")*0.25)+(COUNTIF(C21:AF21,"E")*1)+(COUNTIF(C21:AF21,"S")*0)+(COUNTIF(C21:AF21,"M")*0)+(COUNTIF(C21:AF21,"L")*0)+(COUNTIF(C21:AF21,"W")*0)+(COUNTIF(C21:AF21,"B")*0)+(COUNTIF(C21:AF21,"C")*0)+(COUNTIF(C21:AF21,"N")*0)</f>
        <v>0</v>
      </c>
    </row>
    <row r="22" spans="2:33" ht="20.100000000000001" customHeight="1" x14ac:dyDescent="0.25">
      <c r="B22" s="4" t="str">
        <f>'January 2024'!B22</f>
        <v>Thorpe Simon</v>
      </c>
      <c r="C22" s="7" t="s">
        <v>28</v>
      </c>
      <c r="D22" s="7"/>
      <c r="E22" s="7"/>
      <c r="F22" s="7"/>
      <c r="G22" s="7"/>
      <c r="H22" s="8"/>
      <c r="I22" s="8"/>
      <c r="J22" s="7"/>
      <c r="K22" s="7"/>
      <c r="L22" s="7"/>
      <c r="M22" s="7"/>
      <c r="N22" s="7"/>
      <c r="O22" s="8"/>
      <c r="P22" s="8"/>
      <c r="Q22" s="7"/>
      <c r="R22" s="7"/>
      <c r="S22" s="7"/>
      <c r="T22" s="7"/>
      <c r="U22" s="7"/>
      <c r="V22" s="8"/>
      <c r="W22" s="8"/>
      <c r="X22" s="7"/>
      <c r="Y22" s="7"/>
      <c r="Z22" s="7"/>
      <c r="AA22" s="7"/>
      <c r="AB22" s="7"/>
      <c r="AC22" s="8"/>
      <c r="AD22" s="8"/>
      <c r="AE22" s="7"/>
      <c r="AF22" s="7"/>
      <c r="AG22" s="8">
        <f t="shared" si="0"/>
        <v>0</v>
      </c>
    </row>
    <row r="23" spans="2:33" ht="20.100000000000001" customHeight="1" x14ac:dyDescent="0.25">
      <c r="B23" s="4" t="str">
        <f>'January 2024'!B23</f>
        <v>Warner Kacee</v>
      </c>
      <c r="C23" s="7" t="s">
        <v>28</v>
      </c>
      <c r="D23" s="7"/>
      <c r="E23" s="7"/>
      <c r="F23" s="7"/>
      <c r="G23" s="7"/>
      <c r="H23" s="8"/>
      <c r="I23" s="8"/>
      <c r="J23" s="7"/>
      <c r="K23" s="7"/>
      <c r="L23" s="7"/>
      <c r="M23" s="7"/>
      <c r="N23" s="7"/>
      <c r="O23" s="8"/>
      <c r="P23" s="8"/>
      <c r="Q23" s="7"/>
      <c r="R23" s="7"/>
      <c r="S23" s="7"/>
      <c r="T23" s="7"/>
      <c r="U23" s="7"/>
      <c r="V23" s="8"/>
      <c r="W23" s="8"/>
      <c r="X23" s="7"/>
      <c r="Y23" s="7"/>
      <c r="Z23" s="7"/>
      <c r="AA23" s="7"/>
      <c r="AB23" s="7"/>
      <c r="AC23" s="8"/>
      <c r="AD23" s="8"/>
      <c r="AE23" s="7"/>
      <c r="AF23" s="7"/>
      <c r="AG23" s="8">
        <f t="shared" ref="AG23" si="2">(COUNTIF(C23:AF23,"H")*1)+(COUNTIF(C23:AF23,"H1")*0.5)+(COUNTIF(C23:AF23,"H2")*0.5)+(COUNTIF(C23:AF23,"Q")*0.25)+(COUNTIF(C23:AF23,"E")*1)+(COUNTIF(C23:AF23,"S")*0)+(COUNTIF(C23:AF23,"M")*0)+(COUNTIF(C23:AF23,"L")*0)+(COUNTIF(C23:AF23,"W")*0)+(COUNTIF(C23:AF23,"B")*0)+(COUNTIF(C23:AF23,"C")*0)+(COUNTIF(C23:AF23,"N")*0)</f>
        <v>0</v>
      </c>
    </row>
    <row r="24" spans="2:33" ht="20.100000000000001" customHeight="1" x14ac:dyDescent="0.25">
      <c r="B24" s="4" t="str">
        <f>'January 2024'!B24</f>
        <v>Wray Jason</v>
      </c>
      <c r="C24" s="7" t="s">
        <v>28</v>
      </c>
      <c r="D24" s="7"/>
      <c r="E24" s="7"/>
      <c r="F24" s="7"/>
      <c r="G24" s="7"/>
      <c r="H24" s="8"/>
      <c r="I24" s="8"/>
      <c r="J24" s="7"/>
      <c r="K24" s="7"/>
      <c r="L24" s="7"/>
      <c r="M24" s="7"/>
      <c r="N24" s="7"/>
      <c r="O24" s="8"/>
      <c r="P24" s="8"/>
      <c r="Q24" s="7" t="s">
        <v>116</v>
      </c>
      <c r="R24" s="7"/>
      <c r="S24" s="7"/>
      <c r="T24" s="7"/>
      <c r="U24" s="7"/>
      <c r="V24" s="8"/>
      <c r="W24" s="8"/>
      <c r="X24" s="7"/>
      <c r="Y24" s="7"/>
      <c r="Z24" s="7"/>
      <c r="AA24" s="7"/>
      <c r="AB24" s="7"/>
      <c r="AC24" s="8"/>
      <c r="AD24" s="8"/>
      <c r="AE24" s="7"/>
      <c r="AF24" s="7"/>
      <c r="AG24" s="8">
        <f t="shared" si="0"/>
        <v>1</v>
      </c>
    </row>
    <row r="25" spans="2:33" ht="20.100000000000001" customHeight="1" x14ac:dyDescent="0.25"/>
  </sheetData>
  <mergeCells count="10">
    <mergeCell ref="C1:AG1"/>
    <mergeCell ref="AG3:AG5"/>
    <mergeCell ref="AI3:AI5"/>
    <mergeCell ref="AJ3:AJ5"/>
    <mergeCell ref="AK3:AK5"/>
    <mergeCell ref="C2:I2"/>
    <mergeCell ref="J2:P2"/>
    <mergeCell ref="Q2:W2"/>
    <mergeCell ref="X2:AD2"/>
    <mergeCell ref="AE2:AF2"/>
  </mergeCells>
  <conditionalFormatting sqref="C6:AF24">
    <cfRule type="expression" dxfId="107" priority="1">
      <formula>NOT(ISERROR(SEARCH("H1", C6)))</formula>
    </cfRule>
    <cfRule type="expression" dxfId="106" priority="2">
      <formula>NOT(ISERROR(SEARCH("H2", C6)))</formula>
    </cfRule>
    <cfRule type="expression" dxfId="105" priority="3">
      <formula>NOT(ISERROR(SEARCH("H", C6)))</formula>
    </cfRule>
    <cfRule type="expression" dxfId="104" priority="4">
      <formula>NOT(ISERROR(SEARCH("Q", C6)))</formula>
    </cfRule>
    <cfRule type="expression" dxfId="103" priority="5">
      <formula>NOT(ISERROR(SEARCH("E", C6)))</formula>
    </cfRule>
    <cfRule type="expression" dxfId="102" priority="6">
      <formula>NOT(ISERROR(SEARCH("S", C6)))</formula>
    </cfRule>
    <cfRule type="expression" dxfId="101" priority="7">
      <formula>NOT(ISERROR(SEARCH("M", C6)))</formula>
    </cfRule>
    <cfRule type="expression" dxfId="100" priority="8">
      <formula>NOT(ISERROR(SEARCH("L", C6)))</formula>
    </cfRule>
    <cfRule type="expression" dxfId="99" priority="9">
      <formula>NOT(ISERROR(SEARCH("W", C6)))</formula>
    </cfRule>
    <cfRule type="expression" dxfId="98" priority="10">
      <formula>NOT(ISERROR(SEARCH("B", C6)))</formula>
    </cfRule>
    <cfRule type="expression" dxfId="97" priority="11">
      <formula>NOT(ISERROR(SEARCH("C", C6)))</formula>
    </cfRule>
    <cfRule type="expression" dxfId="96" priority="12">
      <formula>NOT(ISERROR(SEARCH("N", C6)))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25"/>
  <sheetViews>
    <sheetView zoomScaleNormal="100" workbookViewId="0">
      <pane ySplit="5" topLeftCell="A15" activePane="bottomLeft" state="frozen"/>
      <selection pane="bottomLeft" activeCell="E28" sqref="E28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48</v>
      </c>
      <c r="D2" s="22"/>
      <c r="E2" s="22"/>
      <c r="F2" s="22"/>
      <c r="G2" s="22"/>
      <c r="H2" s="22" t="s">
        <v>50</v>
      </c>
      <c r="I2" s="22"/>
      <c r="J2" s="22"/>
      <c r="K2" s="22"/>
      <c r="L2" s="22"/>
      <c r="M2" s="22"/>
      <c r="N2" s="22"/>
      <c r="O2" s="22" t="s">
        <v>51</v>
      </c>
      <c r="P2" s="22"/>
      <c r="Q2" s="22"/>
      <c r="R2" s="22"/>
      <c r="S2" s="22"/>
      <c r="T2" s="22"/>
      <c r="U2" s="22"/>
      <c r="V2" s="22" t="s">
        <v>52</v>
      </c>
      <c r="W2" s="22"/>
      <c r="X2" s="22"/>
      <c r="Y2" s="22"/>
      <c r="Z2" s="22"/>
      <c r="AA2" s="22"/>
      <c r="AB2" s="22"/>
      <c r="AC2" s="22" t="s">
        <v>53</v>
      </c>
      <c r="AD2" s="22"/>
      <c r="AE2" s="22"/>
      <c r="AF2" s="22"/>
      <c r="AG2" s="22"/>
    </row>
    <row r="3" spans="2:38" ht="12" customHeight="1" x14ac:dyDescent="0.25">
      <c r="B3" s="9"/>
      <c r="C3" s="3" t="s">
        <v>49</v>
      </c>
      <c r="D3" s="3" t="s">
        <v>49</v>
      </c>
      <c r="E3" s="3" t="s">
        <v>49</v>
      </c>
      <c r="F3" s="3" t="s">
        <v>49</v>
      </c>
      <c r="G3" s="3" t="s">
        <v>49</v>
      </c>
      <c r="H3" s="3" t="s">
        <v>49</v>
      </c>
      <c r="I3" s="3" t="s">
        <v>49</v>
      </c>
      <c r="J3" s="3" t="s">
        <v>49</v>
      </c>
      <c r="K3" s="3" t="s">
        <v>49</v>
      </c>
      <c r="L3" s="3" t="s">
        <v>49</v>
      </c>
      <c r="M3" s="3" t="s">
        <v>49</v>
      </c>
      <c r="N3" s="3" t="s">
        <v>49</v>
      </c>
      <c r="O3" s="3" t="s">
        <v>49</v>
      </c>
      <c r="P3" s="3" t="s">
        <v>49</v>
      </c>
      <c r="Q3" s="3" t="s">
        <v>49</v>
      </c>
      <c r="R3" s="3" t="s">
        <v>49</v>
      </c>
      <c r="S3" s="3" t="s">
        <v>49</v>
      </c>
      <c r="T3" s="3" t="s">
        <v>49</v>
      </c>
      <c r="U3" s="3" t="s">
        <v>49</v>
      </c>
      <c r="V3" s="3" t="s">
        <v>49</v>
      </c>
      <c r="W3" s="3" t="s">
        <v>49</v>
      </c>
      <c r="X3" s="3" t="s">
        <v>49</v>
      </c>
      <c r="Y3" s="3" t="s">
        <v>49</v>
      </c>
      <c r="Z3" s="3" t="s">
        <v>49</v>
      </c>
      <c r="AA3" s="3" t="s">
        <v>49</v>
      </c>
      <c r="AB3" s="3" t="s">
        <v>49</v>
      </c>
      <c r="AC3" s="3" t="s">
        <v>49</v>
      </c>
      <c r="AD3" s="3" t="s">
        <v>49</v>
      </c>
      <c r="AE3" s="3" t="s">
        <v>49</v>
      </c>
      <c r="AF3" s="3" t="s">
        <v>49</v>
      </c>
      <c r="AG3" s="3" t="s">
        <v>49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1</v>
      </c>
      <c r="P5" s="1" t="s">
        <v>2</v>
      </c>
      <c r="Q5" s="1" t="s">
        <v>3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1</v>
      </c>
      <c r="W5" s="1" t="s">
        <v>2</v>
      </c>
      <c r="X5" s="1" t="s">
        <v>3</v>
      </c>
      <c r="Y5" s="1" t="s">
        <v>4</v>
      </c>
      <c r="Z5" s="1" t="s">
        <v>5</v>
      </c>
      <c r="AA5" s="1" t="s">
        <v>6</v>
      </c>
      <c r="AB5" s="1" t="s">
        <v>7</v>
      </c>
      <c r="AC5" s="1" t="s">
        <v>1</v>
      </c>
      <c r="AD5" s="1" t="s">
        <v>2</v>
      </c>
      <c r="AE5" s="1" t="s">
        <v>3</v>
      </c>
      <c r="AF5" s="1" t="s">
        <v>4</v>
      </c>
      <c r="AG5" s="1" t="s">
        <v>5</v>
      </c>
      <c r="AH5" s="21"/>
      <c r="AJ5" s="21"/>
      <c r="AK5" s="21"/>
      <c r="AL5" s="21"/>
    </row>
    <row r="6" spans="2:38" ht="20.100000000000001" customHeight="1" x14ac:dyDescent="0.25">
      <c r="B6" s="4" t="str">
        <f>'January 2024'!B6</f>
        <v>Amaning Ernest</v>
      </c>
      <c r="C6" s="7"/>
      <c r="D6" s="7" t="s">
        <v>18</v>
      </c>
      <c r="E6" s="7" t="s">
        <v>18</v>
      </c>
      <c r="F6" s="8"/>
      <c r="G6" s="8"/>
      <c r="H6" s="7" t="s">
        <v>28</v>
      </c>
      <c r="I6" s="7" t="s">
        <v>18</v>
      </c>
      <c r="J6" s="7" t="s">
        <v>18</v>
      </c>
      <c r="K6" s="7" t="s">
        <v>18</v>
      </c>
      <c r="L6" s="7" t="s">
        <v>18</v>
      </c>
      <c r="M6" s="8"/>
      <c r="N6" s="8"/>
      <c r="O6" s="7" t="s">
        <v>18</v>
      </c>
      <c r="P6" s="7" t="s">
        <v>18</v>
      </c>
      <c r="Q6" s="7" t="s">
        <v>18</v>
      </c>
      <c r="R6" s="7" t="s">
        <v>18</v>
      </c>
      <c r="S6" s="7" t="s">
        <v>18</v>
      </c>
      <c r="T6" s="8"/>
      <c r="U6" s="8"/>
      <c r="V6" s="7" t="s">
        <v>18</v>
      </c>
      <c r="W6" s="7" t="s">
        <v>18</v>
      </c>
      <c r="X6" s="7" t="s">
        <v>18</v>
      </c>
      <c r="Y6" s="7" t="s">
        <v>18</v>
      </c>
      <c r="Z6" s="7" t="s">
        <v>18</v>
      </c>
      <c r="AA6" s="8"/>
      <c r="AB6" s="8"/>
      <c r="AC6" s="7" t="s">
        <v>28</v>
      </c>
      <c r="AD6" s="7" t="s">
        <v>18</v>
      </c>
      <c r="AE6" s="7" t="s">
        <v>18</v>
      </c>
      <c r="AF6" s="7" t="s">
        <v>18</v>
      </c>
      <c r="AG6" s="7" t="s">
        <v>116</v>
      </c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20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Bennett Paul</v>
      </c>
      <c r="C7" s="7"/>
      <c r="D7" s="7"/>
      <c r="E7" s="7"/>
      <c r="F7" s="8"/>
      <c r="G7" s="8"/>
      <c r="H7" s="7" t="s">
        <v>28</v>
      </c>
      <c r="I7" s="7"/>
      <c r="J7" s="7"/>
      <c r="K7" s="7"/>
      <c r="L7" s="7"/>
      <c r="M7" s="8"/>
      <c r="N7" s="8"/>
      <c r="O7" s="7"/>
      <c r="P7" s="7"/>
      <c r="Q7" s="7"/>
      <c r="R7" s="7"/>
      <c r="S7" s="7"/>
      <c r="T7" s="8"/>
      <c r="U7" s="8"/>
      <c r="V7" s="7"/>
      <c r="W7" s="7" t="s">
        <v>117</v>
      </c>
      <c r="X7" s="7"/>
      <c r="Y7" s="7"/>
      <c r="Z7" s="7"/>
      <c r="AA7" s="8"/>
      <c r="AB7" s="8"/>
      <c r="AC7" s="7" t="s">
        <v>28</v>
      </c>
      <c r="AD7" s="7" t="s">
        <v>116</v>
      </c>
      <c r="AE7" s="7" t="s">
        <v>116</v>
      </c>
      <c r="AF7" s="7" t="s">
        <v>116</v>
      </c>
      <c r="AG7" s="7" t="s">
        <v>116</v>
      </c>
      <c r="AH7" s="8">
        <f t="shared" si="0"/>
        <v>4.5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Dyett Joe</v>
      </c>
      <c r="C8" s="7"/>
      <c r="D8" s="7"/>
      <c r="E8" s="7"/>
      <c r="F8" s="8"/>
      <c r="G8" s="8"/>
      <c r="H8" s="7" t="s">
        <v>28</v>
      </c>
      <c r="I8" s="7"/>
      <c r="J8" s="7"/>
      <c r="K8" s="7"/>
      <c r="L8" s="7"/>
      <c r="M8" s="8"/>
      <c r="N8" s="8"/>
      <c r="O8" s="7"/>
      <c r="P8" s="7"/>
      <c r="Q8" s="7"/>
      <c r="R8" s="7"/>
      <c r="S8" s="7"/>
      <c r="T8" s="8"/>
      <c r="U8" s="8"/>
      <c r="V8" s="7"/>
      <c r="W8" s="7"/>
      <c r="X8" s="7"/>
      <c r="Y8" s="7"/>
      <c r="Z8" s="7"/>
      <c r="AA8" s="8"/>
      <c r="AB8" s="8"/>
      <c r="AC8" s="7" t="s">
        <v>28</v>
      </c>
      <c r="AD8" s="7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Haugh Paul</v>
      </c>
      <c r="C9" s="7"/>
      <c r="D9" s="7"/>
      <c r="E9" s="7"/>
      <c r="F9" s="8"/>
      <c r="G9" s="8"/>
      <c r="H9" s="7" t="s">
        <v>28</v>
      </c>
      <c r="I9" s="7"/>
      <c r="J9" s="7"/>
      <c r="K9" s="7"/>
      <c r="L9" s="7"/>
      <c r="M9" s="8"/>
      <c r="N9" s="8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8"/>
      <c r="AB9" s="8"/>
      <c r="AC9" s="7" t="s">
        <v>28</v>
      </c>
      <c r="AD9" s="7" t="s">
        <v>116</v>
      </c>
      <c r="AE9" s="7" t="s">
        <v>116</v>
      </c>
      <c r="AF9" s="7" t="s">
        <v>116</v>
      </c>
      <c r="AG9" s="7"/>
      <c r="AH9" s="8">
        <f t="shared" si="0"/>
        <v>3</v>
      </c>
      <c r="AJ9" s="8" t="s">
        <v>23</v>
      </c>
      <c r="AK9" s="12" t="s">
        <v>24</v>
      </c>
      <c r="AL9" s="6">
        <v>0.25</v>
      </c>
    </row>
    <row r="10" spans="2:38" ht="20.100000000000001" customHeight="1" x14ac:dyDescent="0.25">
      <c r="B10" s="4" t="str">
        <f>'January 2024'!B10</f>
        <v>Hayhoe James</v>
      </c>
      <c r="C10" s="7"/>
      <c r="D10" s="7"/>
      <c r="E10" s="7" t="s">
        <v>116</v>
      </c>
      <c r="F10" s="8"/>
      <c r="G10" s="8"/>
      <c r="H10" s="7" t="s">
        <v>28</v>
      </c>
      <c r="I10" s="7"/>
      <c r="J10" s="7"/>
      <c r="K10" s="7"/>
      <c r="L10" s="7"/>
      <c r="M10" s="8"/>
      <c r="N10" s="8"/>
      <c r="O10" s="7"/>
      <c r="P10" s="7"/>
      <c r="Q10" s="7"/>
      <c r="R10" s="7"/>
      <c r="S10" s="7"/>
      <c r="T10" s="8"/>
      <c r="U10" s="8"/>
      <c r="V10" s="7"/>
      <c r="W10" s="7"/>
      <c r="X10" s="7"/>
      <c r="Y10" s="7"/>
      <c r="Z10" s="7"/>
      <c r="AA10" s="8"/>
      <c r="AB10" s="8"/>
      <c r="AC10" s="7" t="s">
        <v>28</v>
      </c>
      <c r="AD10" s="7"/>
      <c r="AE10" s="7" t="s">
        <v>116</v>
      </c>
      <c r="AF10" s="7"/>
      <c r="AG10" s="7"/>
      <c r="AH10" s="8">
        <f t="shared" si="0"/>
        <v>2</v>
      </c>
      <c r="AJ10" s="8" t="s">
        <v>25</v>
      </c>
      <c r="AK10" s="13" t="s">
        <v>26</v>
      </c>
      <c r="AL10" s="6">
        <v>1</v>
      </c>
    </row>
    <row r="11" spans="2:38" ht="20.100000000000001" customHeight="1" x14ac:dyDescent="0.25">
      <c r="B11" s="4" t="str">
        <f>'January 2024'!B11</f>
        <v>Hayhoe Richard</v>
      </c>
      <c r="C11" s="7" t="s">
        <v>116</v>
      </c>
      <c r="D11" s="7" t="s">
        <v>116</v>
      </c>
      <c r="E11" s="7" t="s">
        <v>116</v>
      </c>
      <c r="F11" s="8"/>
      <c r="G11" s="8"/>
      <c r="H11" s="7" t="s">
        <v>28</v>
      </c>
      <c r="I11" s="7"/>
      <c r="J11" s="7"/>
      <c r="K11" s="7"/>
      <c r="L11" s="7"/>
      <c r="M11" s="8"/>
      <c r="N11" s="8"/>
      <c r="O11" s="7"/>
      <c r="P11" s="7"/>
      <c r="Q11" s="7"/>
      <c r="R11" s="7"/>
      <c r="S11" s="7"/>
      <c r="T11" s="8"/>
      <c r="U11" s="8"/>
      <c r="V11" s="7"/>
      <c r="W11" s="7"/>
      <c r="X11" s="7"/>
      <c r="Y11" s="7"/>
      <c r="Z11" s="7"/>
      <c r="AA11" s="8"/>
      <c r="AB11" s="8"/>
      <c r="AC11" s="7" t="s">
        <v>28</v>
      </c>
      <c r="AD11" s="7"/>
      <c r="AE11" s="7"/>
      <c r="AF11" s="7"/>
      <c r="AG11" s="7"/>
      <c r="AH11" s="8">
        <f t="shared" si="0"/>
        <v>3</v>
      </c>
      <c r="AJ11" s="8" t="s">
        <v>27</v>
      </c>
      <c r="AK11" s="14" t="s">
        <v>28</v>
      </c>
      <c r="AL11" s="6">
        <v>0</v>
      </c>
    </row>
    <row r="12" spans="2:38" ht="20.100000000000001" customHeight="1" x14ac:dyDescent="0.25">
      <c r="B12" s="4" t="str">
        <f>'January 2024'!B12</f>
        <v>Keynes Amber</v>
      </c>
      <c r="C12" s="7"/>
      <c r="D12" s="7" t="s">
        <v>116</v>
      </c>
      <c r="E12" s="7"/>
      <c r="F12" s="8"/>
      <c r="G12" s="8"/>
      <c r="H12" s="7" t="s">
        <v>28</v>
      </c>
      <c r="I12" s="7"/>
      <c r="J12" s="7"/>
      <c r="K12" s="7"/>
      <c r="L12" s="7"/>
      <c r="M12" s="8"/>
      <c r="N12" s="8"/>
      <c r="O12" s="7"/>
      <c r="P12" s="7"/>
      <c r="Q12" s="7"/>
      <c r="R12" s="7"/>
      <c r="S12" s="7"/>
      <c r="T12" s="8"/>
      <c r="U12" s="8"/>
      <c r="V12" s="7"/>
      <c r="W12" s="7"/>
      <c r="X12" s="7"/>
      <c r="Y12" s="7"/>
      <c r="Z12" s="7"/>
      <c r="AA12" s="8"/>
      <c r="AB12" s="8"/>
      <c r="AC12" s="7" t="s">
        <v>28</v>
      </c>
      <c r="AD12" s="7"/>
      <c r="AE12" s="7"/>
      <c r="AF12" s="7"/>
      <c r="AG12" s="7"/>
      <c r="AH12" s="8">
        <f t="shared" si="0"/>
        <v>1</v>
      </c>
      <c r="AJ12" s="8" t="s">
        <v>29</v>
      </c>
      <c r="AK12" s="15" t="s">
        <v>30</v>
      </c>
      <c r="AL12" s="6">
        <v>0</v>
      </c>
    </row>
    <row r="13" spans="2:38" ht="20.100000000000001" customHeight="1" x14ac:dyDescent="0.25">
      <c r="B13" s="4" t="str">
        <f>'January 2024'!B13</f>
        <v>Kulsinskas Auris</v>
      </c>
      <c r="C13" s="7"/>
      <c r="D13" s="7"/>
      <c r="E13" s="7"/>
      <c r="F13" s="8"/>
      <c r="G13" s="8"/>
      <c r="H13" s="7" t="s">
        <v>28</v>
      </c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/>
      <c r="AA13" s="8"/>
      <c r="AB13" s="8"/>
      <c r="AC13" s="7" t="s">
        <v>28</v>
      </c>
      <c r="AD13" s="7"/>
      <c r="AE13" s="7"/>
      <c r="AF13" s="7"/>
      <c r="AG13" s="7"/>
      <c r="AH13" s="8">
        <f t="shared" si="0"/>
        <v>0</v>
      </c>
      <c r="AL13" s="6">
        <v>0</v>
      </c>
    </row>
    <row r="14" spans="2:38" ht="20.100000000000001" customHeight="1" x14ac:dyDescent="0.25">
      <c r="B14" s="4" t="str">
        <f>'January 2024'!B14</f>
        <v>Kulsinskas Kes</v>
      </c>
      <c r="C14" s="7"/>
      <c r="D14" s="7"/>
      <c r="E14" s="7"/>
      <c r="F14" s="8"/>
      <c r="G14" s="8"/>
      <c r="H14" s="7" t="s">
        <v>28</v>
      </c>
      <c r="I14" s="7"/>
      <c r="J14" s="7"/>
      <c r="K14" s="7"/>
      <c r="L14" s="7"/>
      <c r="M14" s="8"/>
      <c r="N14" s="8"/>
      <c r="O14" s="7"/>
      <c r="P14" s="7" t="s">
        <v>116</v>
      </c>
      <c r="Q14" s="7" t="s">
        <v>116</v>
      </c>
      <c r="R14" s="7" t="s">
        <v>116</v>
      </c>
      <c r="S14" s="7" t="s">
        <v>116</v>
      </c>
      <c r="T14" s="8"/>
      <c r="U14" s="8"/>
      <c r="V14" s="7" t="s">
        <v>116</v>
      </c>
      <c r="W14" s="7" t="s">
        <v>116</v>
      </c>
      <c r="X14" s="7" t="s">
        <v>116</v>
      </c>
      <c r="Y14" s="7" t="s">
        <v>116</v>
      </c>
      <c r="Z14" s="7" t="s">
        <v>116</v>
      </c>
      <c r="AA14" s="8"/>
      <c r="AB14" s="8"/>
      <c r="AC14" s="7" t="s">
        <v>28</v>
      </c>
      <c r="AD14" s="7"/>
      <c r="AE14" s="7"/>
      <c r="AF14" s="7"/>
      <c r="AG14" s="7"/>
      <c r="AH14" s="8">
        <f t="shared" si="0"/>
        <v>9</v>
      </c>
      <c r="AL14" s="6">
        <v>0</v>
      </c>
    </row>
    <row r="15" spans="2:38" ht="20.100000000000001" customHeight="1" x14ac:dyDescent="0.25">
      <c r="B15" s="4" t="str">
        <f>'January 2024'!B15</f>
        <v>O'Brien Martin</v>
      </c>
      <c r="C15" s="7"/>
      <c r="D15" s="7"/>
      <c r="E15" s="7"/>
      <c r="F15" s="8"/>
      <c r="G15" s="8"/>
      <c r="H15" s="7" t="s">
        <v>28</v>
      </c>
      <c r="I15" s="7"/>
      <c r="J15" s="7"/>
      <c r="K15" s="7"/>
      <c r="L15" s="7"/>
      <c r="M15" s="8"/>
      <c r="N15" s="8"/>
      <c r="O15" s="7" t="s">
        <v>116</v>
      </c>
      <c r="P15" s="7" t="s">
        <v>116</v>
      </c>
      <c r="Q15" s="7" t="s">
        <v>116</v>
      </c>
      <c r="R15" s="7" t="s">
        <v>116</v>
      </c>
      <c r="S15" s="7" t="s">
        <v>116</v>
      </c>
      <c r="T15" s="8"/>
      <c r="U15" s="8"/>
      <c r="V15" s="7"/>
      <c r="W15" s="7"/>
      <c r="X15" s="7"/>
      <c r="Y15" s="7"/>
      <c r="Z15" s="7"/>
      <c r="AA15" s="8"/>
      <c r="AB15" s="8"/>
      <c r="AC15" s="7" t="s">
        <v>28</v>
      </c>
      <c r="AD15" s="7"/>
      <c r="AE15" s="7"/>
      <c r="AF15" s="7"/>
      <c r="AG15" s="7" t="s">
        <v>116</v>
      </c>
      <c r="AH15" s="8">
        <f t="shared" si="0"/>
        <v>6</v>
      </c>
      <c r="AL15" s="6">
        <v>0</v>
      </c>
    </row>
    <row r="16" spans="2:38" ht="20.100000000000001" customHeight="1" x14ac:dyDescent="0.25">
      <c r="B16" s="4" t="str">
        <f>'January 2024'!B16</f>
        <v>O'Malley Kieran</v>
      </c>
      <c r="C16" s="7"/>
      <c r="D16" s="7"/>
      <c r="E16" s="7"/>
      <c r="F16" s="8"/>
      <c r="G16" s="8"/>
      <c r="H16" s="7" t="s">
        <v>28</v>
      </c>
      <c r="I16" s="7"/>
      <c r="J16" s="7"/>
      <c r="K16" s="7"/>
      <c r="L16" s="7"/>
      <c r="M16" s="8"/>
      <c r="N16" s="8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/>
      <c r="AA16" s="8"/>
      <c r="AB16" s="8"/>
      <c r="AC16" s="7" t="s">
        <v>28</v>
      </c>
      <c r="AD16" s="7"/>
      <c r="AE16" s="7"/>
      <c r="AF16" s="7"/>
      <c r="AG16" s="7"/>
      <c r="AH16" s="8">
        <f t="shared" si="0"/>
        <v>0</v>
      </c>
      <c r="AL16" s="6">
        <v>0</v>
      </c>
    </row>
    <row r="17" spans="2:38" ht="20.100000000000001" customHeight="1" x14ac:dyDescent="0.25">
      <c r="B17" s="4" t="str">
        <f>'January 2024'!B17</f>
        <v>Robinson Mark</v>
      </c>
      <c r="C17" s="7" t="s">
        <v>116</v>
      </c>
      <c r="D17" s="7"/>
      <c r="E17" s="7"/>
      <c r="F17" s="8"/>
      <c r="G17" s="8"/>
      <c r="H17" s="7" t="s">
        <v>28</v>
      </c>
      <c r="I17" s="7"/>
      <c r="J17" s="7"/>
      <c r="K17" s="7"/>
      <c r="L17" s="7"/>
      <c r="M17" s="8"/>
      <c r="N17" s="8"/>
      <c r="O17" s="7"/>
      <c r="P17" s="7"/>
      <c r="Q17" s="7"/>
      <c r="R17" s="7"/>
      <c r="S17" s="7"/>
      <c r="T17" s="8"/>
      <c r="U17" s="8"/>
      <c r="V17" s="7" t="s">
        <v>116</v>
      </c>
      <c r="W17" s="7" t="s">
        <v>116</v>
      </c>
      <c r="X17" s="7" t="s">
        <v>116</v>
      </c>
      <c r="Y17" s="7" t="s">
        <v>116</v>
      </c>
      <c r="Z17" s="7" t="s">
        <v>116</v>
      </c>
      <c r="AA17" s="8"/>
      <c r="AB17" s="8"/>
      <c r="AC17" s="7" t="s">
        <v>28</v>
      </c>
      <c r="AD17" s="7"/>
      <c r="AE17" s="7"/>
      <c r="AF17" s="7"/>
      <c r="AG17" s="7"/>
      <c r="AH17" s="8">
        <f t="shared" si="0"/>
        <v>6</v>
      </c>
      <c r="AL17" s="6">
        <v>0</v>
      </c>
    </row>
    <row r="18" spans="2:38" ht="20.100000000000001" customHeight="1" x14ac:dyDescent="0.25">
      <c r="B18" s="4" t="str">
        <f>'January 2024'!B18</f>
        <v>Sanders Dave</v>
      </c>
      <c r="C18" s="7"/>
      <c r="D18" s="7"/>
      <c r="E18" s="7"/>
      <c r="F18" s="8"/>
      <c r="G18" s="8"/>
      <c r="H18" s="7" t="s">
        <v>28</v>
      </c>
      <c r="I18" s="7"/>
      <c r="J18" s="7"/>
      <c r="K18" s="7"/>
      <c r="L18" s="7"/>
      <c r="M18" s="8"/>
      <c r="N18" s="8"/>
      <c r="O18" s="7" t="s">
        <v>116</v>
      </c>
      <c r="P18" s="7" t="s">
        <v>116</v>
      </c>
      <c r="Q18" s="7" t="s">
        <v>116</v>
      </c>
      <c r="R18" s="7" t="s">
        <v>116</v>
      </c>
      <c r="S18" s="7" t="s">
        <v>116</v>
      </c>
      <c r="T18" s="8"/>
      <c r="U18" s="8"/>
      <c r="V18" s="7"/>
      <c r="W18" s="7"/>
      <c r="X18" s="7"/>
      <c r="Y18" s="7"/>
      <c r="Z18" s="7"/>
      <c r="AA18" s="8"/>
      <c r="AB18" s="8"/>
      <c r="AC18" s="7" t="s">
        <v>28</v>
      </c>
      <c r="AD18" s="7"/>
      <c r="AE18" s="7"/>
      <c r="AF18" s="7"/>
      <c r="AG18" s="7"/>
      <c r="AH18" s="8">
        <f t="shared" si="0"/>
        <v>5</v>
      </c>
    </row>
    <row r="19" spans="2:38" ht="20.100000000000001" customHeight="1" x14ac:dyDescent="0.25">
      <c r="B19" s="4" t="str">
        <f>'January 2024'!B19</f>
        <v>Singh Deborah</v>
      </c>
      <c r="C19" s="7"/>
      <c r="D19" s="7" t="s">
        <v>116</v>
      </c>
      <c r="E19" s="7" t="s">
        <v>116</v>
      </c>
      <c r="F19" s="8"/>
      <c r="G19" s="8"/>
      <c r="H19" s="7" t="s">
        <v>28</v>
      </c>
      <c r="I19" s="7"/>
      <c r="J19" s="7"/>
      <c r="K19" s="7"/>
      <c r="L19" s="7"/>
      <c r="M19" s="8"/>
      <c r="N19" s="8"/>
      <c r="O19" s="7"/>
      <c r="P19" s="7"/>
      <c r="Q19" s="7"/>
      <c r="R19" s="7"/>
      <c r="S19" s="7"/>
      <c r="T19" s="8"/>
      <c r="U19" s="8"/>
      <c r="V19" s="7"/>
      <c r="W19" s="7"/>
      <c r="X19" s="7"/>
      <c r="Y19" s="7"/>
      <c r="Z19" s="7" t="s">
        <v>116</v>
      </c>
      <c r="AA19" s="8"/>
      <c r="AB19" s="8"/>
      <c r="AC19" s="7" t="s">
        <v>28</v>
      </c>
      <c r="AD19" s="7"/>
      <c r="AE19" s="7"/>
      <c r="AF19" s="7"/>
      <c r="AG19" s="7"/>
      <c r="AH19" s="8">
        <f t="shared" si="0"/>
        <v>3</v>
      </c>
    </row>
    <row r="20" spans="2:38" ht="20.100000000000001" customHeight="1" x14ac:dyDescent="0.25">
      <c r="B20" s="4" t="str">
        <f>'January 2024'!B20</f>
        <v>Simonovic Slav</v>
      </c>
      <c r="C20" s="7" t="s">
        <v>116</v>
      </c>
      <c r="D20" s="7" t="s">
        <v>116</v>
      </c>
      <c r="E20" s="7" t="s">
        <v>116</v>
      </c>
      <c r="F20" s="8"/>
      <c r="G20" s="8"/>
      <c r="H20" s="7" t="s">
        <v>28</v>
      </c>
      <c r="I20" s="7" t="s">
        <v>116</v>
      </c>
      <c r="J20" s="7" t="s">
        <v>116</v>
      </c>
      <c r="K20" s="7" t="s">
        <v>116</v>
      </c>
      <c r="L20" s="7" t="s">
        <v>116</v>
      </c>
      <c r="M20" s="8"/>
      <c r="N20" s="8"/>
      <c r="O20" s="7"/>
      <c r="P20" s="7"/>
      <c r="Q20" s="7"/>
      <c r="R20" s="7"/>
      <c r="S20" s="7"/>
      <c r="T20" s="8"/>
      <c r="U20" s="8"/>
      <c r="V20" s="7"/>
      <c r="W20" s="7"/>
      <c r="X20" s="7"/>
      <c r="Y20" s="7"/>
      <c r="Z20" s="7"/>
      <c r="AA20" s="8"/>
      <c r="AB20" s="8"/>
      <c r="AC20" s="7" t="s">
        <v>28</v>
      </c>
      <c r="AD20" s="7"/>
      <c r="AE20" s="7"/>
      <c r="AF20" s="7"/>
      <c r="AG20" s="7"/>
      <c r="AH20" s="8">
        <f t="shared" si="0"/>
        <v>7</v>
      </c>
    </row>
    <row r="21" spans="2:38" ht="20.100000000000001" customHeight="1" x14ac:dyDescent="0.25">
      <c r="B21" s="4" t="str">
        <f>'January 2024'!B21</f>
        <v>Smith Joe</v>
      </c>
      <c r="C21" s="7"/>
      <c r="D21" s="7"/>
      <c r="E21" s="7"/>
      <c r="F21" s="8"/>
      <c r="G21" s="8"/>
      <c r="H21" s="7" t="s">
        <v>28</v>
      </c>
      <c r="I21" s="7"/>
      <c r="J21" s="7"/>
      <c r="K21" s="7"/>
      <c r="L21" s="7"/>
      <c r="M21" s="8"/>
      <c r="N21" s="8"/>
      <c r="O21" s="7"/>
      <c r="P21" s="7"/>
      <c r="Q21" s="7"/>
      <c r="R21" s="7"/>
      <c r="S21" s="7"/>
      <c r="T21" s="8"/>
      <c r="U21" s="8"/>
      <c r="V21" s="7"/>
      <c r="W21" s="7"/>
      <c r="X21" s="7"/>
      <c r="Y21" s="7"/>
      <c r="Z21" s="7"/>
      <c r="AA21" s="8"/>
      <c r="AB21" s="8"/>
      <c r="AC21" s="7" t="s">
        <v>28</v>
      </c>
      <c r="AD21" s="7"/>
      <c r="AE21" s="7"/>
      <c r="AF21" s="7"/>
      <c r="AG21" s="7"/>
      <c r="AH21" s="8">
        <f t="shared" ref="AH21" si="1">(COUNTIF(C21:AG21,"H")*1)+(COUNTIF(C21:AG21,"H1")*0.5)+(COUNTIF(C21:AG21,"H2")*0.5)+(COUNTIF(C21:AG21,"Q")*0.25)+(COUNTIF(C21:AG21,"E")*1)+(COUNTIF(C21:AG21,"S")*0)+(COUNTIF(C21:AG21,"M")*0)+(COUNTIF(C21:AG21,"L")*0)+(COUNTIF(C21:AG21,"W")*0)+(COUNTIF(C21:AG21,"B")*0)+(COUNTIF(C21:AG21,"C")*0)+(COUNTIF(C21:AG21,"N")*0)</f>
        <v>0</v>
      </c>
    </row>
    <row r="22" spans="2:38" ht="20.100000000000001" customHeight="1" x14ac:dyDescent="0.25">
      <c r="B22" s="4" t="str">
        <f>'January 2024'!B22</f>
        <v>Thorpe Simon</v>
      </c>
      <c r="C22" s="7"/>
      <c r="D22" s="7"/>
      <c r="E22" s="7"/>
      <c r="F22" s="8"/>
      <c r="G22" s="8"/>
      <c r="H22" s="7" t="s">
        <v>28</v>
      </c>
      <c r="I22" s="7"/>
      <c r="J22" s="7"/>
      <c r="K22" s="7"/>
      <c r="L22" s="7"/>
      <c r="M22" s="8"/>
      <c r="N22" s="8"/>
      <c r="O22" s="7"/>
      <c r="P22" s="7"/>
      <c r="Q22" s="7"/>
      <c r="R22" s="7"/>
      <c r="S22" s="7"/>
      <c r="T22" s="8"/>
      <c r="U22" s="8"/>
      <c r="V22" s="7"/>
      <c r="W22" s="7"/>
      <c r="X22" s="7" t="s">
        <v>116</v>
      </c>
      <c r="Y22" s="7"/>
      <c r="Z22" s="7"/>
      <c r="AA22" s="8"/>
      <c r="AB22" s="8"/>
      <c r="AC22" s="7" t="s">
        <v>28</v>
      </c>
      <c r="AD22" s="7"/>
      <c r="AE22" s="7"/>
      <c r="AF22" s="7"/>
      <c r="AG22" s="7"/>
      <c r="AH22" s="8">
        <f t="shared" si="0"/>
        <v>1</v>
      </c>
    </row>
    <row r="23" spans="2:38" ht="20.100000000000001" customHeight="1" x14ac:dyDescent="0.25">
      <c r="B23" s="4" t="str">
        <f>'January 2024'!B23</f>
        <v>Warner Kacee</v>
      </c>
      <c r="C23" s="7"/>
      <c r="D23" s="7"/>
      <c r="E23" s="7"/>
      <c r="F23" s="8"/>
      <c r="G23" s="8"/>
      <c r="H23" s="7" t="s">
        <v>28</v>
      </c>
      <c r="I23" s="7"/>
      <c r="J23" s="7"/>
      <c r="K23" s="7"/>
      <c r="L23" s="7"/>
      <c r="M23" s="8"/>
      <c r="N23" s="8"/>
      <c r="O23" s="7"/>
      <c r="P23" s="7"/>
      <c r="Q23" s="7"/>
      <c r="R23" s="7"/>
      <c r="S23" s="7"/>
      <c r="T23" s="8"/>
      <c r="U23" s="8"/>
      <c r="V23" s="7" t="s">
        <v>24</v>
      </c>
      <c r="W23" s="7" t="s">
        <v>24</v>
      </c>
      <c r="X23" s="7" t="s">
        <v>24</v>
      </c>
      <c r="Y23" s="7" t="s">
        <v>24</v>
      </c>
      <c r="Z23" s="7" t="s">
        <v>24</v>
      </c>
      <c r="AA23" s="8"/>
      <c r="AB23" s="8"/>
      <c r="AC23" s="7" t="s">
        <v>28</v>
      </c>
      <c r="AD23" s="7" t="s">
        <v>24</v>
      </c>
      <c r="AE23" s="7" t="s">
        <v>24</v>
      </c>
      <c r="AF23" s="7" t="s">
        <v>24</v>
      </c>
      <c r="AG23" s="7" t="s">
        <v>24</v>
      </c>
      <c r="AH23" s="8">
        <f t="shared" ref="AH23" si="2">(COUNTIF(C23:AG23,"H")*1)+(COUNTIF(C23:AG23,"H1")*0.5)+(COUNTIF(C23:AG23,"H2")*0.5)+(COUNTIF(C23:AG23,"Q")*0.25)+(COUNTIF(C23:AG23,"E")*1)+(COUNTIF(C23:AG23,"S")*0)+(COUNTIF(C23:AG23,"M")*0)+(COUNTIF(C23:AG23,"L")*0)+(COUNTIF(C23:AG23,"W")*0)+(COUNTIF(C23:AG23,"B")*0)+(COUNTIF(C23:AG23,"C")*0)+(COUNTIF(C23:AG23,"N")*0)</f>
        <v>0</v>
      </c>
    </row>
    <row r="24" spans="2:38" ht="20.100000000000001" customHeight="1" x14ac:dyDescent="0.25">
      <c r="B24" s="4" t="str">
        <f>'January 2024'!B24</f>
        <v>Wray Jason</v>
      </c>
      <c r="C24" s="7"/>
      <c r="D24" s="7"/>
      <c r="E24" s="7"/>
      <c r="F24" s="8"/>
      <c r="G24" s="8"/>
      <c r="H24" s="7" t="s">
        <v>28</v>
      </c>
      <c r="I24" s="7"/>
      <c r="J24" s="7"/>
      <c r="K24" s="7"/>
      <c r="L24" s="7"/>
      <c r="M24" s="8"/>
      <c r="N24" s="8"/>
      <c r="O24" s="7"/>
      <c r="P24" s="7"/>
      <c r="Q24" s="7"/>
      <c r="R24" s="7"/>
      <c r="S24" s="7"/>
      <c r="T24" s="8"/>
      <c r="U24" s="8"/>
      <c r="V24" s="7"/>
      <c r="W24" s="7"/>
      <c r="X24" s="7"/>
      <c r="Y24" s="7"/>
      <c r="Z24" s="7"/>
      <c r="AA24" s="8"/>
      <c r="AB24" s="8"/>
      <c r="AC24" s="7" t="s">
        <v>28</v>
      </c>
      <c r="AD24" s="7"/>
      <c r="AE24" s="7"/>
      <c r="AF24" s="7"/>
      <c r="AG24" s="7"/>
      <c r="AH24" s="8">
        <f t="shared" si="0"/>
        <v>0</v>
      </c>
    </row>
    <row r="25" spans="2:38" ht="20.100000000000001" customHeight="1" x14ac:dyDescent="0.25"/>
  </sheetData>
  <mergeCells count="10">
    <mergeCell ref="AH3:AH5"/>
    <mergeCell ref="AJ3:AJ5"/>
    <mergeCell ref="AK3:AK5"/>
    <mergeCell ref="AL3:AL5"/>
    <mergeCell ref="C1:AG1"/>
    <mergeCell ref="C2:G2"/>
    <mergeCell ref="H2:N2"/>
    <mergeCell ref="O2:U2"/>
    <mergeCell ref="V2:AB2"/>
    <mergeCell ref="AC2:AG2"/>
  </mergeCells>
  <conditionalFormatting sqref="C6:AG24">
    <cfRule type="expression" dxfId="95" priority="1">
      <formula>NOT(ISERROR(SEARCH("H1", C6)))</formula>
    </cfRule>
    <cfRule type="expression" dxfId="94" priority="2">
      <formula>NOT(ISERROR(SEARCH("H2", C6)))</formula>
    </cfRule>
    <cfRule type="expression" dxfId="93" priority="3">
      <formula>NOT(ISERROR(SEARCH("H", C6)))</formula>
    </cfRule>
    <cfRule type="expression" dxfId="92" priority="4">
      <formula>NOT(ISERROR(SEARCH("Q", C6)))</formula>
    </cfRule>
    <cfRule type="expression" dxfId="91" priority="5">
      <formula>NOT(ISERROR(SEARCH("E", C6)))</formula>
    </cfRule>
    <cfRule type="expression" dxfId="90" priority="6">
      <formula>NOT(ISERROR(SEARCH("S", C6)))</formula>
    </cfRule>
    <cfRule type="expression" dxfId="89" priority="7">
      <formula>NOT(ISERROR(SEARCH("M", C6)))</formula>
    </cfRule>
    <cfRule type="expression" dxfId="88" priority="8">
      <formula>NOT(ISERROR(SEARCH("L", C6)))</formula>
    </cfRule>
    <cfRule type="expression" dxfId="87" priority="9">
      <formula>NOT(ISERROR(SEARCH("W", C6)))</formula>
    </cfRule>
    <cfRule type="expression" dxfId="86" priority="10">
      <formula>NOT(ISERROR(SEARCH("B", C6)))</formula>
    </cfRule>
    <cfRule type="expression" dxfId="85" priority="11">
      <formula>NOT(ISERROR(SEARCH("C", C6)))</formula>
    </cfRule>
    <cfRule type="expression" dxfId="84" priority="12">
      <formula>NOT(ISERROR(SEARCH("N", C6)))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25"/>
  <sheetViews>
    <sheetView zoomScaleNormal="100" workbookViewId="0">
      <pane ySplit="5" topLeftCell="A15" activePane="bottomLeft" state="frozen"/>
      <selection pane="bottomLeft" activeCell="Q27" sqref="Q27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7" ht="12" customHeight="1" x14ac:dyDescent="0.25">
      <c r="C2" s="22" t="s">
        <v>53</v>
      </c>
      <c r="D2" s="22"/>
      <c r="E2" s="22" t="s">
        <v>55</v>
      </c>
      <c r="F2" s="22"/>
      <c r="G2" s="22"/>
      <c r="H2" s="22"/>
      <c r="I2" s="22"/>
      <c r="J2" s="22"/>
      <c r="K2" s="22"/>
      <c r="L2" s="22" t="s">
        <v>56</v>
      </c>
      <c r="M2" s="22"/>
      <c r="N2" s="22"/>
      <c r="O2" s="22"/>
      <c r="P2" s="22"/>
      <c r="Q2" s="22"/>
      <c r="R2" s="22"/>
      <c r="S2" s="22" t="s">
        <v>57</v>
      </c>
      <c r="T2" s="22"/>
      <c r="U2" s="22"/>
      <c r="V2" s="22"/>
      <c r="W2" s="22"/>
      <c r="X2" s="22"/>
      <c r="Y2" s="22"/>
      <c r="Z2" s="22" t="s">
        <v>58</v>
      </c>
      <c r="AA2" s="22"/>
      <c r="AB2" s="22"/>
      <c r="AC2" s="22"/>
      <c r="AD2" s="22"/>
      <c r="AE2" s="22"/>
      <c r="AF2" s="22"/>
    </row>
    <row r="3" spans="2:37" ht="12" customHeight="1" x14ac:dyDescent="0.25">
      <c r="B3" s="9"/>
      <c r="C3" s="3" t="s">
        <v>54</v>
      </c>
      <c r="D3" s="3" t="s">
        <v>54</v>
      </c>
      <c r="E3" s="3" t="s">
        <v>54</v>
      </c>
      <c r="F3" s="3" t="s">
        <v>54</v>
      </c>
      <c r="G3" s="3" t="s">
        <v>54</v>
      </c>
      <c r="H3" s="3" t="s">
        <v>54</v>
      </c>
      <c r="I3" s="3" t="s">
        <v>54</v>
      </c>
      <c r="J3" s="3" t="s">
        <v>54</v>
      </c>
      <c r="K3" s="3" t="s">
        <v>54</v>
      </c>
      <c r="L3" s="3" t="s">
        <v>54</v>
      </c>
      <c r="M3" s="3" t="s">
        <v>54</v>
      </c>
      <c r="N3" s="3" t="s">
        <v>54</v>
      </c>
      <c r="O3" s="3" t="s">
        <v>54</v>
      </c>
      <c r="P3" s="3" t="s">
        <v>54</v>
      </c>
      <c r="Q3" s="3" t="s">
        <v>54</v>
      </c>
      <c r="R3" s="3" t="s">
        <v>54</v>
      </c>
      <c r="S3" s="3" t="s">
        <v>54</v>
      </c>
      <c r="T3" s="3" t="s">
        <v>54</v>
      </c>
      <c r="U3" s="3" t="s">
        <v>54</v>
      </c>
      <c r="V3" s="3" t="s">
        <v>54</v>
      </c>
      <c r="W3" s="3" t="s">
        <v>54</v>
      </c>
      <c r="X3" s="3" t="s">
        <v>54</v>
      </c>
      <c r="Y3" s="3" t="s">
        <v>54</v>
      </c>
      <c r="Z3" s="3" t="s">
        <v>54</v>
      </c>
      <c r="AA3" s="3" t="s">
        <v>54</v>
      </c>
      <c r="AB3" s="3" t="s">
        <v>54</v>
      </c>
      <c r="AC3" s="3" t="s">
        <v>54</v>
      </c>
      <c r="AD3" s="3" t="s">
        <v>54</v>
      </c>
      <c r="AE3" s="3" t="s">
        <v>54</v>
      </c>
      <c r="AF3" s="3" t="s">
        <v>54</v>
      </c>
      <c r="AG3" s="21" t="s">
        <v>13</v>
      </c>
      <c r="AI3" s="21" t="s">
        <v>14</v>
      </c>
      <c r="AJ3" s="21" t="s">
        <v>15</v>
      </c>
      <c r="AK3" s="21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1"/>
      <c r="AI4" s="21"/>
      <c r="AJ4" s="21"/>
      <c r="AK4" s="21"/>
    </row>
    <row r="5" spans="2:37" ht="12" customHeight="1" x14ac:dyDescent="0.25">
      <c r="B5" s="9"/>
      <c r="C5" s="1" t="s">
        <v>6</v>
      </c>
      <c r="D5" s="1" t="s">
        <v>7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1</v>
      </c>
      <c r="T5" s="1" t="s">
        <v>2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1</v>
      </c>
      <c r="AA5" s="1" t="s">
        <v>2</v>
      </c>
      <c r="AB5" s="1" t="s">
        <v>3</v>
      </c>
      <c r="AC5" s="1" t="s">
        <v>4</v>
      </c>
      <c r="AD5" s="1" t="s">
        <v>5</v>
      </c>
      <c r="AE5" s="1" t="s">
        <v>6</v>
      </c>
      <c r="AF5" s="1" t="s">
        <v>7</v>
      </c>
      <c r="AG5" s="21"/>
      <c r="AI5" s="21"/>
      <c r="AJ5" s="21"/>
      <c r="AK5" s="21"/>
    </row>
    <row r="6" spans="2:37" ht="20.100000000000001" customHeight="1" x14ac:dyDescent="0.25">
      <c r="B6" s="4" t="str">
        <f>'January 2024'!B6</f>
        <v>Amaning Ernest</v>
      </c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/>
      <c r="AF6" s="8"/>
      <c r="AG6" s="8">
        <f t="shared" ref="AG6:AG24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Bennett Paul</v>
      </c>
      <c r="C7" s="8"/>
      <c r="D7" s="8"/>
      <c r="E7" s="7"/>
      <c r="F7" s="7"/>
      <c r="G7" s="7"/>
      <c r="H7" s="7"/>
      <c r="I7" s="7"/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/>
      <c r="W7" s="7"/>
      <c r="X7" s="8"/>
      <c r="Y7" s="8"/>
      <c r="Z7" s="7"/>
      <c r="AA7" s="7"/>
      <c r="AB7" s="7"/>
      <c r="AC7" s="7"/>
      <c r="AD7" s="7"/>
      <c r="AE7" s="8"/>
      <c r="AF7" s="8"/>
      <c r="AG7" s="8">
        <f t="shared" si="0"/>
        <v>0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4" t="str">
        <f>'January 2024'!B8</f>
        <v>Dyett Joe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/>
      <c r="O8" s="7"/>
      <c r="P8" s="7"/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/>
      <c r="AD8" s="7"/>
      <c r="AE8" s="8"/>
      <c r="AF8" s="8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Haugh Paul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8"/>
      <c r="AF9" s="8"/>
      <c r="AG9" s="8">
        <f t="shared" si="0"/>
        <v>0</v>
      </c>
      <c r="AI9" s="8" t="s">
        <v>23</v>
      </c>
      <c r="AJ9" s="12" t="s">
        <v>24</v>
      </c>
      <c r="AK9" s="6">
        <v>0</v>
      </c>
    </row>
    <row r="10" spans="2:37" ht="20.100000000000001" customHeight="1" x14ac:dyDescent="0.25">
      <c r="B10" s="4" t="str">
        <f>'January 2024'!B10</f>
        <v>Hayhoe James</v>
      </c>
      <c r="C10" s="8"/>
      <c r="D10" s="8"/>
      <c r="E10" s="7"/>
      <c r="F10" s="7"/>
      <c r="G10" s="7"/>
      <c r="H10" s="7"/>
      <c r="I10" s="7" t="s">
        <v>116</v>
      </c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 t="s">
        <v>116</v>
      </c>
      <c r="X10" s="8"/>
      <c r="Y10" s="8"/>
      <c r="Z10" s="7"/>
      <c r="AA10" s="7"/>
      <c r="AB10" s="7"/>
      <c r="AC10" s="7"/>
      <c r="AD10" s="7"/>
      <c r="AE10" s="8"/>
      <c r="AF10" s="8"/>
      <c r="AG10" s="8">
        <f t="shared" si="0"/>
        <v>2</v>
      </c>
      <c r="AI10" s="8" t="s">
        <v>25</v>
      </c>
      <c r="AJ10" s="13" t="s">
        <v>26</v>
      </c>
      <c r="AK10" s="6">
        <v>0</v>
      </c>
    </row>
    <row r="11" spans="2:37" ht="20.100000000000001" customHeight="1" x14ac:dyDescent="0.25">
      <c r="B11" s="4" t="str">
        <f>'January 2024'!B11</f>
        <v>Hayhoe Richard</v>
      </c>
      <c r="C11" s="8"/>
      <c r="D11" s="8"/>
      <c r="E11" s="7"/>
      <c r="F11" s="7"/>
      <c r="G11" s="7"/>
      <c r="H11" s="7"/>
      <c r="I11" s="7" t="s">
        <v>116</v>
      </c>
      <c r="J11" s="8"/>
      <c r="K11" s="8"/>
      <c r="L11" s="7"/>
      <c r="M11" s="7"/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 t="s">
        <v>116</v>
      </c>
      <c r="AA11" s="7" t="s">
        <v>116</v>
      </c>
      <c r="AB11" s="7" t="s">
        <v>116</v>
      </c>
      <c r="AC11" s="7" t="s">
        <v>116</v>
      </c>
      <c r="AD11" s="7" t="s">
        <v>116</v>
      </c>
      <c r="AE11" s="8"/>
      <c r="AF11" s="8"/>
      <c r="AG11" s="8">
        <f t="shared" si="0"/>
        <v>6</v>
      </c>
      <c r="AI11" s="8" t="s">
        <v>27</v>
      </c>
      <c r="AJ11" s="14" t="s">
        <v>28</v>
      </c>
      <c r="AK11" s="6">
        <v>0</v>
      </c>
    </row>
    <row r="12" spans="2:37" ht="20.100000000000001" customHeight="1" x14ac:dyDescent="0.25">
      <c r="B12" s="4" t="str">
        <f>'January 2024'!B12</f>
        <v>Keynes Amber</v>
      </c>
      <c r="C12" s="8"/>
      <c r="D12" s="8"/>
      <c r="E12" s="7" t="s">
        <v>117</v>
      </c>
      <c r="F12" s="7"/>
      <c r="G12" s="7"/>
      <c r="H12" s="7"/>
      <c r="I12" s="7"/>
      <c r="J12" s="8"/>
      <c r="K12" s="8"/>
      <c r="L12" s="7" t="s">
        <v>116</v>
      </c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8"/>
      <c r="AF12" s="8"/>
      <c r="AG12" s="8">
        <f t="shared" si="0"/>
        <v>1.5</v>
      </c>
      <c r="AI12" s="8" t="s">
        <v>29</v>
      </c>
      <c r="AJ12" s="15" t="s">
        <v>30</v>
      </c>
      <c r="AK12" s="6">
        <v>0</v>
      </c>
    </row>
    <row r="13" spans="2:37" ht="20.100000000000001" customHeight="1" x14ac:dyDescent="0.25">
      <c r="B13" s="4" t="str">
        <f>'January 2024'!B13</f>
        <v>Kulsinskas Auris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  <c r="AG13" s="8">
        <f t="shared" si="0"/>
        <v>0</v>
      </c>
      <c r="AI13" s="8" t="s">
        <v>125</v>
      </c>
      <c r="AJ13" s="18" t="s">
        <v>124</v>
      </c>
      <c r="AK13" s="6">
        <v>0</v>
      </c>
    </row>
    <row r="14" spans="2:37" ht="20.100000000000001" customHeight="1" x14ac:dyDescent="0.25">
      <c r="B14" s="4" t="str">
        <f>'January 2024'!B14</f>
        <v>Kulsinskas Kes</v>
      </c>
      <c r="C14" s="8"/>
      <c r="D14" s="8"/>
      <c r="E14" s="7"/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/>
      <c r="AF14" s="8"/>
      <c r="AG14" s="8">
        <f t="shared" si="0"/>
        <v>0</v>
      </c>
    </row>
    <row r="15" spans="2:37" ht="20.100000000000001" customHeight="1" x14ac:dyDescent="0.25">
      <c r="B15" s="4" t="str">
        <f>'January 2024'!B15</f>
        <v>O'Brien Martin</v>
      </c>
      <c r="C15" s="8"/>
      <c r="D15" s="8"/>
      <c r="E15" s="7"/>
      <c r="F15" s="7"/>
      <c r="G15" s="7"/>
      <c r="H15" s="7"/>
      <c r="I15" s="7"/>
      <c r="J15" s="8"/>
      <c r="K15" s="8"/>
      <c r="L15" s="7"/>
      <c r="M15" s="7"/>
      <c r="N15" s="7"/>
      <c r="O15" s="7"/>
      <c r="P15" s="7"/>
      <c r="Q15" s="8"/>
      <c r="R15" s="8"/>
      <c r="S15" s="7"/>
      <c r="T15" s="7"/>
      <c r="U15" s="7"/>
      <c r="V15" s="7" t="s">
        <v>116</v>
      </c>
      <c r="W15" s="7"/>
      <c r="X15" s="8"/>
      <c r="Y15" s="8"/>
      <c r="Z15" s="7"/>
      <c r="AA15" s="7"/>
      <c r="AB15" s="7"/>
      <c r="AC15" s="7"/>
      <c r="AD15" s="7"/>
      <c r="AE15" s="8"/>
      <c r="AF15" s="8"/>
      <c r="AG15" s="8">
        <f t="shared" si="0"/>
        <v>1</v>
      </c>
    </row>
    <row r="16" spans="2:37" ht="20.100000000000001" customHeight="1" x14ac:dyDescent="0.25">
      <c r="B16" s="4" t="str">
        <f>'January 2024'!B16</f>
        <v>O'Malley Kieran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 t="s">
        <v>116</v>
      </c>
      <c r="AA16" s="7" t="s">
        <v>116</v>
      </c>
      <c r="AB16" s="7" t="s">
        <v>116</v>
      </c>
      <c r="AC16" s="7"/>
      <c r="AD16" s="7" t="s">
        <v>122</v>
      </c>
      <c r="AE16" s="8"/>
      <c r="AF16" s="8"/>
      <c r="AG16" s="8">
        <f t="shared" si="0"/>
        <v>3</v>
      </c>
    </row>
    <row r="17" spans="2:33" ht="20.100000000000001" customHeight="1" x14ac:dyDescent="0.25">
      <c r="B17" s="4" t="str">
        <f>'January 2024'!B17</f>
        <v>Robinson Mark</v>
      </c>
      <c r="C17" s="8"/>
      <c r="D17" s="8"/>
      <c r="E17" s="7"/>
      <c r="F17" s="7"/>
      <c r="G17" s="7"/>
      <c r="H17" s="7"/>
      <c r="I17" s="7"/>
      <c r="J17" s="8"/>
      <c r="K17" s="8"/>
      <c r="L17" s="7"/>
      <c r="M17" s="7"/>
      <c r="N17" s="7"/>
      <c r="O17" s="7"/>
      <c r="P17" s="7"/>
      <c r="Q17" s="8"/>
      <c r="R17" s="8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8"/>
      <c r="AF17" s="8"/>
      <c r="AG17" s="8">
        <f t="shared" si="0"/>
        <v>0</v>
      </c>
    </row>
    <row r="18" spans="2:33" ht="20.100000000000001" customHeight="1" x14ac:dyDescent="0.25">
      <c r="B18" s="4" t="str">
        <f>'January 2024'!B18</f>
        <v>Sanders Dave</v>
      </c>
      <c r="C18" s="8"/>
      <c r="D18" s="8"/>
      <c r="E18" s="7"/>
      <c r="F18" s="7"/>
      <c r="G18" s="7"/>
      <c r="H18" s="7"/>
      <c r="I18" s="7"/>
      <c r="J18" s="8"/>
      <c r="K18" s="8"/>
      <c r="L18" s="7"/>
      <c r="M18" s="7"/>
      <c r="N18" s="7"/>
      <c r="O18" s="7"/>
      <c r="P18" s="7"/>
      <c r="Q18" s="8"/>
      <c r="R18" s="8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8"/>
      <c r="AF18" s="8"/>
      <c r="AG18" s="8">
        <f t="shared" si="0"/>
        <v>0</v>
      </c>
    </row>
    <row r="19" spans="2:33" ht="20.100000000000001" customHeight="1" x14ac:dyDescent="0.25">
      <c r="B19" s="4" t="str">
        <f>'January 2024'!B19</f>
        <v>Singh Deborah</v>
      </c>
      <c r="C19" s="8"/>
      <c r="D19" s="8"/>
      <c r="E19" s="7" t="s">
        <v>117</v>
      </c>
      <c r="F19" s="7"/>
      <c r="G19" s="7"/>
      <c r="H19" s="7"/>
      <c r="I19" s="7"/>
      <c r="J19" s="8"/>
      <c r="K19" s="8"/>
      <c r="L19" s="7"/>
      <c r="M19" s="7"/>
      <c r="N19" s="7"/>
      <c r="O19" s="7"/>
      <c r="P19" s="7"/>
      <c r="Q19" s="8"/>
      <c r="R19" s="8"/>
      <c r="S19" s="7"/>
      <c r="T19" s="7"/>
      <c r="U19" s="7"/>
      <c r="V19" s="7"/>
      <c r="W19" s="7" t="s">
        <v>116</v>
      </c>
      <c r="X19" s="8"/>
      <c r="Y19" s="8"/>
      <c r="Z19" s="7"/>
      <c r="AA19" s="7"/>
      <c r="AB19" s="7"/>
      <c r="AC19" s="7"/>
      <c r="AD19" s="7"/>
      <c r="AE19" s="8"/>
      <c r="AF19" s="8"/>
      <c r="AG19" s="8">
        <f t="shared" si="0"/>
        <v>1.5</v>
      </c>
    </row>
    <row r="20" spans="2:33" ht="20.100000000000001" customHeight="1" x14ac:dyDescent="0.25">
      <c r="B20" s="4" t="str">
        <f>'January 2024'!B20</f>
        <v>Simonovic Slav</v>
      </c>
      <c r="C20" s="8"/>
      <c r="D20" s="8"/>
      <c r="E20" s="7"/>
      <c r="F20" s="7"/>
      <c r="G20" s="7"/>
      <c r="H20" s="7"/>
      <c r="I20" s="7"/>
      <c r="J20" s="8"/>
      <c r="K20" s="8"/>
      <c r="L20" s="7"/>
      <c r="M20" s="7"/>
      <c r="N20" s="7"/>
      <c r="O20" s="7"/>
      <c r="P20" s="7"/>
      <c r="Q20" s="8"/>
      <c r="R20" s="8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8"/>
      <c r="AF20" s="8"/>
      <c r="AG20" s="8">
        <f t="shared" si="0"/>
        <v>0</v>
      </c>
    </row>
    <row r="21" spans="2:33" ht="20.100000000000001" customHeight="1" x14ac:dyDescent="0.25">
      <c r="B21" s="4" t="str">
        <f>'January 2024'!B21</f>
        <v>Smith Joe</v>
      </c>
      <c r="C21" s="8"/>
      <c r="D21" s="8"/>
      <c r="E21" s="7"/>
      <c r="F21" s="7"/>
      <c r="G21" s="7"/>
      <c r="H21" s="7"/>
      <c r="I21" s="7"/>
      <c r="J21" s="8"/>
      <c r="K21" s="8"/>
      <c r="L21" s="7"/>
      <c r="M21" s="7"/>
      <c r="N21" s="7"/>
      <c r="O21" s="7"/>
      <c r="P21" s="7"/>
      <c r="Q21" s="8"/>
      <c r="R21" s="8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8"/>
      <c r="AF21" s="8"/>
      <c r="AG21" s="8">
        <f t="shared" ref="AG21" si="1">(COUNTIF(C21:AF21,"H")*1)+(COUNTIF(C21:AF21,"H1")*0.5)+(COUNTIF(C21:AF21,"H2")*0.5)+(COUNTIF(C21:AF21,"Q")*0.25)+(COUNTIF(C21:AF21,"E")*1)+(COUNTIF(C21:AF21,"S")*0)+(COUNTIF(C21:AF21,"M")*0)+(COUNTIF(C21:AF21,"L")*0)+(COUNTIF(C21:AF21,"W")*0)+(COUNTIF(C21:AF21,"B")*0)+(COUNTIF(C21:AF21,"C")*0)+(COUNTIF(C21:AF21,"N")*0)</f>
        <v>0</v>
      </c>
    </row>
    <row r="22" spans="2:33" ht="20.100000000000001" customHeight="1" x14ac:dyDescent="0.25">
      <c r="B22" s="4" t="str">
        <f>'January 2024'!B22</f>
        <v>Thorpe Simon</v>
      </c>
      <c r="C22" s="8"/>
      <c r="D22" s="8"/>
      <c r="E22" s="7"/>
      <c r="F22" s="7"/>
      <c r="G22" s="7"/>
      <c r="H22" s="7"/>
      <c r="I22" s="7"/>
      <c r="J22" s="8"/>
      <c r="K22" s="8"/>
      <c r="L22" s="7"/>
      <c r="M22" s="7"/>
      <c r="N22" s="7"/>
      <c r="O22" s="7"/>
      <c r="P22" s="7"/>
      <c r="Q22" s="8"/>
      <c r="R22" s="8"/>
      <c r="S22" s="7"/>
      <c r="T22" s="7"/>
      <c r="U22" s="7"/>
      <c r="V22" s="7"/>
      <c r="W22" s="7"/>
      <c r="X22" s="8"/>
      <c r="Y22" s="8"/>
      <c r="Z22" s="7"/>
      <c r="AA22" s="7"/>
      <c r="AB22" s="7"/>
      <c r="AC22" s="7"/>
      <c r="AD22" s="7"/>
      <c r="AE22" s="8"/>
      <c r="AF22" s="8"/>
      <c r="AG22" s="8">
        <f t="shared" si="0"/>
        <v>0</v>
      </c>
    </row>
    <row r="23" spans="2:33" ht="20.100000000000001" customHeight="1" x14ac:dyDescent="0.25">
      <c r="B23" s="4" t="str">
        <f>'January 2024'!B23</f>
        <v>Warner Kacee</v>
      </c>
      <c r="C23" s="8"/>
      <c r="D23" s="8"/>
      <c r="E23" s="7"/>
      <c r="F23" s="7"/>
      <c r="G23" s="7"/>
      <c r="H23" s="7"/>
      <c r="I23" s="7"/>
      <c r="J23" s="8"/>
      <c r="K23" s="8"/>
      <c r="L23" s="7" t="s">
        <v>24</v>
      </c>
      <c r="M23" s="7"/>
      <c r="N23" s="7"/>
      <c r="O23" s="7"/>
      <c r="P23" s="7"/>
      <c r="Q23" s="8"/>
      <c r="R23" s="8"/>
      <c r="S23" s="7"/>
      <c r="T23" s="7" t="s">
        <v>24</v>
      </c>
      <c r="U23" s="7"/>
      <c r="V23" s="7"/>
      <c r="W23" s="7"/>
      <c r="X23" s="8"/>
      <c r="Y23" s="8"/>
      <c r="Z23" s="7"/>
      <c r="AA23" s="7" t="s">
        <v>124</v>
      </c>
      <c r="AB23" s="7" t="s">
        <v>123</v>
      </c>
      <c r="AC23" s="7" t="s">
        <v>123</v>
      </c>
      <c r="AD23" s="7" t="s">
        <v>123</v>
      </c>
      <c r="AE23" s="8"/>
      <c r="AF23" s="8"/>
      <c r="AG23" s="8">
        <f t="shared" ref="AG23" si="2">(COUNTIF(C23:AF23,"H")*1)+(COUNTIF(C23:AF23,"H1")*0.5)+(COUNTIF(C23:AF23,"H2")*0.5)+(COUNTIF(C23:AF23,"Q")*0.25)+(COUNTIF(C23:AF23,"E")*1)+(COUNTIF(C23:AF23,"S")*0)+(COUNTIF(C23:AF23,"M")*0)+(COUNTIF(C23:AF23,"L")*0)+(COUNTIF(C23:AF23,"W")*0)+(COUNTIF(C23:AF23,"B")*0)+(COUNTIF(C23:AF23,"C")*0)+(COUNTIF(C23:AF23,"N")*0)</f>
        <v>0</v>
      </c>
    </row>
    <row r="24" spans="2:33" ht="20.100000000000001" customHeight="1" x14ac:dyDescent="0.25">
      <c r="B24" s="4" t="str">
        <f>'January 2024'!B24</f>
        <v>Wray Jason</v>
      </c>
      <c r="C24" s="8"/>
      <c r="D24" s="8"/>
      <c r="E24" s="7"/>
      <c r="F24" s="7"/>
      <c r="G24" s="7"/>
      <c r="H24" s="7"/>
      <c r="I24" s="7"/>
      <c r="J24" s="8"/>
      <c r="K24" s="8"/>
      <c r="L24" s="7"/>
      <c r="M24" s="7"/>
      <c r="N24" s="7"/>
      <c r="O24" s="7"/>
      <c r="P24" s="7"/>
      <c r="Q24" s="8"/>
      <c r="R24" s="8"/>
      <c r="S24" s="7"/>
      <c r="T24" s="7" t="s">
        <v>116</v>
      </c>
      <c r="U24" s="7" t="s">
        <v>116</v>
      </c>
      <c r="V24" s="7"/>
      <c r="W24" s="7"/>
      <c r="X24" s="8"/>
      <c r="Y24" s="8"/>
      <c r="Z24" s="7"/>
      <c r="AA24" s="7"/>
      <c r="AB24" s="7"/>
      <c r="AC24" s="7"/>
      <c r="AD24" s="7"/>
      <c r="AE24" s="8"/>
      <c r="AF24" s="8"/>
      <c r="AG24" s="8">
        <f t="shared" si="0"/>
        <v>2</v>
      </c>
    </row>
    <row r="25" spans="2:33" ht="20.100000000000001" customHeight="1" x14ac:dyDescent="0.25"/>
  </sheetData>
  <mergeCells count="10">
    <mergeCell ref="C1:AG1"/>
    <mergeCell ref="AG3:AG5"/>
    <mergeCell ref="AI3:AI5"/>
    <mergeCell ref="AJ3:AJ5"/>
    <mergeCell ref="AK3:AK5"/>
    <mergeCell ref="C2:D2"/>
    <mergeCell ref="E2:K2"/>
    <mergeCell ref="L2:R2"/>
    <mergeCell ref="S2:Y2"/>
    <mergeCell ref="Z2:AF2"/>
  </mergeCells>
  <conditionalFormatting sqref="C6:AF24">
    <cfRule type="expression" dxfId="83" priority="1">
      <formula>NOT(ISERROR(SEARCH("H1", C6)))</formula>
    </cfRule>
    <cfRule type="expression" dxfId="82" priority="2">
      <formula>NOT(ISERROR(SEARCH("H2", C6)))</formula>
    </cfRule>
    <cfRule type="expression" dxfId="81" priority="3">
      <formula>NOT(ISERROR(SEARCH("H", C6)))</formula>
    </cfRule>
    <cfRule type="expression" dxfId="80" priority="4">
      <formula>NOT(ISERROR(SEARCH("Q", C6)))</formula>
    </cfRule>
    <cfRule type="expression" dxfId="79" priority="5">
      <formula>NOT(ISERROR(SEARCH("E", C6)))</formula>
    </cfRule>
    <cfRule type="expression" dxfId="78" priority="6">
      <formula>NOT(ISERROR(SEARCH("S", C6)))</formula>
    </cfRule>
    <cfRule type="expression" dxfId="77" priority="7">
      <formula>NOT(ISERROR(SEARCH("M", C6)))</formula>
    </cfRule>
    <cfRule type="expression" dxfId="76" priority="8">
      <formula>NOT(ISERROR(SEARCH("L", C6)))</formula>
    </cfRule>
    <cfRule type="expression" dxfId="75" priority="9">
      <formula>NOT(ISERROR(SEARCH("W", C6)))</formula>
    </cfRule>
    <cfRule type="expression" dxfId="74" priority="10">
      <formula>NOT(ISERROR(SEARCH("B", C6)))</formula>
    </cfRule>
    <cfRule type="expression" dxfId="73" priority="11">
      <formula>NOT(ISERROR(SEARCH("C", C6)))</formula>
    </cfRule>
    <cfRule type="expression" dxfId="72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L25"/>
  <sheetViews>
    <sheetView zoomScaleNormal="100" workbookViewId="0">
      <pane ySplit="5" topLeftCell="A12" activePane="bottomLeft" state="frozen"/>
      <selection pane="bottomLeft" activeCell="AE23" sqref="AE23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60</v>
      </c>
      <c r="D2" s="22"/>
      <c r="E2" s="22"/>
      <c r="F2" s="22"/>
      <c r="G2" s="22"/>
      <c r="H2" s="22"/>
      <c r="I2" s="22"/>
      <c r="J2" s="22" t="s">
        <v>61</v>
      </c>
      <c r="K2" s="22"/>
      <c r="L2" s="22"/>
      <c r="M2" s="22"/>
      <c r="N2" s="22"/>
      <c r="O2" s="22"/>
      <c r="P2" s="22"/>
      <c r="Q2" s="22" t="s">
        <v>62</v>
      </c>
      <c r="R2" s="22"/>
      <c r="S2" s="22"/>
      <c r="T2" s="22"/>
      <c r="U2" s="22"/>
      <c r="V2" s="22"/>
      <c r="W2" s="22"/>
      <c r="X2" s="22" t="s">
        <v>63</v>
      </c>
      <c r="Y2" s="22"/>
      <c r="Z2" s="22"/>
      <c r="AA2" s="22"/>
      <c r="AB2" s="22"/>
      <c r="AC2" s="22"/>
      <c r="AD2" s="22"/>
      <c r="AE2" s="22" t="s">
        <v>64</v>
      </c>
      <c r="AF2" s="22"/>
      <c r="AG2" s="22"/>
    </row>
    <row r="3" spans="2:38" ht="12" customHeight="1" x14ac:dyDescent="0.25">
      <c r="B3" s="9"/>
      <c r="C3" s="3" t="s">
        <v>59</v>
      </c>
      <c r="D3" s="3" t="s">
        <v>59</v>
      </c>
      <c r="E3" s="3" t="s">
        <v>59</v>
      </c>
      <c r="F3" s="3" t="s">
        <v>59</v>
      </c>
      <c r="G3" s="3" t="s">
        <v>59</v>
      </c>
      <c r="H3" s="3" t="s">
        <v>59</v>
      </c>
      <c r="I3" s="3" t="s">
        <v>59</v>
      </c>
      <c r="J3" s="3" t="s">
        <v>59</v>
      </c>
      <c r="K3" s="3" t="s">
        <v>59</v>
      </c>
      <c r="L3" s="3" t="s">
        <v>59</v>
      </c>
      <c r="M3" s="3" t="s">
        <v>59</v>
      </c>
      <c r="N3" s="3" t="s">
        <v>59</v>
      </c>
      <c r="O3" s="3" t="s">
        <v>59</v>
      </c>
      <c r="P3" s="3" t="s">
        <v>59</v>
      </c>
      <c r="Q3" s="3" t="s">
        <v>59</v>
      </c>
      <c r="R3" s="3" t="s">
        <v>59</v>
      </c>
      <c r="S3" s="3" t="s">
        <v>59</v>
      </c>
      <c r="T3" s="3" t="s">
        <v>59</v>
      </c>
      <c r="U3" s="3" t="s">
        <v>59</v>
      </c>
      <c r="V3" s="3" t="s">
        <v>59</v>
      </c>
      <c r="W3" s="3" t="s">
        <v>59</v>
      </c>
      <c r="X3" s="3" t="s">
        <v>59</v>
      </c>
      <c r="Y3" s="3" t="s">
        <v>59</v>
      </c>
      <c r="Z3" s="3" t="s">
        <v>59</v>
      </c>
      <c r="AA3" s="3" t="s">
        <v>59</v>
      </c>
      <c r="AB3" s="3" t="s">
        <v>59</v>
      </c>
      <c r="AC3" s="3" t="s">
        <v>59</v>
      </c>
      <c r="AD3" s="3" t="s">
        <v>59</v>
      </c>
      <c r="AE3" s="3" t="s">
        <v>59</v>
      </c>
      <c r="AF3" s="3" t="s">
        <v>59</v>
      </c>
      <c r="AG3" s="3" t="s">
        <v>59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21"/>
      <c r="AJ5" s="21"/>
      <c r="AK5" s="21"/>
      <c r="AL5" s="21"/>
    </row>
    <row r="6" spans="2:38" ht="20.100000000000001" customHeight="1" x14ac:dyDescent="0.25">
      <c r="B6" s="4" t="str">
        <f>'January 2024'!B6</f>
        <v>Amaning Ernest</v>
      </c>
      <c r="C6" s="7"/>
      <c r="D6" s="7"/>
      <c r="E6" s="7"/>
      <c r="F6" s="7"/>
      <c r="G6" s="7"/>
      <c r="H6" s="8"/>
      <c r="I6" s="8"/>
      <c r="J6" s="7"/>
      <c r="K6" s="7"/>
      <c r="L6" s="7" t="s">
        <v>126</v>
      </c>
      <c r="M6" s="7" t="s">
        <v>126</v>
      </c>
      <c r="N6" s="7" t="s">
        <v>126</v>
      </c>
      <c r="O6" s="8"/>
      <c r="P6" s="8"/>
      <c r="Q6" s="7"/>
      <c r="R6" s="7"/>
      <c r="S6" s="7"/>
      <c r="T6" s="7" t="s">
        <v>126</v>
      </c>
      <c r="U6" s="7" t="s">
        <v>126</v>
      </c>
      <c r="V6" s="8"/>
      <c r="W6" s="8"/>
      <c r="X6" s="7"/>
      <c r="Y6" s="7"/>
      <c r="Z6" s="7"/>
      <c r="AA6" s="7"/>
      <c r="AB6" s="7"/>
      <c r="AC6" s="8"/>
      <c r="AD6" s="8"/>
      <c r="AE6" s="7" t="s">
        <v>126</v>
      </c>
      <c r="AF6" s="7" t="s">
        <v>126</v>
      </c>
      <c r="AG6" s="7" t="s">
        <v>126</v>
      </c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Bennett Paul</v>
      </c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si="0"/>
        <v>0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Dyett Joe</v>
      </c>
      <c r="C8" s="7"/>
      <c r="D8" s="7"/>
      <c r="E8" s="7"/>
      <c r="F8" s="7"/>
      <c r="G8" s="7" t="s">
        <v>116</v>
      </c>
      <c r="H8" s="8"/>
      <c r="I8" s="8"/>
      <c r="J8" s="7"/>
      <c r="K8" s="7"/>
      <c r="L8" s="7"/>
      <c r="M8" s="7"/>
      <c r="N8" s="7"/>
      <c r="O8" s="8"/>
      <c r="P8" s="8"/>
      <c r="Q8" s="7" t="s">
        <v>116</v>
      </c>
      <c r="R8" s="7" t="s">
        <v>116</v>
      </c>
      <c r="S8" s="7" t="s">
        <v>116</v>
      </c>
      <c r="T8" s="7" t="s">
        <v>116</v>
      </c>
      <c r="U8" s="7" t="s">
        <v>116</v>
      </c>
      <c r="V8" s="8"/>
      <c r="W8" s="8"/>
      <c r="X8" s="7" t="s">
        <v>116</v>
      </c>
      <c r="Y8" s="7" t="s">
        <v>116</v>
      </c>
      <c r="Z8" s="7" t="s">
        <v>116</v>
      </c>
      <c r="AA8" s="7" t="s">
        <v>116</v>
      </c>
      <c r="AB8" s="7" t="s">
        <v>116</v>
      </c>
      <c r="AC8" s="8"/>
      <c r="AD8" s="8"/>
      <c r="AE8" s="7"/>
      <c r="AF8" s="7" t="s">
        <v>24</v>
      </c>
      <c r="AG8" s="7"/>
      <c r="AH8" s="8">
        <f t="shared" si="0"/>
        <v>11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Haugh Paul</v>
      </c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23</v>
      </c>
      <c r="AK9" s="12" t="s">
        <v>24</v>
      </c>
      <c r="AL9" s="6">
        <v>0</v>
      </c>
    </row>
    <row r="10" spans="2:38" ht="20.100000000000001" customHeight="1" x14ac:dyDescent="0.25">
      <c r="B10" s="4" t="str">
        <f>'January 2024'!B10</f>
        <v>Hayhoe James</v>
      </c>
      <c r="C10" s="7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 t="s">
        <v>117</v>
      </c>
      <c r="AC10" s="8"/>
      <c r="AD10" s="8"/>
      <c r="AE10" s="7" t="s">
        <v>116</v>
      </c>
      <c r="AF10" s="7" t="s">
        <v>116</v>
      </c>
      <c r="AG10" s="7" t="s">
        <v>116</v>
      </c>
      <c r="AH10" s="8">
        <f t="shared" si="0"/>
        <v>3.5</v>
      </c>
      <c r="AJ10" s="8" t="s">
        <v>25</v>
      </c>
      <c r="AK10" s="13" t="s">
        <v>26</v>
      </c>
      <c r="AL10" s="6">
        <v>0</v>
      </c>
    </row>
    <row r="11" spans="2:38" ht="20.100000000000001" customHeight="1" x14ac:dyDescent="0.25">
      <c r="B11" s="4" t="str">
        <f>'January 2024'!B11</f>
        <v>Hayhoe Richard</v>
      </c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7"/>
      <c r="AH11" s="8">
        <f t="shared" si="0"/>
        <v>0</v>
      </c>
      <c r="AJ11" s="8" t="s">
        <v>27</v>
      </c>
      <c r="AK11" s="14" t="s">
        <v>28</v>
      </c>
      <c r="AL11" s="6">
        <v>0</v>
      </c>
    </row>
    <row r="12" spans="2:38" ht="20.100000000000001" customHeight="1" x14ac:dyDescent="0.25">
      <c r="B12" s="4" t="str">
        <f>'January 2024'!B12</f>
        <v>Keynes Amber</v>
      </c>
      <c r="C12" s="7"/>
      <c r="D12" s="7"/>
      <c r="E12" s="7"/>
      <c r="F12" s="7"/>
      <c r="G12" s="7"/>
      <c r="H12" s="8"/>
      <c r="I12" s="8"/>
      <c r="J12" s="7" t="s">
        <v>116</v>
      </c>
      <c r="K12" s="7" t="s">
        <v>116</v>
      </c>
      <c r="L12" s="7" t="s">
        <v>116</v>
      </c>
      <c r="M12" s="7" t="s">
        <v>116</v>
      </c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 t="s">
        <v>122</v>
      </c>
      <c r="AF12" s="7" t="s">
        <v>24</v>
      </c>
      <c r="AG12" s="7"/>
      <c r="AH12" s="8">
        <f t="shared" si="0"/>
        <v>4</v>
      </c>
      <c r="AJ12" s="8" t="s">
        <v>29</v>
      </c>
      <c r="AK12" s="15" t="s">
        <v>30</v>
      </c>
      <c r="AL12" s="6">
        <v>0</v>
      </c>
    </row>
    <row r="13" spans="2:38" ht="20.100000000000001" customHeight="1" x14ac:dyDescent="0.25">
      <c r="B13" s="4" t="str">
        <f>'January 2024'!B13</f>
        <v>Kulsinskas Auris</v>
      </c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0</v>
      </c>
    </row>
    <row r="14" spans="2:38" ht="20.100000000000001" customHeight="1" x14ac:dyDescent="0.25">
      <c r="B14" s="4" t="str">
        <f>'January 2024'!B14</f>
        <v>Kulsinskas Kes</v>
      </c>
      <c r="C14" s="7"/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0</v>
      </c>
    </row>
    <row r="15" spans="2:38" ht="20.100000000000001" customHeight="1" x14ac:dyDescent="0.25">
      <c r="B15" s="4" t="str">
        <f>'January 2024'!B15</f>
        <v>O'Brien Martin</v>
      </c>
      <c r="C15" s="7"/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0</v>
      </c>
    </row>
    <row r="16" spans="2:38" ht="20.100000000000001" customHeight="1" x14ac:dyDescent="0.25">
      <c r="B16" s="4" t="str">
        <f>'January 2024'!B16</f>
        <v>O'Malley Kieran</v>
      </c>
      <c r="C16" s="7"/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0</v>
      </c>
    </row>
    <row r="17" spans="2:34" ht="20.100000000000001" customHeight="1" x14ac:dyDescent="0.25">
      <c r="B17" s="4" t="str">
        <f>'January 2024'!B17</f>
        <v>Robinson Mark</v>
      </c>
      <c r="C17" s="7"/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/>
      <c r="AF17" s="7"/>
      <c r="AG17" s="7"/>
      <c r="AH17" s="8">
        <f t="shared" si="0"/>
        <v>0</v>
      </c>
    </row>
    <row r="18" spans="2:34" ht="20.100000000000001" customHeight="1" x14ac:dyDescent="0.25">
      <c r="B18" s="4" t="str">
        <f>'January 2024'!B18</f>
        <v>Sanders Dave</v>
      </c>
      <c r="C18" s="7"/>
      <c r="D18" s="7"/>
      <c r="E18" s="7"/>
      <c r="F18" s="7"/>
      <c r="G18" s="7"/>
      <c r="H18" s="8"/>
      <c r="I18" s="8"/>
      <c r="J18" s="7"/>
      <c r="K18" s="7"/>
      <c r="L18" s="7"/>
      <c r="M18" s="7" t="s">
        <v>116</v>
      </c>
      <c r="N18" s="7" t="s">
        <v>116</v>
      </c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7"/>
      <c r="AH18" s="8">
        <f t="shared" si="0"/>
        <v>2</v>
      </c>
    </row>
    <row r="19" spans="2:34" ht="20.100000000000001" customHeight="1" x14ac:dyDescent="0.25">
      <c r="B19" s="4" t="str">
        <f>'January 2024'!B19</f>
        <v>Singh Deborah</v>
      </c>
      <c r="C19" s="7"/>
      <c r="D19" s="7"/>
      <c r="E19" s="7"/>
      <c r="F19" s="7"/>
      <c r="G19" s="7"/>
      <c r="H19" s="8"/>
      <c r="I19" s="8"/>
      <c r="J19" s="7" t="s">
        <v>116</v>
      </c>
      <c r="K19" s="7" t="s">
        <v>116</v>
      </c>
      <c r="L19" s="7" t="s">
        <v>116</v>
      </c>
      <c r="M19" s="7" t="s">
        <v>116</v>
      </c>
      <c r="N19" s="7" t="s">
        <v>116</v>
      </c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7"/>
      <c r="AH19" s="8">
        <f t="shared" si="0"/>
        <v>5</v>
      </c>
    </row>
    <row r="20" spans="2:34" ht="20.100000000000001" customHeight="1" x14ac:dyDescent="0.25">
      <c r="B20" s="4" t="str">
        <f>'January 2024'!B20</f>
        <v>Simonovic Slav</v>
      </c>
      <c r="C20" s="7"/>
      <c r="D20" s="7"/>
      <c r="E20" s="7"/>
      <c r="F20" s="7"/>
      <c r="G20" s="7"/>
      <c r="H20" s="8"/>
      <c r="I20" s="8"/>
      <c r="J20" s="7"/>
      <c r="K20" s="7"/>
      <c r="L20" s="7"/>
      <c r="M20" s="7"/>
      <c r="N20" s="7"/>
      <c r="O20" s="8"/>
      <c r="P20" s="8"/>
      <c r="Q20" s="7"/>
      <c r="R20" s="7"/>
      <c r="S20" s="7"/>
      <c r="T20" s="7"/>
      <c r="U20" s="7"/>
      <c r="V20" s="8"/>
      <c r="W20" s="8"/>
      <c r="X20" s="7"/>
      <c r="Y20" s="7"/>
      <c r="Z20" s="7"/>
      <c r="AA20" s="7"/>
      <c r="AB20" s="7"/>
      <c r="AC20" s="8"/>
      <c r="AD20" s="8"/>
      <c r="AE20" s="7"/>
      <c r="AF20" s="7"/>
      <c r="AG20" s="7"/>
      <c r="AH20" s="8">
        <f t="shared" si="0"/>
        <v>0</v>
      </c>
    </row>
    <row r="21" spans="2:34" ht="20.100000000000001" customHeight="1" x14ac:dyDescent="0.25">
      <c r="B21" s="4" t="str">
        <f>'January 2024'!B21</f>
        <v>Smith Joe</v>
      </c>
      <c r="C21" s="7"/>
      <c r="D21" s="7"/>
      <c r="E21" s="7"/>
      <c r="F21" s="7" t="s">
        <v>18</v>
      </c>
      <c r="G21" s="7" t="s">
        <v>18</v>
      </c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/>
      <c r="AB21" s="7"/>
      <c r="AC21" s="8"/>
      <c r="AD21" s="8"/>
      <c r="AE21" s="7" t="s">
        <v>126</v>
      </c>
      <c r="AF21" s="7"/>
      <c r="AG21" s="7"/>
      <c r="AH21" s="8">
        <f t="shared" si="0"/>
        <v>2</v>
      </c>
    </row>
    <row r="22" spans="2:34" ht="20.100000000000001" customHeight="1" x14ac:dyDescent="0.25">
      <c r="B22" s="4" t="str">
        <f>'January 2024'!B22</f>
        <v>Thorpe Simon</v>
      </c>
      <c r="C22" s="7"/>
      <c r="D22" s="7"/>
      <c r="E22" s="7"/>
      <c r="F22" s="7"/>
      <c r="G22" s="7"/>
      <c r="H22" s="8"/>
      <c r="I22" s="8"/>
      <c r="J22" s="7" t="s">
        <v>116</v>
      </c>
      <c r="K22" s="7"/>
      <c r="L22" s="7"/>
      <c r="M22" s="7"/>
      <c r="N22" s="7"/>
      <c r="O22" s="8"/>
      <c r="P22" s="8"/>
      <c r="Q22" s="7"/>
      <c r="R22" s="7"/>
      <c r="S22" s="7"/>
      <c r="T22" s="7"/>
      <c r="U22" s="7"/>
      <c r="V22" s="8"/>
      <c r="W22" s="8"/>
      <c r="X22" s="7"/>
      <c r="Y22" s="7"/>
      <c r="Z22" s="7"/>
      <c r="AA22" s="7"/>
      <c r="AB22" s="7"/>
      <c r="AC22" s="8"/>
      <c r="AD22" s="8"/>
      <c r="AE22" s="7" t="s">
        <v>116</v>
      </c>
      <c r="AF22" s="7"/>
      <c r="AG22" s="7"/>
      <c r="AH22" s="8">
        <f t="shared" si="0"/>
        <v>2</v>
      </c>
    </row>
    <row r="23" spans="2:34" ht="20.100000000000001" customHeight="1" x14ac:dyDescent="0.25">
      <c r="B23" s="4" t="str">
        <f>'January 2024'!B23</f>
        <v>Warner Kacee</v>
      </c>
      <c r="C23" s="7" t="s">
        <v>30</v>
      </c>
      <c r="D23" s="7" t="s">
        <v>30</v>
      </c>
      <c r="E23" s="7" t="s">
        <v>30</v>
      </c>
      <c r="F23" s="7" t="s">
        <v>30</v>
      </c>
      <c r="G23" s="7" t="s">
        <v>30</v>
      </c>
      <c r="H23" s="8"/>
      <c r="I23" s="8"/>
      <c r="J23" s="7" t="s">
        <v>30</v>
      </c>
      <c r="K23" s="7" t="s">
        <v>30</v>
      </c>
      <c r="L23" s="7"/>
      <c r="M23" s="7"/>
      <c r="N23" s="7"/>
      <c r="O23" s="8"/>
      <c r="P23" s="8"/>
      <c r="Q23" s="7"/>
      <c r="R23" s="7" t="s">
        <v>126</v>
      </c>
      <c r="S23" s="7" t="s">
        <v>126</v>
      </c>
      <c r="T23" s="7"/>
      <c r="U23" s="7"/>
      <c r="V23" s="8"/>
      <c r="W23" s="8"/>
      <c r="X23" s="7"/>
      <c r="Y23" s="7"/>
      <c r="Z23" s="7"/>
      <c r="AA23" s="7"/>
      <c r="AB23" s="7"/>
      <c r="AC23" s="8"/>
      <c r="AD23" s="8"/>
      <c r="AE23" s="7"/>
      <c r="AF23" s="7"/>
      <c r="AG23" s="7"/>
      <c r="AH23" s="8">
        <f t="shared" si="0"/>
        <v>0</v>
      </c>
    </row>
    <row r="24" spans="2:34" ht="20.100000000000001" customHeight="1" x14ac:dyDescent="0.25">
      <c r="B24" s="4" t="str">
        <f>'January 2024'!B24</f>
        <v>Wray Jason</v>
      </c>
      <c r="C24" s="7"/>
      <c r="D24" s="7"/>
      <c r="E24" s="7"/>
      <c r="F24" s="7"/>
      <c r="G24" s="7"/>
      <c r="H24" s="8"/>
      <c r="I24" s="8"/>
      <c r="J24" s="7"/>
      <c r="K24" s="7"/>
      <c r="L24" s="7"/>
      <c r="M24" s="7"/>
      <c r="N24" s="7"/>
      <c r="O24" s="8"/>
      <c r="P24" s="8"/>
      <c r="Q24" s="7"/>
      <c r="R24" s="7"/>
      <c r="S24" s="7"/>
      <c r="T24" s="7"/>
      <c r="U24" s="7"/>
      <c r="V24" s="8"/>
      <c r="W24" s="8"/>
      <c r="X24" s="7"/>
      <c r="Y24" s="7"/>
      <c r="Z24" s="7"/>
      <c r="AA24" s="7"/>
      <c r="AB24" s="7"/>
      <c r="AC24" s="8"/>
      <c r="AD24" s="8"/>
      <c r="AE24" s="7" t="s">
        <v>116</v>
      </c>
      <c r="AF24" s="7"/>
      <c r="AG24" s="7"/>
      <c r="AH24" s="8">
        <f t="shared" si="0"/>
        <v>1</v>
      </c>
    </row>
    <row r="25" spans="2:34" ht="20.100000000000001" customHeight="1" x14ac:dyDescent="0.25"/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C6:AG24">
    <cfRule type="expression" dxfId="71" priority="1">
      <formula>NOT(ISERROR(SEARCH("H1", C6)))</formula>
    </cfRule>
    <cfRule type="expression" dxfId="70" priority="2">
      <formula>NOT(ISERROR(SEARCH("H2", C6)))</formula>
    </cfRule>
    <cfRule type="expression" dxfId="69" priority="3">
      <formula>NOT(ISERROR(SEARCH("H", C6)))</formula>
    </cfRule>
    <cfRule type="expression" dxfId="68" priority="4">
      <formula>NOT(ISERROR(SEARCH("Q", C6)))</formula>
    </cfRule>
    <cfRule type="expression" dxfId="67" priority="5">
      <formula>NOT(ISERROR(SEARCH("E", C6)))</formula>
    </cfRule>
    <cfRule type="expression" dxfId="66" priority="6">
      <formula>NOT(ISERROR(SEARCH("S", C6)))</formula>
    </cfRule>
    <cfRule type="expression" dxfId="65" priority="7">
      <formula>NOT(ISERROR(SEARCH("M", C6)))</formula>
    </cfRule>
    <cfRule type="expression" dxfId="64" priority="8">
      <formula>NOT(ISERROR(SEARCH("L", C6)))</formula>
    </cfRule>
    <cfRule type="expression" dxfId="63" priority="9">
      <formula>NOT(ISERROR(SEARCH("W", C6)))</formula>
    </cfRule>
    <cfRule type="expression" dxfId="62" priority="10">
      <formula>NOT(ISERROR(SEARCH("B", C6)))</formula>
    </cfRule>
    <cfRule type="expression" dxfId="61" priority="11">
      <formula>NOT(ISERROR(SEARCH("C", C6)))</formula>
    </cfRule>
    <cfRule type="expression" dxfId="60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L25"/>
  <sheetViews>
    <sheetView zoomScaleNormal="100" workbookViewId="0">
      <pane ySplit="5" topLeftCell="A6" activePane="bottomLeft" state="frozen"/>
      <selection pane="bottomLeft" activeCell="R8" sqref="R8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8" ht="12" customHeight="1" x14ac:dyDescent="0.25">
      <c r="C2" s="22" t="s">
        <v>64</v>
      </c>
      <c r="D2" s="22"/>
      <c r="E2" s="22"/>
      <c r="F2" s="22"/>
      <c r="G2" s="22" t="s">
        <v>66</v>
      </c>
      <c r="H2" s="22"/>
      <c r="I2" s="22"/>
      <c r="J2" s="22"/>
      <c r="K2" s="22"/>
      <c r="L2" s="22"/>
      <c r="M2" s="22"/>
      <c r="N2" s="22" t="s">
        <v>67</v>
      </c>
      <c r="O2" s="22"/>
      <c r="P2" s="22"/>
      <c r="Q2" s="22"/>
      <c r="R2" s="22"/>
      <c r="S2" s="22"/>
      <c r="T2" s="22"/>
      <c r="U2" s="22" t="s">
        <v>68</v>
      </c>
      <c r="V2" s="22"/>
      <c r="W2" s="22"/>
      <c r="X2" s="22"/>
      <c r="Y2" s="22"/>
      <c r="Z2" s="22"/>
      <c r="AA2" s="22"/>
      <c r="AB2" s="22" t="s">
        <v>69</v>
      </c>
      <c r="AC2" s="22"/>
      <c r="AD2" s="22"/>
      <c r="AE2" s="22"/>
      <c r="AF2" s="22"/>
      <c r="AG2" s="22"/>
    </row>
    <row r="3" spans="2:38" ht="12" customHeight="1" x14ac:dyDescent="0.25">
      <c r="B3" s="9"/>
      <c r="C3" s="3" t="s">
        <v>65</v>
      </c>
      <c r="D3" s="3" t="s">
        <v>65</v>
      </c>
      <c r="E3" s="3" t="s">
        <v>65</v>
      </c>
      <c r="F3" s="3" t="s">
        <v>65</v>
      </c>
      <c r="G3" s="3" t="s">
        <v>65</v>
      </c>
      <c r="H3" s="3" t="s">
        <v>65</v>
      </c>
      <c r="I3" s="3" t="s">
        <v>65</v>
      </c>
      <c r="J3" s="3" t="s">
        <v>65</v>
      </c>
      <c r="K3" s="3" t="s">
        <v>65</v>
      </c>
      <c r="L3" s="3" t="s">
        <v>65</v>
      </c>
      <c r="M3" s="3" t="s">
        <v>65</v>
      </c>
      <c r="N3" s="3" t="s">
        <v>65</v>
      </c>
      <c r="O3" s="3" t="s">
        <v>65</v>
      </c>
      <c r="P3" s="3" t="s">
        <v>65</v>
      </c>
      <c r="Q3" s="3" t="s">
        <v>65</v>
      </c>
      <c r="R3" s="3" t="s">
        <v>65</v>
      </c>
      <c r="S3" s="3" t="s">
        <v>65</v>
      </c>
      <c r="T3" s="3" t="s">
        <v>65</v>
      </c>
      <c r="U3" s="3" t="s">
        <v>65</v>
      </c>
      <c r="V3" s="3" t="s">
        <v>65</v>
      </c>
      <c r="W3" s="3" t="s">
        <v>65</v>
      </c>
      <c r="X3" s="3" t="s">
        <v>65</v>
      </c>
      <c r="Y3" s="3" t="s">
        <v>65</v>
      </c>
      <c r="Z3" s="3" t="s">
        <v>65</v>
      </c>
      <c r="AA3" s="3" t="s">
        <v>65</v>
      </c>
      <c r="AB3" s="3" t="s">
        <v>65</v>
      </c>
      <c r="AC3" s="3" t="s">
        <v>65</v>
      </c>
      <c r="AD3" s="3" t="s">
        <v>65</v>
      </c>
      <c r="AE3" s="3" t="s">
        <v>65</v>
      </c>
      <c r="AF3" s="3" t="s">
        <v>65</v>
      </c>
      <c r="AG3" s="3" t="s">
        <v>65</v>
      </c>
      <c r="AH3" s="21" t="s">
        <v>13</v>
      </c>
      <c r="AJ3" s="21" t="s">
        <v>14</v>
      </c>
      <c r="AK3" s="21" t="s">
        <v>15</v>
      </c>
      <c r="AL3" s="21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1"/>
      <c r="AJ4" s="21"/>
      <c r="AK4" s="21"/>
      <c r="AL4" s="21"/>
    </row>
    <row r="5" spans="2:38" ht="12" customHeight="1" x14ac:dyDescent="0.25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1" t="s">
        <v>5</v>
      </c>
      <c r="AG5" s="1" t="s">
        <v>6</v>
      </c>
      <c r="AH5" s="21"/>
      <c r="AJ5" s="21"/>
      <c r="AK5" s="21"/>
      <c r="AL5" s="21"/>
    </row>
    <row r="6" spans="2:38" ht="20.100000000000001" customHeight="1" x14ac:dyDescent="0.25">
      <c r="B6" s="4" t="str">
        <f>'January 2024'!B6</f>
        <v>Amaning Ernest</v>
      </c>
      <c r="C6" s="7" t="s">
        <v>126</v>
      </c>
      <c r="D6" s="7" t="s">
        <v>126</v>
      </c>
      <c r="E6" s="8"/>
      <c r="F6" s="8"/>
      <c r="G6" s="7" t="s">
        <v>126</v>
      </c>
      <c r="H6" s="7" t="s">
        <v>126</v>
      </c>
      <c r="I6" s="7" t="s">
        <v>126</v>
      </c>
      <c r="J6" s="7" t="s">
        <v>126</v>
      </c>
      <c r="K6" s="7" t="s">
        <v>126</v>
      </c>
      <c r="L6" s="8"/>
      <c r="M6" s="8"/>
      <c r="N6" s="7" t="s">
        <v>126</v>
      </c>
      <c r="O6" s="7" t="s">
        <v>126</v>
      </c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 t="s">
        <v>28</v>
      </c>
      <c r="AC6" s="7"/>
      <c r="AD6" s="7"/>
      <c r="AE6" s="7"/>
      <c r="AF6" s="7"/>
      <c r="AG6" s="8"/>
      <c r="AH6" s="8">
        <f t="shared" ref="AH6:AH24" si="0"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N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Bennett Paul</v>
      </c>
      <c r="C7" s="7"/>
      <c r="D7" s="7"/>
      <c r="E7" s="8"/>
      <c r="F7" s="8"/>
      <c r="G7" s="7"/>
      <c r="H7" s="7"/>
      <c r="I7" s="7"/>
      <c r="J7" s="7"/>
      <c r="K7" s="7" t="s">
        <v>116</v>
      </c>
      <c r="L7" s="8"/>
      <c r="M7" s="8"/>
      <c r="N7" s="7" t="s">
        <v>116</v>
      </c>
      <c r="O7" s="7" t="s">
        <v>116</v>
      </c>
      <c r="P7" s="7" t="s">
        <v>116</v>
      </c>
      <c r="Q7" s="7" t="s">
        <v>116</v>
      </c>
      <c r="R7" s="7" t="s">
        <v>116</v>
      </c>
      <c r="S7" s="8"/>
      <c r="T7" s="8"/>
      <c r="U7" s="7"/>
      <c r="V7" s="7"/>
      <c r="W7" s="7"/>
      <c r="X7" s="7"/>
      <c r="Y7" s="7"/>
      <c r="Z7" s="8"/>
      <c r="AA7" s="8"/>
      <c r="AB7" s="7" t="s">
        <v>28</v>
      </c>
      <c r="AC7" s="7"/>
      <c r="AD7" s="7"/>
      <c r="AE7" s="7"/>
      <c r="AF7" s="7"/>
      <c r="AG7" s="8"/>
      <c r="AH7" s="8">
        <f t="shared" si="0"/>
        <v>6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Dyett Joe</v>
      </c>
      <c r="C8" s="7"/>
      <c r="D8" s="7"/>
      <c r="E8" s="8"/>
      <c r="F8" s="8"/>
      <c r="G8" s="7"/>
      <c r="H8" s="7"/>
      <c r="I8" s="7"/>
      <c r="J8" s="7"/>
      <c r="K8" s="20" t="s">
        <v>128</v>
      </c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 t="s">
        <v>18</v>
      </c>
      <c r="Z8" s="8"/>
      <c r="AA8" s="8"/>
      <c r="AB8" s="7" t="s">
        <v>28</v>
      </c>
      <c r="AC8" s="7"/>
      <c r="AD8" s="7"/>
      <c r="AE8" s="7"/>
      <c r="AF8" s="7" t="s">
        <v>18</v>
      </c>
      <c r="AG8" s="8"/>
      <c r="AH8" s="8">
        <f t="shared" si="0"/>
        <v>2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Haugh Paul</v>
      </c>
      <c r="C9" s="7"/>
      <c r="D9" s="7"/>
      <c r="E9" s="8"/>
      <c r="F9" s="8"/>
      <c r="G9" s="7" t="s">
        <v>116</v>
      </c>
      <c r="H9" s="7" t="s">
        <v>116</v>
      </c>
      <c r="I9" s="7" t="s">
        <v>116</v>
      </c>
      <c r="J9" s="7" t="s">
        <v>116</v>
      </c>
      <c r="K9" s="7" t="s">
        <v>116</v>
      </c>
      <c r="L9" s="8"/>
      <c r="M9" s="8"/>
      <c r="N9" s="7" t="s">
        <v>116</v>
      </c>
      <c r="O9" s="7" t="s">
        <v>116</v>
      </c>
      <c r="P9" s="7" t="s">
        <v>116</v>
      </c>
      <c r="Q9" s="7" t="s">
        <v>116</v>
      </c>
      <c r="R9" s="7" t="s">
        <v>116</v>
      </c>
      <c r="S9" s="8"/>
      <c r="T9" s="8"/>
      <c r="U9" s="7"/>
      <c r="V9" s="7"/>
      <c r="W9" s="7"/>
      <c r="X9" s="7"/>
      <c r="Y9" s="7"/>
      <c r="Z9" s="8"/>
      <c r="AA9" s="8"/>
      <c r="AB9" s="7" t="s">
        <v>28</v>
      </c>
      <c r="AC9" s="7"/>
      <c r="AD9" s="7"/>
      <c r="AE9" s="7"/>
      <c r="AF9" s="7"/>
      <c r="AG9" s="8"/>
      <c r="AH9" s="8">
        <f t="shared" si="0"/>
        <v>10</v>
      </c>
      <c r="AJ9" s="8" t="s">
        <v>23</v>
      </c>
      <c r="AK9" s="12" t="s">
        <v>24</v>
      </c>
      <c r="AL9" s="6">
        <v>0</v>
      </c>
    </row>
    <row r="10" spans="2:38" ht="20.100000000000001" customHeight="1" x14ac:dyDescent="0.25">
      <c r="B10" s="4" t="str">
        <f>'January 2024'!B10</f>
        <v>Hayhoe James</v>
      </c>
      <c r="C10" s="7" t="s">
        <v>116</v>
      </c>
      <c r="D10" s="7" t="s">
        <v>116</v>
      </c>
      <c r="E10" s="8"/>
      <c r="F10" s="8"/>
      <c r="G10" s="7"/>
      <c r="H10" s="7"/>
      <c r="I10" s="7"/>
      <c r="J10" s="7"/>
      <c r="K10" s="7"/>
      <c r="L10" s="8"/>
      <c r="M10" s="8"/>
      <c r="N10" s="7"/>
      <c r="O10" s="7"/>
      <c r="P10" s="7"/>
      <c r="Q10" s="7"/>
      <c r="R10" s="7"/>
      <c r="S10" s="8"/>
      <c r="T10" s="8"/>
      <c r="U10" s="7"/>
      <c r="V10" s="7"/>
      <c r="W10" s="7"/>
      <c r="X10" s="7"/>
      <c r="Y10" s="7" t="s">
        <v>18</v>
      </c>
      <c r="Z10" s="8"/>
      <c r="AA10" s="8"/>
      <c r="AB10" s="7" t="s">
        <v>28</v>
      </c>
      <c r="AC10" s="7" t="s">
        <v>116</v>
      </c>
      <c r="AD10" s="7" t="s">
        <v>116</v>
      </c>
      <c r="AE10" s="7" t="s">
        <v>116</v>
      </c>
      <c r="AF10" s="7" t="s">
        <v>116</v>
      </c>
      <c r="AG10" s="8"/>
      <c r="AH10" s="8">
        <f t="shared" si="0"/>
        <v>7</v>
      </c>
      <c r="AJ10" s="8" t="s">
        <v>25</v>
      </c>
      <c r="AK10" s="13" t="s">
        <v>26</v>
      </c>
      <c r="AL10" s="6">
        <v>0</v>
      </c>
    </row>
    <row r="11" spans="2:38" ht="20.100000000000001" customHeight="1" x14ac:dyDescent="0.25">
      <c r="B11" s="4" t="str">
        <f>'January 2024'!B11</f>
        <v>Hayhoe Richard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 t="s">
        <v>28</v>
      </c>
      <c r="AC11" s="7" t="s">
        <v>116</v>
      </c>
      <c r="AD11" s="7" t="s">
        <v>116</v>
      </c>
      <c r="AE11" s="7" t="s">
        <v>18</v>
      </c>
      <c r="AF11" s="7"/>
      <c r="AG11" s="8"/>
      <c r="AH11" s="8">
        <f t="shared" si="0"/>
        <v>3</v>
      </c>
      <c r="AJ11" s="8" t="s">
        <v>27</v>
      </c>
      <c r="AK11" s="14" t="s">
        <v>28</v>
      </c>
      <c r="AL11" s="6">
        <v>0</v>
      </c>
    </row>
    <row r="12" spans="2:38" ht="20.100000000000001" customHeight="1" x14ac:dyDescent="0.25">
      <c r="B12" s="4" t="str">
        <f>'January 2024'!B12</f>
        <v>Keynes Amber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 t="s">
        <v>28</v>
      </c>
      <c r="AC12" s="7" t="s">
        <v>116</v>
      </c>
      <c r="AD12" s="7" t="s">
        <v>116</v>
      </c>
      <c r="AE12" s="7" t="s">
        <v>116</v>
      </c>
      <c r="AF12" s="7"/>
      <c r="AG12" s="8"/>
      <c r="AH12" s="8">
        <f t="shared" si="0"/>
        <v>3</v>
      </c>
      <c r="AJ12" s="8" t="s">
        <v>29</v>
      </c>
      <c r="AK12" s="15" t="s">
        <v>30</v>
      </c>
      <c r="AL12" s="6">
        <v>0</v>
      </c>
    </row>
    <row r="13" spans="2:38" ht="20.100000000000001" customHeight="1" x14ac:dyDescent="0.25">
      <c r="B13" s="4" t="str">
        <f>'January 2024'!B13</f>
        <v>Kulsinskas Auris</v>
      </c>
      <c r="C13" s="7"/>
      <c r="D13" s="7" t="s">
        <v>18</v>
      </c>
      <c r="E13" s="8"/>
      <c r="F13" s="8"/>
      <c r="G13" s="7" t="s">
        <v>116</v>
      </c>
      <c r="H13" s="7" t="s">
        <v>116</v>
      </c>
      <c r="I13" s="7" t="s">
        <v>116</v>
      </c>
      <c r="J13" s="7" t="s">
        <v>116</v>
      </c>
      <c r="K13" s="7" t="s">
        <v>116</v>
      </c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 t="s">
        <v>28</v>
      </c>
      <c r="AC13" s="7"/>
      <c r="AD13" s="7"/>
      <c r="AE13" s="7"/>
      <c r="AF13" s="7"/>
      <c r="AG13" s="8"/>
      <c r="AH13" s="8">
        <f t="shared" si="0"/>
        <v>6</v>
      </c>
    </row>
    <row r="14" spans="2:38" ht="20.100000000000001" customHeight="1" x14ac:dyDescent="0.25">
      <c r="B14" s="4" t="str">
        <f>'January 2024'!B14</f>
        <v>Kulsinskas Kes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 t="s">
        <v>28</v>
      </c>
      <c r="AC14" s="7"/>
      <c r="AD14" s="7"/>
      <c r="AE14" s="7"/>
      <c r="AF14" s="7"/>
      <c r="AG14" s="8"/>
      <c r="AH14" s="8">
        <f t="shared" si="0"/>
        <v>0</v>
      </c>
    </row>
    <row r="15" spans="2:38" ht="20.100000000000001" customHeight="1" x14ac:dyDescent="0.25">
      <c r="B15" s="4" t="str">
        <f>'January 2024'!B15</f>
        <v>O'Brien Martin</v>
      </c>
      <c r="C15" s="7"/>
      <c r="D15" s="7" t="s">
        <v>18</v>
      </c>
      <c r="E15" s="8"/>
      <c r="F15" s="8"/>
      <c r="G15" s="7" t="s">
        <v>18</v>
      </c>
      <c r="H15" s="7" t="s">
        <v>18</v>
      </c>
      <c r="I15" s="7" t="s">
        <v>18</v>
      </c>
      <c r="J15" s="7" t="s">
        <v>18</v>
      </c>
      <c r="K15" s="7" t="s">
        <v>18</v>
      </c>
      <c r="L15" s="8"/>
      <c r="M15" s="8"/>
      <c r="N15" s="7"/>
      <c r="O15" s="7"/>
      <c r="P15" s="7"/>
      <c r="Q15" s="7"/>
      <c r="R15" s="7" t="s">
        <v>18</v>
      </c>
      <c r="S15" s="8"/>
      <c r="T15" s="8"/>
      <c r="U15" s="7" t="s">
        <v>18</v>
      </c>
      <c r="V15" s="7" t="s">
        <v>18</v>
      </c>
      <c r="W15" s="7" t="s">
        <v>18</v>
      </c>
      <c r="X15" s="7" t="s">
        <v>18</v>
      </c>
      <c r="Y15" s="7"/>
      <c r="Z15" s="8"/>
      <c r="AA15" s="8"/>
      <c r="AB15" s="7" t="s">
        <v>28</v>
      </c>
      <c r="AC15" s="7"/>
      <c r="AD15" s="7"/>
      <c r="AE15" s="7"/>
      <c r="AF15" s="7"/>
      <c r="AG15" s="8"/>
      <c r="AH15" s="8">
        <f t="shared" si="0"/>
        <v>11</v>
      </c>
    </row>
    <row r="16" spans="2:38" ht="20.100000000000001" customHeight="1" x14ac:dyDescent="0.25">
      <c r="B16" s="4" t="str">
        <f>'January 2024'!B16</f>
        <v>O'Malley Kieran</v>
      </c>
      <c r="C16" s="7"/>
      <c r="D16" s="7"/>
      <c r="E16" s="8"/>
      <c r="F16" s="8"/>
      <c r="G16" s="7"/>
      <c r="H16" s="7"/>
      <c r="I16" s="7"/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 t="s">
        <v>28</v>
      </c>
      <c r="AC16" s="7"/>
      <c r="AD16" s="7"/>
      <c r="AE16" s="7"/>
      <c r="AF16" s="7"/>
      <c r="AG16" s="8"/>
      <c r="AH16" s="8">
        <f t="shared" si="0"/>
        <v>0</v>
      </c>
    </row>
    <row r="17" spans="2:34" ht="20.100000000000001" customHeight="1" x14ac:dyDescent="0.25">
      <c r="B17" s="4" t="str">
        <f>'January 2024'!B17</f>
        <v>Robinson Mark</v>
      </c>
      <c r="C17" s="7"/>
      <c r="D17" s="7"/>
      <c r="E17" s="8"/>
      <c r="F17" s="8"/>
      <c r="G17" s="7"/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/>
      <c r="V17" s="7"/>
      <c r="W17" s="7"/>
      <c r="X17" s="7"/>
      <c r="Y17" s="7"/>
      <c r="Z17" s="8"/>
      <c r="AA17" s="8"/>
      <c r="AB17" s="7" t="s">
        <v>28</v>
      </c>
      <c r="AC17" s="7"/>
      <c r="AD17" s="7"/>
      <c r="AE17" s="7"/>
      <c r="AF17" s="7"/>
      <c r="AG17" s="8"/>
      <c r="AH17" s="8">
        <f t="shared" si="0"/>
        <v>0</v>
      </c>
    </row>
    <row r="18" spans="2:34" ht="20.100000000000001" customHeight="1" x14ac:dyDescent="0.25">
      <c r="B18" s="4" t="str">
        <f>'January 2024'!B18</f>
        <v>Sanders Dave</v>
      </c>
      <c r="C18" s="7"/>
      <c r="D18" s="7"/>
      <c r="E18" s="8"/>
      <c r="F18" s="8"/>
      <c r="G18" s="7"/>
      <c r="H18" s="7"/>
      <c r="I18" s="7"/>
      <c r="J18" s="7"/>
      <c r="K18" s="7"/>
      <c r="L18" s="8"/>
      <c r="M18" s="8"/>
      <c r="N18" s="7"/>
      <c r="O18" s="7"/>
      <c r="P18" s="7"/>
      <c r="Q18" s="7"/>
      <c r="R18" s="7"/>
      <c r="S18" s="8"/>
      <c r="T18" s="8"/>
      <c r="U18" s="7" t="s">
        <v>18</v>
      </c>
      <c r="V18" s="7" t="s">
        <v>18</v>
      </c>
      <c r="W18" s="7" t="s">
        <v>18</v>
      </c>
      <c r="X18" s="7"/>
      <c r="Y18" s="7"/>
      <c r="Z18" s="8"/>
      <c r="AA18" s="8"/>
      <c r="AB18" s="7" t="s">
        <v>28</v>
      </c>
      <c r="AC18" s="7"/>
      <c r="AD18" s="7"/>
      <c r="AE18" s="7"/>
      <c r="AF18" s="7"/>
      <c r="AG18" s="8"/>
      <c r="AH18" s="8">
        <f t="shared" si="0"/>
        <v>3</v>
      </c>
    </row>
    <row r="19" spans="2:34" ht="20.100000000000001" customHeight="1" x14ac:dyDescent="0.25">
      <c r="B19" s="4" t="str">
        <f>'January 2024'!B19</f>
        <v>Singh Deborah</v>
      </c>
      <c r="C19" s="7"/>
      <c r="D19" s="7" t="s">
        <v>18</v>
      </c>
      <c r="E19" s="8"/>
      <c r="F19" s="8"/>
      <c r="G19" s="7"/>
      <c r="H19" s="7"/>
      <c r="I19" s="7"/>
      <c r="J19" s="7"/>
      <c r="K19" s="7"/>
      <c r="L19" s="8"/>
      <c r="M19" s="8"/>
      <c r="N19" s="7"/>
      <c r="O19" s="7"/>
      <c r="P19" s="7"/>
      <c r="Q19" s="7"/>
      <c r="R19" s="7"/>
      <c r="S19" s="8"/>
      <c r="T19" s="8"/>
      <c r="U19" s="7"/>
      <c r="V19" s="7"/>
      <c r="W19" s="7"/>
      <c r="X19" s="7"/>
      <c r="Y19" s="7"/>
      <c r="Z19" s="8"/>
      <c r="AA19" s="8"/>
      <c r="AB19" s="7" t="s">
        <v>28</v>
      </c>
      <c r="AC19" s="7" t="s">
        <v>18</v>
      </c>
      <c r="AD19" s="7" t="s">
        <v>18</v>
      </c>
      <c r="AE19" s="17" t="s">
        <v>18</v>
      </c>
      <c r="AF19" s="7" t="s">
        <v>18</v>
      </c>
      <c r="AG19" s="8"/>
      <c r="AH19" s="8">
        <f t="shared" si="0"/>
        <v>5</v>
      </c>
    </row>
    <row r="20" spans="2:34" ht="20.100000000000001" customHeight="1" x14ac:dyDescent="0.25">
      <c r="B20" s="4" t="str">
        <f>'January 2024'!B20</f>
        <v>Simonovic Slav</v>
      </c>
      <c r="C20" s="7"/>
      <c r="D20" s="7"/>
      <c r="E20" s="8"/>
      <c r="F20" s="8"/>
      <c r="G20" s="7" t="s">
        <v>18</v>
      </c>
      <c r="H20" s="7" t="s">
        <v>18</v>
      </c>
      <c r="I20" s="7" t="s">
        <v>18</v>
      </c>
      <c r="J20" s="7" t="s">
        <v>18</v>
      </c>
      <c r="K20" s="7" t="s">
        <v>18</v>
      </c>
      <c r="L20" s="8"/>
      <c r="M20" s="8"/>
      <c r="N20" s="7"/>
      <c r="O20" s="7"/>
      <c r="P20" s="7"/>
      <c r="Q20" s="7"/>
      <c r="R20" s="7"/>
      <c r="S20" s="8"/>
      <c r="T20" s="8"/>
      <c r="U20" s="7"/>
      <c r="V20" s="7"/>
      <c r="W20" s="7"/>
      <c r="X20" s="7"/>
      <c r="Y20" s="7"/>
      <c r="Z20" s="8"/>
      <c r="AA20" s="8"/>
      <c r="AB20" s="17" t="s">
        <v>28</v>
      </c>
      <c r="AC20" s="7"/>
      <c r="AD20" s="7"/>
      <c r="AE20" s="7"/>
      <c r="AF20" s="7"/>
      <c r="AG20" s="8"/>
      <c r="AH20" s="8">
        <f t="shared" si="0"/>
        <v>5</v>
      </c>
    </row>
    <row r="21" spans="2:34" ht="20.100000000000001" customHeight="1" x14ac:dyDescent="0.25">
      <c r="B21" s="4" t="str">
        <f>'January 2024'!B21</f>
        <v>Smith Joe</v>
      </c>
      <c r="C21" s="7"/>
      <c r="D21" s="7"/>
      <c r="E21" s="8"/>
      <c r="F21" s="8"/>
      <c r="G21" s="7" t="s">
        <v>18</v>
      </c>
      <c r="H21" s="7" t="s">
        <v>18</v>
      </c>
      <c r="I21" s="7" t="s">
        <v>18</v>
      </c>
      <c r="J21" s="7" t="s">
        <v>18</v>
      </c>
      <c r="K21" s="7" t="s">
        <v>18</v>
      </c>
      <c r="L21" s="8"/>
      <c r="M21" s="8"/>
      <c r="N21" s="7" t="s">
        <v>126</v>
      </c>
      <c r="O21" s="7" t="s">
        <v>126</v>
      </c>
      <c r="P21" s="7" t="s">
        <v>126</v>
      </c>
      <c r="Q21" s="7" t="s">
        <v>126</v>
      </c>
      <c r="R21" s="7" t="s">
        <v>126</v>
      </c>
      <c r="S21" s="8"/>
      <c r="T21" s="8"/>
      <c r="U21" s="7" t="s">
        <v>126</v>
      </c>
      <c r="V21" s="7" t="s">
        <v>126</v>
      </c>
      <c r="W21" s="7" t="s">
        <v>126</v>
      </c>
      <c r="X21" s="7" t="s">
        <v>126</v>
      </c>
      <c r="Y21" s="7" t="s">
        <v>126</v>
      </c>
      <c r="Z21" s="8"/>
      <c r="AA21" s="8"/>
      <c r="AB21" s="7" t="s">
        <v>28</v>
      </c>
      <c r="AC21" s="7"/>
      <c r="AD21" s="7"/>
      <c r="AE21" s="7"/>
      <c r="AF21" s="7"/>
      <c r="AG21" s="8"/>
      <c r="AH21" s="8">
        <f t="shared" ref="AH21" si="1">(COUNTIF(C21:AG21,"H")*1)+(COUNTIF(C21:AG21,"H1")*0.5)+(COUNTIF(C21:AG21,"H2")*0.5)+(COUNTIF(C21:AG21,"Q")*0.25)+(COUNTIF(C21:AG21,"E")*1)+(COUNTIF(C21:AG21,"S")*0)+(COUNTIF(C21:AG21,"M")*0)+(COUNTIF(C21:AG21,"L")*0)+(COUNTIF(C21:AG21,"W")*0)+(COUNTIF(C21:AG21,"B")*0)+(COUNTIF(C21:AG21,"C")*0)+(COUNTIF(C21:AG21,"N")*0)</f>
        <v>5</v>
      </c>
    </row>
    <row r="22" spans="2:34" ht="20.100000000000001" customHeight="1" x14ac:dyDescent="0.25">
      <c r="B22" s="4" t="str">
        <f>'January 2024'!B22</f>
        <v>Thorpe Simon</v>
      </c>
      <c r="C22" s="7"/>
      <c r="D22" s="7"/>
      <c r="E22" s="8"/>
      <c r="F22" s="8"/>
      <c r="G22" s="7"/>
      <c r="H22" s="7"/>
      <c r="I22" s="7"/>
      <c r="J22" s="7"/>
      <c r="K22" s="7"/>
      <c r="L22" s="8"/>
      <c r="M22" s="8"/>
      <c r="N22" s="7"/>
      <c r="O22" s="7"/>
      <c r="P22" s="7"/>
      <c r="Q22" s="7"/>
      <c r="R22" s="7"/>
      <c r="S22" s="8"/>
      <c r="T22" s="8"/>
      <c r="U22" s="7"/>
      <c r="V22" s="7"/>
      <c r="W22" s="7"/>
      <c r="X22" s="7"/>
      <c r="Y22" s="7"/>
      <c r="Z22" s="8"/>
      <c r="AA22" s="8"/>
      <c r="AB22" s="7" t="s">
        <v>28</v>
      </c>
      <c r="AC22" s="7"/>
      <c r="AD22" s="7"/>
      <c r="AE22" s="7"/>
      <c r="AF22" s="7"/>
      <c r="AG22" s="8"/>
      <c r="AH22" s="8">
        <f t="shared" si="0"/>
        <v>0</v>
      </c>
    </row>
    <row r="23" spans="2:34" ht="20.100000000000001" customHeight="1" x14ac:dyDescent="0.25">
      <c r="B23" s="4" t="str">
        <f>'January 2024'!B23</f>
        <v>Warner Kacee</v>
      </c>
      <c r="C23" s="7"/>
      <c r="D23" s="7"/>
      <c r="E23" s="8"/>
      <c r="F23" s="8"/>
      <c r="G23" s="7" t="s">
        <v>127</v>
      </c>
      <c r="H23" s="7" t="s">
        <v>127</v>
      </c>
      <c r="I23" s="7"/>
      <c r="J23" s="7"/>
      <c r="K23" s="7" t="s">
        <v>127</v>
      </c>
      <c r="L23" s="8"/>
      <c r="M23" s="8"/>
      <c r="N23" s="7" t="s">
        <v>126</v>
      </c>
      <c r="O23" s="7" t="s">
        <v>126</v>
      </c>
      <c r="P23" s="7" t="s">
        <v>126</v>
      </c>
      <c r="Q23" s="7" t="s">
        <v>126</v>
      </c>
      <c r="R23" s="19"/>
      <c r="S23" s="8"/>
      <c r="T23" s="8"/>
      <c r="U23" s="7"/>
      <c r="V23" s="7"/>
      <c r="W23" s="7"/>
      <c r="X23" s="7"/>
      <c r="Y23" s="7"/>
      <c r="Z23" s="8"/>
      <c r="AA23" s="8"/>
      <c r="AB23" s="7" t="s">
        <v>28</v>
      </c>
      <c r="AC23" s="7"/>
      <c r="AD23" s="7"/>
      <c r="AE23" s="7"/>
      <c r="AF23" s="7"/>
      <c r="AG23" s="8"/>
      <c r="AH23" s="8">
        <f t="shared" ref="AH23" si="2">(COUNTIF(C23:AG23,"H")*1)+(COUNTIF(C23:AG23,"H1")*0.5)+(COUNTIF(C23:AG23,"H2")*0.5)+(COUNTIF(C23:AG23,"Q")*0.25)+(COUNTIF(C23:AG23,"E")*1)+(COUNTIF(C23:AG23,"S")*0)+(COUNTIF(C23:AG23,"M")*0)+(COUNTIF(C23:AG23,"L")*0)+(COUNTIF(C23:AG23,"W")*0)+(COUNTIF(C23:AG23,"B")*0)+(COUNTIF(C23:AG23,"C")*0)+(COUNTIF(C23:AG23,"N")*0)</f>
        <v>0</v>
      </c>
    </row>
    <row r="24" spans="2:34" ht="20.100000000000001" customHeight="1" x14ac:dyDescent="0.25">
      <c r="B24" s="4" t="str">
        <f>'January 2024'!B24</f>
        <v>Wray Jason</v>
      </c>
      <c r="C24" s="7" t="s">
        <v>116</v>
      </c>
      <c r="D24" s="7"/>
      <c r="E24" s="8"/>
      <c r="F24" s="8"/>
      <c r="G24" s="7"/>
      <c r="H24" s="7"/>
      <c r="I24" s="7"/>
      <c r="J24" s="7"/>
      <c r="K24" s="7"/>
      <c r="L24" s="8"/>
      <c r="M24" s="8"/>
      <c r="N24" s="7"/>
      <c r="O24" s="7"/>
      <c r="P24" s="7"/>
      <c r="Q24" s="7"/>
      <c r="R24" s="7"/>
      <c r="S24" s="8"/>
      <c r="T24" s="8"/>
      <c r="U24" s="7"/>
      <c r="V24" s="7"/>
      <c r="W24" s="7"/>
      <c r="X24" s="7"/>
      <c r="Y24" s="7" t="s">
        <v>116</v>
      </c>
      <c r="Z24" s="8"/>
      <c r="AA24" s="8"/>
      <c r="AB24" s="7" t="s">
        <v>28</v>
      </c>
      <c r="AC24" s="7"/>
      <c r="AD24" s="7"/>
      <c r="AE24" s="7"/>
      <c r="AF24" s="7"/>
      <c r="AG24" s="8"/>
      <c r="AH24" s="8">
        <f t="shared" si="0"/>
        <v>2</v>
      </c>
    </row>
    <row r="25" spans="2:34" ht="20.100000000000001" customHeight="1" x14ac:dyDescent="0.25"/>
  </sheetData>
  <mergeCells count="10">
    <mergeCell ref="AH3:AH5"/>
    <mergeCell ref="AJ3:AJ5"/>
    <mergeCell ref="AK3:AK5"/>
    <mergeCell ref="AL3:AL5"/>
    <mergeCell ref="C1:AG1"/>
    <mergeCell ref="C2:F2"/>
    <mergeCell ref="G2:M2"/>
    <mergeCell ref="N2:T2"/>
    <mergeCell ref="U2:AA2"/>
    <mergeCell ref="AB2:AG2"/>
  </mergeCells>
  <conditionalFormatting sqref="C6:AG24">
    <cfRule type="expression" dxfId="59" priority="1">
      <formula>NOT(ISERROR(SEARCH("H1", C6)))</formula>
    </cfRule>
    <cfRule type="expression" dxfId="58" priority="2">
      <formula>NOT(ISERROR(SEARCH("H2", C6)))</formula>
    </cfRule>
    <cfRule type="expression" dxfId="57" priority="3">
      <formula>NOT(ISERROR(SEARCH("H", C6)))</formula>
    </cfRule>
    <cfRule type="expression" dxfId="56" priority="4">
      <formula>NOT(ISERROR(SEARCH("Q", C6)))</formula>
    </cfRule>
    <cfRule type="expression" dxfId="55" priority="5">
      <formula>NOT(ISERROR(SEARCH("E", C6)))</formula>
    </cfRule>
    <cfRule type="expression" dxfId="54" priority="6">
      <formula>NOT(ISERROR(SEARCH("S", C6)))</formula>
    </cfRule>
    <cfRule type="expression" dxfId="53" priority="7">
      <formula>NOT(ISERROR(SEARCH("M", C6)))</formula>
    </cfRule>
    <cfRule type="expression" dxfId="52" priority="8">
      <formula>NOT(ISERROR(SEARCH("L", C6)))</formula>
    </cfRule>
    <cfRule type="expression" dxfId="51" priority="9">
      <formula>NOT(ISERROR(SEARCH("W", C6)))</formula>
    </cfRule>
    <cfRule type="expression" dxfId="50" priority="10">
      <formula>NOT(ISERROR(SEARCH("B", C6)))</formula>
    </cfRule>
    <cfRule type="expression" dxfId="49" priority="11">
      <formula>NOT(ISERROR(SEARCH("C", C6)))</formula>
    </cfRule>
    <cfRule type="expression" dxfId="48" priority="12">
      <formula>NOT(ISERROR(SEARCH("N", C6)))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25"/>
  <sheetViews>
    <sheetView topLeftCell="B1" zoomScaleNormal="100" workbookViewId="0">
      <pane ySplit="5" topLeftCell="A6" activePane="bottomLeft" state="frozen"/>
      <selection pane="bottomLeft" activeCell="Y18" sqref="Y18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25">
      <c r="C1" s="22" t="s">
        <v>118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2:37" ht="12" customHeight="1" x14ac:dyDescent="0.25">
      <c r="C2" s="22" t="s">
        <v>71</v>
      </c>
      <c r="D2" s="22" t="s">
        <v>72</v>
      </c>
      <c r="E2" s="22"/>
      <c r="F2" s="22"/>
      <c r="G2" s="22"/>
      <c r="H2" s="22"/>
      <c r="I2" s="22"/>
      <c r="J2" s="22"/>
      <c r="K2" s="22" t="s">
        <v>73</v>
      </c>
      <c r="L2" s="22"/>
      <c r="M2" s="22"/>
      <c r="N2" s="22"/>
      <c r="O2" s="22"/>
      <c r="P2" s="22"/>
      <c r="Q2" s="22"/>
      <c r="R2" s="22" t="s">
        <v>74</v>
      </c>
      <c r="S2" s="22"/>
      <c r="T2" s="22"/>
      <c r="U2" s="22"/>
      <c r="V2" s="22"/>
      <c r="W2" s="22"/>
      <c r="X2" s="22"/>
      <c r="Y2" s="22" t="s">
        <v>75</v>
      </c>
      <c r="Z2" s="22"/>
      <c r="AA2" s="22"/>
      <c r="AB2" s="22"/>
      <c r="AC2" s="22"/>
      <c r="AD2" s="22"/>
      <c r="AE2" s="22"/>
      <c r="AF2" s="22" t="s">
        <v>76</v>
      </c>
    </row>
    <row r="3" spans="2:37" ht="12" customHeight="1" x14ac:dyDescent="0.25">
      <c r="B3" s="9"/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3" t="s">
        <v>70</v>
      </c>
      <c r="U3" s="3" t="s">
        <v>70</v>
      </c>
      <c r="V3" s="3" t="s">
        <v>70</v>
      </c>
      <c r="W3" s="3" t="s">
        <v>70</v>
      </c>
      <c r="X3" s="3" t="s">
        <v>70</v>
      </c>
      <c r="Y3" s="3" t="s">
        <v>70</v>
      </c>
      <c r="Z3" s="3" t="s">
        <v>70</v>
      </c>
      <c r="AA3" s="3" t="s">
        <v>70</v>
      </c>
      <c r="AB3" s="3" t="s">
        <v>70</v>
      </c>
      <c r="AC3" s="3" t="s">
        <v>70</v>
      </c>
      <c r="AD3" s="3" t="s">
        <v>70</v>
      </c>
      <c r="AE3" s="3" t="s">
        <v>70</v>
      </c>
      <c r="AF3" s="3" t="s">
        <v>70</v>
      </c>
      <c r="AG3" s="21" t="s">
        <v>13</v>
      </c>
      <c r="AI3" s="21" t="s">
        <v>14</v>
      </c>
      <c r="AJ3" s="21" t="s">
        <v>15</v>
      </c>
      <c r="AK3" s="21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1"/>
      <c r="AI4" s="21"/>
      <c r="AJ4" s="21"/>
      <c r="AK4" s="21"/>
    </row>
    <row r="5" spans="2:37" ht="12" customHeight="1" x14ac:dyDescent="0.25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21"/>
      <c r="AI5" s="21"/>
      <c r="AJ5" s="21"/>
      <c r="AK5" s="21"/>
    </row>
    <row r="6" spans="2:37" ht="20.100000000000001" customHeight="1" x14ac:dyDescent="0.25">
      <c r="B6" s="4" t="str">
        <f>'January 2024'!B6</f>
        <v>Amaning Ernest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/>
      <c r="AB6" s="7"/>
      <c r="AC6" s="7"/>
      <c r="AD6" s="8"/>
      <c r="AE6" s="8"/>
      <c r="AF6" s="7"/>
      <c r="AG6" s="8">
        <f t="shared" ref="AG6:AG24" si="0"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N")*0)</f>
        <v>0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Bennett Paul</v>
      </c>
      <c r="C7" s="8"/>
      <c r="D7" s="7"/>
      <c r="E7" s="7"/>
      <c r="F7" s="7"/>
      <c r="G7" s="7"/>
      <c r="H7" s="7"/>
      <c r="I7" s="8"/>
      <c r="J7" s="8"/>
      <c r="K7" s="7"/>
      <c r="L7" s="7"/>
      <c r="M7" s="7" t="s">
        <v>117</v>
      </c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/>
      <c r="AB7" s="7"/>
      <c r="AC7" s="7"/>
      <c r="AD7" s="8"/>
      <c r="AE7" s="8"/>
      <c r="AF7" s="7"/>
      <c r="AG7" s="8">
        <f t="shared" si="0"/>
        <v>0.5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4" t="str">
        <f>'January 2024'!B8</f>
        <v>Dyett Joe</v>
      </c>
      <c r="C8" s="8"/>
      <c r="D8" s="7"/>
      <c r="E8" s="7"/>
      <c r="F8" s="7"/>
      <c r="G8" s="7"/>
      <c r="H8" s="7" t="s">
        <v>18</v>
      </c>
      <c r="I8" s="8"/>
      <c r="J8" s="8"/>
      <c r="K8" s="7"/>
      <c r="L8" s="7"/>
      <c r="M8" s="7"/>
      <c r="N8" s="7"/>
      <c r="O8" s="7" t="s">
        <v>128</v>
      </c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/>
      <c r="AB8" s="7"/>
      <c r="AC8" s="7"/>
      <c r="AD8" s="8"/>
      <c r="AE8" s="8"/>
      <c r="AF8" s="7"/>
      <c r="AG8" s="8">
        <f t="shared" si="0"/>
        <v>1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Haugh Paul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7"/>
      <c r="AG9" s="8">
        <f t="shared" si="0"/>
        <v>0</v>
      </c>
      <c r="AI9" s="8" t="s">
        <v>23</v>
      </c>
      <c r="AJ9" s="12" t="s">
        <v>24</v>
      </c>
      <c r="AK9" s="6">
        <v>0</v>
      </c>
    </row>
    <row r="10" spans="2:37" ht="20.100000000000001" customHeight="1" x14ac:dyDescent="0.25">
      <c r="B10" s="4" t="str">
        <f>'January 2024'!B10</f>
        <v>Hayhoe James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/>
      <c r="AB10" s="7"/>
      <c r="AC10" s="7"/>
      <c r="AD10" s="8"/>
      <c r="AE10" s="8"/>
      <c r="AF10" s="7"/>
      <c r="AG10" s="8">
        <f t="shared" si="0"/>
        <v>0</v>
      </c>
      <c r="AI10" s="8" t="s">
        <v>25</v>
      </c>
      <c r="AJ10" s="13" t="s">
        <v>26</v>
      </c>
      <c r="AK10" s="6">
        <v>0</v>
      </c>
    </row>
    <row r="11" spans="2:37" ht="20.100000000000001" customHeight="1" x14ac:dyDescent="0.25">
      <c r="B11" s="4" t="str">
        <f>'January 2024'!B11</f>
        <v>Hayhoe Richard</v>
      </c>
      <c r="C11" s="8"/>
      <c r="D11" s="7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8"/>
      <c r="Q11" s="8"/>
      <c r="R11" s="7"/>
      <c r="S11" s="7"/>
      <c r="T11" s="7"/>
      <c r="U11" s="7"/>
      <c r="V11" s="7"/>
      <c r="W11" s="8"/>
      <c r="X11" s="8"/>
      <c r="Y11" s="7"/>
      <c r="Z11" s="7"/>
      <c r="AA11" s="7"/>
      <c r="AB11" s="7"/>
      <c r="AC11" s="7"/>
      <c r="AD11" s="8"/>
      <c r="AE11" s="8"/>
      <c r="AF11" s="7"/>
      <c r="AG11" s="8">
        <f t="shared" si="0"/>
        <v>0</v>
      </c>
      <c r="AI11" s="8" t="s">
        <v>27</v>
      </c>
      <c r="AJ11" s="14" t="s">
        <v>28</v>
      </c>
      <c r="AK11" s="6">
        <v>0</v>
      </c>
    </row>
    <row r="12" spans="2:37" ht="20.100000000000001" customHeight="1" x14ac:dyDescent="0.25">
      <c r="B12" s="4" t="str">
        <f>'January 2024'!B12</f>
        <v>Keynes Amber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 t="s">
        <v>116</v>
      </c>
      <c r="V12" s="7"/>
      <c r="W12" s="8"/>
      <c r="X12" s="8"/>
      <c r="Y12" s="7" t="s">
        <v>116</v>
      </c>
      <c r="Z12" s="7"/>
      <c r="AA12" s="7"/>
      <c r="AB12" s="7"/>
      <c r="AC12" s="7"/>
      <c r="AD12" s="8"/>
      <c r="AE12" s="8"/>
      <c r="AF12" s="7"/>
      <c r="AG12" s="8">
        <f t="shared" si="0"/>
        <v>2</v>
      </c>
      <c r="AI12" s="8" t="s">
        <v>29</v>
      </c>
      <c r="AJ12" s="15" t="s">
        <v>30</v>
      </c>
      <c r="AK12" s="6">
        <v>0</v>
      </c>
    </row>
    <row r="13" spans="2:37" ht="20.100000000000001" customHeight="1" x14ac:dyDescent="0.25">
      <c r="B13" s="4" t="str">
        <f>'January 2024'!B13</f>
        <v>Kulsinskas Auris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/>
      <c r="AB13" s="7"/>
      <c r="AC13" s="7"/>
      <c r="AD13" s="8"/>
      <c r="AE13" s="8"/>
      <c r="AF13" s="7"/>
      <c r="AG13" s="8">
        <f t="shared" si="0"/>
        <v>0</v>
      </c>
    </row>
    <row r="14" spans="2:37" ht="20.100000000000001" customHeight="1" x14ac:dyDescent="0.25">
      <c r="B14" s="4" t="str">
        <f>'January 2024'!B14</f>
        <v>Kulsinskas Kes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/>
      <c r="AB14" s="7"/>
      <c r="AC14" s="7"/>
      <c r="AD14" s="8"/>
      <c r="AE14" s="8"/>
      <c r="AF14" s="7"/>
      <c r="AG14" s="8">
        <f t="shared" si="0"/>
        <v>0</v>
      </c>
    </row>
    <row r="15" spans="2:37" ht="20.100000000000001" customHeight="1" x14ac:dyDescent="0.25">
      <c r="B15" s="4" t="str">
        <f>'January 2024'!B15</f>
        <v>O'Brien Martin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/>
      <c r="N15" s="7"/>
      <c r="O15" s="7"/>
      <c r="P15" s="8"/>
      <c r="Q15" s="8"/>
      <c r="R15" s="7"/>
      <c r="S15" s="7"/>
      <c r="T15" s="7"/>
      <c r="U15" s="7"/>
      <c r="V15" s="7"/>
      <c r="W15" s="8"/>
      <c r="X15" s="8"/>
      <c r="Y15" s="7"/>
      <c r="Z15" s="7"/>
      <c r="AA15" s="7"/>
      <c r="AB15" s="7"/>
      <c r="AC15" s="7"/>
      <c r="AD15" s="8"/>
      <c r="AE15" s="8"/>
      <c r="AF15" s="7"/>
      <c r="AG15" s="8">
        <f t="shared" si="0"/>
        <v>0</v>
      </c>
    </row>
    <row r="16" spans="2:37" ht="20.100000000000001" customHeight="1" x14ac:dyDescent="0.25">
      <c r="B16" s="4" t="str">
        <f>'January 2024'!B16</f>
        <v>O'Malley Kieran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 t="s">
        <v>116</v>
      </c>
      <c r="N16" s="7" t="s">
        <v>116</v>
      </c>
      <c r="O16" s="7" t="s">
        <v>116</v>
      </c>
      <c r="P16" s="8"/>
      <c r="Q16" s="8"/>
      <c r="R16" s="7" t="s">
        <v>116</v>
      </c>
      <c r="S16" s="7" t="s">
        <v>116</v>
      </c>
      <c r="T16" s="7" t="s">
        <v>116</v>
      </c>
      <c r="U16" s="7" t="s">
        <v>116</v>
      </c>
      <c r="V16" s="7" t="s">
        <v>116</v>
      </c>
      <c r="W16" s="8"/>
      <c r="X16" s="8"/>
      <c r="Y16" s="7" t="s">
        <v>116</v>
      </c>
      <c r="Z16" s="7" t="s">
        <v>116</v>
      </c>
      <c r="AA16" s="7"/>
      <c r="AB16" s="7"/>
      <c r="AC16" s="7"/>
      <c r="AD16" s="8"/>
      <c r="AE16" s="8"/>
      <c r="AF16" s="7"/>
      <c r="AG16" s="8">
        <f t="shared" si="0"/>
        <v>10</v>
      </c>
    </row>
    <row r="17" spans="2:33" ht="20.100000000000001" customHeight="1" x14ac:dyDescent="0.25">
      <c r="B17" s="4" t="str">
        <f>'January 2024'!B17</f>
        <v>Robinson Mark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/>
      <c r="AB17" s="7"/>
      <c r="AC17" s="7" t="s">
        <v>116</v>
      </c>
      <c r="AD17" s="8"/>
      <c r="AE17" s="8"/>
      <c r="AF17" s="7" t="s">
        <v>116</v>
      </c>
      <c r="AG17" s="8">
        <f t="shared" si="0"/>
        <v>2</v>
      </c>
    </row>
    <row r="18" spans="2:33" ht="20.100000000000001" customHeight="1" x14ac:dyDescent="0.25">
      <c r="B18" s="4" t="str">
        <f>'January 2024'!B18</f>
        <v>Sanders Dave</v>
      </c>
      <c r="C18" s="8"/>
      <c r="D18" s="7" t="s">
        <v>116</v>
      </c>
      <c r="E18" s="7" t="s">
        <v>116</v>
      </c>
      <c r="F18" s="7" t="s">
        <v>116</v>
      </c>
      <c r="G18" s="7"/>
      <c r="H18" s="7"/>
      <c r="I18" s="8"/>
      <c r="J18" s="8"/>
      <c r="K18" s="7"/>
      <c r="L18" s="7"/>
      <c r="M18" s="7"/>
      <c r="N18" s="7"/>
      <c r="O18" s="7"/>
      <c r="P18" s="8"/>
      <c r="Q18" s="8"/>
      <c r="R18" s="7"/>
      <c r="S18" s="7"/>
      <c r="T18" s="7"/>
      <c r="U18" s="7"/>
      <c r="V18" s="7"/>
      <c r="W18" s="8"/>
      <c r="X18" s="8"/>
      <c r="Y18" s="7"/>
      <c r="Z18" s="7"/>
      <c r="AA18" s="7"/>
      <c r="AB18" s="7"/>
      <c r="AC18" s="7"/>
      <c r="AD18" s="8"/>
      <c r="AE18" s="8"/>
      <c r="AF18" s="7"/>
      <c r="AG18" s="8">
        <f t="shared" si="0"/>
        <v>3</v>
      </c>
    </row>
    <row r="19" spans="2:33" ht="20.100000000000001" customHeight="1" x14ac:dyDescent="0.25">
      <c r="B19" s="4" t="str">
        <f>'January 2024'!B19</f>
        <v>Singh Deborah</v>
      </c>
      <c r="C19" s="8"/>
      <c r="D19" s="7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8"/>
      <c r="Q19" s="8"/>
      <c r="R19" s="7"/>
      <c r="S19" s="7"/>
      <c r="T19" s="7"/>
      <c r="U19" s="7"/>
      <c r="V19" s="7"/>
      <c r="W19" s="8"/>
      <c r="X19" s="8"/>
      <c r="Y19" s="7"/>
      <c r="Z19" s="7"/>
      <c r="AA19" s="7"/>
      <c r="AB19" s="7"/>
      <c r="AC19" s="7"/>
      <c r="AD19" s="8"/>
      <c r="AE19" s="8"/>
      <c r="AF19" s="7"/>
      <c r="AG19" s="8">
        <f t="shared" si="0"/>
        <v>0</v>
      </c>
    </row>
    <row r="20" spans="2:33" ht="20.100000000000001" customHeight="1" x14ac:dyDescent="0.25">
      <c r="B20" s="4" t="str">
        <f>'January 2024'!B20</f>
        <v>Simonovic Slav</v>
      </c>
      <c r="C20" s="8"/>
      <c r="D20" s="7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/>
      <c r="AB20" s="7"/>
      <c r="AC20" s="7"/>
      <c r="AD20" s="8"/>
      <c r="AE20" s="8"/>
      <c r="AF20" s="7"/>
      <c r="AG20" s="8">
        <f t="shared" si="0"/>
        <v>0</v>
      </c>
    </row>
    <row r="21" spans="2:33" ht="20.100000000000001" customHeight="1" x14ac:dyDescent="0.25">
      <c r="B21" s="4" t="str">
        <f>'January 2024'!B21</f>
        <v>Smith Joe</v>
      </c>
      <c r="C21" s="8"/>
      <c r="D21" s="7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8"/>
      <c r="Q21" s="8"/>
      <c r="R21" s="7"/>
      <c r="S21" s="7"/>
      <c r="T21" s="7"/>
      <c r="U21" s="7"/>
      <c r="V21" s="7"/>
      <c r="W21" s="8"/>
      <c r="X21" s="8"/>
      <c r="Y21" s="7"/>
      <c r="Z21" s="7"/>
      <c r="AA21" s="7"/>
      <c r="AB21" s="7" t="s">
        <v>18</v>
      </c>
      <c r="AC21" s="7"/>
      <c r="AD21" s="8"/>
      <c r="AE21" s="8"/>
      <c r="AF21" s="7"/>
      <c r="AG21" s="8">
        <f t="shared" ref="AG21" si="1">(COUNTIF(C21:AF21,"H")*1)+(COUNTIF(C21:AF21,"H1")*0.5)+(COUNTIF(C21:AF21,"H2")*0.5)+(COUNTIF(C21:AF21,"Q")*0.25)+(COUNTIF(C21:AF21,"E")*1)+(COUNTIF(C21:AF21,"S")*0)+(COUNTIF(C21:AF21,"M")*0)+(COUNTIF(C21:AF21,"L")*0)+(COUNTIF(C21:AF21,"W")*0)+(COUNTIF(C21:AF21,"B")*0)+(COUNTIF(C21:AF21,"C")*0)+(COUNTIF(C21:AF21,"N")*0)</f>
        <v>1</v>
      </c>
    </row>
    <row r="22" spans="2:33" ht="20.100000000000001" customHeight="1" x14ac:dyDescent="0.25">
      <c r="B22" s="4" t="str">
        <f>'January 2024'!B22</f>
        <v>Thorpe Simon</v>
      </c>
      <c r="C22" s="8"/>
      <c r="D22" s="7"/>
      <c r="E22" s="7"/>
      <c r="F22" s="7"/>
      <c r="G22" s="7"/>
      <c r="H22" s="7"/>
      <c r="I22" s="8"/>
      <c r="J22" s="8"/>
      <c r="K22" s="7"/>
      <c r="L22" s="7"/>
      <c r="M22" s="7"/>
      <c r="N22" s="7"/>
      <c r="O22" s="7"/>
      <c r="P22" s="8"/>
      <c r="Q22" s="8"/>
      <c r="R22" s="7"/>
      <c r="S22" s="7"/>
      <c r="T22" s="7"/>
      <c r="U22" s="7"/>
      <c r="V22" s="7"/>
      <c r="W22" s="8"/>
      <c r="X22" s="8"/>
      <c r="Y22" s="7" t="s">
        <v>116</v>
      </c>
      <c r="Z22" s="7" t="s">
        <v>116</v>
      </c>
      <c r="AA22" s="7" t="s">
        <v>116</v>
      </c>
      <c r="AB22" s="7"/>
      <c r="AC22" s="7"/>
      <c r="AD22" s="8"/>
      <c r="AE22" s="8"/>
      <c r="AF22" s="7"/>
      <c r="AG22" s="8">
        <f t="shared" si="0"/>
        <v>3</v>
      </c>
    </row>
    <row r="23" spans="2:33" ht="20.100000000000001" customHeight="1" x14ac:dyDescent="0.25">
      <c r="B23" s="4" t="str">
        <f>'January 2024'!B23</f>
        <v>Warner Kacee</v>
      </c>
      <c r="C23" s="8"/>
      <c r="D23" s="7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8"/>
      <c r="Q23" s="8"/>
      <c r="R23" s="7"/>
      <c r="S23" s="7"/>
      <c r="T23" s="7"/>
      <c r="U23" s="7"/>
      <c r="V23" s="7"/>
      <c r="W23" s="8"/>
      <c r="X23" s="8"/>
      <c r="Y23" s="7"/>
      <c r="Z23" s="7"/>
      <c r="AA23" s="7"/>
      <c r="AB23" s="7"/>
      <c r="AC23" s="7"/>
      <c r="AD23" s="8"/>
      <c r="AE23" s="8"/>
      <c r="AF23" s="7"/>
      <c r="AG23" s="8">
        <f t="shared" ref="AG23" si="2">(COUNTIF(C23:AF23,"H")*1)+(COUNTIF(C23:AF23,"H1")*0.5)+(COUNTIF(C23:AF23,"H2")*0.5)+(COUNTIF(C23:AF23,"Q")*0.25)+(COUNTIF(C23:AF23,"E")*1)+(COUNTIF(C23:AF23,"S")*0)+(COUNTIF(C23:AF23,"M")*0)+(COUNTIF(C23:AF23,"L")*0)+(COUNTIF(C23:AF23,"W")*0)+(COUNTIF(C23:AF23,"B")*0)+(COUNTIF(C23:AF23,"C")*0)+(COUNTIF(C23:AF23,"N")*0)</f>
        <v>0</v>
      </c>
    </row>
    <row r="24" spans="2:33" ht="20.100000000000001" customHeight="1" x14ac:dyDescent="0.25">
      <c r="B24" s="4" t="str">
        <f>'January 2024'!B24</f>
        <v>Wray Jason</v>
      </c>
      <c r="C24" s="8"/>
      <c r="D24" s="7"/>
      <c r="E24" s="7"/>
      <c r="F24" s="7"/>
      <c r="G24" s="7"/>
      <c r="H24" s="7"/>
      <c r="I24" s="8"/>
      <c r="J24" s="8"/>
      <c r="K24" s="7" t="s">
        <v>116</v>
      </c>
      <c r="L24" s="7" t="s">
        <v>116</v>
      </c>
      <c r="M24" s="7" t="s">
        <v>116</v>
      </c>
      <c r="N24" s="7" t="s">
        <v>116</v>
      </c>
      <c r="O24" s="7" t="s">
        <v>116</v>
      </c>
      <c r="P24" s="8"/>
      <c r="Q24" s="8"/>
      <c r="R24" s="7" t="s">
        <v>116</v>
      </c>
      <c r="S24" s="7"/>
      <c r="T24" s="7"/>
      <c r="U24" s="7"/>
      <c r="V24" s="7"/>
      <c r="W24" s="8"/>
      <c r="X24" s="8"/>
      <c r="Y24" s="7"/>
      <c r="Z24" s="7"/>
      <c r="AA24" s="7"/>
      <c r="AB24" s="7"/>
      <c r="AC24" s="7"/>
      <c r="AD24" s="8"/>
      <c r="AE24" s="8"/>
      <c r="AF24" s="7"/>
      <c r="AG24" s="8">
        <f t="shared" si="0"/>
        <v>6</v>
      </c>
    </row>
    <row r="25" spans="2:33" ht="20.100000000000001" customHeight="1" x14ac:dyDescent="0.25"/>
  </sheetData>
  <mergeCells count="11">
    <mergeCell ref="C1:AG1"/>
    <mergeCell ref="AG3:AG5"/>
    <mergeCell ref="AI3:AI5"/>
    <mergeCell ref="AJ3:AJ5"/>
    <mergeCell ref="AK3:AK5"/>
    <mergeCell ref="C2"/>
    <mergeCell ref="D2:J2"/>
    <mergeCell ref="K2:Q2"/>
    <mergeCell ref="R2:X2"/>
    <mergeCell ref="Y2:AE2"/>
    <mergeCell ref="AF2"/>
  </mergeCells>
  <conditionalFormatting sqref="C6:AF24">
    <cfRule type="expression" dxfId="47" priority="1">
      <formula>NOT(ISERROR(SEARCH("H1", C6)))</formula>
    </cfRule>
    <cfRule type="expression" dxfId="46" priority="2">
      <formula>NOT(ISERROR(SEARCH("H2", C6)))</formula>
    </cfRule>
    <cfRule type="expression" dxfId="45" priority="3">
      <formula>NOT(ISERROR(SEARCH("H", C6)))</formula>
    </cfRule>
    <cfRule type="expression" dxfId="44" priority="4">
      <formula>NOT(ISERROR(SEARCH("Q", C6)))</formula>
    </cfRule>
    <cfRule type="expression" dxfId="43" priority="5">
      <formula>NOT(ISERROR(SEARCH("E", C6)))</formula>
    </cfRule>
    <cfRule type="expression" dxfId="42" priority="6">
      <formula>NOT(ISERROR(SEARCH("S", C6)))</formula>
    </cfRule>
    <cfRule type="expression" dxfId="41" priority="7">
      <formula>NOT(ISERROR(SEARCH("M", C6)))</formula>
    </cfRule>
    <cfRule type="expression" dxfId="40" priority="8">
      <formula>NOT(ISERROR(SEARCH("L", C6)))</formula>
    </cfRule>
    <cfRule type="expression" dxfId="39" priority="9">
      <formula>NOT(ISERROR(SEARCH("W", C6)))</formula>
    </cfRule>
    <cfRule type="expression" dxfId="38" priority="10">
      <formula>NOT(ISERROR(SEARCH("B", C6)))</formula>
    </cfRule>
    <cfRule type="expression" dxfId="37" priority="11">
      <formula>NOT(ISERROR(SEARCH("C", C6)))</formula>
    </cfRule>
    <cfRule type="expression" dxfId="36" priority="12">
      <formula>NOT(ISERROR(SEARCH("N", C6)))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Raphael Admin</cp:lastModifiedBy>
  <dcterms:created xsi:type="dcterms:W3CDTF">2024-05-24T20:26:05Z</dcterms:created>
  <dcterms:modified xsi:type="dcterms:W3CDTF">2024-12-17T11:34:08Z</dcterms:modified>
</cp:coreProperties>
</file>