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RCL\SITE PAPERWORK\TIMESHEETS\"/>
    </mc:Choice>
  </mc:AlternateContent>
  <xr:revisionPtr revIDLastSave="0" documentId="8_{96E0B125-307E-447E-855E-BA52A9E97559}" xr6:coauthVersionLast="31" xr6:coauthVersionMax="31" xr10:uidLastSave="{00000000-0000-0000-0000-000000000000}"/>
  <bookViews>
    <workbookView xWindow="0" yWindow="0" windowWidth="28800" windowHeight="11610" tabRatio="967" firstSheet="5" activeTab="12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McSharry" sheetId="42" r:id="rId8"/>
    <sheet name="Parker" sheetId="43" r:id="rId9"/>
    <sheet name="Taylor" sheetId="16" r:id="rId10"/>
    <sheet name="G.Ward" sheetId="24" r:id="rId11"/>
    <sheet name="N.Winterburn" sheetId="30" r:id="rId12"/>
    <sheet name="T.Winterburn" sheetId="18" r:id="rId13"/>
    <sheet name="Wright" sheetId="5" r:id="rId14"/>
    <sheet name="Sheet1" sheetId="29" r:id="rId15"/>
  </sheets>
  <definedNames>
    <definedName name="_xlnm.Print_Area" localSheetId="0">Analysis!$A$1:$K$26</definedName>
    <definedName name="_xlnm.Print_Area" localSheetId="1">Buckingham!$A$1:$V$42</definedName>
    <definedName name="_xlnm.Print_Area" localSheetId="2">Chimes!$A$1:$V$42</definedName>
    <definedName name="_xlnm.Print_Area" localSheetId="3">Czege!$A$1:$V$40</definedName>
    <definedName name="_xlnm.Print_Area" localSheetId="4">Doran!$A$1:$V$42</definedName>
    <definedName name="_xlnm.Print_Area" localSheetId="10">G.Ward!$A$1:$V$40</definedName>
    <definedName name="_xlnm.Print_Area" localSheetId="5">Hammond!$A$1:$V$44</definedName>
    <definedName name="_xlnm.Print_Area" localSheetId="6">Harland!$A$1:$V$40</definedName>
    <definedName name="_xlnm.Print_Area" localSheetId="7">McSharry!$A$1:$V$40</definedName>
    <definedName name="_xlnm.Print_Area" localSheetId="11">N.Winterburn!$A$1:$V$42</definedName>
    <definedName name="_xlnm.Print_Area" localSheetId="8">Parker!$A$1:$V$42</definedName>
    <definedName name="_xlnm.Print_Area" localSheetId="12">T.Winterburn!$A$1:$V$41</definedName>
    <definedName name="_xlnm.Print_Area" localSheetId="9">Taylor!$A$1:$V$45</definedName>
    <definedName name="_xlnm.Print_Area" localSheetId="13">Wright!$A$1:$V$42</definedName>
  </definedNames>
  <calcPr calcId="179021"/>
</workbook>
</file>

<file path=xl/calcChain.xml><?xml version="1.0" encoding="utf-8"?>
<calcChain xmlns="http://schemas.openxmlformats.org/spreadsheetml/2006/main">
  <c r="K7" i="1" l="1"/>
  <c r="I7" i="1"/>
  <c r="H7" i="1"/>
  <c r="V26" i="48" l="1"/>
  <c r="U26" i="48"/>
  <c r="C7" i="1" s="1"/>
  <c r="S25" i="48"/>
  <c r="Q24" i="48"/>
  <c r="R26" i="48" s="1"/>
  <c r="O24" i="48"/>
  <c r="P26" i="48" s="1"/>
  <c r="M24" i="48"/>
  <c r="N26" i="48" s="1"/>
  <c r="K24" i="48"/>
  <c r="L26" i="48" s="1"/>
  <c r="I24" i="48"/>
  <c r="J26" i="48" s="1"/>
  <c r="G24" i="48"/>
  <c r="H26" i="48" s="1"/>
  <c r="E24" i="48"/>
  <c r="F26" i="48" s="1"/>
  <c r="S23" i="48"/>
  <c r="C33" i="48" s="1"/>
  <c r="F7" i="1" s="1"/>
  <c r="S22" i="48"/>
  <c r="C32" i="48" s="1"/>
  <c r="E7" i="1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T16" i="48" s="1"/>
  <c r="S15" i="48"/>
  <c r="T15" i="48" s="1"/>
  <c r="T14" i="48"/>
  <c r="S14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6" i="48" l="1"/>
  <c r="C31" i="48"/>
  <c r="D7" i="1"/>
  <c r="C30" i="48"/>
  <c r="T25" i="48"/>
  <c r="S24" i="48"/>
  <c r="S16" i="45"/>
  <c r="T16" i="45" s="1"/>
  <c r="S15" i="45"/>
  <c r="T15" i="45" s="1"/>
  <c r="C29" i="48" l="1"/>
  <c r="C34" i="48" s="1"/>
  <c r="B7" i="1"/>
  <c r="G7" i="1" s="1"/>
  <c r="S19" i="16"/>
  <c r="T19" i="16" s="1"/>
  <c r="S18" i="16"/>
  <c r="T18" i="16" s="1"/>
  <c r="G34" i="48" l="1"/>
  <c r="S14" i="14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3" i="1" l="1"/>
  <c r="I12" i="1"/>
  <c r="H13" i="1"/>
  <c r="H12" i="1"/>
  <c r="K11" i="1"/>
  <c r="I11" i="1"/>
  <c r="H11" i="1"/>
  <c r="I10" i="1"/>
  <c r="H10" i="1"/>
  <c r="I8" i="1"/>
  <c r="H8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3" i="1" s="1"/>
  <c r="U26" i="43"/>
  <c r="C30" i="43" s="1"/>
  <c r="C13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3" i="1" s="1"/>
  <c r="S22" i="43"/>
  <c r="C32" i="43" s="1"/>
  <c r="E13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1" i="45" l="1"/>
  <c r="T27" i="45" s="1"/>
  <c r="C31" i="45" s="1"/>
  <c r="K10" i="1"/>
  <c r="T18" i="46"/>
  <c r="T23" i="46" s="1"/>
  <c r="C27" i="46" s="1"/>
  <c r="C32" i="46" s="1"/>
  <c r="I28" i="46"/>
  <c r="K8" i="1" s="1"/>
  <c r="T17" i="24"/>
  <c r="I28" i="24"/>
  <c r="T25" i="47"/>
  <c r="C29" i="47" s="1"/>
  <c r="B6" i="1" s="1"/>
  <c r="T23" i="44"/>
  <c r="C27" i="44" s="1"/>
  <c r="B11" i="1" s="1"/>
  <c r="S26" i="47"/>
  <c r="S24" i="47"/>
  <c r="S24" i="46"/>
  <c r="S22" i="46"/>
  <c r="S28" i="45"/>
  <c r="S26" i="45"/>
  <c r="S24" i="44"/>
  <c r="S22" i="44"/>
  <c r="G32" i="46" l="1"/>
  <c r="B8" i="1"/>
  <c r="C34" i="47"/>
  <c r="G34" i="47" s="1"/>
  <c r="C32" i="44"/>
  <c r="G32" i="44" s="1"/>
  <c r="C36" i="45"/>
  <c r="G36" i="45" s="1"/>
  <c r="B10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2" i="1" l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T23" i="42" s="1"/>
  <c r="C27" i="42" s="1"/>
  <c r="K12" i="1"/>
  <c r="S24" i="42"/>
  <c r="S22" i="42"/>
  <c r="C32" i="42" l="1"/>
  <c r="G32" i="42" s="1"/>
  <c r="B12" i="1"/>
  <c r="G12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l="1"/>
  <c r="I3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6" i="1" l="1"/>
  <c r="H16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14" i="1"/>
  <c r="K9" i="1"/>
  <c r="I18" i="1"/>
  <c r="I17" i="1"/>
  <c r="I15" i="1"/>
  <c r="I14" i="1"/>
  <c r="I9" i="1"/>
  <c r="H18" i="1"/>
  <c r="H17" i="1"/>
  <c r="H15" i="1"/>
  <c r="H14" i="1"/>
  <c r="H9" i="1"/>
  <c r="C35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5" i="1" s="1"/>
  <c r="S4" i="24"/>
  <c r="T4" i="24" s="1"/>
  <c r="V29" i="16"/>
  <c r="C34" i="16" s="1"/>
  <c r="D14" i="1" s="1"/>
  <c r="U29" i="16"/>
  <c r="C33" i="16" s="1"/>
  <c r="C14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8" i="1" s="1"/>
  <c r="C31" i="5"/>
  <c r="D18" i="1" s="1"/>
  <c r="H26" i="5"/>
  <c r="L26" i="5"/>
  <c r="O24" i="5"/>
  <c r="P26" i="5" s="1"/>
  <c r="S18" i="18"/>
  <c r="T18" i="18" s="1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7" i="1" s="1"/>
  <c r="K18" i="1"/>
  <c r="C32" i="5"/>
  <c r="E18" i="1" s="1"/>
  <c r="C33" i="5"/>
  <c r="Q24" i="5"/>
  <c r="R26" i="5" s="1"/>
  <c r="T20" i="30" l="1"/>
  <c r="D15" i="1"/>
  <c r="D19" i="1" s="1"/>
  <c r="G10" i="1"/>
  <c r="G6" i="1"/>
  <c r="C29" i="5"/>
  <c r="B18" i="1" s="1"/>
  <c r="T13" i="30"/>
  <c r="T19" i="18"/>
  <c r="K16" i="1"/>
  <c r="T28" i="16"/>
  <c r="C32" i="16" s="1"/>
  <c r="B14" i="1" s="1"/>
  <c r="T23" i="24"/>
  <c r="C27" i="24" s="1"/>
  <c r="B15" i="1" s="1"/>
  <c r="T25" i="14"/>
  <c r="C29" i="14" s="1"/>
  <c r="B9" i="1" s="1"/>
  <c r="C17" i="1"/>
  <c r="C19" i="1" s="1"/>
  <c r="S22" i="24"/>
  <c r="F18" i="1"/>
  <c r="F17" i="1"/>
  <c r="F15" i="1"/>
  <c r="S26" i="30"/>
  <c r="F16" i="1"/>
  <c r="S24" i="30"/>
  <c r="S24" i="24"/>
  <c r="S27" i="16"/>
  <c r="S29" i="16"/>
  <c r="F14" i="1"/>
  <c r="S24" i="14"/>
  <c r="F9" i="1"/>
  <c r="L26" i="14"/>
  <c r="S26" i="14" s="1"/>
  <c r="I19" i="1"/>
  <c r="E19" i="1"/>
  <c r="G14" i="1" l="1"/>
  <c r="T25" i="30"/>
  <c r="C29" i="30" s="1"/>
  <c r="B16" i="1" s="1"/>
  <c r="G16" i="1" s="1"/>
  <c r="C32" i="24"/>
  <c r="G32" i="24" s="1"/>
  <c r="G11" i="1"/>
  <c r="C37" i="16"/>
  <c r="G8" i="1"/>
  <c r="G15" i="1"/>
  <c r="C34" i="5"/>
  <c r="G34" i="5" s="1"/>
  <c r="G18" i="1"/>
  <c r="G9" i="1"/>
  <c r="C34" i="14"/>
  <c r="H19" i="1" s="1"/>
  <c r="C34" i="30" l="1"/>
  <c r="G34" i="30" s="1"/>
  <c r="G34" i="14"/>
  <c r="F19" i="1" l="1"/>
  <c r="M24" i="43" l="1"/>
  <c r="N26" i="43" s="1"/>
  <c r="S26" i="43" s="1"/>
  <c r="S20" i="43"/>
  <c r="K13" i="1" s="1"/>
  <c r="T20" i="43" l="1"/>
  <c r="T25" i="43" s="1"/>
  <c r="C29" i="43" s="1"/>
  <c r="C34" i="43" s="1"/>
  <c r="S24" i="43"/>
  <c r="B13" i="1" l="1"/>
  <c r="G13" i="1" s="1"/>
  <c r="G34" i="43"/>
  <c r="M23" i="18"/>
  <c r="N25" i="18" s="1"/>
  <c r="S25" i="18" s="1"/>
  <c r="S20" i="18"/>
  <c r="S23" i="18" l="1"/>
  <c r="K17" i="1"/>
  <c r="K19" i="1" s="1"/>
  <c r="C23" i="1" s="1"/>
  <c r="T20" i="18"/>
  <c r="T24" i="18" s="1"/>
  <c r="C28" i="18" s="1"/>
  <c r="C33" i="18" l="1"/>
  <c r="G33" i="18" s="1"/>
  <c r="B17" i="1"/>
  <c r="G17" i="1" l="1"/>
  <c r="G19" i="1" s="1"/>
  <c r="B19" i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<sst xmlns="http://schemas.openxmlformats.org/spreadsheetml/2006/main" count="605" uniqueCount="104">
  <si>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</si>
  <si>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</si>
  <si>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</si>
  <si>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</si>
  <si>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</si>
  <si>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</si>
  <si>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</si>
  <si>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</si>
  <si>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</si>
  <si>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</si>
  <si>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</si>
  <si>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</si>
  <si>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</si>
  <si>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</si>
  <si>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</si>
  <si>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</si>
  <si>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</si>
  <si>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</si>
  <si>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</si>
  <si>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</si>
  <si>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</si>
  <si>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</si>
  <si>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</si>
  <si>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</si>
  <si>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</si>
  <si>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</si>
  <si>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</si>
  <si>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</si>
  <si>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</si>
  <si>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</si>
  <si>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</si>
  <si>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</si>
  <si>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</si>
  <si>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</si>
  <si>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</si>
  <si>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</si>
  <si>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</si>
  <si>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</si>
  <si>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</si>
  <si>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</si>
  <si>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</si>
  <si>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</si>
  <si>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</si>
  <si>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</si>
  <si>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</si>
  <si>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</si>
  <si>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</si>
  <si>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</si>
  <si>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</si>
  <si>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</si>
  <si>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</si>
  <si>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</si>
  <si>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</si>
  <si>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</si>
  <si>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</si>
  <si>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</si>
  <si>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</si>
  <si>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</si>
  <si>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</si>
  <si>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</si>
  <si>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</si>
  <si>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</si>
  <si>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</si>
  <si>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</si>
  <si>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</si>
  <si>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machine maintenance</t>
  </si>
  <si>
    <t>frames</t>
  </si>
  <si>
    <t>wardrobe</t>
  </si>
  <si>
    <t>6519herts</t>
  </si>
  <si>
    <t>cupboard</t>
  </si>
  <si>
    <t xml:space="preserve">fork lift </t>
  </si>
  <si>
    <t>tidy works</t>
  </si>
  <si>
    <t>frames from store 6687</t>
  </si>
  <si>
    <t>fsc</t>
  </si>
  <si>
    <t xml:space="preserve">supervision / quality control </t>
  </si>
  <si>
    <t>production meeting</t>
  </si>
  <si>
    <t>extraction</t>
  </si>
  <si>
    <t>S. Chimes</t>
  </si>
  <si>
    <t>tidy area</t>
  </si>
  <si>
    <t>6519wal</t>
  </si>
  <si>
    <t>doors &amp; frame</t>
  </si>
  <si>
    <t>move materials</t>
  </si>
  <si>
    <t>fork lift</t>
  </si>
  <si>
    <t>seating</t>
  </si>
  <si>
    <t>tray drop unit</t>
  </si>
  <si>
    <t>stairs</t>
  </si>
  <si>
    <t>tidy workshop</t>
  </si>
  <si>
    <t>sort arcs for storage 6687</t>
  </si>
  <si>
    <t>shelving</t>
  </si>
  <si>
    <t>W/E 02.09.2018</t>
  </si>
  <si>
    <t>week ending 02.09.2018</t>
  </si>
  <si>
    <t>load lorry</t>
  </si>
  <si>
    <t>frames into store 6687</t>
  </si>
  <si>
    <t>fraikin fetch lorry</t>
  </si>
  <si>
    <t>hospital appointment</t>
  </si>
  <si>
    <t>doctors appointment</t>
  </si>
  <si>
    <t>mirror cabinets</t>
  </si>
  <si>
    <t>WEST09</t>
  </si>
  <si>
    <t>WEMB03</t>
  </si>
  <si>
    <t>WALK01</t>
  </si>
  <si>
    <t>OFFI01</t>
  </si>
  <si>
    <t>USEM01</t>
  </si>
  <si>
    <t>WIMB01</t>
  </si>
  <si>
    <t>FAIR05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</si>
</sst>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27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  <xf numFmtId="0" fontId="25" fillId="0" borderId="0" xfId="1" applyFont="1" applyFill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90" zoomScaleNormal="90" workbookViewId="0">
      <selection activeCell="B11" sqref="B11"/>
    </sheetView>
  </sheetViews>
  <sheetFormatPr defaultRowHeight="18" x14ac:dyDescent="0.25"/>
  <cols>
    <col min="1" max="1" width="25.85546875" style="119" customWidth="1"/>
    <col min="2" max="2" width="16.28515625" style="119" customWidth="1"/>
    <col min="3" max="3" width="15.7109375" style="119" bestFit="1" customWidth="1"/>
    <col min="4" max="4" width="16" style="119" customWidth="1"/>
    <col min="5" max="5" width="26.85546875" style="119" bestFit="1" customWidth="1"/>
    <col min="6" max="6" width="24.140625" style="119" customWidth="1"/>
    <col min="7" max="7" width="16" style="121" customWidth="1"/>
    <col min="8" max="8" width="20.5703125" style="121" bestFit="1" customWidth="1"/>
    <col min="9" max="9" width="8.28515625" style="121" bestFit="1" customWidth="1"/>
    <col min="10" max="10" width="9.140625" style="119"/>
    <col min="11" max="11" width="10.42578125" style="119" customWidth="1"/>
    <col min="12" max="16384" width="9.140625" style="119"/>
  </cols>
  <sheetData>
    <row r="1" spans="1:11" x14ac:dyDescent="0.25">
      <c r="A1" s="118" t="s">
        <v>0</v>
      </c>
      <c r="D1" s="120"/>
      <c r="E1" s="119" t="s">
        <v>49</v>
      </c>
    </row>
    <row r="2" spans="1:11" x14ac:dyDescent="0.25">
      <c r="A2" s="118"/>
      <c r="D2" s="122"/>
      <c r="E2" s="119" t="s">
        <v>42</v>
      </c>
    </row>
    <row r="3" spans="1:11" x14ac:dyDescent="0.25">
      <c r="A3" s="118" t="s">
        <v>89</v>
      </c>
      <c r="D3" s="123"/>
      <c r="E3" s="119" t="s">
        <v>44</v>
      </c>
    </row>
    <row r="4" spans="1:11" ht="12.75" customHeight="1" x14ac:dyDescent="0.25"/>
    <row r="5" spans="1:11" x14ac:dyDescent="0.25">
      <c r="A5" s="124" t="s">
        <v>1</v>
      </c>
      <c r="B5" s="125" t="s">
        <v>2</v>
      </c>
      <c r="C5" s="125" t="s">
        <v>5</v>
      </c>
      <c r="D5" s="125" t="s">
        <v>3</v>
      </c>
      <c r="E5" s="125" t="s">
        <v>31</v>
      </c>
      <c r="F5" s="125" t="s">
        <v>32</v>
      </c>
      <c r="G5" s="125" t="s">
        <v>6</v>
      </c>
      <c r="H5" s="125" t="s">
        <v>27</v>
      </c>
      <c r="I5" s="125" t="s">
        <v>34</v>
      </c>
      <c r="K5" s="125" t="s">
        <v>41</v>
      </c>
    </row>
    <row r="6" spans="1:11" ht="17.25" customHeight="1" x14ac:dyDescent="0.25">
      <c r="A6" s="126" t="s">
        <v>51</v>
      </c>
      <c r="B6" s="127">
        <f>SUM(Buckingham!C29)</f>
        <v>32</v>
      </c>
      <c r="C6" s="127">
        <f>SUM(Buckingham!C30)</f>
        <v>0</v>
      </c>
      <c r="D6" s="127">
        <f>SUM(Buckingham!C31)</f>
        <v>0</v>
      </c>
      <c r="E6" s="127">
        <f>SUM(Buckingham!C32)</f>
        <v>0</v>
      </c>
      <c r="F6" s="127">
        <f>SUM(Buckingham!C33)</f>
        <v>8</v>
      </c>
      <c r="G6" s="128">
        <f>B6+C6+D6+E6+F6</f>
        <v>40</v>
      </c>
      <c r="H6" s="129">
        <f>SUM(Buckingham!C35)</f>
        <v>0</v>
      </c>
      <c r="I6" s="129">
        <f>SUM(Buckingham!C36)</f>
        <v>0</v>
      </c>
      <c r="K6" s="130">
        <f>SUM(Buckingham!I30)</f>
        <v>16.75</v>
      </c>
    </row>
    <row r="7" spans="1:11" ht="17.25" customHeight="1" x14ac:dyDescent="0.25">
      <c r="A7" s="126" t="s">
        <v>77</v>
      </c>
      <c r="B7" s="127">
        <f>SUM(Chimes!T25)</f>
        <v>32</v>
      </c>
      <c r="C7" s="127">
        <f>SUM(Chimes!U26)</f>
        <v>0</v>
      </c>
      <c r="D7" s="127">
        <f>SUM(Chimes!V26)</f>
        <v>0</v>
      </c>
      <c r="E7" s="127">
        <f>SUM(Chimes!C32)</f>
        <v>0</v>
      </c>
      <c r="F7" s="127">
        <f>SUM(Chimes!C33)</f>
        <v>8</v>
      </c>
      <c r="G7" s="128">
        <f>B7+C7+D7+E7+F7</f>
        <v>40</v>
      </c>
      <c r="H7" s="129">
        <f>SUM(Chimes!C35)</f>
        <v>0</v>
      </c>
      <c r="I7" s="129">
        <f>SUM(Chimes!C36)</f>
        <v>0</v>
      </c>
      <c r="K7" s="130">
        <f>SUM(Chimes!I30)</f>
        <v>2</v>
      </c>
    </row>
    <row r="8" spans="1:11" x14ac:dyDescent="0.25">
      <c r="A8" s="126" t="s">
        <v>43</v>
      </c>
      <c r="B8" s="127">
        <f>SUM(Czege!C27)</f>
        <v>32</v>
      </c>
      <c r="C8" s="127">
        <f>SUM(Czege!C28)</f>
        <v>0</v>
      </c>
      <c r="D8" s="127">
        <f>SUM(Czege!C29)</f>
        <v>0</v>
      </c>
      <c r="E8" s="127">
        <f>SUM(Czege!C30)</f>
        <v>0</v>
      </c>
      <c r="F8" s="127">
        <f>SUM(Czege!C31)</f>
        <v>8</v>
      </c>
      <c r="G8" s="128">
        <f>B8+C8+D8+E8+F8</f>
        <v>40</v>
      </c>
      <c r="H8" s="131">
        <f>SUM(Czege!C33)</f>
        <v>0</v>
      </c>
      <c r="I8" s="131">
        <f>SUM(Czege!C34)</f>
        <v>0</v>
      </c>
      <c r="K8" s="130">
        <f>SUM(Czege!I28)</f>
        <v>0.5</v>
      </c>
    </row>
    <row r="9" spans="1:11" ht="17.25" customHeight="1" x14ac:dyDescent="0.25">
      <c r="A9" s="126" t="s">
        <v>7</v>
      </c>
      <c r="B9" s="127">
        <f>SUM(Doran!C29)</f>
        <v>24</v>
      </c>
      <c r="C9" s="127">
        <f>SUM(Doran!C30)</f>
        <v>0</v>
      </c>
      <c r="D9" s="127">
        <f>SUM(Doran!C31)</f>
        <v>0</v>
      </c>
      <c r="E9" s="127">
        <f>SUM(Doran!C32)</f>
        <v>8</v>
      </c>
      <c r="F9" s="127">
        <f>SUM(Doran!C33)</f>
        <v>8</v>
      </c>
      <c r="G9" s="128">
        <f t="shared" ref="G9:G18" si="0">B9+C9+D9+E9+F9</f>
        <v>40</v>
      </c>
      <c r="H9" s="131">
        <f>SUM(Doran!C35)</f>
        <v>0</v>
      </c>
      <c r="I9" s="131">
        <f>SUM(Doran!C36)</f>
        <v>0</v>
      </c>
      <c r="K9" s="130">
        <f>SUM(Doran!I30)</f>
        <v>2</v>
      </c>
    </row>
    <row r="10" spans="1:11" x14ac:dyDescent="0.25">
      <c r="A10" s="126" t="s">
        <v>50</v>
      </c>
      <c r="B10" s="127">
        <f>SUM(Hammond!C31)</f>
        <v>31.5</v>
      </c>
      <c r="C10" s="127">
        <f>SUM(Hammond!C32)</f>
        <v>0</v>
      </c>
      <c r="D10" s="127">
        <f>SUM(Hammond!C33)</f>
        <v>0</v>
      </c>
      <c r="E10" s="127">
        <f>SUM(Hammond!C34)</f>
        <v>0</v>
      </c>
      <c r="F10" s="127">
        <f>SUM(Hammond!C35)</f>
        <v>8</v>
      </c>
      <c r="G10" s="128">
        <f t="shared" si="0"/>
        <v>39.5</v>
      </c>
      <c r="H10" s="131">
        <f>SUM(Hammond!C37)</f>
        <v>0</v>
      </c>
      <c r="I10" s="131">
        <f>SUM(Hammond!C38)</f>
        <v>0</v>
      </c>
      <c r="K10" s="130">
        <f>SUM(Hammond!I32)</f>
        <v>4.75</v>
      </c>
    </row>
    <row r="11" spans="1:11" x14ac:dyDescent="0.25">
      <c r="A11" s="126" t="s">
        <v>8</v>
      </c>
      <c r="B11" s="127">
        <f>SUM(Harland!C27)</f>
        <v>0</v>
      </c>
      <c r="C11" s="127">
        <f>SUM(Harland!C28)</f>
        <v>0</v>
      </c>
      <c r="D11" s="127">
        <f>SUM(Harland!C29)</f>
        <v>0</v>
      </c>
      <c r="E11" s="127">
        <f>SUM(Harland!C30)</f>
        <v>32</v>
      </c>
      <c r="F11" s="127">
        <f>SUM(Harland!C31)</f>
        <v>8</v>
      </c>
      <c r="G11" s="128">
        <f>B11+C11+D11+E11+F11</f>
        <v>40</v>
      </c>
      <c r="H11" s="131">
        <f>SUM(Harland!C33)</f>
        <v>0</v>
      </c>
      <c r="I11" s="131">
        <f>SUM(Harland!C34)</f>
        <v>0</v>
      </c>
      <c r="K11" s="130">
        <f>SUM(Harland!I28)</f>
        <v>0</v>
      </c>
    </row>
    <row r="12" spans="1:11" ht="17.25" customHeight="1" x14ac:dyDescent="0.25">
      <c r="A12" s="126" t="s">
        <v>9</v>
      </c>
      <c r="B12" s="127">
        <f>SUM(McSharry!C27)</f>
        <v>32</v>
      </c>
      <c r="C12" s="127">
        <f>SUM(McSharry!C28)</f>
        <v>0</v>
      </c>
      <c r="D12" s="127">
        <f>SUM(McSharry!A29)</f>
        <v>0</v>
      </c>
      <c r="E12" s="127">
        <f>SUM(McSharry!C30)</f>
        <v>0</v>
      </c>
      <c r="F12" s="127">
        <f>SUM(McSharry!C31)</f>
        <v>8</v>
      </c>
      <c r="G12" s="128">
        <f>B12+C12+D12+E12+F12</f>
        <v>40</v>
      </c>
      <c r="H12" s="131">
        <f>SUM(McSharry!C33)</f>
        <v>0</v>
      </c>
      <c r="I12" s="131">
        <f>SUM(McSharry!C34)</f>
        <v>0</v>
      </c>
      <c r="K12" s="130">
        <f>SUM(McSharry!I28)</f>
        <v>2.5</v>
      </c>
    </row>
    <row r="13" spans="1:11" ht="18" customHeight="1" x14ac:dyDescent="0.25">
      <c r="A13" s="126" t="s">
        <v>52</v>
      </c>
      <c r="B13" s="127">
        <f>SUM(Parker!C29)</f>
        <v>32</v>
      </c>
      <c r="C13" s="127">
        <f>SUM(Parker!C30)</f>
        <v>0</v>
      </c>
      <c r="D13" s="127">
        <f>SUM(Parker!C31)</f>
        <v>0</v>
      </c>
      <c r="E13" s="127">
        <f>SUM(Parker!C32)</f>
        <v>0</v>
      </c>
      <c r="F13" s="127">
        <f>SUM(Parker!C33)</f>
        <v>8</v>
      </c>
      <c r="G13" s="128">
        <f t="shared" si="0"/>
        <v>40</v>
      </c>
      <c r="H13" s="131">
        <f>SUM(Parker!C35)</f>
        <v>0</v>
      </c>
      <c r="I13" s="131">
        <f>SUM(Parker!C36)</f>
        <v>0</v>
      </c>
      <c r="K13" s="130">
        <f>SUM(Parker!I30)</f>
        <v>18.5</v>
      </c>
    </row>
    <row r="14" spans="1:11" x14ac:dyDescent="0.25">
      <c r="A14" s="126" t="s">
        <v>10</v>
      </c>
      <c r="B14" s="127">
        <f>SUM(Taylor!C32)</f>
        <v>16</v>
      </c>
      <c r="C14" s="127">
        <f>SUM(Taylor!C33)</f>
        <v>0</v>
      </c>
      <c r="D14" s="127">
        <f>SUM(Taylor!C34)</f>
        <v>0</v>
      </c>
      <c r="E14" s="127">
        <f>SUM(Taylor!C35)</f>
        <v>16</v>
      </c>
      <c r="F14" s="127">
        <f>SUM(Taylor!C36)</f>
        <v>8</v>
      </c>
      <c r="G14" s="128">
        <f t="shared" si="0"/>
        <v>40</v>
      </c>
      <c r="H14" s="131">
        <f>SUM(Taylor!C38)</f>
        <v>0</v>
      </c>
      <c r="I14" s="131">
        <f>SUM(Taylor!C39)</f>
        <v>0</v>
      </c>
      <c r="K14" s="130">
        <f>SUM(Taylor!I33)</f>
        <v>13</v>
      </c>
    </row>
    <row r="15" spans="1:11" x14ac:dyDescent="0.25">
      <c r="A15" s="126" t="s">
        <v>45</v>
      </c>
      <c r="B15" s="127">
        <f>SUM(G.Ward!C27)</f>
        <v>32</v>
      </c>
      <c r="C15" s="127">
        <f>SUM(G.Ward!C28)</f>
        <v>0</v>
      </c>
      <c r="D15" s="127">
        <f>SUM(G.Ward!C29)</f>
        <v>0</v>
      </c>
      <c r="E15" s="127">
        <f>SUM(G.Ward!C30)</f>
        <v>0</v>
      </c>
      <c r="F15" s="127">
        <f>SUM(T.Winterburn!C32)</f>
        <v>8</v>
      </c>
      <c r="G15" s="128">
        <f t="shared" si="0"/>
        <v>40</v>
      </c>
      <c r="H15" s="131">
        <f>SUM(G.Ward!C33)</f>
        <v>0</v>
      </c>
      <c r="I15" s="131">
        <f>SUM(G.Ward!C34)</f>
        <v>0</v>
      </c>
      <c r="K15" s="130">
        <f>SUM(G.Ward!I28)</f>
        <v>2</v>
      </c>
    </row>
    <row r="16" spans="1:11" x14ac:dyDescent="0.25">
      <c r="A16" s="126" t="s">
        <v>47</v>
      </c>
      <c r="B16" s="127">
        <f>SUM(N.Winterburn!C29)</f>
        <v>32</v>
      </c>
      <c r="C16" s="127">
        <f>SUM(N.Winterburn!C30)</f>
        <v>0</v>
      </c>
      <c r="D16" s="127">
        <f>SUM(N.Winterburn!C31)</f>
        <v>0</v>
      </c>
      <c r="E16" s="127">
        <f>SUM(N.Winterburn!C32)</f>
        <v>0</v>
      </c>
      <c r="F16" s="127">
        <f>SUM(N.Winterburn!C33)</f>
        <v>8</v>
      </c>
      <c r="G16" s="128">
        <f t="shared" si="0"/>
        <v>40</v>
      </c>
      <c r="H16" s="131">
        <f>SUM(N.Winterburn!C35)</f>
        <v>0</v>
      </c>
      <c r="I16" s="131">
        <f>SUM(N.Winterburn!C36)</f>
        <v>0</v>
      </c>
      <c r="K16" s="130">
        <f>SUM(N.Winterburn!I30)</f>
        <v>4</v>
      </c>
    </row>
    <row r="17" spans="1:11" x14ac:dyDescent="0.25">
      <c r="A17" s="126" t="s">
        <v>11</v>
      </c>
      <c r="B17" s="127">
        <f>SUM(T.Winterburn!C28)</f>
        <v>32</v>
      </c>
      <c r="C17" s="127">
        <f>SUM(T.Winterburn!C29)</f>
        <v>0</v>
      </c>
      <c r="D17" s="127">
        <f>SUM(T.Winterburn!C30)</f>
        <v>0</v>
      </c>
      <c r="E17" s="127">
        <f>SUM(T.Winterburn!C31)</f>
        <v>0</v>
      </c>
      <c r="F17" s="127">
        <f>SUM(T.Winterburn!C32)</f>
        <v>8</v>
      </c>
      <c r="G17" s="128">
        <f t="shared" si="0"/>
        <v>40</v>
      </c>
      <c r="H17" s="131">
        <f>SUM(T.Winterburn!C34)</f>
        <v>0</v>
      </c>
      <c r="I17" s="131">
        <f>SUM(T.Winterburn!C35)</f>
        <v>0</v>
      </c>
      <c r="K17" s="130">
        <f>SUM(T.Winterburn!I29)</f>
        <v>4</v>
      </c>
    </row>
    <row r="18" spans="1:11" x14ac:dyDescent="0.25">
      <c r="A18" s="126" t="s">
        <v>12</v>
      </c>
      <c r="B18" s="127">
        <f>SUM(Wright!C29)</f>
        <v>24</v>
      </c>
      <c r="C18" s="127">
        <f>SUM(Wright!C30)</f>
        <v>1.5</v>
      </c>
      <c r="D18" s="127">
        <f>SUM(Wright!C31)</f>
        <v>0</v>
      </c>
      <c r="E18" s="127">
        <f>SUM(Wright!C32)</f>
        <v>8</v>
      </c>
      <c r="F18" s="127">
        <f>SUM(Wright!C33)</f>
        <v>8</v>
      </c>
      <c r="G18" s="128">
        <f t="shared" si="0"/>
        <v>41.5</v>
      </c>
      <c r="H18" s="131">
        <f>SUM(Wright!C35)</f>
        <v>0</v>
      </c>
      <c r="I18" s="131">
        <f>SUM(Wright!C36)</f>
        <v>0</v>
      </c>
      <c r="K18" s="130">
        <f>SUM(Wright!I30)</f>
        <v>20.25</v>
      </c>
    </row>
    <row r="19" spans="1:11" ht="17.25" customHeight="1" x14ac:dyDescent="0.25">
      <c r="A19" s="132" t="s">
        <v>22</v>
      </c>
      <c r="B19" s="133">
        <f t="shared" ref="B19:I19" si="1">SUM(B8:B18)</f>
        <v>287.5</v>
      </c>
      <c r="C19" s="133">
        <f t="shared" si="1"/>
        <v>1.5</v>
      </c>
      <c r="D19" s="133">
        <f t="shared" si="1"/>
        <v>0</v>
      </c>
      <c r="E19" s="133">
        <f t="shared" si="1"/>
        <v>64</v>
      </c>
      <c r="F19" s="133">
        <f t="shared" si="1"/>
        <v>88</v>
      </c>
      <c r="G19" s="133">
        <f t="shared" si="1"/>
        <v>441</v>
      </c>
      <c r="H19" s="134">
        <f t="shared" si="1"/>
        <v>0</v>
      </c>
      <c r="I19" s="134">
        <f t="shared" si="1"/>
        <v>0</v>
      </c>
      <c r="J19" s="121"/>
      <c r="K19" s="133">
        <f>SUM(K8:K18)</f>
        <v>71.5</v>
      </c>
    </row>
    <row r="20" spans="1:11" s="121" customFormat="1" x14ac:dyDescent="0.25">
      <c r="A20" s="119"/>
      <c r="B20" s="119"/>
      <c r="C20" s="119"/>
      <c r="D20" s="119"/>
      <c r="E20" s="119"/>
      <c r="F20" s="119"/>
      <c r="J20" s="119"/>
      <c r="K20" s="119"/>
    </row>
    <row r="22" spans="1:11" x14ac:dyDescent="0.25">
      <c r="A22" s="119" t="s">
        <v>28</v>
      </c>
      <c r="C22" s="135">
        <f>B19+C19+D19</f>
        <v>289</v>
      </c>
    </row>
    <row r="23" spans="1:11" x14ac:dyDescent="0.25">
      <c r="A23" s="119" t="s">
        <v>29</v>
      </c>
      <c r="C23" s="135">
        <f>K19</f>
        <v>71.5</v>
      </c>
    </row>
    <row r="24" spans="1:11" x14ac:dyDescent="0.25">
      <c r="A24" s="119" t="s">
        <v>33</v>
      </c>
      <c r="C24" s="136">
        <f>C23/C22</f>
        <v>0.24740484429065743</v>
      </c>
    </row>
    <row r="25" spans="1:11" x14ac:dyDescent="0.25">
      <c r="C25" s="12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B22" sqref="B22:B23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90</v>
      </c>
      <c r="B2" s="207"/>
      <c r="C2" s="207"/>
      <c r="D2" s="47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210"/>
      <c r="F3" s="211"/>
      <c r="G3" s="33">
        <v>8</v>
      </c>
      <c r="H3" s="91">
        <v>16.3</v>
      </c>
      <c r="I3" s="33">
        <v>8</v>
      </c>
      <c r="J3" s="91">
        <v>16.3</v>
      </c>
      <c r="K3" s="210"/>
      <c r="L3" s="211"/>
      <c r="M3" s="210"/>
      <c r="N3" s="211"/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8">
        <v>6687</v>
      </c>
      <c r="B4" s="261" t="s">
        <v>98</v>
      </c>
      <c r="C4" s="209">
        <v>29</v>
      </c>
      <c r="D4" s="25" t="s">
        <v>91</v>
      </c>
      <c r="E4" s="239"/>
      <c r="F4" s="239"/>
      <c r="G4" s="240">
        <v>0.5</v>
      </c>
      <c r="H4" s="240"/>
      <c r="I4" s="240"/>
      <c r="J4" s="240"/>
      <c r="K4" s="239"/>
      <c r="L4" s="239"/>
      <c r="M4" s="239"/>
      <c r="N4" s="239"/>
      <c r="O4" s="240"/>
      <c r="P4" s="240"/>
      <c r="Q4" s="241"/>
      <c r="R4" s="242"/>
      <c r="S4" s="53">
        <f>E4+G4+I4+K4+M4+O4+Q4</f>
        <v>0.5</v>
      </c>
      <c r="T4" s="53">
        <f>SUM(S4-U4-V4)</f>
        <v>0.5</v>
      </c>
      <c r="U4" s="55"/>
      <c r="V4" s="55"/>
    </row>
    <row r="5" spans="1:22" x14ac:dyDescent="0.25">
      <c r="A5" s="138">
        <v>6687</v>
      </c>
      <c r="B5" s="261" t="s">
        <v>98</v>
      </c>
      <c r="C5" s="209">
        <v>31</v>
      </c>
      <c r="D5" s="25" t="s">
        <v>91</v>
      </c>
      <c r="E5" s="239"/>
      <c r="F5" s="239"/>
      <c r="G5" s="240">
        <v>0.5</v>
      </c>
      <c r="H5" s="240"/>
      <c r="I5" s="240"/>
      <c r="J5" s="240"/>
      <c r="K5" s="239"/>
      <c r="L5" s="239"/>
      <c r="M5" s="239"/>
      <c r="N5" s="239"/>
      <c r="O5" s="240"/>
      <c r="P5" s="240"/>
      <c r="Q5" s="241"/>
      <c r="R5" s="242"/>
      <c r="S5" s="53">
        <f t="shared" ref="S5:S26" si="0">E5+G5+I5+K5+M5+O5+Q5</f>
        <v>0.5</v>
      </c>
      <c r="T5" s="53">
        <f t="shared" ref="T5:T24" si="1">SUM(S5-U5-V5)</f>
        <v>0.5</v>
      </c>
      <c r="U5" s="55"/>
      <c r="V5" s="55"/>
    </row>
    <row r="6" spans="1:22" x14ac:dyDescent="0.25">
      <c r="A6" s="138">
        <v>6687</v>
      </c>
      <c r="B6" s="261" t="s">
        <v>98</v>
      </c>
      <c r="C6" s="209">
        <v>33</v>
      </c>
      <c r="D6" s="25" t="s">
        <v>91</v>
      </c>
      <c r="E6" s="239"/>
      <c r="F6" s="239"/>
      <c r="G6" s="240">
        <v>0.5</v>
      </c>
      <c r="H6" s="240"/>
      <c r="I6" s="240">
        <v>0.75</v>
      </c>
      <c r="J6" s="240"/>
      <c r="K6" s="239"/>
      <c r="L6" s="239"/>
      <c r="M6" s="239"/>
      <c r="N6" s="239"/>
      <c r="O6" s="240"/>
      <c r="P6" s="240"/>
      <c r="Q6" s="241"/>
      <c r="R6" s="242"/>
      <c r="S6" s="53">
        <f t="shared" si="0"/>
        <v>1.25</v>
      </c>
      <c r="T6" s="53">
        <f t="shared" si="1"/>
        <v>1.25</v>
      </c>
      <c r="U6" s="55"/>
      <c r="V6" s="55"/>
    </row>
    <row r="7" spans="1:22" x14ac:dyDescent="0.25">
      <c r="A7" s="138">
        <v>6687</v>
      </c>
      <c r="B7" s="261" t="s">
        <v>98</v>
      </c>
      <c r="C7" s="209">
        <v>41</v>
      </c>
      <c r="D7" s="25" t="s">
        <v>91</v>
      </c>
      <c r="E7" s="239"/>
      <c r="F7" s="239"/>
      <c r="G7" s="240">
        <v>0.5</v>
      </c>
      <c r="H7" s="240"/>
      <c r="I7" s="240"/>
      <c r="J7" s="240"/>
      <c r="K7" s="245"/>
      <c r="L7" s="238"/>
      <c r="M7" s="245"/>
      <c r="N7" s="238"/>
      <c r="O7" s="240"/>
      <c r="P7" s="240"/>
      <c r="Q7" s="241"/>
      <c r="R7" s="242"/>
      <c r="S7" s="53">
        <f t="shared" si="0"/>
        <v>0.5</v>
      </c>
      <c r="T7" s="53">
        <f t="shared" si="1"/>
        <v>0.5</v>
      </c>
      <c r="U7" s="55"/>
      <c r="V7" s="55"/>
    </row>
    <row r="8" spans="1:22" x14ac:dyDescent="0.25">
      <c r="A8" s="138">
        <v>6687</v>
      </c>
      <c r="B8" s="261" t="s">
        <v>98</v>
      </c>
      <c r="C8" s="209">
        <v>44</v>
      </c>
      <c r="D8" s="25" t="s">
        <v>91</v>
      </c>
      <c r="E8" s="239"/>
      <c r="F8" s="239"/>
      <c r="G8" s="240"/>
      <c r="H8" s="240"/>
      <c r="I8" s="240">
        <v>0.25</v>
      </c>
      <c r="J8" s="240"/>
      <c r="K8" s="239"/>
      <c r="L8" s="239"/>
      <c r="M8" s="239"/>
      <c r="N8" s="239"/>
      <c r="O8" s="240"/>
      <c r="P8" s="240"/>
      <c r="Q8" s="241"/>
      <c r="R8" s="242"/>
      <c r="S8" s="53">
        <f t="shared" si="0"/>
        <v>0.25</v>
      </c>
      <c r="T8" s="53">
        <f t="shared" si="1"/>
        <v>0.25</v>
      </c>
      <c r="U8" s="55"/>
      <c r="V8" s="55"/>
    </row>
    <row r="9" spans="1:22" x14ac:dyDescent="0.25">
      <c r="A9" s="138"/>
      <c r="B9" s="196"/>
      <c r="C9" s="196"/>
      <c r="D9" s="25"/>
      <c r="E9" s="239"/>
      <c r="F9" s="239"/>
      <c r="G9" s="240"/>
      <c r="H9" s="240"/>
      <c r="I9" s="240"/>
      <c r="J9" s="240"/>
      <c r="K9" s="239"/>
      <c r="L9" s="239"/>
      <c r="M9" s="239"/>
      <c r="N9" s="239"/>
      <c r="O9" s="240"/>
      <c r="P9" s="240"/>
      <c r="Q9" s="241"/>
      <c r="R9" s="242"/>
      <c r="S9" s="53">
        <f t="shared" si="0"/>
        <v>0</v>
      </c>
      <c r="T9" s="53">
        <f t="shared" si="1"/>
        <v>0</v>
      </c>
      <c r="U9" s="55"/>
      <c r="V9" s="55"/>
    </row>
    <row r="10" spans="1:22" x14ac:dyDescent="0.25">
      <c r="A10" s="138"/>
      <c r="B10" s="30"/>
      <c r="C10" s="196"/>
      <c r="D10" s="25"/>
      <c r="E10" s="237"/>
      <c r="F10" s="238"/>
      <c r="G10" s="243"/>
      <c r="H10" s="244"/>
      <c r="I10" s="243"/>
      <c r="J10" s="244"/>
      <c r="K10" s="237"/>
      <c r="L10" s="238"/>
      <c r="M10" s="237"/>
      <c r="N10" s="238"/>
      <c r="O10" s="240"/>
      <c r="P10" s="240"/>
      <c r="Q10" s="241"/>
      <c r="R10" s="242"/>
      <c r="S10" s="53">
        <f t="shared" si="0"/>
        <v>0</v>
      </c>
      <c r="T10" s="53">
        <f t="shared" si="1"/>
        <v>0</v>
      </c>
      <c r="U10" s="55"/>
      <c r="V10" s="55"/>
    </row>
    <row r="11" spans="1:22" x14ac:dyDescent="0.25">
      <c r="A11" s="138"/>
      <c r="B11" s="30"/>
      <c r="C11" s="196"/>
      <c r="D11" s="25"/>
      <c r="E11" s="239"/>
      <c r="F11" s="239"/>
      <c r="G11" s="240"/>
      <c r="H11" s="240"/>
      <c r="I11" s="240"/>
      <c r="J11" s="240"/>
      <c r="K11" s="239"/>
      <c r="L11" s="239"/>
      <c r="M11" s="239"/>
      <c r="N11" s="239"/>
      <c r="O11" s="240"/>
      <c r="P11" s="240"/>
      <c r="Q11" s="241"/>
      <c r="R11" s="242"/>
      <c r="S11" s="53">
        <f t="shared" si="0"/>
        <v>0</v>
      </c>
      <c r="T11" s="53">
        <f t="shared" si="1"/>
        <v>0</v>
      </c>
      <c r="U11" s="55"/>
      <c r="V11" s="55"/>
    </row>
    <row r="12" spans="1:22" x14ac:dyDescent="0.25">
      <c r="A12" s="138"/>
      <c r="B12" s="196"/>
      <c r="C12" s="196"/>
      <c r="D12" s="25"/>
      <c r="E12" s="239"/>
      <c r="F12" s="239"/>
      <c r="G12" s="240"/>
      <c r="H12" s="240"/>
      <c r="I12" s="240"/>
      <c r="J12" s="240"/>
      <c r="K12" s="239"/>
      <c r="L12" s="239"/>
      <c r="M12" s="239"/>
      <c r="N12" s="239"/>
      <c r="O12" s="240"/>
      <c r="P12" s="240"/>
      <c r="Q12" s="241"/>
      <c r="R12" s="242"/>
      <c r="S12" s="53">
        <f t="shared" si="0"/>
        <v>0</v>
      </c>
      <c r="T12" s="53">
        <f t="shared" si="1"/>
        <v>0</v>
      </c>
      <c r="U12" s="55"/>
      <c r="V12" s="55"/>
    </row>
    <row r="13" spans="1:22" x14ac:dyDescent="0.25">
      <c r="A13" s="138"/>
      <c r="B13" s="196"/>
      <c r="C13" s="196"/>
      <c r="D13" s="25"/>
      <c r="E13" s="239"/>
      <c r="F13" s="239"/>
      <c r="G13" s="240"/>
      <c r="H13" s="240"/>
      <c r="I13" s="240"/>
      <c r="J13" s="240"/>
      <c r="K13" s="239"/>
      <c r="L13" s="239"/>
      <c r="M13" s="239"/>
      <c r="N13" s="239"/>
      <c r="O13" s="240"/>
      <c r="P13" s="240"/>
      <c r="Q13" s="241"/>
      <c r="R13" s="242"/>
      <c r="S13" s="53">
        <f t="shared" si="0"/>
        <v>0</v>
      </c>
      <c r="T13" s="53">
        <f t="shared" si="1"/>
        <v>0</v>
      </c>
      <c r="U13" s="55"/>
      <c r="V13" s="55"/>
    </row>
    <row r="14" spans="1:22" x14ac:dyDescent="0.25">
      <c r="A14" s="138"/>
      <c r="B14" s="30"/>
      <c r="C14" s="196"/>
      <c r="D14" s="25"/>
      <c r="E14" s="237"/>
      <c r="F14" s="238"/>
      <c r="G14" s="243"/>
      <c r="H14" s="244"/>
      <c r="I14" s="243"/>
      <c r="J14" s="244"/>
      <c r="K14" s="237"/>
      <c r="L14" s="238"/>
      <c r="M14" s="237"/>
      <c r="N14" s="238"/>
      <c r="O14" s="243"/>
      <c r="P14" s="244"/>
      <c r="Q14" s="241"/>
      <c r="R14" s="242"/>
      <c r="S14" s="53">
        <f t="shared" ref="S14" si="2">E14+G14+I14+K14+M14+O14+Q14</f>
        <v>0</v>
      </c>
      <c r="T14" s="53">
        <f t="shared" ref="T14" si="3">SUM(S14-U14-V14)</f>
        <v>0</v>
      </c>
      <c r="U14" s="55"/>
      <c r="V14" s="55"/>
    </row>
    <row r="15" spans="1:22" x14ac:dyDescent="0.25">
      <c r="A15" s="138"/>
      <c r="B15" s="174"/>
      <c r="C15" s="174"/>
      <c r="D15" s="25"/>
      <c r="E15" s="237"/>
      <c r="F15" s="238"/>
      <c r="G15" s="243"/>
      <c r="H15" s="244"/>
      <c r="I15" s="243"/>
      <c r="J15" s="244"/>
      <c r="K15" s="237"/>
      <c r="L15" s="238"/>
      <c r="M15" s="237"/>
      <c r="N15" s="238"/>
      <c r="O15" s="243"/>
      <c r="P15" s="244"/>
      <c r="Q15" s="241"/>
      <c r="R15" s="242"/>
      <c r="S15" s="53">
        <f t="shared" ref="S15:S16" si="4">E15+G15+I15+K15+M15+O15+Q15</f>
        <v>0</v>
      </c>
      <c r="T15" s="53">
        <f t="shared" ref="T15:T16" si="5">SUM(S15-U15-V15)</f>
        <v>0</v>
      </c>
      <c r="U15" s="55"/>
      <c r="V15" s="55"/>
    </row>
    <row r="16" spans="1:22" x14ac:dyDescent="0.25">
      <c r="A16" s="138"/>
      <c r="B16" s="174"/>
      <c r="C16" s="174"/>
      <c r="D16" s="25"/>
      <c r="E16" s="214"/>
      <c r="F16" s="215"/>
      <c r="G16" s="216"/>
      <c r="H16" s="217"/>
      <c r="I16" s="216"/>
      <c r="J16" s="217"/>
      <c r="K16" s="237"/>
      <c r="L16" s="238"/>
      <c r="M16" s="237"/>
      <c r="N16" s="238"/>
      <c r="O16" s="243"/>
      <c r="P16" s="244"/>
      <c r="Q16" s="241"/>
      <c r="R16" s="242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8"/>
      <c r="B17" s="174"/>
      <c r="C17" s="174"/>
      <c r="D17" s="25"/>
      <c r="E17" s="214"/>
      <c r="F17" s="215"/>
      <c r="G17" s="216"/>
      <c r="H17" s="217"/>
      <c r="I17" s="216"/>
      <c r="J17" s="217"/>
      <c r="K17" s="237"/>
      <c r="L17" s="238"/>
      <c r="M17" s="237"/>
      <c r="N17" s="238"/>
      <c r="O17" s="243"/>
      <c r="P17" s="244"/>
      <c r="Q17" s="241"/>
      <c r="R17" s="242"/>
      <c r="S17" s="53">
        <f t="shared" ref="S17:S20" si="6">E17+G17+I17+K17+M17+O17+Q17</f>
        <v>0</v>
      </c>
      <c r="T17" s="53">
        <f t="shared" ref="T17:T20" si="7">SUM(S17-U17-V17)</f>
        <v>0</v>
      </c>
      <c r="U17" s="55"/>
      <c r="V17" s="55"/>
    </row>
    <row r="18" spans="1:22" x14ac:dyDescent="0.25">
      <c r="A18" s="138"/>
      <c r="B18" s="30"/>
      <c r="C18" s="169"/>
      <c r="D18" s="25"/>
      <c r="E18" s="214"/>
      <c r="F18" s="215"/>
      <c r="G18" s="216"/>
      <c r="H18" s="217"/>
      <c r="I18" s="216"/>
      <c r="J18" s="217"/>
      <c r="K18" s="237"/>
      <c r="L18" s="238"/>
      <c r="M18" s="237"/>
      <c r="N18" s="238"/>
      <c r="O18" s="243"/>
      <c r="P18" s="244"/>
      <c r="Q18" s="241"/>
      <c r="R18" s="242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8"/>
      <c r="B19" s="30"/>
      <c r="C19" s="169"/>
      <c r="D19" s="25"/>
      <c r="E19" s="214"/>
      <c r="F19" s="215"/>
      <c r="G19" s="216"/>
      <c r="H19" s="217"/>
      <c r="I19" s="216"/>
      <c r="J19" s="217"/>
      <c r="K19" s="237"/>
      <c r="L19" s="238"/>
      <c r="M19" s="237"/>
      <c r="N19" s="238"/>
      <c r="O19" s="243"/>
      <c r="P19" s="244"/>
      <c r="Q19" s="241"/>
      <c r="R19" s="242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8"/>
      <c r="B20" s="164"/>
      <c r="C20" s="164"/>
      <c r="D20" s="25"/>
      <c r="E20" s="214"/>
      <c r="F20" s="215"/>
      <c r="G20" s="216"/>
      <c r="H20" s="217"/>
      <c r="I20" s="216"/>
      <c r="J20" s="217"/>
      <c r="K20" s="237"/>
      <c r="L20" s="238"/>
      <c r="M20" s="237"/>
      <c r="N20" s="238"/>
      <c r="O20" s="243"/>
      <c r="P20" s="244"/>
      <c r="Q20" s="241"/>
      <c r="R20" s="242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8"/>
      <c r="B21" s="149"/>
      <c r="C21" s="149"/>
      <c r="D21" s="14"/>
      <c r="E21" s="237"/>
      <c r="F21" s="238"/>
      <c r="G21" s="243"/>
      <c r="H21" s="244"/>
      <c r="I21" s="243"/>
      <c r="J21" s="244"/>
      <c r="K21" s="237"/>
      <c r="L21" s="238"/>
      <c r="M21" s="237"/>
      <c r="N21" s="238"/>
      <c r="O21" s="243"/>
      <c r="P21" s="244"/>
      <c r="Q21" s="241"/>
      <c r="R21" s="242"/>
      <c r="S21" s="53">
        <f t="shared" ref="S21" si="10">E21+G21+I21+K21+M21+O21+Q21</f>
        <v>0</v>
      </c>
      <c r="T21" s="53">
        <f t="shared" ref="T21" si="11">SUM(S21-U21-V21)</f>
        <v>0</v>
      </c>
      <c r="U21" s="55"/>
      <c r="V21" s="55"/>
    </row>
    <row r="22" spans="1:22" x14ac:dyDescent="0.25">
      <c r="A22" s="138">
        <v>3600</v>
      </c>
      <c r="B22" s="263" t="s">
        <v>100</v>
      </c>
      <c r="C22" s="209"/>
      <c r="D22" s="25" t="s">
        <v>87</v>
      </c>
      <c r="E22" s="239"/>
      <c r="F22" s="239"/>
      <c r="G22" s="240">
        <v>5</v>
      </c>
      <c r="H22" s="240"/>
      <c r="I22" s="240">
        <v>6</v>
      </c>
      <c r="J22" s="240"/>
      <c r="K22" s="239"/>
      <c r="L22" s="239"/>
      <c r="M22" s="239"/>
      <c r="N22" s="239"/>
      <c r="O22" s="240"/>
      <c r="P22" s="240"/>
      <c r="Q22" s="241"/>
      <c r="R22" s="242"/>
      <c r="S22" s="53">
        <f t="shared" si="0"/>
        <v>11</v>
      </c>
      <c r="T22" s="53">
        <f t="shared" si="1"/>
        <v>11</v>
      </c>
      <c r="U22" s="55"/>
      <c r="V22" s="55"/>
    </row>
    <row r="23" spans="1:22" x14ac:dyDescent="0.25">
      <c r="A23" s="138">
        <v>3600</v>
      </c>
      <c r="B23" s="263" t="s">
        <v>100</v>
      </c>
      <c r="C23" s="138"/>
      <c r="D23" s="14" t="s">
        <v>64</v>
      </c>
      <c r="E23" s="237"/>
      <c r="F23" s="238"/>
      <c r="G23" s="243">
        <v>1</v>
      </c>
      <c r="H23" s="244"/>
      <c r="I23" s="243">
        <v>1</v>
      </c>
      <c r="J23" s="244"/>
      <c r="K23" s="237"/>
      <c r="L23" s="238"/>
      <c r="M23" s="237"/>
      <c r="N23" s="238"/>
      <c r="O23" s="240"/>
      <c r="P23" s="240"/>
      <c r="Q23" s="241"/>
      <c r="R23" s="242"/>
      <c r="S23" s="53">
        <f t="shared" si="0"/>
        <v>2</v>
      </c>
      <c r="T23" s="53">
        <f t="shared" si="1"/>
        <v>2</v>
      </c>
      <c r="U23" s="55"/>
      <c r="V23" s="55"/>
    </row>
    <row r="24" spans="1:22" x14ac:dyDescent="0.25">
      <c r="A24" s="138"/>
      <c r="B24" s="138"/>
      <c r="C24" s="138"/>
      <c r="D24" s="14"/>
      <c r="E24" s="237"/>
      <c r="F24" s="238"/>
      <c r="G24" s="243"/>
      <c r="H24" s="244"/>
      <c r="I24" s="243"/>
      <c r="J24" s="244"/>
      <c r="K24" s="239"/>
      <c r="L24" s="239"/>
      <c r="M24" s="239"/>
      <c r="N24" s="239"/>
      <c r="O24" s="240"/>
      <c r="P24" s="240"/>
      <c r="Q24" s="241"/>
      <c r="R24" s="242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39"/>
      <c r="F25" s="239"/>
      <c r="G25" s="240"/>
      <c r="H25" s="240"/>
      <c r="I25" s="240"/>
      <c r="J25" s="240"/>
      <c r="K25" s="239">
        <v>8</v>
      </c>
      <c r="L25" s="239"/>
      <c r="M25" s="239">
        <v>8</v>
      </c>
      <c r="N25" s="239"/>
      <c r="O25" s="240"/>
      <c r="P25" s="240"/>
      <c r="Q25" s="241"/>
      <c r="R25" s="242"/>
      <c r="S25" s="53">
        <f t="shared" si="0"/>
        <v>16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39">
        <v>8</v>
      </c>
      <c r="F26" s="239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1"/>
      <c r="R26" s="242"/>
      <c r="S26" s="53">
        <f t="shared" si="0"/>
        <v>8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47">
        <f>SUM(E4:E26)</f>
        <v>8</v>
      </c>
      <c r="F27" s="248"/>
      <c r="G27" s="247">
        <f>SUM(G4:G26)</f>
        <v>8</v>
      </c>
      <c r="H27" s="248"/>
      <c r="I27" s="247">
        <f>SUM(I4:I26)</f>
        <v>8</v>
      </c>
      <c r="J27" s="248"/>
      <c r="K27" s="247">
        <f>SUM(K4:K26)</f>
        <v>8</v>
      </c>
      <c r="L27" s="248"/>
      <c r="M27" s="247">
        <f>SUM(M4:M26)</f>
        <v>8</v>
      </c>
      <c r="N27" s="248"/>
      <c r="O27" s="247">
        <f>SUM(O4:O26)</f>
        <v>0</v>
      </c>
      <c r="P27" s="248"/>
      <c r="Q27" s="247">
        <f>SUM(Q4:Q26)</f>
        <v>0</v>
      </c>
      <c r="R27" s="248"/>
      <c r="S27" s="53">
        <f>E27+G27+I27+K27+M27+O27+Q27</f>
        <v>40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16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0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0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16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v>13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16</v>
      </c>
      <c r="I35" s="60"/>
    </row>
    <row r="36" spans="1:9" x14ac:dyDescent="0.25">
      <c r="A36" s="45" t="s">
        <v>4</v>
      </c>
      <c r="C36" s="61">
        <f>S26</f>
        <v>8</v>
      </c>
    </row>
    <row r="37" spans="1:9" ht="16.5" thickBot="1" x14ac:dyDescent="0.3">
      <c r="A37" s="46" t="s">
        <v>6</v>
      </c>
      <c r="C37" s="64">
        <f>SUM(C32:C36)</f>
        <v>40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B4" sqref="B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207"/>
      <c r="C2" s="207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7"/>
      <c r="F3" s="187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8">
        <v>6721</v>
      </c>
      <c r="B4" s="265" t="s">
        <v>102</v>
      </c>
      <c r="C4" s="209">
        <v>84</v>
      </c>
      <c r="D4" s="25" t="s">
        <v>83</v>
      </c>
      <c r="E4" s="227"/>
      <c r="F4" s="227"/>
      <c r="G4" s="222">
        <v>6</v>
      </c>
      <c r="H4" s="222"/>
      <c r="I4" s="222">
        <v>8</v>
      </c>
      <c r="J4" s="222"/>
      <c r="K4" s="222">
        <v>8</v>
      </c>
      <c r="L4" s="222"/>
      <c r="M4" s="222">
        <v>8</v>
      </c>
      <c r="N4" s="222"/>
      <c r="O4" s="228"/>
      <c r="P4" s="229"/>
      <c r="Q4" s="230"/>
      <c r="R4" s="231"/>
      <c r="S4" s="12">
        <f>E4+G4+I4+K4+M4+O4+Q4</f>
        <v>30</v>
      </c>
      <c r="T4" s="12">
        <f t="shared" ref="T4:T19" si="0">SUM(S4-U4-V4)</f>
        <v>30</v>
      </c>
      <c r="U4" s="15"/>
      <c r="V4" s="15"/>
    </row>
    <row r="5" spans="1:22" x14ac:dyDescent="0.25">
      <c r="A5" s="138"/>
      <c r="B5" s="161"/>
      <c r="C5" s="161"/>
      <c r="D5" s="25"/>
      <c r="E5" s="227"/>
      <c r="F5" s="227"/>
      <c r="G5" s="222"/>
      <c r="H5" s="222"/>
      <c r="I5" s="222"/>
      <c r="J5" s="222"/>
      <c r="K5" s="222"/>
      <c r="L5" s="222"/>
      <c r="M5" s="222"/>
      <c r="N5" s="222"/>
      <c r="O5" s="228"/>
      <c r="P5" s="229"/>
      <c r="Q5" s="230"/>
      <c r="R5" s="231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8"/>
      <c r="B6" s="162"/>
      <c r="C6" s="162"/>
      <c r="D6" s="25"/>
      <c r="E6" s="227"/>
      <c r="F6" s="227"/>
      <c r="G6" s="222"/>
      <c r="H6" s="222"/>
      <c r="I6" s="249"/>
      <c r="J6" s="229"/>
      <c r="K6" s="249"/>
      <c r="L6" s="229"/>
      <c r="M6" s="249"/>
      <c r="N6" s="229"/>
      <c r="O6" s="228"/>
      <c r="P6" s="229"/>
      <c r="Q6" s="230"/>
      <c r="R6" s="231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8"/>
      <c r="B7" s="171"/>
      <c r="C7" s="171"/>
      <c r="D7" s="25"/>
      <c r="E7" s="227"/>
      <c r="F7" s="227"/>
      <c r="G7" s="222"/>
      <c r="H7" s="222"/>
      <c r="I7" s="249"/>
      <c r="J7" s="229"/>
      <c r="K7" s="249"/>
      <c r="L7" s="229"/>
      <c r="M7" s="249"/>
      <c r="N7" s="229"/>
      <c r="O7" s="228"/>
      <c r="P7" s="229"/>
      <c r="Q7" s="230"/>
      <c r="R7" s="23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71"/>
      <c r="C8" s="171"/>
      <c r="D8" s="25"/>
      <c r="E8" s="227"/>
      <c r="F8" s="227"/>
      <c r="G8" s="222"/>
      <c r="H8" s="222"/>
      <c r="I8" s="249"/>
      <c r="J8" s="229"/>
      <c r="K8" s="249"/>
      <c r="L8" s="229"/>
      <c r="M8" s="249"/>
      <c r="N8" s="229"/>
      <c r="O8" s="228"/>
      <c r="P8" s="229"/>
      <c r="Q8" s="230"/>
      <c r="R8" s="23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72"/>
      <c r="C9" s="172"/>
      <c r="D9" s="25"/>
      <c r="E9" s="232"/>
      <c r="F9" s="233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0"/>
      <c r="R9" s="23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72"/>
      <c r="C10" s="172"/>
      <c r="D10" s="25"/>
      <c r="E10" s="232"/>
      <c r="F10" s="233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8"/>
      <c r="B11" s="173"/>
      <c r="C11" s="173"/>
      <c r="D11" s="25"/>
      <c r="E11" s="227"/>
      <c r="F11" s="227"/>
      <c r="G11" s="222"/>
      <c r="H11" s="222"/>
      <c r="I11" s="249"/>
      <c r="J11" s="229"/>
      <c r="K11" s="249"/>
      <c r="L11" s="229"/>
      <c r="M11" s="249"/>
      <c r="N11" s="229"/>
      <c r="O11" s="228"/>
      <c r="P11" s="229"/>
      <c r="Q11" s="230"/>
      <c r="R11" s="23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47"/>
      <c r="C12" s="147"/>
      <c r="D12" s="25"/>
      <c r="E12" s="227"/>
      <c r="F12" s="227"/>
      <c r="G12" s="222"/>
      <c r="H12" s="222"/>
      <c r="I12" s="249"/>
      <c r="J12" s="229"/>
      <c r="K12" s="249"/>
      <c r="L12" s="229"/>
      <c r="M12" s="249"/>
      <c r="N12" s="229"/>
      <c r="O12" s="228"/>
      <c r="P12" s="229"/>
      <c r="Q12" s="230"/>
      <c r="R12" s="23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47"/>
      <c r="C13" s="147"/>
      <c r="D13" s="25"/>
      <c r="E13" s="232"/>
      <c r="F13" s="233"/>
      <c r="G13" s="228"/>
      <c r="H13" s="229"/>
      <c r="I13" s="249"/>
      <c r="J13" s="229"/>
      <c r="K13" s="249"/>
      <c r="L13" s="229"/>
      <c r="M13" s="249"/>
      <c r="N13" s="229"/>
      <c r="O13" s="228"/>
      <c r="P13" s="229"/>
      <c r="Q13" s="230"/>
      <c r="R13" s="23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48"/>
      <c r="C14" s="148"/>
      <c r="D14" s="25"/>
      <c r="E14" s="227"/>
      <c r="F14" s="227"/>
      <c r="G14" s="222"/>
      <c r="H14" s="222"/>
      <c r="I14" s="249"/>
      <c r="J14" s="229"/>
      <c r="K14" s="249"/>
      <c r="L14" s="229"/>
      <c r="M14" s="249"/>
      <c r="N14" s="229"/>
      <c r="O14" s="228"/>
      <c r="P14" s="229"/>
      <c r="Q14" s="230"/>
      <c r="R14" s="23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4"/>
      <c r="B15" s="81"/>
      <c r="C15" s="144"/>
      <c r="D15" s="25"/>
      <c r="E15" s="227"/>
      <c r="F15" s="227"/>
      <c r="G15" s="222"/>
      <c r="H15" s="222"/>
      <c r="I15" s="249"/>
      <c r="J15" s="229"/>
      <c r="K15" s="249"/>
      <c r="L15" s="229"/>
      <c r="M15" s="249"/>
      <c r="N15" s="229"/>
      <c r="O15" s="228"/>
      <c r="P15" s="229"/>
      <c r="Q15" s="230"/>
      <c r="R15" s="23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38"/>
      <c r="C16" s="138"/>
      <c r="D16" s="25"/>
      <c r="E16" s="232"/>
      <c r="F16" s="233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/>
      <c r="B17" s="138"/>
      <c r="C17" s="138"/>
      <c r="D17" s="14"/>
      <c r="E17" s="214"/>
      <c r="F17" s="215"/>
      <c r="G17" s="216"/>
      <c r="H17" s="217"/>
      <c r="I17" s="216"/>
      <c r="J17" s="217"/>
      <c r="K17" s="216"/>
      <c r="L17" s="217"/>
      <c r="M17" s="216"/>
      <c r="N17" s="217"/>
      <c r="O17" s="228"/>
      <c r="P17" s="229"/>
      <c r="Q17" s="230"/>
      <c r="R17" s="231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60">
        <v>3600</v>
      </c>
      <c r="B18" s="263" t="s">
        <v>100</v>
      </c>
      <c r="C18" s="160"/>
      <c r="D18" s="25" t="s">
        <v>93</v>
      </c>
      <c r="E18" s="232"/>
      <c r="F18" s="233"/>
      <c r="G18" s="228">
        <v>2</v>
      </c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12">
        <f t="shared" si="1"/>
        <v>2</v>
      </c>
      <c r="T18" s="12">
        <f t="shared" si="0"/>
        <v>2</v>
      </c>
      <c r="U18" s="15"/>
      <c r="V18" s="15"/>
    </row>
    <row r="19" spans="1:22" x14ac:dyDescent="0.25">
      <c r="A19" s="146"/>
      <c r="B19" s="81"/>
      <c r="C19" s="146"/>
      <c r="D19" s="14"/>
      <c r="E19" s="232"/>
      <c r="F19" s="233"/>
      <c r="G19" s="228"/>
      <c r="H19" s="229"/>
      <c r="I19" s="249"/>
      <c r="J19" s="229"/>
      <c r="K19" s="249"/>
      <c r="L19" s="229"/>
      <c r="M19" s="249"/>
      <c r="N19" s="229"/>
      <c r="O19" s="228"/>
      <c r="P19" s="229"/>
      <c r="Q19" s="230"/>
      <c r="R19" s="23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2"/>
      <c r="F20" s="233"/>
      <c r="G20" s="228"/>
      <c r="H20" s="229"/>
      <c r="I20" s="228"/>
      <c r="J20" s="229"/>
      <c r="K20" s="228"/>
      <c r="L20" s="229"/>
      <c r="M20" s="228"/>
      <c r="N20" s="229"/>
      <c r="O20" s="230"/>
      <c r="P20" s="231"/>
      <c r="Q20" s="230"/>
      <c r="R20" s="231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2">
        <v>8</v>
      </c>
      <c r="F21" s="233"/>
      <c r="G21" s="228"/>
      <c r="H21" s="229"/>
      <c r="I21" s="228"/>
      <c r="J21" s="229"/>
      <c r="K21" s="228"/>
      <c r="L21" s="229"/>
      <c r="M21" s="228"/>
      <c r="N21" s="229"/>
      <c r="O21" s="230"/>
      <c r="P21" s="231"/>
      <c r="Q21" s="230"/>
      <c r="R21" s="231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8</v>
      </c>
      <c r="J22" s="236"/>
      <c r="K22" s="235">
        <f>SUM(K4:K21)</f>
        <v>8</v>
      </c>
      <c r="L22" s="236"/>
      <c r="M22" s="235">
        <f>SUM(M4:M21)</f>
        <v>8</v>
      </c>
      <c r="N22" s="236"/>
      <c r="O22" s="235">
        <f>SUM(O4:O21)</f>
        <v>0</v>
      </c>
      <c r="P22" s="236"/>
      <c r="Q22" s="235">
        <f>SUM(Q4:Q21)</f>
        <v>0</v>
      </c>
      <c r="R22" s="236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2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G15" sqref="G15:H15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207"/>
      <c r="C2" s="207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10"/>
      <c r="F3" s="210"/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8">
        <v>6773</v>
      </c>
      <c r="B4" s="269" t="s">
        <v>103</v>
      </c>
      <c r="C4" s="209">
        <v>4</v>
      </c>
      <c r="D4" s="25" t="s">
        <v>67</v>
      </c>
      <c r="E4" s="232"/>
      <c r="F4" s="233"/>
      <c r="G4" s="228">
        <v>1</v>
      </c>
      <c r="H4" s="229"/>
      <c r="I4" s="228"/>
      <c r="J4" s="229"/>
      <c r="K4" s="228"/>
      <c r="L4" s="229"/>
      <c r="M4" s="228"/>
      <c r="N4" s="229"/>
      <c r="O4" s="228"/>
      <c r="P4" s="229"/>
      <c r="Q4" s="230"/>
      <c r="R4" s="231"/>
      <c r="S4" s="12">
        <f>E4+G4+I4+K4+M4+O4+Q4</f>
        <v>1</v>
      </c>
      <c r="T4" s="12">
        <f>SUM(S4-U4-V4)</f>
        <v>1</v>
      </c>
      <c r="U4" s="15"/>
      <c r="V4" s="15"/>
    </row>
    <row r="5" spans="1:22" ht="15.75" customHeight="1" x14ac:dyDescent="0.25">
      <c r="A5" s="138" t="s">
        <v>68</v>
      </c>
      <c r="B5" s="266" t="s">
        <v>101</v>
      </c>
      <c r="C5" s="209">
        <v>3</v>
      </c>
      <c r="D5" s="25" t="s">
        <v>69</v>
      </c>
      <c r="E5" s="232"/>
      <c r="F5" s="233"/>
      <c r="G5" s="228">
        <v>6</v>
      </c>
      <c r="H5" s="229"/>
      <c r="I5" s="228">
        <v>5</v>
      </c>
      <c r="J5" s="229"/>
      <c r="K5" s="228">
        <v>5</v>
      </c>
      <c r="L5" s="229"/>
      <c r="M5" s="228">
        <v>1</v>
      </c>
      <c r="N5" s="229"/>
      <c r="O5" s="228"/>
      <c r="P5" s="229"/>
      <c r="Q5" s="230"/>
      <c r="R5" s="231"/>
      <c r="S5" s="12">
        <f>E5+G5+I5+K5+M5+O5+Q5</f>
        <v>17</v>
      </c>
      <c r="T5" s="12">
        <f>SUM(S5-U5-V5)</f>
        <v>17</v>
      </c>
      <c r="U5" s="15"/>
      <c r="V5" s="15"/>
    </row>
    <row r="6" spans="1:22" x14ac:dyDescent="0.25">
      <c r="A6" s="138" t="s">
        <v>79</v>
      </c>
      <c r="B6" s="266" t="s">
        <v>101</v>
      </c>
      <c r="C6" s="209">
        <v>3</v>
      </c>
      <c r="D6" s="25" t="s">
        <v>67</v>
      </c>
      <c r="E6" s="232"/>
      <c r="F6" s="233"/>
      <c r="G6" s="228"/>
      <c r="H6" s="229"/>
      <c r="I6" s="228">
        <v>2</v>
      </c>
      <c r="J6" s="229"/>
      <c r="K6" s="228">
        <v>2</v>
      </c>
      <c r="L6" s="229"/>
      <c r="M6" s="228">
        <v>6</v>
      </c>
      <c r="N6" s="229"/>
      <c r="O6" s="228"/>
      <c r="P6" s="229"/>
      <c r="Q6" s="230"/>
      <c r="R6" s="231"/>
      <c r="S6" s="12">
        <f t="shared" ref="S6:S24" si="0">E6+G6+I6+K6+M6+O6+Q6</f>
        <v>10</v>
      </c>
      <c r="T6" s="12">
        <f t="shared" ref="T6:T21" si="1">SUM(S6-U6-V6)</f>
        <v>10</v>
      </c>
      <c r="U6" s="15"/>
      <c r="V6" s="15"/>
    </row>
    <row r="7" spans="1:22" x14ac:dyDescent="0.25">
      <c r="A7" s="138"/>
      <c r="B7" s="205"/>
      <c r="C7" s="205"/>
      <c r="D7" s="25"/>
      <c r="E7" s="232"/>
      <c r="F7" s="233"/>
      <c r="G7" s="228"/>
      <c r="H7" s="229"/>
      <c r="I7" s="228"/>
      <c r="J7" s="229"/>
      <c r="K7" s="228"/>
      <c r="L7" s="229"/>
      <c r="M7" s="228"/>
      <c r="N7" s="229"/>
      <c r="O7" s="228"/>
      <c r="P7" s="229"/>
      <c r="Q7" s="230"/>
      <c r="R7" s="231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8"/>
      <c r="B8" s="206"/>
      <c r="C8" s="206"/>
      <c r="D8" s="25"/>
      <c r="E8" s="232"/>
      <c r="F8" s="233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0"/>
      <c r="R8" s="231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8"/>
      <c r="B9" s="200"/>
      <c r="C9" s="200"/>
      <c r="D9" s="25"/>
      <c r="E9" s="232"/>
      <c r="F9" s="233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0"/>
      <c r="R9" s="231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8"/>
      <c r="B10" s="200"/>
      <c r="C10" s="200"/>
      <c r="D10" s="25"/>
      <c r="E10" s="232"/>
      <c r="F10" s="233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8"/>
      <c r="B11" s="200"/>
      <c r="C11" s="200"/>
      <c r="D11" s="25"/>
      <c r="E11" s="232"/>
      <c r="F11" s="233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0"/>
      <c r="R11" s="23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30"/>
      <c r="C12" s="166"/>
      <c r="D12" s="25"/>
      <c r="E12" s="232"/>
      <c r="F12" s="233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8"/>
      <c r="B13" s="166"/>
      <c r="C13" s="166"/>
      <c r="D13" s="25"/>
      <c r="E13" s="232"/>
      <c r="F13" s="233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68"/>
      <c r="C14" s="168"/>
      <c r="D14" s="25"/>
      <c r="E14" s="232"/>
      <c r="F14" s="233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32"/>
      <c r="F15" s="233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8"/>
      <c r="B16" s="30"/>
      <c r="C16" s="138"/>
      <c r="D16" s="25"/>
      <c r="E16" s="232"/>
      <c r="F16" s="233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32"/>
      <c r="F17" s="233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0"/>
      <c r="R17" s="231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8"/>
      <c r="B18" s="30"/>
      <c r="C18" s="138"/>
      <c r="D18" s="25"/>
      <c r="E18" s="232"/>
      <c r="F18" s="233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8"/>
      <c r="B19" s="30"/>
      <c r="C19" s="138"/>
      <c r="D19" s="25"/>
      <c r="E19" s="232"/>
      <c r="F19" s="233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0"/>
      <c r="R19" s="231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8">
        <v>3600</v>
      </c>
      <c r="B20" s="263" t="s">
        <v>100</v>
      </c>
      <c r="C20" s="138"/>
      <c r="D20" s="14" t="s">
        <v>62</v>
      </c>
      <c r="E20" s="232"/>
      <c r="F20" s="233"/>
      <c r="G20" s="228">
        <v>1</v>
      </c>
      <c r="H20" s="229"/>
      <c r="I20" s="228">
        <v>1</v>
      </c>
      <c r="J20" s="229"/>
      <c r="K20" s="228">
        <v>1</v>
      </c>
      <c r="L20" s="229"/>
      <c r="M20" s="228">
        <v>1</v>
      </c>
      <c r="N20" s="229"/>
      <c r="O20" s="228"/>
      <c r="P20" s="229"/>
      <c r="Q20" s="230"/>
      <c r="R20" s="231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7"/>
      <c r="B21" s="137"/>
      <c r="C21" s="137"/>
      <c r="D21" s="14"/>
      <c r="E21" s="232"/>
      <c r="F21" s="233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0"/>
      <c r="R21" s="231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2"/>
      <c r="F22" s="233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0"/>
      <c r="R22" s="231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2">
        <v>8</v>
      </c>
      <c r="F23" s="233"/>
      <c r="G23" s="228"/>
      <c r="H23" s="229"/>
      <c r="I23" s="228"/>
      <c r="J23" s="229"/>
      <c r="K23" s="228"/>
      <c r="L23" s="229"/>
      <c r="M23" s="228"/>
      <c r="N23" s="229"/>
      <c r="O23" s="230"/>
      <c r="P23" s="231"/>
      <c r="Q23" s="230"/>
      <c r="R23" s="231"/>
      <c r="S23" s="12">
        <f t="shared" si="0"/>
        <v>8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5">
        <f>SUM(E4:E23)</f>
        <v>8</v>
      </c>
      <c r="F24" s="236"/>
      <c r="G24" s="235">
        <f>SUM(G4:G23)</f>
        <v>8</v>
      </c>
      <c r="H24" s="236"/>
      <c r="I24" s="235">
        <f>SUM(I4:I23)</f>
        <v>8</v>
      </c>
      <c r="J24" s="236"/>
      <c r="K24" s="235">
        <f>SUM(K4:K23)</f>
        <v>8</v>
      </c>
      <c r="L24" s="236"/>
      <c r="M24" s="235">
        <f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4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8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tabSelected="1" zoomScale="90" zoomScaleNormal="90" workbookViewId="0">
      <selection activeCell="B4" sqref="B4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207"/>
      <c r="C2" s="207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7"/>
      <c r="F3" s="187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6773</v>
      </c>
      <c r="B4" s="269" t="s">
        <v>103</v>
      </c>
      <c r="C4" s="209">
        <v>4</v>
      </c>
      <c r="D4" s="25" t="s">
        <v>67</v>
      </c>
      <c r="E4" s="232"/>
      <c r="F4" s="233"/>
      <c r="G4" s="228">
        <v>2</v>
      </c>
      <c r="H4" s="229"/>
      <c r="I4" s="228"/>
      <c r="J4" s="229"/>
      <c r="K4" s="228"/>
      <c r="L4" s="229"/>
      <c r="M4" s="228"/>
      <c r="N4" s="229"/>
      <c r="O4" s="222"/>
      <c r="P4" s="222"/>
      <c r="Q4" s="250"/>
      <c r="R4" s="250"/>
      <c r="S4" s="12">
        <f t="shared" ref="S4:S11" si="0">E4+G4+I4+K4+M4+O4+Q4</f>
        <v>2</v>
      </c>
      <c r="T4" s="12">
        <f t="shared" ref="T4:T11" si="1">SUM(S4-U4-V4)</f>
        <v>2</v>
      </c>
      <c r="U4" s="15"/>
      <c r="V4" s="15"/>
    </row>
    <row r="5" spans="1:22" x14ac:dyDescent="0.25">
      <c r="A5" s="138" t="s">
        <v>68</v>
      </c>
      <c r="B5" s="266" t="s">
        <v>101</v>
      </c>
      <c r="C5" s="209">
        <v>3</v>
      </c>
      <c r="D5" s="25" t="s">
        <v>69</v>
      </c>
      <c r="E5" s="232"/>
      <c r="F5" s="233"/>
      <c r="G5" s="228">
        <v>5</v>
      </c>
      <c r="H5" s="229"/>
      <c r="I5" s="228">
        <v>5</v>
      </c>
      <c r="J5" s="229"/>
      <c r="K5" s="228">
        <v>3.5</v>
      </c>
      <c r="L5" s="229"/>
      <c r="M5" s="228">
        <v>1</v>
      </c>
      <c r="N5" s="229"/>
      <c r="O5" s="222"/>
      <c r="P5" s="222"/>
      <c r="Q5" s="250"/>
      <c r="R5" s="250"/>
      <c r="S5" s="12">
        <f t="shared" si="0"/>
        <v>14.5</v>
      </c>
      <c r="T5" s="12">
        <f t="shared" si="1"/>
        <v>14.5</v>
      </c>
      <c r="U5" s="15"/>
      <c r="V5" s="15"/>
    </row>
    <row r="6" spans="1:22" x14ac:dyDescent="0.25">
      <c r="A6" s="138" t="s">
        <v>79</v>
      </c>
      <c r="B6" s="266" t="s">
        <v>101</v>
      </c>
      <c r="C6" s="209">
        <v>3</v>
      </c>
      <c r="D6" s="25" t="s">
        <v>67</v>
      </c>
      <c r="E6" s="232"/>
      <c r="F6" s="233"/>
      <c r="G6" s="228"/>
      <c r="H6" s="229"/>
      <c r="I6" s="228">
        <v>2</v>
      </c>
      <c r="J6" s="229"/>
      <c r="K6" s="228">
        <v>3.5</v>
      </c>
      <c r="L6" s="229"/>
      <c r="M6" s="228">
        <v>6</v>
      </c>
      <c r="N6" s="229"/>
      <c r="O6" s="222"/>
      <c r="P6" s="222"/>
      <c r="Q6" s="250"/>
      <c r="R6" s="250"/>
      <c r="S6" s="12">
        <f t="shared" si="0"/>
        <v>11.5</v>
      </c>
      <c r="T6" s="12">
        <f t="shared" si="1"/>
        <v>11.5</v>
      </c>
      <c r="U6" s="15"/>
      <c r="V6" s="15"/>
    </row>
    <row r="7" spans="1:22" x14ac:dyDescent="0.25">
      <c r="A7" s="138"/>
      <c r="B7" s="205"/>
      <c r="C7" s="205"/>
      <c r="D7" s="25"/>
      <c r="E7" s="232"/>
      <c r="F7" s="233"/>
      <c r="G7" s="228"/>
      <c r="H7" s="229"/>
      <c r="I7" s="228"/>
      <c r="J7" s="229"/>
      <c r="K7" s="228"/>
      <c r="L7" s="229"/>
      <c r="M7" s="228"/>
      <c r="N7" s="229"/>
      <c r="O7" s="222"/>
      <c r="P7" s="222"/>
      <c r="Q7" s="250"/>
      <c r="R7" s="250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8"/>
      <c r="B8" s="206"/>
      <c r="C8" s="206"/>
      <c r="D8" s="25"/>
      <c r="E8" s="232"/>
      <c r="F8" s="233"/>
      <c r="G8" s="228"/>
      <c r="H8" s="229"/>
      <c r="I8" s="228"/>
      <c r="J8" s="229"/>
      <c r="K8" s="228"/>
      <c r="L8" s="229"/>
      <c r="M8" s="228"/>
      <c r="N8" s="229"/>
      <c r="O8" s="222"/>
      <c r="P8" s="222"/>
      <c r="Q8" s="250"/>
      <c r="R8" s="250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8"/>
      <c r="B9" s="206"/>
      <c r="C9" s="206"/>
      <c r="D9" s="25"/>
      <c r="E9" s="232"/>
      <c r="F9" s="233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0"/>
      <c r="R9" s="231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8"/>
      <c r="B10" s="206"/>
      <c r="C10" s="206"/>
      <c r="D10" s="25"/>
      <c r="E10" s="232"/>
      <c r="F10" s="233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8"/>
      <c r="B11" s="206"/>
      <c r="C11" s="206"/>
      <c r="D11" s="25"/>
      <c r="E11" s="232"/>
      <c r="F11" s="233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0"/>
      <c r="R11" s="23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184"/>
      <c r="C12" s="184"/>
      <c r="D12" s="25"/>
      <c r="E12" s="232"/>
      <c r="F12" s="233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85"/>
      <c r="B13" s="166"/>
      <c r="C13" s="166"/>
      <c r="D13" s="25"/>
      <c r="E13" s="232"/>
      <c r="F13" s="233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7"/>
      <c r="B14" s="81"/>
      <c r="C14" s="177"/>
      <c r="D14" s="25"/>
      <c r="E14" s="232"/>
      <c r="F14" s="233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32"/>
      <c r="F15" s="233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8"/>
      <c r="B16" s="30"/>
      <c r="C16" s="138"/>
      <c r="D16" s="25"/>
      <c r="E16" s="232"/>
      <c r="F16" s="233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32"/>
      <c r="F17" s="233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0"/>
      <c r="R17" s="231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8"/>
      <c r="B18" s="30"/>
      <c r="C18" s="138"/>
      <c r="D18" s="25"/>
      <c r="E18" s="232"/>
      <c r="F18" s="233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8">
        <v>3600</v>
      </c>
      <c r="B19" s="263" t="s">
        <v>100</v>
      </c>
      <c r="C19" s="138"/>
      <c r="D19" s="14" t="s">
        <v>62</v>
      </c>
      <c r="E19" s="232"/>
      <c r="F19" s="233"/>
      <c r="G19" s="228">
        <v>1</v>
      </c>
      <c r="H19" s="229"/>
      <c r="I19" s="228">
        <v>1</v>
      </c>
      <c r="J19" s="229"/>
      <c r="K19" s="228">
        <v>1</v>
      </c>
      <c r="L19" s="229"/>
      <c r="M19" s="228">
        <v>1</v>
      </c>
      <c r="N19" s="229"/>
      <c r="O19" s="228"/>
      <c r="P19" s="229"/>
      <c r="Q19" s="230"/>
      <c r="R19" s="231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8"/>
      <c r="B20" s="138"/>
      <c r="C20" s="138"/>
      <c r="D20" s="14"/>
      <c r="E20" s="232"/>
      <c r="F20" s="233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0"/>
      <c r="R20" s="231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2"/>
      <c r="F21" s="233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0"/>
      <c r="R21" s="231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2">
        <v>8</v>
      </c>
      <c r="F22" s="233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0"/>
      <c r="R22" s="231"/>
      <c r="S22" s="12">
        <f t="shared" si="2"/>
        <v>8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5">
        <f>SUM(E4:E22)</f>
        <v>8</v>
      </c>
      <c r="F23" s="236"/>
      <c r="G23" s="235">
        <f>SUM(G4:G22)</f>
        <v>8</v>
      </c>
      <c r="H23" s="236"/>
      <c r="I23" s="235">
        <f>SUM(I4:I22)</f>
        <v>8</v>
      </c>
      <c r="J23" s="236"/>
      <c r="K23" s="235">
        <f>SUM(K4:K22)</f>
        <v>8</v>
      </c>
      <c r="L23" s="236"/>
      <c r="M23" s="235">
        <f>SUM(M4:M22)</f>
        <v>8</v>
      </c>
      <c r="N23" s="236"/>
      <c r="O23" s="235">
        <f>SUM(O4:O22)</f>
        <v>0</v>
      </c>
      <c r="P23" s="236"/>
      <c r="Q23" s="235">
        <f>SUM(Q4:Q22)</f>
        <v>0</v>
      </c>
      <c r="R23" s="236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4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8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B15" sqref="B15:B21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8" customFormat="1" x14ac:dyDescent="0.25">
      <c r="A2" s="5" t="s">
        <v>90</v>
      </c>
      <c r="B2" s="207"/>
      <c r="C2" s="207"/>
      <c r="D2" s="179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96" t="s">
        <v>22</v>
      </c>
      <c r="T2" s="96" t="s">
        <v>37</v>
      </c>
      <c r="U2" s="97" t="s">
        <v>24</v>
      </c>
      <c r="V2" s="97" t="s">
        <v>25</v>
      </c>
    </row>
    <row r="3" spans="1:22" x14ac:dyDescent="0.25">
      <c r="A3" s="99" t="s">
        <v>20</v>
      </c>
      <c r="B3" s="99" t="s">
        <v>21</v>
      </c>
      <c r="C3" s="99" t="s">
        <v>46</v>
      </c>
      <c r="D3" s="99" t="s">
        <v>30</v>
      </c>
      <c r="E3" s="210"/>
      <c r="F3" s="210"/>
      <c r="G3" s="210"/>
      <c r="H3" s="210"/>
      <c r="I3" s="33">
        <v>8</v>
      </c>
      <c r="J3" s="33">
        <v>12</v>
      </c>
      <c r="K3" s="33">
        <v>8</v>
      </c>
      <c r="L3" s="33">
        <v>16.3</v>
      </c>
      <c r="M3" s="33">
        <v>8</v>
      </c>
      <c r="N3" s="33">
        <v>17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138">
        <v>6687</v>
      </c>
      <c r="B4" s="261" t="s">
        <v>98</v>
      </c>
      <c r="C4" s="209">
        <v>33</v>
      </c>
      <c r="D4" s="25" t="s">
        <v>91</v>
      </c>
      <c r="E4" s="232"/>
      <c r="F4" s="233"/>
      <c r="G4" s="232"/>
      <c r="H4" s="233"/>
      <c r="I4" s="228">
        <v>0.5</v>
      </c>
      <c r="J4" s="229"/>
      <c r="K4" s="228"/>
      <c r="L4" s="229"/>
      <c r="M4" s="228"/>
      <c r="N4" s="229"/>
      <c r="O4" s="251"/>
      <c r="P4" s="252"/>
      <c r="Q4" s="253"/>
      <c r="R4" s="254"/>
      <c r="S4" s="102">
        <f t="shared" ref="S4:S21" si="0">E4+G4+I4+K4+M4+O4+Q4</f>
        <v>0.5</v>
      </c>
      <c r="T4" s="102">
        <f t="shared" ref="T4:T23" si="1">SUM(S4-U4-V4)</f>
        <v>0.5</v>
      </c>
      <c r="U4" s="106"/>
      <c r="V4" s="106"/>
    </row>
    <row r="5" spans="1:22" x14ac:dyDescent="0.25">
      <c r="A5" s="138">
        <v>6687</v>
      </c>
      <c r="B5" s="261" t="s">
        <v>98</v>
      </c>
      <c r="C5" s="209">
        <v>44</v>
      </c>
      <c r="D5" s="25" t="s">
        <v>91</v>
      </c>
      <c r="E5" s="232"/>
      <c r="F5" s="233"/>
      <c r="G5" s="232"/>
      <c r="H5" s="233"/>
      <c r="I5" s="228">
        <v>0.25</v>
      </c>
      <c r="J5" s="229"/>
      <c r="K5" s="228"/>
      <c r="L5" s="229"/>
      <c r="M5" s="228"/>
      <c r="N5" s="229"/>
      <c r="O5" s="251"/>
      <c r="P5" s="252"/>
      <c r="Q5" s="253"/>
      <c r="R5" s="254"/>
      <c r="S5" s="102">
        <f t="shared" si="0"/>
        <v>0.25</v>
      </c>
      <c r="T5" s="102">
        <f t="shared" si="1"/>
        <v>0.25</v>
      </c>
      <c r="U5" s="106"/>
      <c r="V5" s="106"/>
    </row>
    <row r="6" spans="1:22" x14ac:dyDescent="0.25">
      <c r="A6" s="138"/>
      <c r="B6" s="209"/>
      <c r="C6" s="209"/>
      <c r="D6" s="25"/>
      <c r="E6" s="232"/>
      <c r="F6" s="233"/>
      <c r="G6" s="232"/>
      <c r="H6" s="233"/>
      <c r="I6" s="228"/>
      <c r="J6" s="229"/>
      <c r="K6" s="228"/>
      <c r="L6" s="229"/>
      <c r="M6" s="228"/>
      <c r="N6" s="229"/>
      <c r="O6" s="251"/>
      <c r="P6" s="252"/>
      <c r="Q6" s="253"/>
      <c r="R6" s="254"/>
      <c r="S6" s="102">
        <f t="shared" si="0"/>
        <v>0</v>
      </c>
      <c r="T6" s="102">
        <f t="shared" si="1"/>
        <v>0</v>
      </c>
      <c r="U6" s="106"/>
      <c r="V6" s="106"/>
    </row>
    <row r="7" spans="1:22" x14ac:dyDescent="0.25">
      <c r="A7" s="138"/>
      <c r="B7" s="196"/>
      <c r="C7" s="196"/>
      <c r="D7" s="25"/>
      <c r="E7" s="232"/>
      <c r="F7" s="233"/>
      <c r="G7" s="232"/>
      <c r="H7" s="233"/>
      <c r="I7" s="228"/>
      <c r="J7" s="229"/>
      <c r="K7" s="228"/>
      <c r="L7" s="229"/>
      <c r="M7" s="228"/>
      <c r="N7" s="229"/>
      <c r="O7" s="251"/>
      <c r="P7" s="252"/>
      <c r="Q7" s="253"/>
      <c r="R7" s="254"/>
      <c r="S7" s="102">
        <f t="shared" si="0"/>
        <v>0</v>
      </c>
      <c r="T7" s="102">
        <f t="shared" si="1"/>
        <v>0</v>
      </c>
      <c r="U7" s="106"/>
      <c r="V7" s="106"/>
    </row>
    <row r="8" spans="1:22" x14ac:dyDescent="0.25">
      <c r="A8" s="138"/>
      <c r="B8" s="173"/>
      <c r="C8" s="173"/>
      <c r="D8" s="25"/>
      <c r="E8" s="232"/>
      <c r="F8" s="233"/>
      <c r="G8" s="232"/>
      <c r="H8" s="233"/>
      <c r="I8" s="228"/>
      <c r="J8" s="229"/>
      <c r="K8" s="228"/>
      <c r="L8" s="229"/>
      <c r="M8" s="228"/>
      <c r="N8" s="229"/>
      <c r="O8" s="251"/>
      <c r="P8" s="252"/>
      <c r="Q8" s="253"/>
      <c r="R8" s="254"/>
      <c r="S8" s="102">
        <f t="shared" si="0"/>
        <v>0</v>
      </c>
      <c r="T8" s="102">
        <f t="shared" si="1"/>
        <v>0</v>
      </c>
      <c r="U8" s="106"/>
      <c r="V8" s="106"/>
    </row>
    <row r="9" spans="1:22" x14ac:dyDescent="0.25">
      <c r="A9" s="138"/>
      <c r="B9" s="158"/>
      <c r="C9" s="158"/>
      <c r="D9" s="25"/>
      <c r="E9" s="232"/>
      <c r="F9" s="233"/>
      <c r="G9" s="232"/>
      <c r="H9" s="233"/>
      <c r="I9" s="228"/>
      <c r="J9" s="229"/>
      <c r="K9" s="228"/>
      <c r="L9" s="229"/>
      <c r="M9" s="228"/>
      <c r="N9" s="229"/>
      <c r="O9" s="251"/>
      <c r="P9" s="252"/>
      <c r="Q9" s="253"/>
      <c r="R9" s="254"/>
      <c r="S9" s="102">
        <f t="shared" si="0"/>
        <v>0</v>
      </c>
      <c r="T9" s="102">
        <f t="shared" si="1"/>
        <v>0</v>
      </c>
      <c r="U9" s="106"/>
      <c r="V9" s="106"/>
    </row>
    <row r="10" spans="1:22" x14ac:dyDescent="0.25">
      <c r="A10" s="203"/>
      <c r="B10" s="81"/>
      <c r="C10" s="203"/>
      <c r="D10" s="25"/>
      <c r="E10" s="232"/>
      <c r="F10" s="233"/>
      <c r="G10" s="232"/>
      <c r="H10" s="233"/>
      <c r="I10" s="228"/>
      <c r="J10" s="229"/>
      <c r="K10" s="228"/>
      <c r="L10" s="229"/>
      <c r="M10" s="228"/>
      <c r="N10" s="229"/>
      <c r="O10" s="251"/>
      <c r="P10" s="252"/>
      <c r="Q10" s="253"/>
      <c r="R10" s="254"/>
      <c r="S10" s="102">
        <f t="shared" ref="S10:S12" si="2">E10+G10+I10+K10+M10+O10+Q10</f>
        <v>0</v>
      </c>
      <c r="T10" s="102">
        <f t="shared" ref="T10:T12" si="3">SUM(S10-U10-V10)</f>
        <v>0</v>
      </c>
      <c r="U10" s="106"/>
      <c r="V10" s="106"/>
    </row>
    <row r="11" spans="1:22" x14ac:dyDescent="0.25">
      <c r="A11" s="203"/>
      <c r="B11" s="81"/>
      <c r="C11" s="203"/>
      <c r="D11" s="25"/>
      <c r="E11" s="232"/>
      <c r="F11" s="233"/>
      <c r="G11" s="232"/>
      <c r="H11" s="233"/>
      <c r="I11" s="228"/>
      <c r="J11" s="229"/>
      <c r="K11" s="228"/>
      <c r="L11" s="229"/>
      <c r="M11" s="228"/>
      <c r="N11" s="229"/>
      <c r="O11" s="251"/>
      <c r="P11" s="252"/>
      <c r="Q11" s="253"/>
      <c r="R11" s="254"/>
      <c r="S11" s="102">
        <f t="shared" si="2"/>
        <v>0</v>
      </c>
      <c r="T11" s="102">
        <f t="shared" si="3"/>
        <v>0</v>
      </c>
      <c r="U11" s="106"/>
      <c r="V11" s="106"/>
    </row>
    <row r="12" spans="1:22" x14ac:dyDescent="0.25">
      <c r="A12" s="138"/>
      <c r="B12" s="262" t="s">
        <v>100</v>
      </c>
      <c r="C12" s="202"/>
      <c r="D12" s="25" t="s">
        <v>94</v>
      </c>
      <c r="E12" s="232"/>
      <c r="F12" s="233"/>
      <c r="G12" s="232"/>
      <c r="H12" s="233"/>
      <c r="I12" s="228">
        <v>4.5</v>
      </c>
      <c r="J12" s="229"/>
      <c r="K12" s="228"/>
      <c r="L12" s="229"/>
      <c r="M12" s="228"/>
      <c r="N12" s="229"/>
      <c r="O12" s="251"/>
      <c r="P12" s="252"/>
      <c r="Q12" s="253"/>
      <c r="R12" s="254"/>
      <c r="S12" s="102">
        <f t="shared" si="2"/>
        <v>4.5</v>
      </c>
      <c r="T12" s="102">
        <f t="shared" si="3"/>
        <v>4.5</v>
      </c>
      <c r="U12" s="106"/>
      <c r="V12" s="106"/>
    </row>
    <row r="13" spans="1:22" x14ac:dyDescent="0.25">
      <c r="A13" s="203"/>
      <c r="B13" s="81"/>
      <c r="C13" s="203"/>
      <c r="D13" s="25"/>
      <c r="E13" s="232"/>
      <c r="F13" s="233"/>
      <c r="G13" s="232"/>
      <c r="H13" s="233"/>
      <c r="I13" s="228"/>
      <c r="J13" s="229"/>
      <c r="K13" s="228"/>
      <c r="L13" s="229"/>
      <c r="M13" s="228"/>
      <c r="N13" s="229"/>
      <c r="O13" s="251"/>
      <c r="P13" s="252"/>
      <c r="Q13" s="253"/>
      <c r="R13" s="254"/>
      <c r="S13" s="102">
        <f t="shared" si="0"/>
        <v>0</v>
      </c>
      <c r="T13" s="102">
        <f t="shared" si="1"/>
        <v>0</v>
      </c>
      <c r="U13" s="106"/>
      <c r="V13" s="106"/>
    </row>
    <row r="14" spans="1:22" x14ac:dyDescent="0.25">
      <c r="A14" s="138">
        <v>3600</v>
      </c>
      <c r="B14" s="263" t="s">
        <v>100</v>
      </c>
      <c r="C14" s="138"/>
      <c r="D14" s="25" t="s">
        <v>92</v>
      </c>
      <c r="E14" s="232"/>
      <c r="F14" s="233"/>
      <c r="G14" s="232"/>
      <c r="H14" s="233"/>
      <c r="I14" s="228">
        <v>3</v>
      </c>
      <c r="J14" s="229"/>
      <c r="K14" s="228">
        <v>7</v>
      </c>
      <c r="L14" s="229"/>
      <c r="M14" s="228"/>
      <c r="N14" s="229"/>
      <c r="O14" s="251"/>
      <c r="P14" s="252"/>
      <c r="Q14" s="253"/>
      <c r="R14" s="254"/>
      <c r="S14" s="102">
        <f t="shared" si="0"/>
        <v>10</v>
      </c>
      <c r="T14" s="102">
        <f t="shared" si="1"/>
        <v>10</v>
      </c>
      <c r="U14" s="106"/>
      <c r="V14" s="106"/>
    </row>
    <row r="15" spans="1:22" x14ac:dyDescent="0.25">
      <c r="A15" s="138">
        <v>3600</v>
      </c>
      <c r="B15" s="263" t="s">
        <v>100</v>
      </c>
      <c r="C15" s="138"/>
      <c r="D15" s="25" t="s">
        <v>72</v>
      </c>
      <c r="E15" s="232"/>
      <c r="F15" s="233"/>
      <c r="G15" s="232"/>
      <c r="H15" s="233"/>
      <c r="I15" s="228"/>
      <c r="J15" s="229"/>
      <c r="K15" s="228">
        <v>0.5</v>
      </c>
      <c r="L15" s="229"/>
      <c r="M15" s="228"/>
      <c r="N15" s="229"/>
      <c r="O15" s="251"/>
      <c r="P15" s="252"/>
      <c r="Q15" s="253"/>
      <c r="R15" s="254"/>
      <c r="S15" s="102">
        <f t="shared" si="0"/>
        <v>0.5</v>
      </c>
      <c r="T15" s="102">
        <f t="shared" si="1"/>
        <v>0.5</v>
      </c>
      <c r="U15" s="106"/>
      <c r="V15" s="106"/>
    </row>
    <row r="16" spans="1:22" x14ac:dyDescent="0.25">
      <c r="A16" s="138">
        <v>3600</v>
      </c>
      <c r="B16" s="263" t="s">
        <v>100</v>
      </c>
      <c r="C16" s="204"/>
      <c r="D16" s="25" t="s">
        <v>82</v>
      </c>
      <c r="E16" s="232"/>
      <c r="F16" s="233"/>
      <c r="G16" s="232"/>
      <c r="H16" s="233"/>
      <c r="I16" s="228"/>
      <c r="J16" s="229"/>
      <c r="K16" s="228">
        <v>0.75</v>
      </c>
      <c r="L16" s="229"/>
      <c r="M16" s="228"/>
      <c r="N16" s="229"/>
      <c r="O16" s="251"/>
      <c r="P16" s="252"/>
      <c r="Q16" s="253"/>
      <c r="R16" s="254"/>
      <c r="S16" s="102">
        <f t="shared" ref="S16:S17" si="4">E16+G16+I16+K16+M16+O16+Q16</f>
        <v>0.75</v>
      </c>
      <c r="T16" s="102">
        <f t="shared" si="1"/>
        <v>0.75</v>
      </c>
      <c r="U16" s="106"/>
      <c r="V16" s="106"/>
    </row>
    <row r="17" spans="1:22" x14ac:dyDescent="0.25">
      <c r="A17" s="203">
        <v>3600</v>
      </c>
      <c r="B17" s="263" t="s">
        <v>100</v>
      </c>
      <c r="C17" s="203"/>
      <c r="D17" s="25" t="s">
        <v>81</v>
      </c>
      <c r="E17" s="232"/>
      <c r="F17" s="233"/>
      <c r="G17" s="232"/>
      <c r="H17" s="233"/>
      <c r="I17" s="228"/>
      <c r="J17" s="229"/>
      <c r="K17" s="228"/>
      <c r="L17" s="229"/>
      <c r="M17" s="228">
        <v>0.5</v>
      </c>
      <c r="N17" s="229"/>
      <c r="O17" s="251"/>
      <c r="P17" s="252"/>
      <c r="Q17" s="253"/>
      <c r="R17" s="254"/>
      <c r="S17" s="102">
        <f t="shared" si="4"/>
        <v>0.5</v>
      </c>
      <c r="T17" s="102">
        <f t="shared" si="1"/>
        <v>0.5</v>
      </c>
      <c r="U17" s="106"/>
      <c r="V17" s="106"/>
    </row>
    <row r="18" spans="1:22" x14ac:dyDescent="0.25">
      <c r="A18" s="188">
        <v>3600</v>
      </c>
      <c r="B18" s="263" t="s">
        <v>100</v>
      </c>
      <c r="C18" s="188"/>
      <c r="D18" s="25" t="s">
        <v>73</v>
      </c>
      <c r="E18" s="232"/>
      <c r="F18" s="233"/>
      <c r="G18" s="232"/>
      <c r="H18" s="233"/>
      <c r="I18" s="228"/>
      <c r="J18" s="229"/>
      <c r="K18" s="228"/>
      <c r="L18" s="229"/>
      <c r="M18" s="228">
        <v>0.5</v>
      </c>
      <c r="N18" s="229"/>
      <c r="O18" s="251"/>
      <c r="P18" s="252"/>
      <c r="Q18" s="253"/>
      <c r="R18" s="254"/>
      <c r="S18" s="102">
        <f t="shared" si="0"/>
        <v>0.5</v>
      </c>
      <c r="T18" s="102">
        <f t="shared" si="1"/>
        <v>0.5</v>
      </c>
      <c r="U18" s="106"/>
      <c r="V18" s="106"/>
    </row>
    <row r="19" spans="1:22" ht="15.75" customHeight="1" x14ac:dyDescent="0.25">
      <c r="A19" s="104">
        <v>3600</v>
      </c>
      <c r="B19" s="263" t="s">
        <v>100</v>
      </c>
      <c r="C19" s="104"/>
      <c r="D19" s="94" t="s">
        <v>74</v>
      </c>
      <c r="E19" s="232"/>
      <c r="F19" s="233"/>
      <c r="G19" s="232"/>
      <c r="H19" s="233"/>
      <c r="I19" s="228"/>
      <c r="J19" s="229"/>
      <c r="K19" s="228"/>
      <c r="L19" s="229"/>
      <c r="M19" s="228">
        <v>5.75</v>
      </c>
      <c r="N19" s="229"/>
      <c r="O19" s="251"/>
      <c r="P19" s="252"/>
      <c r="Q19" s="253"/>
      <c r="R19" s="254"/>
      <c r="S19" s="102">
        <f t="shared" si="0"/>
        <v>5.75</v>
      </c>
      <c r="T19" s="102">
        <f t="shared" si="1"/>
        <v>4.25</v>
      </c>
      <c r="U19" s="106">
        <v>1.5</v>
      </c>
      <c r="V19" s="106"/>
    </row>
    <row r="20" spans="1:22" x14ac:dyDescent="0.25">
      <c r="A20" s="188">
        <v>3600</v>
      </c>
      <c r="B20" s="263" t="s">
        <v>100</v>
      </c>
      <c r="C20" s="188"/>
      <c r="D20" s="105" t="s">
        <v>75</v>
      </c>
      <c r="E20" s="232"/>
      <c r="F20" s="233"/>
      <c r="G20" s="232"/>
      <c r="H20" s="233"/>
      <c r="I20" s="228"/>
      <c r="J20" s="229"/>
      <c r="K20" s="228"/>
      <c r="L20" s="229"/>
      <c r="M20" s="228">
        <v>1.5</v>
      </c>
      <c r="N20" s="229"/>
      <c r="O20" s="251"/>
      <c r="P20" s="252"/>
      <c r="Q20" s="253"/>
      <c r="R20" s="254"/>
      <c r="S20" s="102">
        <f t="shared" si="0"/>
        <v>1.5</v>
      </c>
      <c r="T20" s="102">
        <f t="shared" si="1"/>
        <v>1.5</v>
      </c>
      <c r="U20" s="106"/>
      <c r="V20" s="106"/>
    </row>
    <row r="21" spans="1:22" x14ac:dyDescent="0.25">
      <c r="A21" s="138">
        <v>3600</v>
      </c>
      <c r="B21" s="263" t="s">
        <v>100</v>
      </c>
      <c r="C21" s="138"/>
      <c r="D21" s="14" t="s">
        <v>76</v>
      </c>
      <c r="E21" s="232"/>
      <c r="F21" s="233"/>
      <c r="G21" s="232"/>
      <c r="H21" s="233"/>
      <c r="I21" s="228">
        <v>0.25</v>
      </c>
      <c r="J21" s="229"/>
      <c r="K21" s="228">
        <v>0.25</v>
      </c>
      <c r="L21" s="229"/>
      <c r="M21" s="228">
        <v>0.25</v>
      </c>
      <c r="N21" s="229"/>
      <c r="O21" s="251"/>
      <c r="P21" s="252"/>
      <c r="Q21" s="253"/>
      <c r="R21" s="254"/>
      <c r="S21" s="102">
        <f t="shared" si="0"/>
        <v>0.75</v>
      </c>
      <c r="T21" s="102">
        <f t="shared" si="1"/>
        <v>0.75</v>
      </c>
      <c r="U21" s="106"/>
      <c r="V21" s="106"/>
    </row>
    <row r="22" spans="1:22" x14ac:dyDescent="0.25">
      <c r="A22" s="99" t="s">
        <v>35</v>
      </c>
      <c r="B22" s="99"/>
      <c r="C22" s="99"/>
      <c r="D22" s="99"/>
      <c r="E22" s="232"/>
      <c r="F22" s="233"/>
      <c r="G22" s="232">
        <v>8</v>
      </c>
      <c r="H22" s="233"/>
      <c r="I22" s="228"/>
      <c r="J22" s="229"/>
      <c r="K22" s="228"/>
      <c r="L22" s="229"/>
      <c r="M22" s="228"/>
      <c r="N22" s="229"/>
      <c r="O22" s="253"/>
      <c r="P22" s="254"/>
      <c r="Q22" s="253"/>
      <c r="R22" s="254"/>
      <c r="S22" s="102">
        <f>E22+G22+I22+K22+M22+O22+Q22</f>
        <v>8</v>
      </c>
      <c r="T22" s="102"/>
      <c r="U22" s="107"/>
      <c r="V22" s="106"/>
    </row>
    <row r="23" spans="1:22" x14ac:dyDescent="0.25">
      <c r="A23" s="99" t="s">
        <v>36</v>
      </c>
      <c r="B23" s="99"/>
      <c r="C23" s="99"/>
      <c r="D23" s="99"/>
      <c r="E23" s="232">
        <v>8</v>
      </c>
      <c r="F23" s="233"/>
      <c r="G23" s="228"/>
      <c r="H23" s="229"/>
      <c r="I23" s="228"/>
      <c r="J23" s="229"/>
      <c r="K23" s="228"/>
      <c r="L23" s="229"/>
      <c r="M23" s="228"/>
      <c r="N23" s="229"/>
      <c r="O23" s="253"/>
      <c r="P23" s="254"/>
      <c r="Q23" s="253"/>
      <c r="R23" s="254"/>
      <c r="S23" s="102">
        <f>E23+G23+I23+K23+M23+O23+Q23</f>
        <v>8</v>
      </c>
      <c r="T23" s="102">
        <f t="shared" si="1"/>
        <v>8</v>
      </c>
      <c r="U23" s="107"/>
      <c r="V23" s="106"/>
    </row>
    <row r="24" spans="1:22" x14ac:dyDescent="0.25">
      <c r="A24" s="107" t="s">
        <v>6</v>
      </c>
      <c r="B24" s="107"/>
      <c r="C24" s="107"/>
      <c r="D24" s="107"/>
      <c r="E24" s="255">
        <f>SUM(E4:E23)</f>
        <v>8</v>
      </c>
      <c r="F24" s="256"/>
      <c r="G24" s="255">
        <f>SUM(G4:G23)</f>
        <v>8</v>
      </c>
      <c r="H24" s="256"/>
      <c r="I24" s="255">
        <f>SUM(I4:I23)</f>
        <v>8.5</v>
      </c>
      <c r="J24" s="256"/>
      <c r="K24" s="255">
        <f>SUM(K4:K23)</f>
        <v>8.5</v>
      </c>
      <c r="L24" s="256"/>
      <c r="M24" s="255">
        <f t="shared" ref="M24" si="5">SUM(M4:M23)</f>
        <v>8.5</v>
      </c>
      <c r="N24" s="256"/>
      <c r="O24" s="255">
        <f>SUM(O4:O23)</f>
        <v>0</v>
      </c>
      <c r="P24" s="256"/>
      <c r="Q24" s="255">
        <f>SUM(Q4:Q23)</f>
        <v>0</v>
      </c>
      <c r="R24" s="256"/>
      <c r="S24" s="102">
        <f>SUM(S4:S23)</f>
        <v>41.5</v>
      </c>
      <c r="T24" s="102"/>
      <c r="U24" s="107"/>
      <c r="V24" s="106"/>
    </row>
    <row r="25" spans="1:22" x14ac:dyDescent="0.25">
      <c r="A25" s="107" t="s">
        <v>2</v>
      </c>
      <c r="B25" s="107"/>
      <c r="C25" s="107"/>
      <c r="D25" s="107"/>
      <c r="E25" s="108"/>
      <c r="F25" s="109">
        <v>8</v>
      </c>
      <c r="G25" s="108"/>
      <c r="H25" s="109">
        <v>8</v>
      </c>
      <c r="I25" s="108"/>
      <c r="J25" s="109">
        <v>8</v>
      </c>
      <c r="K25" s="108"/>
      <c r="L25" s="109">
        <v>8</v>
      </c>
      <c r="M25" s="108"/>
      <c r="N25" s="109">
        <v>8</v>
      </c>
      <c r="O25" s="108"/>
      <c r="P25" s="109"/>
      <c r="Q25" s="108"/>
      <c r="R25" s="109"/>
      <c r="S25" s="102">
        <f>SUM(E25:R25)</f>
        <v>40</v>
      </c>
      <c r="T25" s="102">
        <f>SUM(T4:T22)</f>
        <v>24</v>
      </c>
      <c r="U25" s="106"/>
      <c r="V25" s="106"/>
    </row>
    <row r="26" spans="1:22" x14ac:dyDescent="0.25">
      <c r="A26" s="107" t="s">
        <v>39</v>
      </c>
      <c r="B26" s="107"/>
      <c r="C26" s="107"/>
      <c r="D26" s="107"/>
      <c r="E26" s="110"/>
      <c r="F26" s="110">
        <f>SUM(E24)-F25</f>
        <v>0</v>
      </c>
      <c r="G26" s="110"/>
      <c r="H26" s="110">
        <f>SUM(G24)-H25</f>
        <v>0</v>
      </c>
      <c r="I26" s="110"/>
      <c r="J26" s="110">
        <f>SUM(I24)-J25</f>
        <v>0.5</v>
      </c>
      <c r="K26" s="110"/>
      <c r="L26" s="110">
        <f>SUM(K24)-L25</f>
        <v>0.5</v>
      </c>
      <c r="M26" s="110"/>
      <c r="N26" s="110">
        <f>SUM(M24)-N25</f>
        <v>0.5</v>
      </c>
      <c r="O26" s="110"/>
      <c r="P26" s="110">
        <f>SUM(O24)</f>
        <v>0</v>
      </c>
      <c r="Q26" s="110"/>
      <c r="R26" s="110">
        <f>SUM(Q24)</f>
        <v>0</v>
      </c>
      <c r="S26" s="106">
        <v>4</v>
      </c>
      <c r="T26" s="106"/>
      <c r="U26" s="106">
        <f>SUM(U4:U25)</f>
        <v>1.5</v>
      </c>
      <c r="V26" s="106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1">
        <f>SUM(T25)</f>
        <v>24</v>
      </c>
      <c r="I29" s="92">
        <v>3600</v>
      </c>
    </row>
    <row r="30" spans="1:22" x14ac:dyDescent="0.25">
      <c r="A30" s="94" t="s">
        <v>24</v>
      </c>
      <c r="C30" s="111">
        <f>U26</f>
        <v>1.5</v>
      </c>
      <c r="D30" s="112"/>
      <c r="I30" s="113">
        <v>20.25</v>
      </c>
    </row>
    <row r="31" spans="1:22" x14ac:dyDescent="0.25">
      <c r="A31" s="94" t="s">
        <v>25</v>
      </c>
      <c r="C31" s="112">
        <f>V26</f>
        <v>0</v>
      </c>
      <c r="I31" s="114"/>
    </row>
    <row r="32" spans="1:22" x14ac:dyDescent="0.25">
      <c r="A32" s="94" t="s">
        <v>26</v>
      </c>
      <c r="C32" s="112">
        <f>S22</f>
        <v>8</v>
      </c>
      <c r="I32" s="111"/>
    </row>
    <row r="33" spans="1:7" x14ac:dyDescent="0.25">
      <c r="A33" s="94" t="s">
        <v>4</v>
      </c>
      <c r="C33" s="112">
        <f>S23</f>
        <v>8</v>
      </c>
    </row>
    <row r="34" spans="1:7" ht="16.5" thickBot="1" x14ac:dyDescent="0.3">
      <c r="A34" s="95" t="s">
        <v>6</v>
      </c>
      <c r="C34" s="115">
        <f>SUM(C29:C33)</f>
        <v>41.5</v>
      </c>
      <c r="E34" s="95" t="s">
        <v>40</v>
      </c>
      <c r="F34" s="95"/>
      <c r="G34" s="116">
        <f>S24-C34</f>
        <v>0</v>
      </c>
    </row>
    <row r="35" spans="1:7" ht="16.5" thickTop="1" x14ac:dyDescent="0.25">
      <c r="A35" s="94" t="s">
        <v>27</v>
      </c>
      <c r="C35" s="117">
        <v>0</v>
      </c>
      <c r="D35" s="117"/>
    </row>
    <row r="36" spans="1:7" x14ac:dyDescent="0.25">
      <c r="A36" s="94" t="s">
        <v>34</v>
      </c>
      <c r="C36" s="117">
        <v>0</v>
      </c>
      <c r="D36" s="117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B18" sqref="B18:B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90</v>
      </c>
      <c r="B2" s="139"/>
      <c r="C2" s="139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7"/>
      <c r="F3" s="187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15.3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6607</v>
      </c>
      <c r="B4" s="258" t="s">
        <v>97</v>
      </c>
      <c r="C4" s="209">
        <v>17</v>
      </c>
      <c r="D4" s="25" t="s">
        <v>80</v>
      </c>
      <c r="E4" s="223"/>
      <c r="F4" s="223"/>
      <c r="G4" s="224">
        <v>5</v>
      </c>
      <c r="H4" s="224"/>
      <c r="I4" s="224"/>
      <c r="J4" s="224"/>
      <c r="K4" s="224"/>
      <c r="L4" s="224"/>
      <c r="M4" s="224"/>
      <c r="N4" s="224"/>
      <c r="O4" s="216"/>
      <c r="P4" s="217"/>
      <c r="Q4" s="218"/>
      <c r="R4" s="219"/>
      <c r="S4" s="77">
        <f>E4+G4+I4+K4+M4+O4+Q4</f>
        <v>5</v>
      </c>
      <c r="T4" s="77">
        <f t="shared" ref="T4:T12" si="0">SUM(S4-U4-V4)</f>
        <v>5</v>
      </c>
      <c r="U4" s="80"/>
      <c r="V4" s="80"/>
    </row>
    <row r="5" spans="1:22" x14ac:dyDescent="0.25">
      <c r="A5" s="138">
        <v>6687</v>
      </c>
      <c r="B5" s="259" t="s">
        <v>98</v>
      </c>
      <c r="C5" s="209">
        <v>29</v>
      </c>
      <c r="D5" s="25" t="s">
        <v>91</v>
      </c>
      <c r="E5" s="223"/>
      <c r="F5" s="223"/>
      <c r="G5" s="224">
        <v>0.5</v>
      </c>
      <c r="H5" s="224"/>
      <c r="I5" s="224"/>
      <c r="J5" s="224"/>
      <c r="K5" s="224"/>
      <c r="L5" s="224"/>
      <c r="M5" s="224"/>
      <c r="N5" s="224"/>
      <c r="O5" s="216"/>
      <c r="P5" s="217"/>
      <c r="Q5" s="218"/>
      <c r="R5" s="219"/>
      <c r="S5" s="77">
        <f>E5+G5+I5+K5+M5+O5+Q5</f>
        <v>0.5</v>
      </c>
      <c r="T5" s="77">
        <f t="shared" si="0"/>
        <v>0.5</v>
      </c>
      <c r="U5" s="80"/>
      <c r="V5" s="80"/>
    </row>
    <row r="6" spans="1:22" x14ac:dyDescent="0.25">
      <c r="A6" s="138">
        <v>6687</v>
      </c>
      <c r="B6" s="260" t="s">
        <v>98</v>
      </c>
      <c r="C6" s="209">
        <v>31</v>
      </c>
      <c r="D6" s="25" t="s">
        <v>91</v>
      </c>
      <c r="E6" s="223"/>
      <c r="F6" s="223"/>
      <c r="G6" s="224">
        <v>0.5</v>
      </c>
      <c r="H6" s="224"/>
      <c r="I6" s="224"/>
      <c r="J6" s="224"/>
      <c r="K6" s="224"/>
      <c r="L6" s="224"/>
      <c r="M6" s="224"/>
      <c r="N6" s="224"/>
      <c r="O6" s="216"/>
      <c r="P6" s="217"/>
      <c r="Q6" s="218"/>
      <c r="R6" s="219"/>
      <c r="S6" s="77">
        <f t="shared" ref="S6:S24" si="1">E6+G6+I6+K6+M6+O6+Q6</f>
        <v>0.5</v>
      </c>
      <c r="T6" s="77">
        <f t="shared" si="0"/>
        <v>0.5</v>
      </c>
      <c r="U6" s="80"/>
      <c r="V6" s="80"/>
    </row>
    <row r="7" spans="1:22" x14ac:dyDescent="0.25">
      <c r="A7" s="138">
        <v>6687</v>
      </c>
      <c r="B7" s="260" t="s">
        <v>98</v>
      </c>
      <c r="C7" s="174">
        <v>33</v>
      </c>
      <c r="D7" s="25" t="s">
        <v>91</v>
      </c>
      <c r="E7" s="223"/>
      <c r="F7" s="223"/>
      <c r="G7" s="224"/>
      <c r="H7" s="224"/>
      <c r="I7" s="224">
        <v>0.5</v>
      </c>
      <c r="J7" s="224"/>
      <c r="K7" s="224"/>
      <c r="L7" s="224"/>
      <c r="M7" s="224"/>
      <c r="N7" s="224"/>
      <c r="O7" s="216"/>
      <c r="P7" s="217"/>
      <c r="Q7" s="218"/>
      <c r="R7" s="219"/>
      <c r="S7" s="77">
        <f t="shared" si="1"/>
        <v>0.5</v>
      </c>
      <c r="T7" s="77">
        <f t="shared" si="0"/>
        <v>0.5</v>
      </c>
      <c r="U7" s="80"/>
      <c r="V7" s="80"/>
    </row>
    <row r="8" spans="1:22" x14ac:dyDescent="0.25">
      <c r="A8" s="138">
        <v>6687</v>
      </c>
      <c r="B8" s="260" t="s">
        <v>98</v>
      </c>
      <c r="C8" s="209">
        <v>41</v>
      </c>
      <c r="D8" s="25" t="s">
        <v>91</v>
      </c>
      <c r="E8" s="214"/>
      <c r="F8" s="215"/>
      <c r="G8" s="216">
        <v>0.5</v>
      </c>
      <c r="H8" s="217"/>
      <c r="I8" s="216"/>
      <c r="J8" s="217"/>
      <c r="K8" s="216"/>
      <c r="L8" s="217"/>
      <c r="M8" s="216"/>
      <c r="N8" s="217"/>
      <c r="O8" s="216"/>
      <c r="P8" s="217"/>
      <c r="Q8" s="218"/>
      <c r="R8" s="219"/>
      <c r="S8" s="77">
        <f t="shared" si="1"/>
        <v>0.5</v>
      </c>
      <c r="T8" s="77">
        <f t="shared" si="0"/>
        <v>0.5</v>
      </c>
      <c r="U8" s="80"/>
      <c r="V8" s="80"/>
    </row>
    <row r="9" spans="1:22" x14ac:dyDescent="0.25">
      <c r="A9" s="138">
        <v>6687</v>
      </c>
      <c r="B9" s="260" t="s">
        <v>98</v>
      </c>
      <c r="C9" s="195">
        <v>44</v>
      </c>
      <c r="D9" s="25" t="s">
        <v>91</v>
      </c>
      <c r="E9" s="214"/>
      <c r="F9" s="215"/>
      <c r="G9" s="216"/>
      <c r="H9" s="217"/>
      <c r="I9" s="216">
        <v>0.25</v>
      </c>
      <c r="J9" s="217"/>
      <c r="K9" s="216"/>
      <c r="L9" s="217"/>
      <c r="M9" s="216"/>
      <c r="N9" s="217"/>
      <c r="O9" s="216"/>
      <c r="P9" s="217"/>
      <c r="Q9" s="218"/>
      <c r="R9" s="219"/>
      <c r="S9" s="77">
        <f t="shared" si="1"/>
        <v>0.25</v>
      </c>
      <c r="T9" s="77">
        <f t="shared" si="0"/>
        <v>0.25</v>
      </c>
      <c r="U9" s="80"/>
      <c r="V9" s="80"/>
    </row>
    <row r="10" spans="1:22" x14ac:dyDescent="0.25">
      <c r="A10" s="138">
        <v>6794</v>
      </c>
      <c r="B10" s="261" t="s">
        <v>99</v>
      </c>
      <c r="C10" s="213">
        <v>1</v>
      </c>
      <c r="D10" s="25" t="s">
        <v>66</v>
      </c>
      <c r="E10" s="214"/>
      <c r="F10" s="215"/>
      <c r="G10" s="216"/>
      <c r="H10" s="217"/>
      <c r="I10" s="216"/>
      <c r="J10" s="217"/>
      <c r="K10" s="216"/>
      <c r="L10" s="217"/>
      <c r="M10" s="216">
        <v>3</v>
      </c>
      <c r="N10" s="217"/>
      <c r="O10" s="216"/>
      <c r="P10" s="217"/>
      <c r="Q10" s="218"/>
      <c r="R10" s="219"/>
      <c r="S10" s="77">
        <f t="shared" si="1"/>
        <v>3</v>
      </c>
      <c r="T10" s="77">
        <f t="shared" si="0"/>
        <v>3</v>
      </c>
      <c r="U10" s="80"/>
      <c r="V10" s="80"/>
    </row>
    <row r="11" spans="1:22" x14ac:dyDescent="0.25">
      <c r="A11" s="138">
        <v>6687</v>
      </c>
      <c r="B11" s="260" t="s">
        <v>98</v>
      </c>
      <c r="C11" s="213">
        <v>34</v>
      </c>
      <c r="D11" s="25" t="s">
        <v>66</v>
      </c>
      <c r="E11" s="214"/>
      <c r="F11" s="215"/>
      <c r="G11" s="216"/>
      <c r="H11" s="217"/>
      <c r="I11" s="216"/>
      <c r="J11" s="217"/>
      <c r="K11" s="216"/>
      <c r="L11" s="217"/>
      <c r="M11" s="216">
        <v>5</v>
      </c>
      <c r="N11" s="217"/>
      <c r="O11" s="216"/>
      <c r="P11" s="217"/>
      <c r="Q11" s="218"/>
      <c r="R11" s="219"/>
      <c r="S11" s="77">
        <f>E11+G11+I11+K11+M11+O11+Q11</f>
        <v>5</v>
      </c>
      <c r="T11" s="77">
        <f t="shared" si="0"/>
        <v>5</v>
      </c>
      <c r="U11" s="80"/>
      <c r="V11" s="80"/>
    </row>
    <row r="12" spans="1:22" x14ac:dyDescent="0.25">
      <c r="A12" s="138"/>
      <c r="B12" s="157"/>
      <c r="C12" s="157"/>
      <c r="D12" s="25"/>
      <c r="E12" s="214"/>
      <c r="F12" s="215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8"/>
      <c r="R12" s="219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51"/>
      <c r="D13" s="25"/>
      <c r="E13" s="214"/>
      <c r="F13" s="215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8"/>
      <c r="R13" s="219"/>
      <c r="S13" s="77">
        <f t="shared" ref="S13" si="2">E13+G13+I13+K13+M13+O13+Q13</f>
        <v>0</v>
      </c>
      <c r="T13" s="77">
        <f t="shared" ref="T13" si="3"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4"/>
      <c r="F14" s="215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8"/>
      <c r="R14" s="219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4"/>
      <c r="F15" s="215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8"/>
      <c r="R15" s="219"/>
      <c r="S15" s="77">
        <f t="shared" si="4"/>
        <v>0</v>
      </c>
      <c r="T15" s="77">
        <f t="shared" si="5"/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4"/>
      <c r="F16" s="215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8"/>
      <c r="R16" s="219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8"/>
      <c r="B17" s="30"/>
      <c r="C17" s="138"/>
      <c r="D17" s="25"/>
      <c r="E17" s="214"/>
      <c r="F17" s="215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8"/>
      <c r="R17" s="219"/>
      <c r="S17" s="77">
        <f t="shared" ref="S17" si="6">E17+G17+I17+K17+M17+O17+Q17</f>
        <v>0</v>
      </c>
      <c r="T17" s="77">
        <f t="shared" ref="T17" si="7">SUM(S17-U17-V17)</f>
        <v>0</v>
      </c>
      <c r="U17" s="80"/>
      <c r="V17" s="80"/>
    </row>
    <row r="18" spans="1:22" ht="15.75" customHeight="1" x14ac:dyDescent="0.25">
      <c r="A18" s="138">
        <v>3600</v>
      </c>
      <c r="B18" s="263" t="s">
        <v>100</v>
      </c>
      <c r="C18" s="138"/>
      <c r="D18" s="25" t="s">
        <v>86</v>
      </c>
      <c r="E18" s="214"/>
      <c r="F18" s="215"/>
      <c r="G18" s="216"/>
      <c r="H18" s="217"/>
      <c r="I18" s="216"/>
      <c r="J18" s="217"/>
      <c r="K18" s="216">
        <v>0.5</v>
      </c>
      <c r="L18" s="217"/>
      <c r="M18" s="216"/>
      <c r="N18" s="217"/>
      <c r="O18" s="216"/>
      <c r="P18" s="217"/>
      <c r="Q18" s="218"/>
      <c r="R18" s="219"/>
      <c r="S18" s="77">
        <f t="shared" si="4"/>
        <v>0.5</v>
      </c>
      <c r="T18" s="77">
        <f t="shared" si="5"/>
        <v>0.5</v>
      </c>
      <c r="U18" s="80"/>
      <c r="V18" s="80"/>
    </row>
    <row r="19" spans="1:22" x14ac:dyDescent="0.25">
      <c r="A19" s="138">
        <v>3600</v>
      </c>
      <c r="B19" s="263" t="s">
        <v>100</v>
      </c>
      <c r="C19" s="138"/>
      <c r="D19" s="25" t="s">
        <v>92</v>
      </c>
      <c r="E19" s="214"/>
      <c r="F19" s="215"/>
      <c r="G19" s="216"/>
      <c r="H19" s="217"/>
      <c r="I19" s="216">
        <v>6.75</v>
      </c>
      <c r="J19" s="217"/>
      <c r="K19" s="216">
        <v>7.5</v>
      </c>
      <c r="L19" s="217"/>
      <c r="M19" s="216"/>
      <c r="N19" s="217"/>
      <c r="O19" s="216"/>
      <c r="P19" s="217"/>
      <c r="Q19" s="218"/>
      <c r="R19" s="219"/>
      <c r="S19" s="77">
        <f t="shared" ref="S19" si="8">E19+G19+I19+K19+M19+O19+Q19</f>
        <v>14.25</v>
      </c>
      <c r="T19" s="77">
        <f t="shared" ref="T19" si="9">SUM(S19-U19-V19)</f>
        <v>14.25</v>
      </c>
      <c r="U19" s="80"/>
      <c r="V19" s="80"/>
    </row>
    <row r="20" spans="1:22" x14ac:dyDescent="0.25">
      <c r="A20" s="138">
        <v>3600</v>
      </c>
      <c r="B20" s="263" t="s">
        <v>100</v>
      </c>
      <c r="C20" s="138"/>
      <c r="D20" s="25" t="s">
        <v>72</v>
      </c>
      <c r="E20" s="214"/>
      <c r="F20" s="215"/>
      <c r="G20" s="222">
        <v>1.5</v>
      </c>
      <c r="H20" s="222"/>
      <c r="I20" s="222">
        <v>0.5</v>
      </c>
      <c r="J20" s="222"/>
      <c r="K20" s="216"/>
      <c r="L20" s="217"/>
      <c r="M20" s="216"/>
      <c r="N20" s="217"/>
      <c r="O20" s="216"/>
      <c r="P20" s="217"/>
      <c r="Q20" s="218"/>
      <c r="R20" s="219"/>
      <c r="S20" s="77">
        <f>E20+G20+I20+K20+M20+O20+Q20</f>
        <v>2</v>
      </c>
      <c r="T20" s="77">
        <f>SUM(S20-U20-V20)</f>
        <v>2</v>
      </c>
      <c r="U20" s="80"/>
      <c r="V20" s="80"/>
    </row>
    <row r="21" spans="1:22" x14ac:dyDescent="0.25">
      <c r="A21" s="104"/>
      <c r="B21" s="143"/>
      <c r="C21" s="143"/>
      <c r="D21" s="25"/>
      <c r="E21" s="214"/>
      <c r="F21" s="215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8"/>
      <c r="R21" s="219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4"/>
      <c r="F22" s="215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8"/>
      <c r="R22" s="219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4">
        <v>8</v>
      </c>
      <c r="F23" s="215"/>
      <c r="G23" s="216"/>
      <c r="H23" s="217"/>
      <c r="I23" s="216"/>
      <c r="J23" s="217"/>
      <c r="K23" s="216"/>
      <c r="L23" s="217"/>
      <c r="M23" s="216"/>
      <c r="N23" s="217"/>
      <c r="O23" s="218"/>
      <c r="P23" s="219"/>
      <c r="Q23" s="218"/>
      <c r="R23" s="219"/>
      <c r="S23" s="77">
        <f t="shared" si="1"/>
        <v>8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0">
        <f>SUM(E4:E23)</f>
        <v>8</v>
      </c>
      <c r="F24" s="221"/>
      <c r="G24" s="220">
        <f>SUM(G4:G23)</f>
        <v>8</v>
      </c>
      <c r="H24" s="221"/>
      <c r="I24" s="220">
        <f>SUM(I4:I23)</f>
        <v>8</v>
      </c>
      <c r="J24" s="221"/>
      <c r="K24" s="220">
        <f>SUM(K4:K23)</f>
        <v>8</v>
      </c>
      <c r="L24" s="221"/>
      <c r="M24" s="220">
        <f>SUM(M4:M23)</f>
        <v>8</v>
      </c>
      <c r="N24" s="221"/>
      <c r="O24" s="220">
        <f>SUM(O4:O23)</f>
        <v>0</v>
      </c>
      <c r="P24" s="221"/>
      <c r="Q24" s="220">
        <f>SUM(Q4:Q23)</f>
        <v>0</v>
      </c>
      <c r="R24" s="221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55"/>
      <c r="H25" s="156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32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32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16.75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8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35C1-9DBB-4F0A-A644-3D6D782F22C0}">
  <sheetPr>
    <pageSetUpPr fitToPage="1"/>
  </sheetPr>
  <dimension ref="A1:V36"/>
  <sheetViews>
    <sheetView zoomScale="90" zoomScaleNormal="90" workbookViewId="0">
      <selection activeCell="B20" sqref="B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77</v>
      </c>
      <c r="B1" s="68"/>
      <c r="C1" s="68"/>
    </row>
    <row r="2" spans="1:22" s="73" customFormat="1" x14ac:dyDescent="0.25">
      <c r="A2" s="5" t="s">
        <v>90</v>
      </c>
      <c r="B2" s="207"/>
      <c r="C2" s="207"/>
      <c r="D2" s="191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7"/>
      <c r="F3" s="187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6687</v>
      </c>
      <c r="B4" s="261" t="s">
        <v>98</v>
      </c>
      <c r="C4" s="209">
        <v>38</v>
      </c>
      <c r="D4" s="25" t="s">
        <v>66</v>
      </c>
      <c r="E4" s="223"/>
      <c r="F4" s="223"/>
      <c r="G4" s="224">
        <v>8</v>
      </c>
      <c r="H4" s="224"/>
      <c r="I4" s="224">
        <v>5</v>
      </c>
      <c r="J4" s="224"/>
      <c r="K4" s="224"/>
      <c r="L4" s="224"/>
      <c r="M4" s="224"/>
      <c r="N4" s="224"/>
      <c r="O4" s="216"/>
      <c r="P4" s="217"/>
      <c r="Q4" s="218"/>
      <c r="R4" s="219"/>
      <c r="S4" s="77">
        <f>E4+G4+I4+K4+M4+O4+Q4</f>
        <v>13</v>
      </c>
      <c r="T4" s="77">
        <f t="shared" ref="T4:T19" si="0">SUM(S4-U4-V4)</f>
        <v>13</v>
      </c>
      <c r="U4" s="80"/>
      <c r="V4" s="80"/>
    </row>
    <row r="5" spans="1:22" x14ac:dyDescent="0.25">
      <c r="A5" s="138">
        <v>6687</v>
      </c>
      <c r="B5" s="261" t="s">
        <v>98</v>
      </c>
      <c r="C5" s="209">
        <v>39</v>
      </c>
      <c r="D5" s="25" t="s">
        <v>66</v>
      </c>
      <c r="E5" s="223"/>
      <c r="F5" s="223"/>
      <c r="G5" s="224"/>
      <c r="H5" s="224"/>
      <c r="I5" s="224">
        <v>3</v>
      </c>
      <c r="J5" s="224"/>
      <c r="K5" s="224">
        <v>8</v>
      </c>
      <c r="L5" s="224"/>
      <c r="M5" s="224">
        <v>4</v>
      </c>
      <c r="N5" s="224"/>
      <c r="O5" s="216"/>
      <c r="P5" s="217"/>
      <c r="Q5" s="218"/>
      <c r="R5" s="219"/>
      <c r="S5" s="77">
        <f>E5+G5+I5+K5+M5+O5+Q5</f>
        <v>15</v>
      </c>
      <c r="T5" s="77">
        <f t="shared" si="0"/>
        <v>15</v>
      </c>
      <c r="U5" s="80"/>
      <c r="V5" s="80"/>
    </row>
    <row r="6" spans="1:22" x14ac:dyDescent="0.25">
      <c r="A6" s="138">
        <v>6794</v>
      </c>
      <c r="B6" s="261" t="s">
        <v>99</v>
      </c>
      <c r="C6" s="212">
        <v>1</v>
      </c>
      <c r="D6" s="25" t="s">
        <v>66</v>
      </c>
      <c r="E6" s="223"/>
      <c r="F6" s="223"/>
      <c r="G6" s="224"/>
      <c r="H6" s="224"/>
      <c r="I6" s="224"/>
      <c r="J6" s="224"/>
      <c r="K6" s="224"/>
      <c r="L6" s="224"/>
      <c r="M6" s="224">
        <v>2</v>
      </c>
      <c r="N6" s="224"/>
      <c r="O6" s="216"/>
      <c r="P6" s="217"/>
      <c r="Q6" s="218"/>
      <c r="R6" s="219"/>
      <c r="S6" s="77">
        <f t="shared" ref="S6:S24" si="1">E6+G6+I6+K6+M6+O6+Q6</f>
        <v>2</v>
      </c>
      <c r="T6" s="77">
        <f t="shared" si="0"/>
        <v>2</v>
      </c>
      <c r="U6" s="80"/>
      <c r="V6" s="80"/>
    </row>
    <row r="7" spans="1:22" x14ac:dyDescent="0.25">
      <c r="A7" s="138"/>
      <c r="B7" s="196"/>
      <c r="C7" s="196"/>
      <c r="D7" s="25"/>
      <c r="E7" s="223"/>
      <c r="F7" s="223"/>
      <c r="G7" s="224"/>
      <c r="H7" s="224"/>
      <c r="I7" s="224"/>
      <c r="J7" s="224"/>
      <c r="K7" s="224"/>
      <c r="L7" s="224"/>
      <c r="M7" s="224"/>
      <c r="N7" s="224"/>
      <c r="O7" s="216"/>
      <c r="P7" s="217"/>
      <c r="Q7" s="218"/>
      <c r="R7" s="219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93"/>
      <c r="C8" s="193"/>
      <c r="D8" s="25"/>
      <c r="E8" s="214"/>
      <c r="F8" s="215"/>
      <c r="G8" s="216"/>
      <c r="H8" s="217"/>
      <c r="I8" s="216"/>
      <c r="J8" s="217"/>
      <c r="K8" s="216"/>
      <c r="L8" s="217"/>
      <c r="M8" s="216"/>
      <c r="N8" s="217"/>
      <c r="O8" s="216"/>
      <c r="P8" s="217"/>
      <c r="Q8" s="218"/>
      <c r="R8" s="219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93"/>
      <c r="C9" s="193"/>
      <c r="D9" s="25"/>
      <c r="E9" s="214"/>
      <c r="F9" s="215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8"/>
      <c r="R9" s="219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30"/>
      <c r="C10" s="193"/>
      <c r="D10" s="25"/>
      <c r="E10" s="214"/>
      <c r="F10" s="215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8"/>
      <c r="R10" s="219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93"/>
      <c r="C11" s="193"/>
      <c r="D11" s="25"/>
      <c r="E11" s="214"/>
      <c r="F11" s="215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8"/>
      <c r="R11" s="219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99"/>
      <c r="C12" s="199"/>
      <c r="D12" s="25"/>
      <c r="E12" s="214"/>
      <c r="F12" s="215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8"/>
      <c r="R12" s="219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92"/>
      <c r="D13" s="25"/>
      <c r="E13" s="214"/>
      <c r="F13" s="215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8"/>
      <c r="R13" s="219"/>
      <c r="S13" s="77">
        <f t="shared" si="1"/>
        <v>0</v>
      </c>
      <c r="T13" s="77">
        <f t="shared" si="0"/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4"/>
      <c r="F14" s="215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8"/>
      <c r="R14" s="219"/>
      <c r="S14" s="77">
        <f t="shared" si="1"/>
        <v>0</v>
      </c>
      <c r="T14" s="77">
        <f t="shared" si="0"/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4"/>
      <c r="F15" s="215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8"/>
      <c r="R15" s="219"/>
      <c r="S15" s="77">
        <f t="shared" si="1"/>
        <v>0</v>
      </c>
      <c r="T15" s="77">
        <f t="shared" si="0"/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4"/>
      <c r="F16" s="215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8"/>
      <c r="R16" s="219"/>
      <c r="S16" s="77">
        <f t="shared" si="1"/>
        <v>0</v>
      </c>
      <c r="T16" s="77">
        <f t="shared" si="0"/>
        <v>0</v>
      </c>
      <c r="U16" s="80"/>
      <c r="V16" s="80"/>
    </row>
    <row r="17" spans="1:22" ht="15.75" customHeight="1" x14ac:dyDescent="0.25">
      <c r="A17" s="138"/>
      <c r="B17" s="30"/>
      <c r="C17" s="138"/>
      <c r="D17" s="14"/>
      <c r="E17" s="214"/>
      <c r="F17" s="215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8"/>
      <c r="R17" s="219"/>
      <c r="S17" s="77">
        <f t="shared" si="1"/>
        <v>0</v>
      </c>
      <c r="T17" s="77">
        <f t="shared" si="0"/>
        <v>0</v>
      </c>
      <c r="U17" s="80"/>
      <c r="V17" s="80"/>
    </row>
    <row r="18" spans="1:22" ht="15.75" customHeight="1" x14ac:dyDescent="0.25">
      <c r="A18" s="138"/>
      <c r="B18" s="30"/>
      <c r="C18" s="138"/>
      <c r="D18" s="14"/>
      <c r="E18" s="214"/>
      <c r="F18" s="215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8"/>
      <c r="R18" s="219"/>
      <c r="S18" s="77">
        <f t="shared" si="1"/>
        <v>0</v>
      </c>
      <c r="T18" s="77">
        <f t="shared" si="0"/>
        <v>0</v>
      </c>
      <c r="U18" s="80"/>
      <c r="V18" s="80"/>
    </row>
    <row r="19" spans="1:22" x14ac:dyDescent="0.25">
      <c r="A19" s="138"/>
      <c r="B19" s="199"/>
      <c r="C19" s="199"/>
      <c r="D19" s="25"/>
      <c r="E19" s="214"/>
      <c r="F19" s="215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8"/>
      <c r="R19" s="219"/>
      <c r="S19" s="77">
        <f t="shared" si="1"/>
        <v>0</v>
      </c>
      <c r="T19" s="77">
        <f t="shared" si="0"/>
        <v>0</v>
      </c>
      <c r="U19" s="80"/>
      <c r="V19" s="80"/>
    </row>
    <row r="20" spans="1:22" x14ac:dyDescent="0.25">
      <c r="A20" s="138">
        <v>3600</v>
      </c>
      <c r="B20" s="263" t="s">
        <v>100</v>
      </c>
      <c r="C20" s="138"/>
      <c r="D20" s="25" t="s">
        <v>65</v>
      </c>
      <c r="E20" s="214"/>
      <c r="F20" s="215"/>
      <c r="G20" s="222"/>
      <c r="H20" s="222"/>
      <c r="I20" s="222"/>
      <c r="J20" s="222"/>
      <c r="K20" s="216"/>
      <c r="L20" s="217"/>
      <c r="M20" s="216">
        <v>2</v>
      </c>
      <c r="N20" s="217"/>
      <c r="O20" s="216"/>
      <c r="P20" s="217"/>
      <c r="Q20" s="218"/>
      <c r="R20" s="219"/>
      <c r="S20" s="77">
        <f>E20+G20+I20+K20+M20+O20+Q20</f>
        <v>2</v>
      </c>
      <c r="T20" s="77">
        <f>SUM(S20-U20-V20)</f>
        <v>2</v>
      </c>
      <c r="U20" s="80"/>
      <c r="V20" s="80"/>
    </row>
    <row r="21" spans="1:22" x14ac:dyDescent="0.25">
      <c r="A21" s="104"/>
      <c r="B21" s="194"/>
      <c r="C21" s="194"/>
      <c r="D21" s="25"/>
      <c r="E21" s="214"/>
      <c r="F21" s="215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8"/>
      <c r="R21" s="219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4"/>
      <c r="F22" s="215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8"/>
      <c r="R22" s="219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4">
        <v>8</v>
      </c>
      <c r="F23" s="215"/>
      <c r="G23" s="216"/>
      <c r="H23" s="217"/>
      <c r="I23" s="216"/>
      <c r="J23" s="217"/>
      <c r="K23" s="216"/>
      <c r="L23" s="217"/>
      <c r="M23" s="216"/>
      <c r="N23" s="217"/>
      <c r="O23" s="218"/>
      <c r="P23" s="219"/>
      <c r="Q23" s="218"/>
      <c r="R23" s="219"/>
      <c r="S23" s="77">
        <f t="shared" si="1"/>
        <v>8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0">
        <f>SUM(E4:E23)</f>
        <v>8</v>
      </c>
      <c r="F24" s="221"/>
      <c r="G24" s="220">
        <f>SUM(G4:G23)</f>
        <v>8</v>
      </c>
      <c r="H24" s="221"/>
      <c r="I24" s="220">
        <f>SUM(I4:I23)</f>
        <v>8</v>
      </c>
      <c r="J24" s="221"/>
      <c r="K24" s="220">
        <f>SUM(K4:K23)</f>
        <v>8</v>
      </c>
      <c r="L24" s="221"/>
      <c r="M24" s="220">
        <f>SUM(M4:M23)</f>
        <v>8</v>
      </c>
      <c r="N24" s="221"/>
      <c r="O24" s="220">
        <f>SUM(O4:O23)</f>
        <v>0</v>
      </c>
      <c r="P24" s="221"/>
      <c r="Q24" s="220">
        <f>SUM(Q4:Q23)</f>
        <v>0</v>
      </c>
      <c r="R24" s="221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89"/>
      <c r="F25" s="190">
        <v>8</v>
      </c>
      <c r="G25" s="189"/>
      <c r="H25" s="190">
        <v>8</v>
      </c>
      <c r="I25" s="189"/>
      <c r="J25" s="190">
        <v>8</v>
      </c>
      <c r="K25" s="189"/>
      <c r="L25" s="190">
        <v>8</v>
      </c>
      <c r="M25" s="189"/>
      <c r="N25" s="190">
        <v>8</v>
      </c>
      <c r="O25" s="189"/>
      <c r="P25" s="190"/>
      <c r="Q25" s="189"/>
      <c r="R25" s="190"/>
      <c r="S25" s="77">
        <f>SUM(E25:R25)</f>
        <v>40</v>
      </c>
      <c r="T25" s="77">
        <f>SUM(T4:T24)</f>
        <v>32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32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2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8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90</v>
      </c>
      <c r="B2" s="207"/>
      <c r="C2" s="207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7"/>
      <c r="F3" s="187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6773</v>
      </c>
      <c r="B4" s="267" t="s">
        <v>103</v>
      </c>
      <c r="C4" s="209">
        <v>7</v>
      </c>
      <c r="D4" s="25" t="s">
        <v>85</v>
      </c>
      <c r="E4" s="214"/>
      <c r="F4" s="215"/>
      <c r="G4" s="216">
        <v>5</v>
      </c>
      <c r="H4" s="217"/>
      <c r="I4" s="216">
        <v>2</v>
      </c>
      <c r="J4" s="217"/>
      <c r="K4" s="216"/>
      <c r="L4" s="217"/>
      <c r="M4" s="216">
        <v>7.5</v>
      </c>
      <c r="N4" s="217"/>
      <c r="O4" s="216"/>
      <c r="P4" s="217"/>
      <c r="Q4" s="218"/>
      <c r="R4" s="219"/>
      <c r="S4" s="77">
        <f>E4+G4+I4+K4+M4+O4+Q4</f>
        <v>14.5</v>
      </c>
      <c r="T4" s="77">
        <f t="shared" ref="T4:T12" si="0">SUM(S4-U4-V4)</f>
        <v>14.5</v>
      </c>
      <c r="U4" s="80"/>
      <c r="V4" s="80"/>
    </row>
    <row r="5" spans="1:22" x14ac:dyDescent="0.25">
      <c r="A5" s="138" t="s">
        <v>79</v>
      </c>
      <c r="B5" s="264" t="s">
        <v>101</v>
      </c>
      <c r="C5" s="209">
        <v>3</v>
      </c>
      <c r="D5" s="25" t="s">
        <v>67</v>
      </c>
      <c r="E5" s="214"/>
      <c r="F5" s="215"/>
      <c r="G5" s="216">
        <v>3</v>
      </c>
      <c r="H5" s="217"/>
      <c r="I5" s="216">
        <v>6</v>
      </c>
      <c r="J5" s="217"/>
      <c r="K5" s="216">
        <v>8</v>
      </c>
      <c r="L5" s="217"/>
      <c r="M5" s="216"/>
      <c r="N5" s="217"/>
      <c r="O5" s="216"/>
      <c r="P5" s="217"/>
      <c r="Q5" s="218"/>
      <c r="R5" s="219"/>
      <c r="S5" s="77">
        <f t="shared" ref="S5:S22" si="1">E5+G5+I5+K5+M5+O5+Q5</f>
        <v>17</v>
      </c>
      <c r="T5" s="77">
        <f t="shared" si="0"/>
        <v>17</v>
      </c>
      <c r="U5" s="80"/>
      <c r="V5" s="80"/>
    </row>
    <row r="6" spans="1:22" x14ac:dyDescent="0.25">
      <c r="A6" s="138"/>
      <c r="B6" s="196"/>
      <c r="C6" s="196"/>
      <c r="D6" s="25"/>
      <c r="E6" s="214"/>
      <c r="F6" s="215"/>
      <c r="G6" s="216"/>
      <c r="H6" s="217"/>
      <c r="I6" s="216"/>
      <c r="J6" s="217"/>
      <c r="K6" s="216"/>
      <c r="L6" s="217"/>
      <c r="M6" s="216"/>
      <c r="N6" s="217"/>
      <c r="O6" s="216"/>
      <c r="P6" s="217"/>
      <c r="Q6" s="218"/>
      <c r="R6" s="219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196"/>
      <c r="C7" s="196"/>
      <c r="D7" s="25"/>
      <c r="E7" s="214"/>
      <c r="F7" s="215"/>
      <c r="G7" s="216"/>
      <c r="H7" s="217"/>
      <c r="I7" s="216"/>
      <c r="J7" s="217"/>
      <c r="K7" s="216"/>
      <c r="L7" s="217"/>
      <c r="M7" s="216"/>
      <c r="N7" s="217"/>
      <c r="O7" s="216"/>
      <c r="P7" s="217"/>
      <c r="Q7" s="218"/>
      <c r="R7" s="219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59"/>
      <c r="C8" s="159"/>
      <c r="D8" s="25"/>
      <c r="E8" s="214"/>
      <c r="F8" s="215"/>
      <c r="G8" s="216"/>
      <c r="H8" s="217"/>
      <c r="I8" s="216"/>
      <c r="J8" s="217"/>
      <c r="K8" s="216"/>
      <c r="L8" s="217"/>
      <c r="M8" s="216"/>
      <c r="N8" s="217"/>
      <c r="O8" s="216"/>
      <c r="P8" s="217"/>
      <c r="Q8" s="218"/>
      <c r="R8" s="219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63"/>
      <c r="C9" s="163"/>
      <c r="D9" s="25"/>
      <c r="E9" s="214"/>
      <c r="F9" s="215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8"/>
      <c r="R9" s="219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72"/>
      <c r="C10" s="172"/>
      <c r="D10" s="25"/>
      <c r="E10" s="214"/>
      <c r="F10" s="215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8"/>
      <c r="R10" s="219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2"/>
      <c r="C11" s="172"/>
      <c r="D11" s="25"/>
      <c r="E11" s="214"/>
      <c r="F11" s="215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8"/>
      <c r="R11" s="219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72"/>
      <c r="C12" s="172"/>
      <c r="D12" s="25"/>
      <c r="E12" s="214"/>
      <c r="F12" s="215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8"/>
      <c r="R12" s="219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40"/>
      <c r="D13" s="25"/>
      <c r="E13" s="214"/>
      <c r="F13" s="215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8"/>
      <c r="R13" s="219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81"/>
      <c r="C14" s="140"/>
      <c r="D14" s="25"/>
      <c r="E14" s="214"/>
      <c r="F14" s="215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8"/>
      <c r="R14" s="219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0"/>
      <c r="B15" s="81"/>
      <c r="C15" s="140"/>
      <c r="D15" s="79"/>
      <c r="E15" s="214"/>
      <c r="F15" s="215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8"/>
      <c r="R15" s="219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38"/>
      <c r="D16" s="25"/>
      <c r="E16" s="214"/>
      <c r="F16" s="215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8"/>
      <c r="R16" s="219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0"/>
      <c r="B17" s="81"/>
      <c r="C17" s="170"/>
      <c r="D17" s="25"/>
      <c r="E17" s="214"/>
      <c r="F17" s="215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8"/>
      <c r="R17" s="219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8">
        <v>3600</v>
      </c>
      <c r="B18" s="263" t="s">
        <v>100</v>
      </c>
      <c r="C18" s="138"/>
      <c r="D18" s="14" t="s">
        <v>86</v>
      </c>
      <c r="E18" s="214"/>
      <c r="F18" s="215"/>
      <c r="G18" s="216"/>
      <c r="H18" s="217"/>
      <c r="I18" s="216"/>
      <c r="J18" s="217"/>
      <c r="K18" s="216"/>
      <c r="L18" s="217"/>
      <c r="M18" s="216">
        <v>0.5</v>
      </c>
      <c r="N18" s="217"/>
      <c r="O18" s="216"/>
      <c r="P18" s="217"/>
      <c r="Q18" s="218"/>
      <c r="R18" s="219"/>
      <c r="S18" s="77">
        <f>E18+G18+I18+K18+M18+O18+Q18</f>
        <v>0.5</v>
      </c>
      <c r="T18" s="77">
        <f>SUM(S18-U18-V18)</f>
        <v>0.5</v>
      </c>
      <c r="U18" s="80"/>
      <c r="V18" s="80"/>
    </row>
    <row r="19" spans="1:22" x14ac:dyDescent="0.25">
      <c r="A19" s="138"/>
      <c r="B19" s="30"/>
      <c r="C19" s="138"/>
      <c r="D19" s="25"/>
      <c r="E19" s="214"/>
      <c r="F19" s="215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8"/>
      <c r="R19" s="219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4"/>
      <c r="F20" s="215"/>
      <c r="G20" s="216"/>
      <c r="H20" s="217"/>
      <c r="I20" s="216"/>
      <c r="J20" s="217"/>
      <c r="K20" s="216"/>
      <c r="L20" s="217"/>
      <c r="M20" s="216"/>
      <c r="N20" s="217"/>
      <c r="O20" s="216"/>
      <c r="P20" s="217"/>
      <c r="Q20" s="218"/>
      <c r="R20" s="219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4">
        <v>8</v>
      </c>
      <c r="F21" s="215"/>
      <c r="G21" s="216"/>
      <c r="H21" s="217"/>
      <c r="I21" s="216"/>
      <c r="J21" s="217"/>
      <c r="K21" s="216"/>
      <c r="L21" s="217"/>
      <c r="M21" s="216"/>
      <c r="N21" s="217"/>
      <c r="O21" s="218"/>
      <c r="P21" s="219"/>
      <c r="Q21" s="218"/>
      <c r="R21" s="219"/>
      <c r="S21" s="77">
        <f t="shared" si="1"/>
        <v>8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0">
        <f>SUM(E4:E21)</f>
        <v>8</v>
      </c>
      <c r="F22" s="221"/>
      <c r="G22" s="220">
        <f>SUM(G4:G21)</f>
        <v>8</v>
      </c>
      <c r="H22" s="221"/>
      <c r="I22" s="220">
        <f>SUM(I4:I21)</f>
        <v>8</v>
      </c>
      <c r="J22" s="221"/>
      <c r="K22" s="220">
        <f>SUM(K4:K21)</f>
        <v>8</v>
      </c>
      <c r="L22" s="221"/>
      <c r="M22" s="220">
        <f>SUM(M4:M21)</f>
        <v>8</v>
      </c>
      <c r="N22" s="221"/>
      <c r="O22" s="220">
        <f>SUM(O4:O21)</f>
        <v>0</v>
      </c>
      <c r="P22" s="221"/>
      <c r="Q22" s="220">
        <f>SUM(Q4:Q21)</f>
        <v>0</v>
      </c>
      <c r="R22" s="221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32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0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32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f>SUM(S18:S19)</f>
        <v>0.5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8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B4" sqref="B4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07"/>
      <c r="C2" s="207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7"/>
      <c r="F3" s="187"/>
      <c r="G3" s="75">
        <v>8</v>
      </c>
      <c r="H3" s="75">
        <v>16.3</v>
      </c>
      <c r="I3" s="75">
        <v>8</v>
      </c>
      <c r="J3" s="75">
        <v>16.3</v>
      </c>
      <c r="K3" s="187"/>
      <c r="L3" s="187"/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6721</v>
      </c>
      <c r="B4" s="271" t="s">
        <v>102</v>
      </c>
      <c r="C4" s="209">
        <v>85</v>
      </c>
      <c r="D4" s="25" t="s">
        <v>83</v>
      </c>
      <c r="E4" s="227"/>
      <c r="F4" s="227"/>
      <c r="G4" s="228">
        <v>8</v>
      </c>
      <c r="H4" s="229"/>
      <c r="I4" s="222"/>
      <c r="J4" s="222"/>
      <c r="K4" s="227"/>
      <c r="L4" s="227"/>
      <c r="M4" s="222"/>
      <c r="N4" s="222"/>
      <c r="O4" s="228"/>
      <c r="P4" s="229"/>
      <c r="Q4" s="230"/>
      <c r="R4" s="231"/>
      <c r="S4" s="12">
        <f>E4+G4+I4+K4+M4+O4+Q4</f>
        <v>8</v>
      </c>
      <c r="T4" s="12">
        <f t="shared" ref="T4:T16" si="0">SUM(S4-U4-V4)</f>
        <v>8</v>
      </c>
      <c r="U4" s="15"/>
      <c r="V4" s="15"/>
    </row>
    <row r="5" spans="1:22" x14ac:dyDescent="0.25">
      <c r="A5" s="138">
        <v>6687</v>
      </c>
      <c r="B5" s="261" t="s">
        <v>98</v>
      </c>
      <c r="C5" s="209">
        <v>38</v>
      </c>
      <c r="D5" s="25" t="s">
        <v>66</v>
      </c>
      <c r="E5" s="227"/>
      <c r="F5" s="227"/>
      <c r="G5" s="228"/>
      <c r="H5" s="229"/>
      <c r="I5" s="222">
        <v>5.5</v>
      </c>
      <c r="J5" s="222"/>
      <c r="K5" s="227"/>
      <c r="L5" s="227"/>
      <c r="M5" s="222"/>
      <c r="N5" s="222"/>
      <c r="O5" s="228"/>
      <c r="P5" s="229"/>
      <c r="Q5" s="230"/>
      <c r="R5" s="231"/>
      <c r="S5" s="12">
        <f t="shared" ref="S5:S24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138">
        <v>6794</v>
      </c>
      <c r="B6" s="261" t="s">
        <v>99</v>
      </c>
      <c r="C6" s="212">
        <v>1</v>
      </c>
      <c r="D6" s="25" t="s">
        <v>66</v>
      </c>
      <c r="E6" s="227"/>
      <c r="F6" s="227"/>
      <c r="G6" s="228"/>
      <c r="H6" s="229"/>
      <c r="I6" s="222"/>
      <c r="J6" s="222"/>
      <c r="K6" s="227"/>
      <c r="L6" s="227"/>
      <c r="M6" s="222">
        <v>2</v>
      </c>
      <c r="N6" s="222"/>
      <c r="O6" s="228"/>
      <c r="P6" s="229"/>
      <c r="Q6" s="230"/>
      <c r="R6" s="231"/>
      <c r="S6" s="12">
        <f t="shared" si="1"/>
        <v>2</v>
      </c>
      <c r="T6" s="12">
        <f t="shared" si="0"/>
        <v>2</v>
      </c>
      <c r="U6" s="15"/>
      <c r="V6" s="15"/>
    </row>
    <row r="7" spans="1:22" x14ac:dyDescent="0.25">
      <c r="A7" s="138">
        <v>6687</v>
      </c>
      <c r="B7" s="261" t="s">
        <v>98</v>
      </c>
      <c r="C7" s="212">
        <v>39</v>
      </c>
      <c r="D7" s="25" t="s">
        <v>66</v>
      </c>
      <c r="E7" s="227"/>
      <c r="F7" s="227"/>
      <c r="G7" s="222"/>
      <c r="H7" s="222"/>
      <c r="I7" s="222"/>
      <c r="J7" s="222"/>
      <c r="K7" s="227"/>
      <c r="L7" s="227"/>
      <c r="M7" s="222">
        <v>4</v>
      </c>
      <c r="N7" s="222"/>
      <c r="O7" s="228"/>
      <c r="P7" s="229"/>
      <c r="Q7" s="230"/>
      <c r="R7" s="231"/>
      <c r="S7" s="12">
        <f t="shared" si="1"/>
        <v>4</v>
      </c>
      <c r="T7" s="12">
        <f t="shared" si="0"/>
        <v>4</v>
      </c>
      <c r="U7" s="15"/>
      <c r="V7" s="15"/>
    </row>
    <row r="8" spans="1:22" x14ac:dyDescent="0.25">
      <c r="A8" s="138"/>
      <c r="B8" s="206"/>
      <c r="C8" s="206"/>
      <c r="D8" s="25"/>
      <c r="E8" s="227"/>
      <c r="F8" s="227"/>
      <c r="G8" s="222"/>
      <c r="H8" s="222"/>
      <c r="I8" s="222"/>
      <c r="J8" s="222"/>
      <c r="K8" s="227"/>
      <c r="L8" s="227"/>
      <c r="M8" s="222"/>
      <c r="N8" s="222"/>
      <c r="O8" s="228"/>
      <c r="P8" s="229"/>
      <c r="Q8" s="230"/>
      <c r="R8" s="23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96"/>
      <c r="C9" s="196"/>
      <c r="D9" s="25"/>
      <c r="E9" s="227"/>
      <c r="F9" s="227"/>
      <c r="G9" s="222"/>
      <c r="H9" s="222"/>
      <c r="I9" s="222"/>
      <c r="J9" s="222"/>
      <c r="K9" s="227"/>
      <c r="L9" s="227"/>
      <c r="M9" s="222"/>
      <c r="N9" s="222"/>
      <c r="O9" s="228"/>
      <c r="P9" s="229"/>
      <c r="Q9" s="230"/>
      <c r="R9" s="23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97"/>
      <c r="C10" s="197"/>
      <c r="D10" s="25"/>
      <c r="E10" s="227"/>
      <c r="F10" s="227"/>
      <c r="G10" s="222"/>
      <c r="H10" s="222"/>
      <c r="I10" s="222"/>
      <c r="J10" s="222"/>
      <c r="K10" s="227"/>
      <c r="L10" s="227"/>
      <c r="M10" s="222"/>
      <c r="N10" s="222"/>
      <c r="O10" s="228"/>
      <c r="P10" s="229"/>
      <c r="Q10" s="230"/>
      <c r="R10" s="23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81"/>
      <c r="C11" s="181"/>
      <c r="D11" s="25"/>
      <c r="E11" s="227"/>
      <c r="F11" s="227"/>
      <c r="G11" s="222"/>
      <c r="H11" s="222"/>
      <c r="I11" s="222"/>
      <c r="J11" s="222"/>
      <c r="K11" s="227"/>
      <c r="L11" s="227"/>
      <c r="M11" s="222"/>
      <c r="N11" s="222"/>
      <c r="O11" s="228"/>
      <c r="P11" s="229"/>
      <c r="Q11" s="230"/>
      <c r="R11" s="23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78"/>
      <c r="C12" s="178"/>
      <c r="D12" s="25"/>
      <c r="E12" s="227"/>
      <c r="F12" s="227"/>
      <c r="G12" s="222"/>
      <c r="H12" s="222"/>
      <c r="I12" s="222"/>
      <c r="J12" s="222"/>
      <c r="K12" s="227"/>
      <c r="L12" s="227"/>
      <c r="M12" s="222"/>
      <c r="N12" s="222"/>
      <c r="O12" s="228"/>
      <c r="P12" s="229"/>
      <c r="Q12" s="230"/>
      <c r="R12" s="23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78"/>
      <c r="C13" s="178"/>
      <c r="D13" s="25"/>
      <c r="E13" s="227"/>
      <c r="F13" s="227"/>
      <c r="G13" s="222"/>
      <c r="H13" s="222"/>
      <c r="I13" s="222"/>
      <c r="J13" s="222"/>
      <c r="K13" s="227"/>
      <c r="L13" s="227"/>
      <c r="M13" s="222"/>
      <c r="N13" s="222"/>
      <c r="O13" s="228"/>
      <c r="P13" s="229"/>
      <c r="Q13" s="230"/>
      <c r="R13" s="23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66"/>
      <c r="C14" s="166"/>
      <c r="D14" s="25"/>
      <c r="E14" s="232"/>
      <c r="F14" s="233"/>
      <c r="G14" s="228"/>
      <c r="H14" s="229"/>
      <c r="I14" s="228"/>
      <c r="J14" s="229"/>
      <c r="K14" s="232"/>
      <c r="L14" s="233"/>
      <c r="M14" s="228"/>
      <c r="N14" s="229"/>
      <c r="O14" s="228"/>
      <c r="P14" s="229"/>
      <c r="Q14" s="230"/>
      <c r="R14" s="23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8"/>
      <c r="B15" s="168"/>
      <c r="C15" s="168"/>
      <c r="D15" s="25"/>
      <c r="E15" s="227"/>
      <c r="F15" s="227"/>
      <c r="G15" s="222"/>
      <c r="H15" s="222"/>
      <c r="I15" s="222"/>
      <c r="J15" s="222"/>
      <c r="K15" s="227"/>
      <c r="L15" s="227"/>
      <c r="M15" s="222"/>
      <c r="N15" s="222"/>
      <c r="O15" s="228"/>
      <c r="P15" s="229"/>
      <c r="Q15" s="230"/>
      <c r="R15" s="23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68"/>
      <c r="C16" s="168"/>
      <c r="D16" s="25"/>
      <c r="E16" s="227"/>
      <c r="F16" s="227"/>
      <c r="G16" s="222"/>
      <c r="H16" s="222"/>
      <c r="I16" s="222"/>
      <c r="J16" s="222"/>
      <c r="K16" s="227"/>
      <c r="L16" s="227"/>
      <c r="M16" s="222"/>
      <c r="N16" s="222"/>
      <c r="O16" s="228"/>
      <c r="P16" s="229"/>
      <c r="Q16" s="230"/>
      <c r="R16" s="231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8"/>
      <c r="B17" s="263" t="s">
        <v>100</v>
      </c>
      <c r="C17" s="168"/>
      <c r="D17" s="25" t="s">
        <v>95</v>
      </c>
      <c r="E17" s="227"/>
      <c r="F17" s="227"/>
      <c r="G17" s="222"/>
      <c r="H17" s="222"/>
      <c r="I17" s="222">
        <v>2.5</v>
      </c>
      <c r="J17" s="222"/>
      <c r="K17" s="227"/>
      <c r="L17" s="227"/>
      <c r="M17" s="222"/>
      <c r="N17" s="222"/>
      <c r="O17" s="228"/>
      <c r="P17" s="229"/>
      <c r="Q17" s="230"/>
      <c r="R17" s="231"/>
      <c r="S17" s="12">
        <f t="shared" ref="S17:S19" si="2">E17+G17+I17+K17+M17+O17+Q17</f>
        <v>2.5</v>
      </c>
      <c r="T17" s="12">
        <f t="shared" ref="T17:T19" si="3">SUM(S17-U17-V17)</f>
        <v>2.5</v>
      </c>
      <c r="U17" s="15"/>
      <c r="V17" s="15"/>
    </row>
    <row r="18" spans="1:22" x14ac:dyDescent="0.25">
      <c r="A18" s="138"/>
      <c r="B18" s="168"/>
      <c r="C18" s="168"/>
      <c r="D18" s="25"/>
      <c r="E18" s="227"/>
      <c r="F18" s="227"/>
      <c r="G18" s="222"/>
      <c r="H18" s="222"/>
      <c r="I18" s="222"/>
      <c r="J18" s="222"/>
      <c r="K18" s="227"/>
      <c r="L18" s="227"/>
      <c r="M18" s="222"/>
      <c r="N18" s="222"/>
      <c r="O18" s="228"/>
      <c r="P18" s="229"/>
      <c r="Q18" s="230"/>
      <c r="R18" s="231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8"/>
      <c r="B19" s="42"/>
      <c r="C19" s="42"/>
      <c r="D19" s="25"/>
      <c r="E19" s="227"/>
      <c r="F19" s="227"/>
      <c r="G19" s="222"/>
      <c r="H19" s="222"/>
      <c r="I19" s="222"/>
      <c r="J19" s="222"/>
      <c r="K19" s="227"/>
      <c r="L19" s="227"/>
      <c r="M19" s="222"/>
      <c r="N19" s="222"/>
      <c r="O19" s="228"/>
      <c r="P19" s="229"/>
      <c r="Q19" s="230"/>
      <c r="R19" s="231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8">
        <v>3600</v>
      </c>
      <c r="B20" s="263" t="s">
        <v>100</v>
      </c>
      <c r="C20" s="138"/>
      <c r="D20" s="25" t="s">
        <v>65</v>
      </c>
      <c r="E20" s="227"/>
      <c r="F20" s="227"/>
      <c r="G20" s="222"/>
      <c r="H20" s="222"/>
      <c r="I20" s="222"/>
      <c r="J20" s="222"/>
      <c r="K20" s="227"/>
      <c r="L20" s="227"/>
      <c r="M20" s="222">
        <v>2</v>
      </c>
      <c r="N20" s="222"/>
      <c r="O20" s="228"/>
      <c r="P20" s="229"/>
      <c r="Q20" s="230"/>
      <c r="R20" s="231"/>
      <c r="S20" s="12">
        <f>E20+G20+I20+K20+M20+O20+Q20</f>
        <v>2</v>
      </c>
      <c r="T20" s="12">
        <f>SUM(S20-U20-V20)</f>
        <v>2</v>
      </c>
      <c r="U20" s="15"/>
      <c r="V20" s="15"/>
    </row>
    <row r="21" spans="1:22" ht="15" customHeight="1" x14ac:dyDescent="0.25">
      <c r="A21" s="138"/>
      <c r="B21" s="30"/>
      <c r="C21" s="154"/>
      <c r="D21" s="25"/>
      <c r="E21" s="227"/>
      <c r="F21" s="227"/>
      <c r="G21" s="222"/>
      <c r="H21" s="222"/>
      <c r="I21" s="222"/>
      <c r="J21" s="222"/>
      <c r="K21" s="227"/>
      <c r="L21" s="227"/>
      <c r="M21" s="222"/>
      <c r="N21" s="222"/>
      <c r="O21" s="228"/>
      <c r="P21" s="229"/>
      <c r="Q21" s="230"/>
      <c r="R21" s="231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2"/>
      <c r="F22" s="233"/>
      <c r="G22" s="228"/>
      <c r="H22" s="229"/>
      <c r="I22" s="228"/>
      <c r="J22" s="229"/>
      <c r="K22" s="232">
        <v>8</v>
      </c>
      <c r="L22" s="233"/>
      <c r="M22" s="228"/>
      <c r="N22" s="229"/>
      <c r="O22" s="228"/>
      <c r="P22" s="229"/>
      <c r="Q22" s="230"/>
      <c r="R22" s="231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2">
        <v>8</v>
      </c>
      <c r="F23" s="233"/>
      <c r="G23" s="228"/>
      <c r="H23" s="229"/>
      <c r="I23" s="228"/>
      <c r="J23" s="229"/>
      <c r="K23" s="228"/>
      <c r="L23" s="229"/>
      <c r="M23" s="228"/>
      <c r="N23" s="229"/>
      <c r="O23" s="230"/>
      <c r="P23" s="231"/>
      <c r="Q23" s="230"/>
      <c r="R23" s="231"/>
      <c r="S23" s="12">
        <f t="shared" si="1"/>
        <v>8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5">
        <f>SUM(E4:E23)</f>
        <v>8</v>
      </c>
      <c r="F24" s="236"/>
      <c r="G24" s="235">
        <f>SUM(G4:G23)</f>
        <v>8</v>
      </c>
      <c r="H24" s="236"/>
      <c r="I24" s="235">
        <f>SUM(I4:I23)</f>
        <v>8</v>
      </c>
      <c r="J24" s="236"/>
      <c r="K24" s="235">
        <f>SUM(K4:K23)</f>
        <v>8</v>
      </c>
      <c r="L24" s="236"/>
      <c r="M24" s="235">
        <f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24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24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f>SUM(S20)</f>
        <v>2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8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B5" sqref="B5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90</v>
      </c>
      <c r="B2" s="201"/>
      <c r="C2" s="201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10" t="s">
        <v>20</v>
      </c>
      <c r="B3" s="74" t="s">
        <v>21</v>
      </c>
      <c r="C3" s="74" t="s">
        <v>46</v>
      </c>
      <c r="D3" s="74" t="s">
        <v>30</v>
      </c>
      <c r="E3" s="187"/>
      <c r="F3" s="187"/>
      <c r="G3" s="75">
        <v>8.3000000000000007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6773</v>
      </c>
      <c r="B4" s="268" t="s">
        <v>103</v>
      </c>
      <c r="C4" s="205">
        <v>5</v>
      </c>
      <c r="D4" s="25" t="s">
        <v>96</v>
      </c>
      <c r="E4" s="223"/>
      <c r="F4" s="223"/>
      <c r="G4" s="216">
        <v>2.5</v>
      </c>
      <c r="H4" s="217"/>
      <c r="I4" s="224">
        <v>6</v>
      </c>
      <c r="J4" s="224"/>
      <c r="K4" s="224">
        <v>8</v>
      </c>
      <c r="L4" s="224"/>
      <c r="M4" s="216">
        <v>8</v>
      </c>
      <c r="N4" s="217"/>
      <c r="O4" s="216"/>
      <c r="P4" s="217"/>
      <c r="Q4" s="218"/>
      <c r="R4" s="219"/>
      <c r="S4" s="77">
        <f>E4+G4+I4+K4+M4+O4+Q4</f>
        <v>24.5</v>
      </c>
      <c r="T4" s="77">
        <f t="shared" ref="T4:T12" si="0">SUM(S4-U4-V4)</f>
        <v>24.5</v>
      </c>
      <c r="U4" s="80"/>
      <c r="V4" s="80"/>
    </row>
    <row r="5" spans="1:22" x14ac:dyDescent="0.25">
      <c r="A5" s="138">
        <v>6607</v>
      </c>
      <c r="B5" s="272" t="s">
        <v>97</v>
      </c>
      <c r="C5" s="209">
        <v>17</v>
      </c>
      <c r="D5" s="25" t="s">
        <v>80</v>
      </c>
      <c r="E5" s="223"/>
      <c r="F5" s="223"/>
      <c r="G5" s="216"/>
      <c r="H5" s="217"/>
      <c r="I5" s="224">
        <v>1.5</v>
      </c>
      <c r="J5" s="224"/>
      <c r="K5" s="224"/>
      <c r="L5" s="224"/>
      <c r="M5" s="216"/>
      <c r="N5" s="217"/>
      <c r="O5" s="216"/>
      <c r="P5" s="217"/>
      <c r="Q5" s="218"/>
      <c r="R5" s="219"/>
      <c r="S5" s="77">
        <f t="shared" ref="S5:S26" si="1">E5+G5+I5+K5+M5+O5+Q5</f>
        <v>1.5</v>
      </c>
      <c r="T5" s="77">
        <f t="shared" si="0"/>
        <v>1.5</v>
      </c>
      <c r="U5" s="80"/>
      <c r="V5" s="80"/>
    </row>
    <row r="6" spans="1:22" x14ac:dyDescent="0.25">
      <c r="A6" s="138">
        <v>6687</v>
      </c>
      <c r="B6" s="261" t="s">
        <v>98</v>
      </c>
      <c r="C6" s="209">
        <v>33</v>
      </c>
      <c r="D6" s="25" t="s">
        <v>91</v>
      </c>
      <c r="E6" s="223"/>
      <c r="F6" s="223"/>
      <c r="G6" s="216">
        <v>0.75</v>
      </c>
      <c r="H6" s="217"/>
      <c r="I6" s="224"/>
      <c r="J6" s="224"/>
      <c r="K6" s="224"/>
      <c r="L6" s="224"/>
      <c r="M6" s="216"/>
      <c r="N6" s="217"/>
      <c r="O6" s="216"/>
      <c r="P6" s="217"/>
      <c r="Q6" s="218"/>
      <c r="R6" s="219"/>
      <c r="S6" s="77">
        <f t="shared" si="1"/>
        <v>0.75</v>
      </c>
      <c r="T6" s="77">
        <f t="shared" si="0"/>
        <v>0.75</v>
      </c>
      <c r="U6" s="80"/>
      <c r="V6" s="80"/>
    </row>
    <row r="7" spans="1:22" x14ac:dyDescent="0.25">
      <c r="A7" s="138">
        <v>6687</v>
      </c>
      <c r="B7" s="261" t="s">
        <v>98</v>
      </c>
      <c r="C7" s="209">
        <v>44</v>
      </c>
      <c r="D7" s="25" t="s">
        <v>91</v>
      </c>
      <c r="E7" s="214"/>
      <c r="F7" s="215"/>
      <c r="G7" s="216">
        <v>0.5</v>
      </c>
      <c r="H7" s="217"/>
      <c r="I7" s="224"/>
      <c r="J7" s="224"/>
      <c r="K7" s="224"/>
      <c r="L7" s="224"/>
      <c r="M7" s="216"/>
      <c r="N7" s="217"/>
      <c r="O7" s="216"/>
      <c r="P7" s="217"/>
      <c r="Q7" s="218"/>
      <c r="R7" s="219"/>
      <c r="S7" s="77">
        <f t="shared" si="1"/>
        <v>0.5</v>
      </c>
      <c r="T7" s="77">
        <f t="shared" si="0"/>
        <v>0.5</v>
      </c>
      <c r="U7" s="80"/>
      <c r="V7" s="80"/>
    </row>
    <row r="8" spans="1:22" x14ac:dyDescent="0.25">
      <c r="A8" s="138"/>
      <c r="B8" s="209"/>
      <c r="C8" s="209"/>
      <c r="D8" s="25"/>
      <c r="E8" s="214"/>
      <c r="F8" s="215"/>
      <c r="G8" s="216"/>
      <c r="H8" s="217"/>
      <c r="I8" s="216"/>
      <c r="J8" s="217"/>
      <c r="K8" s="216"/>
      <c r="L8" s="217"/>
      <c r="M8" s="216"/>
      <c r="N8" s="217"/>
      <c r="O8" s="216"/>
      <c r="P8" s="217"/>
      <c r="Q8" s="218"/>
      <c r="R8" s="219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1"/>
      <c r="C9" s="181"/>
      <c r="D9" s="25"/>
      <c r="E9" s="214"/>
      <c r="F9" s="215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8"/>
      <c r="R9" s="219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74"/>
      <c r="C10" s="174"/>
      <c r="D10" s="25"/>
      <c r="E10" s="214"/>
      <c r="F10" s="215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8"/>
      <c r="R10" s="219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4"/>
      <c r="C11" s="174"/>
      <c r="D11" s="25"/>
      <c r="E11" s="214"/>
      <c r="F11" s="215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8"/>
      <c r="R11" s="219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74"/>
      <c r="C12" s="174"/>
      <c r="D12" s="25"/>
      <c r="E12" s="214"/>
      <c r="F12" s="215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8"/>
      <c r="R12" s="219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74"/>
      <c r="C13" s="174"/>
      <c r="D13" s="25"/>
      <c r="E13" s="214"/>
      <c r="F13" s="215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8"/>
      <c r="R13" s="219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74"/>
      <c r="C14" s="174"/>
      <c r="D14" s="25"/>
      <c r="E14" s="214"/>
      <c r="F14" s="215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8"/>
      <c r="R14" s="219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8"/>
      <c r="B15" s="174"/>
      <c r="C15" s="174"/>
      <c r="D15" s="25"/>
      <c r="E15" s="214"/>
      <c r="F15" s="215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8"/>
      <c r="R15" s="219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8"/>
      <c r="B16" s="174"/>
      <c r="C16" s="174"/>
      <c r="D16" s="25"/>
      <c r="E16" s="214"/>
      <c r="F16" s="215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8"/>
      <c r="R16" s="219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8"/>
      <c r="B17" s="165"/>
      <c r="C17" s="165"/>
      <c r="D17" s="25"/>
      <c r="E17" s="214"/>
      <c r="F17" s="215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8"/>
      <c r="R17" s="219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8"/>
      <c r="B18" s="81"/>
      <c r="C18" s="150"/>
      <c r="D18" s="14"/>
      <c r="E18" s="214"/>
      <c r="F18" s="215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8"/>
      <c r="R18" s="219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8"/>
      <c r="B19" s="30"/>
      <c r="C19" s="138"/>
      <c r="D19" s="25"/>
      <c r="E19" s="214"/>
      <c r="F19" s="215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8"/>
      <c r="R19" s="219"/>
      <c r="S19" s="77">
        <f t="shared" ref="S19:S21" si="6">E19+G19+I19+K19+M19+O19+Q19</f>
        <v>0</v>
      </c>
      <c r="T19" s="77">
        <f t="shared" ref="T19:T21" si="7">SUM(S19-U19-V19)</f>
        <v>0</v>
      </c>
      <c r="U19" s="80"/>
      <c r="V19" s="80"/>
    </row>
    <row r="20" spans="1:22" ht="15.75" customHeight="1" x14ac:dyDescent="0.25">
      <c r="A20" s="138">
        <v>3600</v>
      </c>
      <c r="B20" s="263" t="s">
        <v>100</v>
      </c>
      <c r="C20" s="138"/>
      <c r="D20" s="25" t="s">
        <v>92</v>
      </c>
      <c r="E20" s="214"/>
      <c r="F20" s="215"/>
      <c r="G20" s="216">
        <v>3.75</v>
      </c>
      <c r="H20" s="217"/>
      <c r="I20" s="216"/>
      <c r="J20" s="217"/>
      <c r="K20" s="216"/>
      <c r="L20" s="217"/>
      <c r="M20" s="216"/>
      <c r="N20" s="217"/>
      <c r="O20" s="216"/>
      <c r="P20" s="217"/>
      <c r="Q20" s="218"/>
      <c r="R20" s="219"/>
      <c r="S20" s="77">
        <f t="shared" si="6"/>
        <v>3.75</v>
      </c>
      <c r="T20" s="77">
        <f t="shared" si="7"/>
        <v>3.75</v>
      </c>
      <c r="U20" s="80"/>
      <c r="V20" s="80"/>
    </row>
    <row r="21" spans="1:22" x14ac:dyDescent="0.25">
      <c r="A21" s="138">
        <v>3600</v>
      </c>
      <c r="B21" s="263" t="s">
        <v>100</v>
      </c>
      <c r="C21" s="153"/>
      <c r="D21" s="25" t="s">
        <v>78</v>
      </c>
      <c r="E21" s="214"/>
      <c r="F21" s="215"/>
      <c r="G21" s="216"/>
      <c r="H21" s="217"/>
      <c r="I21" s="216">
        <v>0.5</v>
      </c>
      <c r="J21" s="217"/>
      <c r="K21" s="216"/>
      <c r="L21" s="217"/>
      <c r="M21" s="216"/>
      <c r="N21" s="217"/>
      <c r="O21" s="216"/>
      <c r="P21" s="217"/>
      <c r="Q21" s="218"/>
      <c r="R21" s="219"/>
      <c r="S21" s="77">
        <f t="shared" si="6"/>
        <v>0.5</v>
      </c>
      <c r="T21" s="77">
        <f t="shared" si="7"/>
        <v>0.5</v>
      </c>
      <c r="U21" s="80"/>
      <c r="V21" s="80"/>
    </row>
    <row r="22" spans="1:22" x14ac:dyDescent="0.25">
      <c r="A22" s="138"/>
      <c r="B22" s="30"/>
      <c r="C22" s="138"/>
      <c r="D22" s="25"/>
      <c r="E22" s="214"/>
      <c r="F22" s="215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8"/>
      <c r="R22" s="219"/>
      <c r="S22" s="77">
        <f>E22+G22+I22+K22+M22+O22+Q22</f>
        <v>0</v>
      </c>
      <c r="T22" s="77">
        <f>SUM(S22-U22-V22)</f>
        <v>0</v>
      </c>
      <c r="U22" s="80"/>
      <c r="V22" s="80"/>
    </row>
    <row r="23" spans="1:22" x14ac:dyDescent="0.25">
      <c r="A23" s="138"/>
      <c r="B23" s="30"/>
      <c r="C23" s="138"/>
      <c r="D23" s="25"/>
      <c r="E23" s="214"/>
      <c r="F23" s="215"/>
      <c r="G23" s="216"/>
      <c r="H23" s="217"/>
      <c r="I23" s="216"/>
      <c r="J23" s="217"/>
      <c r="K23" s="216"/>
      <c r="L23" s="217"/>
      <c r="M23" s="216"/>
      <c r="N23" s="217"/>
      <c r="O23" s="216"/>
      <c r="P23" s="217"/>
      <c r="Q23" s="218"/>
      <c r="R23" s="219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14"/>
      <c r="F24" s="215"/>
      <c r="G24" s="216"/>
      <c r="H24" s="217"/>
      <c r="I24" s="216"/>
      <c r="J24" s="217"/>
      <c r="K24" s="216"/>
      <c r="L24" s="217"/>
      <c r="M24" s="216"/>
      <c r="N24" s="217"/>
      <c r="O24" s="216"/>
      <c r="P24" s="217"/>
      <c r="Q24" s="218"/>
      <c r="R24" s="219"/>
      <c r="S24" s="77">
        <f t="shared" si="1"/>
        <v>0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14">
        <v>8</v>
      </c>
      <c r="F25" s="215"/>
      <c r="G25" s="216"/>
      <c r="H25" s="217"/>
      <c r="I25" s="216"/>
      <c r="J25" s="217"/>
      <c r="K25" s="216"/>
      <c r="L25" s="217"/>
      <c r="M25" s="216"/>
      <c r="N25" s="217"/>
      <c r="O25" s="218"/>
      <c r="P25" s="219"/>
      <c r="Q25" s="218"/>
      <c r="R25" s="219"/>
      <c r="S25" s="77">
        <f t="shared" si="1"/>
        <v>8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20">
        <f>SUM(E4:E25)</f>
        <v>8</v>
      </c>
      <c r="F26" s="221"/>
      <c r="G26" s="220">
        <f>SUM(G4:G25)</f>
        <v>7.5</v>
      </c>
      <c r="H26" s="221"/>
      <c r="I26" s="220">
        <f>SUM(I4:I25)</f>
        <v>8</v>
      </c>
      <c r="J26" s="221"/>
      <c r="K26" s="220">
        <f>SUM(K4:K25)</f>
        <v>8</v>
      </c>
      <c r="L26" s="221"/>
      <c r="M26" s="220">
        <f>SUM(M4:M25)</f>
        <v>8</v>
      </c>
      <c r="N26" s="221"/>
      <c r="O26" s="220">
        <f>SUM(O4:O25)</f>
        <v>0</v>
      </c>
      <c r="P26" s="221"/>
      <c r="Q26" s="220">
        <f>SUM(Q4:Q25)</f>
        <v>0</v>
      </c>
      <c r="R26" s="221"/>
      <c r="S26" s="77">
        <f t="shared" si="1"/>
        <v>39.5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1"/>
      <c r="F27" s="142">
        <v>8</v>
      </c>
      <c r="G27" s="141"/>
      <c r="H27" s="142">
        <v>8</v>
      </c>
      <c r="I27" s="141"/>
      <c r="J27" s="142">
        <v>8</v>
      </c>
      <c r="K27" s="141"/>
      <c r="L27" s="142">
        <v>8</v>
      </c>
      <c r="M27" s="141"/>
      <c r="N27" s="142">
        <v>8</v>
      </c>
      <c r="O27" s="141"/>
      <c r="P27" s="142"/>
      <c r="Q27" s="141"/>
      <c r="R27" s="142"/>
      <c r="S27" s="77">
        <f>SUM(E27:R27)</f>
        <v>40</v>
      </c>
      <c r="T27" s="77">
        <f>SUM(T4:T26)</f>
        <v>31.5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-0.5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-0.5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31.5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4.75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0</v>
      </c>
      <c r="I34" s="85"/>
    </row>
    <row r="35" spans="1:9" x14ac:dyDescent="0.25">
      <c r="A35" s="69" t="s">
        <v>4</v>
      </c>
      <c r="C35" s="86">
        <f>S25</f>
        <v>8</v>
      </c>
    </row>
    <row r="36" spans="1:9" ht="16.5" thickBot="1" x14ac:dyDescent="0.3">
      <c r="A36" s="70" t="s">
        <v>6</v>
      </c>
      <c r="C36" s="88">
        <f>SUM(C31:C35)</f>
        <v>39.5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E16" sqref="E16:F16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90</v>
      </c>
      <c r="B2" s="207"/>
      <c r="C2" s="207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/>
      <c r="B4" s="186"/>
      <c r="C4" s="186"/>
      <c r="D4" s="25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16"/>
      <c r="P4" s="217"/>
      <c r="Q4" s="218"/>
      <c r="R4" s="219"/>
      <c r="S4" s="77">
        <f>E4+G4+I4+K4+M4+O4+Q4</f>
        <v>0</v>
      </c>
      <c r="T4" s="77">
        <f t="shared" ref="T4:T12" si="0">SUM(S4-U4-V4)</f>
        <v>0</v>
      </c>
      <c r="U4" s="80"/>
      <c r="V4" s="80"/>
    </row>
    <row r="5" spans="1:22" x14ac:dyDescent="0.25">
      <c r="A5" s="138"/>
      <c r="B5" s="182"/>
      <c r="C5" s="182"/>
      <c r="D5" s="25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16"/>
      <c r="P5" s="217"/>
      <c r="Q5" s="218"/>
      <c r="R5" s="219"/>
      <c r="S5" s="77">
        <f t="shared" ref="S5:S22" si="1">E5+G5+I5+K5+M5+O5+Q5</f>
        <v>0</v>
      </c>
      <c r="T5" s="77">
        <f t="shared" si="0"/>
        <v>0</v>
      </c>
      <c r="U5" s="80"/>
      <c r="V5" s="80"/>
    </row>
    <row r="6" spans="1:22" x14ac:dyDescent="0.25">
      <c r="A6" s="138"/>
      <c r="B6" s="182"/>
      <c r="C6" s="182"/>
      <c r="D6" s="25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16"/>
      <c r="P6" s="217"/>
      <c r="Q6" s="218"/>
      <c r="R6" s="219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183"/>
      <c r="C7" s="183"/>
      <c r="D7" s="25"/>
      <c r="E7" s="214"/>
      <c r="F7" s="215"/>
      <c r="G7" s="214"/>
      <c r="H7" s="215"/>
      <c r="I7" s="223"/>
      <c r="J7" s="223"/>
      <c r="K7" s="223"/>
      <c r="L7" s="223"/>
      <c r="M7" s="223"/>
      <c r="N7" s="223"/>
      <c r="O7" s="216"/>
      <c r="P7" s="217"/>
      <c r="Q7" s="218"/>
      <c r="R7" s="219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80"/>
      <c r="C8" s="180"/>
      <c r="D8" s="25"/>
      <c r="E8" s="214"/>
      <c r="F8" s="215"/>
      <c r="G8" s="214"/>
      <c r="H8" s="215"/>
      <c r="I8" s="214"/>
      <c r="J8" s="215"/>
      <c r="K8" s="214"/>
      <c r="L8" s="215"/>
      <c r="M8" s="214"/>
      <c r="N8" s="215"/>
      <c r="O8" s="216"/>
      <c r="P8" s="217"/>
      <c r="Q8" s="218"/>
      <c r="R8" s="219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1"/>
      <c r="C9" s="181"/>
      <c r="D9" s="25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16"/>
      <c r="P9" s="217"/>
      <c r="Q9" s="218"/>
      <c r="R9" s="219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81"/>
      <c r="C10" s="181"/>
      <c r="D10" s="25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16"/>
      <c r="P10" s="217"/>
      <c r="Q10" s="218"/>
      <c r="R10" s="219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45"/>
      <c r="C11" s="145"/>
      <c r="D11" s="25"/>
      <c r="E11" s="214"/>
      <c r="F11" s="215"/>
      <c r="G11" s="214"/>
      <c r="H11" s="215"/>
      <c r="I11" s="214"/>
      <c r="J11" s="215"/>
      <c r="K11" s="214"/>
      <c r="L11" s="215"/>
      <c r="M11" s="214"/>
      <c r="N11" s="215"/>
      <c r="O11" s="216"/>
      <c r="P11" s="217"/>
      <c r="Q11" s="218"/>
      <c r="R11" s="219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45"/>
      <c r="C12" s="145"/>
      <c r="D12" s="25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6"/>
      <c r="P12" s="217"/>
      <c r="Q12" s="218"/>
      <c r="R12" s="219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45"/>
      <c r="C13" s="145"/>
      <c r="D13" s="25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6"/>
      <c r="P13" s="217"/>
      <c r="Q13" s="218"/>
      <c r="R13" s="219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45"/>
      <c r="C14" s="145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6"/>
      <c r="P14" s="217"/>
      <c r="Q14" s="218"/>
      <c r="R14" s="219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6"/>
      <c r="P15" s="217"/>
      <c r="Q15" s="218"/>
      <c r="R15" s="219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40"/>
      <c r="D16" s="79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6"/>
      <c r="P16" s="217"/>
      <c r="Q16" s="218"/>
      <c r="R16" s="219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67"/>
      <c r="B17" s="81"/>
      <c r="C17" s="167"/>
      <c r="D17" s="25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6"/>
      <c r="P17" s="217"/>
      <c r="Q17" s="218"/>
      <c r="R17" s="219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0"/>
      <c r="B18" s="81"/>
      <c r="C18" s="140"/>
      <c r="D18" s="25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6"/>
      <c r="P18" s="217"/>
      <c r="Q18" s="218"/>
      <c r="R18" s="219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/>
      <c r="C19" s="138"/>
      <c r="D19" s="25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6"/>
      <c r="P19" s="217"/>
      <c r="Q19" s="218"/>
      <c r="R19" s="219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4"/>
      <c r="F20" s="215"/>
      <c r="G20" s="214">
        <v>8</v>
      </c>
      <c r="H20" s="215"/>
      <c r="I20" s="214">
        <v>8</v>
      </c>
      <c r="J20" s="215"/>
      <c r="K20" s="214">
        <v>8</v>
      </c>
      <c r="L20" s="215"/>
      <c r="M20" s="214">
        <v>8</v>
      </c>
      <c r="N20" s="215"/>
      <c r="O20" s="216"/>
      <c r="P20" s="217"/>
      <c r="Q20" s="218"/>
      <c r="R20" s="219"/>
      <c r="S20" s="77">
        <f t="shared" si="1"/>
        <v>32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4">
        <v>8</v>
      </c>
      <c r="F21" s="215"/>
      <c r="G21" s="216"/>
      <c r="H21" s="217"/>
      <c r="I21" s="216"/>
      <c r="J21" s="217"/>
      <c r="K21" s="216"/>
      <c r="L21" s="217"/>
      <c r="M21" s="216"/>
      <c r="N21" s="217"/>
      <c r="O21" s="218"/>
      <c r="P21" s="219"/>
      <c r="Q21" s="218"/>
      <c r="R21" s="219"/>
      <c r="S21" s="77">
        <f t="shared" si="1"/>
        <v>8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0">
        <f>SUM(E4:E21)</f>
        <v>8</v>
      </c>
      <c r="F22" s="221"/>
      <c r="G22" s="220">
        <f>SUM(G4:G21)</f>
        <v>8</v>
      </c>
      <c r="H22" s="221"/>
      <c r="I22" s="220">
        <f>SUM(I4:I21)</f>
        <v>8</v>
      </c>
      <c r="J22" s="221"/>
      <c r="K22" s="220">
        <f>SUM(K4:K21)</f>
        <v>8</v>
      </c>
      <c r="L22" s="221"/>
      <c r="M22" s="220">
        <f>SUM(M4:M21)</f>
        <v>8</v>
      </c>
      <c r="N22" s="221"/>
      <c r="O22" s="220">
        <f>SUM(O4:O21)</f>
        <v>0</v>
      </c>
      <c r="P22" s="221"/>
      <c r="Q22" s="220">
        <f>SUM(Q4:Q21)</f>
        <v>0</v>
      </c>
      <c r="R22" s="221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0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0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32</v>
      </c>
      <c r="I30" s="85"/>
    </row>
    <row r="31" spans="1:22" x14ac:dyDescent="0.25">
      <c r="A31" s="69" t="s">
        <v>4</v>
      </c>
      <c r="C31" s="86">
        <f>S21</f>
        <v>8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D11" sqref="D1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90</v>
      </c>
      <c r="B2" s="207"/>
      <c r="C2" s="207"/>
      <c r="D2" s="38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7"/>
      <c r="F3" s="187"/>
      <c r="G3" s="75">
        <v>8</v>
      </c>
      <c r="H3" s="75">
        <v>16.3</v>
      </c>
      <c r="I3" s="75">
        <v>8</v>
      </c>
      <c r="J3" s="75">
        <v>14.25</v>
      </c>
      <c r="K3" s="75">
        <v>8</v>
      </c>
      <c r="L3" s="75">
        <v>16.3</v>
      </c>
      <c r="M3" s="75">
        <v>8</v>
      </c>
      <c r="N3" s="75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8">
        <v>6773</v>
      </c>
      <c r="B4" s="269" t="s">
        <v>103</v>
      </c>
      <c r="C4" s="209">
        <v>8</v>
      </c>
      <c r="D4" s="25" t="s">
        <v>88</v>
      </c>
      <c r="E4" s="227"/>
      <c r="F4" s="227"/>
      <c r="G4" s="222">
        <v>1</v>
      </c>
      <c r="H4" s="222"/>
      <c r="I4" s="222"/>
      <c r="J4" s="222"/>
      <c r="K4" s="222"/>
      <c r="L4" s="222"/>
      <c r="M4" s="222"/>
      <c r="N4" s="222"/>
      <c r="O4" s="228"/>
      <c r="P4" s="229"/>
      <c r="Q4" s="230"/>
      <c r="R4" s="231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 x14ac:dyDescent="0.25">
      <c r="A5" s="138">
        <v>6773</v>
      </c>
      <c r="B5" s="269" t="s">
        <v>103</v>
      </c>
      <c r="C5" s="209">
        <v>9</v>
      </c>
      <c r="D5" s="25" t="s">
        <v>88</v>
      </c>
      <c r="E5" s="227"/>
      <c r="F5" s="227"/>
      <c r="G5" s="222">
        <v>6</v>
      </c>
      <c r="H5" s="222"/>
      <c r="I5" s="222"/>
      <c r="J5" s="222"/>
      <c r="K5" s="222"/>
      <c r="L5" s="222"/>
      <c r="M5" s="222"/>
      <c r="N5" s="222"/>
      <c r="O5" s="228"/>
      <c r="P5" s="229"/>
      <c r="Q5" s="230"/>
      <c r="R5" s="231"/>
      <c r="S5" s="12">
        <f t="shared" ref="S5:S22" si="1">E5+G5+I5+K5+M5+O5+Q5</f>
        <v>6</v>
      </c>
      <c r="T5" s="12">
        <f t="shared" si="0"/>
        <v>6</v>
      </c>
      <c r="U5" s="15"/>
      <c r="V5" s="15"/>
    </row>
    <row r="6" spans="1:22" x14ac:dyDescent="0.25">
      <c r="A6" s="138">
        <v>6721</v>
      </c>
      <c r="B6" s="270" t="s">
        <v>102</v>
      </c>
      <c r="C6" s="208">
        <v>78</v>
      </c>
      <c r="D6" s="25" t="s">
        <v>84</v>
      </c>
      <c r="E6" s="227"/>
      <c r="F6" s="227"/>
      <c r="G6" s="222"/>
      <c r="H6" s="222"/>
      <c r="I6" s="222">
        <v>3</v>
      </c>
      <c r="J6" s="222"/>
      <c r="K6" s="222">
        <v>5</v>
      </c>
      <c r="L6" s="222"/>
      <c r="M6" s="222">
        <v>6</v>
      </c>
      <c r="N6" s="222"/>
      <c r="O6" s="228"/>
      <c r="P6" s="229"/>
      <c r="Q6" s="230"/>
      <c r="R6" s="231"/>
      <c r="S6" s="12">
        <f t="shared" si="1"/>
        <v>14</v>
      </c>
      <c r="T6" s="12">
        <f t="shared" si="0"/>
        <v>14</v>
      </c>
      <c r="U6" s="15"/>
      <c r="V6" s="15"/>
    </row>
    <row r="7" spans="1:22" x14ac:dyDescent="0.25">
      <c r="A7" s="138">
        <v>6721</v>
      </c>
      <c r="B7" s="270" t="s">
        <v>102</v>
      </c>
      <c r="C7" s="208">
        <v>79</v>
      </c>
      <c r="D7" s="25" t="s">
        <v>84</v>
      </c>
      <c r="E7" s="232"/>
      <c r="F7" s="233"/>
      <c r="G7" s="228"/>
      <c r="H7" s="229"/>
      <c r="I7" s="222">
        <v>2</v>
      </c>
      <c r="J7" s="222"/>
      <c r="K7" s="222">
        <v>1.5</v>
      </c>
      <c r="L7" s="222"/>
      <c r="M7" s="222">
        <v>1.5</v>
      </c>
      <c r="N7" s="222"/>
      <c r="O7" s="228"/>
      <c r="P7" s="229"/>
      <c r="Q7" s="230"/>
      <c r="R7" s="231"/>
      <c r="S7" s="12">
        <f t="shared" si="1"/>
        <v>5</v>
      </c>
      <c r="T7" s="12">
        <f t="shared" si="0"/>
        <v>5</v>
      </c>
      <c r="U7" s="15"/>
      <c r="V7" s="15"/>
    </row>
    <row r="8" spans="1:22" x14ac:dyDescent="0.25">
      <c r="A8" s="138">
        <v>6721</v>
      </c>
      <c r="B8" s="270" t="s">
        <v>102</v>
      </c>
      <c r="C8" s="208">
        <v>80</v>
      </c>
      <c r="D8" s="25" t="s">
        <v>84</v>
      </c>
      <c r="E8" s="227"/>
      <c r="F8" s="227"/>
      <c r="G8" s="222"/>
      <c r="H8" s="222"/>
      <c r="I8" s="222">
        <v>2</v>
      </c>
      <c r="J8" s="222"/>
      <c r="K8" s="222">
        <v>1.5</v>
      </c>
      <c r="L8" s="222"/>
      <c r="M8" s="222"/>
      <c r="N8" s="222"/>
      <c r="O8" s="228"/>
      <c r="P8" s="229"/>
      <c r="Q8" s="230"/>
      <c r="R8" s="231"/>
      <c r="S8" s="12">
        <f t="shared" si="1"/>
        <v>3.5</v>
      </c>
      <c r="T8" s="12">
        <f t="shared" si="0"/>
        <v>3.5</v>
      </c>
      <c r="U8" s="15"/>
      <c r="V8" s="15"/>
    </row>
    <row r="9" spans="1:22" x14ac:dyDescent="0.25">
      <c r="A9" s="138"/>
      <c r="B9" s="209"/>
      <c r="C9" s="209"/>
      <c r="D9" s="25"/>
      <c r="E9" s="227"/>
      <c r="F9" s="227"/>
      <c r="G9" s="222"/>
      <c r="H9" s="222"/>
      <c r="I9" s="222"/>
      <c r="J9" s="222"/>
      <c r="K9" s="222"/>
      <c r="L9" s="222"/>
      <c r="M9" s="222"/>
      <c r="N9" s="222"/>
      <c r="O9" s="228"/>
      <c r="P9" s="229"/>
      <c r="Q9" s="230"/>
      <c r="R9" s="23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74"/>
      <c r="C10" s="174"/>
      <c r="D10" s="25"/>
      <c r="E10" s="227"/>
      <c r="F10" s="227"/>
      <c r="G10" s="222"/>
      <c r="H10" s="222"/>
      <c r="I10" s="222"/>
      <c r="J10" s="222"/>
      <c r="K10" s="222"/>
      <c r="L10" s="222"/>
      <c r="M10" s="222"/>
      <c r="N10" s="222"/>
      <c r="O10" s="228"/>
      <c r="P10" s="229"/>
      <c r="Q10" s="230"/>
      <c r="R10" s="23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75"/>
      <c r="C11" s="175"/>
      <c r="D11" s="25"/>
      <c r="E11" s="227"/>
      <c r="F11" s="227"/>
      <c r="G11" s="222"/>
      <c r="H11" s="222"/>
      <c r="I11" s="222"/>
      <c r="J11" s="222"/>
      <c r="K11" s="222"/>
      <c r="L11" s="222"/>
      <c r="M11" s="222"/>
      <c r="N11" s="222"/>
      <c r="O11" s="228"/>
      <c r="P11" s="229"/>
      <c r="Q11" s="230"/>
      <c r="R11" s="23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75"/>
      <c r="C12" s="175"/>
      <c r="D12" s="25"/>
      <c r="E12" s="227"/>
      <c r="F12" s="227"/>
      <c r="G12" s="222"/>
      <c r="H12" s="222"/>
      <c r="I12" s="222"/>
      <c r="J12" s="222"/>
      <c r="K12" s="222"/>
      <c r="L12" s="222"/>
      <c r="M12" s="222"/>
      <c r="N12" s="222"/>
      <c r="O12" s="228"/>
      <c r="P12" s="229"/>
      <c r="Q12" s="230"/>
      <c r="R12" s="23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75"/>
      <c r="C13" s="175"/>
      <c r="D13" s="25"/>
      <c r="E13" s="227"/>
      <c r="F13" s="227"/>
      <c r="G13" s="222"/>
      <c r="H13" s="222"/>
      <c r="I13" s="222"/>
      <c r="J13" s="222"/>
      <c r="K13" s="222"/>
      <c r="L13" s="222"/>
      <c r="M13" s="222"/>
      <c r="N13" s="222"/>
      <c r="O13" s="228"/>
      <c r="P13" s="229"/>
      <c r="Q13" s="230"/>
      <c r="R13" s="23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76"/>
      <c r="C14" s="176"/>
      <c r="D14" s="25"/>
      <c r="E14" s="227"/>
      <c r="F14" s="227"/>
      <c r="G14" s="222"/>
      <c r="H14" s="222"/>
      <c r="I14" s="222"/>
      <c r="J14" s="222"/>
      <c r="K14" s="222"/>
      <c r="L14" s="222"/>
      <c r="M14" s="222"/>
      <c r="N14" s="222"/>
      <c r="O14" s="228"/>
      <c r="P14" s="229"/>
      <c r="Q14" s="230"/>
      <c r="R14" s="23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4"/>
      <c r="B15" s="143"/>
      <c r="C15" s="143"/>
      <c r="D15" s="25"/>
      <c r="E15" s="232"/>
      <c r="F15" s="233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30"/>
      <c r="C16" s="138"/>
      <c r="D16" s="25"/>
      <c r="E16" s="232"/>
      <c r="F16" s="233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>
        <v>3600</v>
      </c>
      <c r="B17" s="263" t="s">
        <v>100</v>
      </c>
      <c r="C17" s="138"/>
      <c r="D17" s="25" t="s">
        <v>71</v>
      </c>
      <c r="E17" s="232"/>
      <c r="F17" s="233"/>
      <c r="G17" s="228"/>
      <c r="H17" s="229"/>
      <c r="I17" s="228">
        <v>0.5</v>
      </c>
      <c r="J17" s="229"/>
      <c r="K17" s="228"/>
      <c r="L17" s="229"/>
      <c r="M17" s="228">
        <v>0.5</v>
      </c>
      <c r="N17" s="229"/>
      <c r="O17" s="228"/>
      <c r="P17" s="229"/>
      <c r="Q17" s="230"/>
      <c r="R17" s="231"/>
      <c r="S17" s="12">
        <f>E17+G17+I17+K17+M17+O17+Q17</f>
        <v>1</v>
      </c>
      <c r="T17" s="12">
        <f>SUM(S17-U17-V17)</f>
        <v>1</v>
      </c>
      <c r="U17" s="15"/>
      <c r="V17" s="15"/>
    </row>
    <row r="18" spans="1:22" x14ac:dyDescent="0.25">
      <c r="A18" s="138">
        <v>3600</v>
      </c>
      <c r="B18" s="263" t="s">
        <v>100</v>
      </c>
      <c r="C18" s="138"/>
      <c r="D18" s="14" t="s">
        <v>70</v>
      </c>
      <c r="E18" s="232"/>
      <c r="F18" s="233"/>
      <c r="G18" s="228">
        <v>1</v>
      </c>
      <c r="H18" s="229"/>
      <c r="I18" s="228">
        <v>0.5</v>
      </c>
      <c r="J18" s="229"/>
      <c r="K18" s="228"/>
      <c r="L18" s="229"/>
      <c r="M18" s="228"/>
      <c r="N18" s="229"/>
      <c r="O18" s="228"/>
      <c r="P18" s="229"/>
      <c r="Q18" s="230"/>
      <c r="R18" s="231"/>
      <c r="S18" s="12">
        <f t="shared" si="1"/>
        <v>1.5</v>
      </c>
      <c r="T18" s="12">
        <f t="shared" si="0"/>
        <v>1.5</v>
      </c>
      <c r="U18" s="15"/>
      <c r="V18" s="15"/>
    </row>
    <row r="19" spans="1:22" x14ac:dyDescent="0.25">
      <c r="A19" s="137"/>
      <c r="B19" s="137"/>
      <c r="C19" s="137"/>
      <c r="D19" s="14"/>
      <c r="E19" s="232"/>
      <c r="F19" s="233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0"/>
      <c r="R19" s="23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2"/>
      <c r="F20" s="233"/>
      <c r="G20" s="228"/>
      <c r="H20" s="229"/>
      <c r="I20" s="228"/>
      <c r="J20" s="229"/>
      <c r="K20" s="228"/>
      <c r="L20" s="229"/>
      <c r="M20" s="228"/>
      <c r="N20" s="229"/>
      <c r="O20" s="230"/>
      <c r="P20" s="231"/>
      <c r="Q20" s="230"/>
      <c r="R20" s="231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2">
        <v>8</v>
      </c>
      <c r="F21" s="233"/>
      <c r="G21" s="228"/>
      <c r="H21" s="229"/>
      <c r="I21" s="228"/>
      <c r="J21" s="229"/>
      <c r="K21" s="228"/>
      <c r="L21" s="229"/>
      <c r="M21" s="228"/>
      <c r="N21" s="229"/>
      <c r="O21" s="230"/>
      <c r="P21" s="231"/>
      <c r="Q21" s="230"/>
      <c r="R21" s="231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8</v>
      </c>
      <c r="J22" s="236"/>
      <c r="K22" s="235">
        <f>SUM(K4:K21)</f>
        <v>8</v>
      </c>
      <c r="L22" s="236"/>
      <c r="M22" s="235">
        <f>SUM(M4:M21)</f>
        <v>8</v>
      </c>
      <c r="N22" s="236"/>
      <c r="O22" s="235">
        <f>SUM(O4:O21)</f>
        <v>0</v>
      </c>
      <c r="P22" s="236"/>
      <c r="Q22" s="235">
        <f>SUM(Q4:Q21)</f>
        <v>0</v>
      </c>
      <c r="R22" s="236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B17" sqref="B17:B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90</v>
      </c>
      <c r="B2" s="207"/>
      <c r="C2" s="207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7"/>
      <c r="F3" s="187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15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6687</v>
      </c>
      <c r="B4" s="261" t="s">
        <v>98</v>
      </c>
      <c r="C4" s="209">
        <v>29</v>
      </c>
      <c r="D4" s="25" t="s">
        <v>91</v>
      </c>
      <c r="E4" s="223"/>
      <c r="F4" s="223"/>
      <c r="G4" s="224">
        <v>0.75</v>
      </c>
      <c r="H4" s="224"/>
      <c r="I4" s="224"/>
      <c r="J4" s="224"/>
      <c r="K4" s="224"/>
      <c r="L4" s="224"/>
      <c r="M4" s="224"/>
      <c r="N4" s="224"/>
      <c r="O4" s="216"/>
      <c r="P4" s="217"/>
      <c r="Q4" s="218"/>
      <c r="R4" s="219"/>
      <c r="S4" s="77">
        <f>E4+G4+I4+K4+M4+O4+Q4</f>
        <v>0.75</v>
      </c>
      <c r="T4" s="77">
        <f t="shared" ref="T4:T12" si="0">SUM(S4-U4-V4)</f>
        <v>0.75</v>
      </c>
      <c r="U4" s="80"/>
      <c r="V4" s="80"/>
    </row>
    <row r="5" spans="1:22" x14ac:dyDescent="0.25">
      <c r="A5" s="138">
        <v>6687</v>
      </c>
      <c r="B5" s="261" t="s">
        <v>98</v>
      </c>
      <c r="C5" s="209">
        <v>31</v>
      </c>
      <c r="D5" s="25" t="s">
        <v>91</v>
      </c>
      <c r="E5" s="223"/>
      <c r="F5" s="223"/>
      <c r="G5" s="224">
        <v>0.75</v>
      </c>
      <c r="H5" s="224"/>
      <c r="I5" s="224"/>
      <c r="J5" s="224"/>
      <c r="K5" s="224"/>
      <c r="L5" s="224"/>
      <c r="M5" s="224"/>
      <c r="N5" s="224"/>
      <c r="O5" s="216"/>
      <c r="P5" s="217"/>
      <c r="Q5" s="218"/>
      <c r="R5" s="219"/>
      <c r="S5" s="77">
        <f t="shared" ref="S5:S24" si="1">E5+G5+I5+K5+M5+O5+Q5</f>
        <v>0.75</v>
      </c>
      <c r="T5" s="77">
        <f t="shared" si="0"/>
        <v>0.75</v>
      </c>
      <c r="U5" s="80"/>
      <c r="V5" s="80"/>
    </row>
    <row r="6" spans="1:22" x14ac:dyDescent="0.25">
      <c r="A6" s="138">
        <v>6687</v>
      </c>
      <c r="B6" s="261" t="s">
        <v>98</v>
      </c>
      <c r="C6" s="209">
        <v>33</v>
      </c>
      <c r="D6" s="25" t="s">
        <v>91</v>
      </c>
      <c r="E6" s="223"/>
      <c r="F6" s="223"/>
      <c r="G6" s="224">
        <v>0.5</v>
      </c>
      <c r="H6" s="224"/>
      <c r="I6" s="224"/>
      <c r="J6" s="224"/>
      <c r="K6" s="224"/>
      <c r="L6" s="224"/>
      <c r="M6" s="224"/>
      <c r="N6" s="224"/>
      <c r="O6" s="216"/>
      <c r="P6" s="217"/>
      <c r="Q6" s="218"/>
      <c r="R6" s="219"/>
      <c r="S6" s="77">
        <f t="shared" si="1"/>
        <v>0.5</v>
      </c>
      <c r="T6" s="77">
        <f t="shared" si="0"/>
        <v>0.5</v>
      </c>
      <c r="U6" s="80"/>
      <c r="V6" s="80"/>
    </row>
    <row r="7" spans="1:22" x14ac:dyDescent="0.25">
      <c r="A7" s="138">
        <v>6687</v>
      </c>
      <c r="B7" s="261" t="s">
        <v>98</v>
      </c>
      <c r="C7" s="209">
        <v>41</v>
      </c>
      <c r="D7" s="25" t="s">
        <v>91</v>
      </c>
      <c r="E7" s="223"/>
      <c r="F7" s="223"/>
      <c r="G7" s="224">
        <v>0.75</v>
      </c>
      <c r="H7" s="224"/>
      <c r="I7" s="216"/>
      <c r="J7" s="217"/>
      <c r="K7" s="216"/>
      <c r="L7" s="217"/>
      <c r="M7" s="216"/>
      <c r="N7" s="217"/>
      <c r="O7" s="216"/>
      <c r="P7" s="217"/>
      <c r="Q7" s="218"/>
      <c r="R7" s="219"/>
      <c r="S7" s="77">
        <f t="shared" si="1"/>
        <v>0.75</v>
      </c>
      <c r="T7" s="77">
        <f t="shared" si="0"/>
        <v>0.75</v>
      </c>
      <c r="U7" s="80"/>
      <c r="V7" s="80"/>
    </row>
    <row r="8" spans="1:22" x14ac:dyDescent="0.25">
      <c r="A8" s="138">
        <v>6687</v>
      </c>
      <c r="B8" s="261" t="s">
        <v>98</v>
      </c>
      <c r="C8" s="209">
        <v>44</v>
      </c>
      <c r="D8" s="25" t="s">
        <v>91</v>
      </c>
      <c r="E8" s="214"/>
      <c r="F8" s="215"/>
      <c r="G8" s="228">
        <v>0.75</v>
      </c>
      <c r="H8" s="217"/>
      <c r="I8" s="216"/>
      <c r="J8" s="217"/>
      <c r="K8" s="216"/>
      <c r="L8" s="217"/>
      <c r="M8" s="216"/>
      <c r="N8" s="217"/>
      <c r="O8" s="216"/>
      <c r="P8" s="217"/>
      <c r="Q8" s="218"/>
      <c r="R8" s="219"/>
      <c r="S8" s="77">
        <f t="shared" si="1"/>
        <v>0.75</v>
      </c>
      <c r="T8" s="77">
        <f t="shared" si="0"/>
        <v>0.75</v>
      </c>
      <c r="U8" s="80"/>
      <c r="V8" s="80"/>
    </row>
    <row r="9" spans="1:22" x14ac:dyDescent="0.25">
      <c r="A9" s="138">
        <v>6794</v>
      </c>
      <c r="B9" s="261" t="s">
        <v>99</v>
      </c>
      <c r="C9" s="181">
        <v>1</v>
      </c>
      <c r="D9" s="25" t="s">
        <v>66</v>
      </c>
      <c r="E9" s="214"/>
      <c r="F9" s="215"/>
      <c r="G9" s="216">
        <v>1.5</v>
      </c>
      <c r="H9" s="217"/>
      <c r="I9" s="216">
        <v>0.5</v>
      </c>
      <c r="J9" s="217"/>
      <c r="K9" s="216">
        <v>1</v>
      </c>
      <c r="L9" s="217"/>
      <c r="M9" s="216">
        <v>5</v>
      </c>
      <c r="N9" s="217"/>
      <c r="O9" s="216"/>
      <c r="P9" s="217"/>
      <c r="Q9" s="218"/>
      <c r="R9" s="219"/>
      <c r="S9" s="77">
        <f t="shared" si="1"/>
        <v>8</v>
      </c>
      <c r="T9" s="77">
        <f t="shared" si="0"/>
        <v>8</v>
      </c>
      <c r="U9" s="80"/>
      <c r="V9" s="80"/>
    </row>
    <row r="10" spans="1:22" x14ac:dyDescent="0.25">
      <c r="A10" s="138">
        <v>6687</v>
      </c>
      <c r="B10" s="261" t="s">
        <v>98</v>
      </c>
      <c r="C10" s="212">
        <v>34</v>
      </c>
      <c r="D10" s="25" t="s">
        <v>66</v>
      </c>
      <c r="E10" s="214"/>
      <c r="F10" s="215"/>
      <c r="G10" s="216"/>
      <c r="H10" s="217"/>
      <c r="I10" s="216"/>
      <c r="J10" s="217"/>
      <c r="K10" s="216"/>
      <c r="L10" s="217"/>
      <c r="M10" s="216">
        <v>2</v>
      </c>
      <c r="N10" s="217"/>
      <c r="O10" s="216"/>
      <c r="P10" s="217"/>
      <c r="Q10" s="218"/>
      <c r="R10" s="219"/>
      <c r="S10" s="77">
        <f t="shared" si="1"/>
        <v>2</v>
      </c>
      <c r="T10" s="77">
        <f t="shared" si="0"/>
        <v>2</v>
      </c>
      <c r="U10" s="80"/>
      <c r="V10" s="80"/>
    </row>
    <row r="11" spans="1:22" x14ac:dyDescent="0.25">
      <c r="A11" s="138"/>
      <c r="B11" s="152"/>
      <c r="C11" s="152"/>
      <c r="D11" s="25"/>
      <c r="E11" s="214"/>
      <c r="F11" s="215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8"/>
      <c r="R11" s="219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2"/>
      <c r="C12" s="152"/>
      <c r="D12" s="25"/>
      <c r="E12" s="214"/>
      <c r="F12" s="215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8"/>
      <c r="R12" s="219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98"/>
      <c r="D13" s="25"/>
      <c r="E13" s="214"/>
      <c r="F13" s="215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8"/>
      <c r="R13" s="219"/>
      <c r="S13" s="77">
        <f>E13+G13+I13+K13+M13+O13+Q13</f>
        <v>0</v>
      </c>
      <c r="T13" s="77">
        <f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4"/>
      <c r="F14" s="215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8"/>
      <c r="R14" s="219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14"/>
      <c r="E15" s="214"/>
      <c r="F15" s="215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8"/>
      <c r="R15" s="219"/>
      <c r="S15" s="77">
        <f t="shared" ref="S15:S17" si="4">E15+G15+I15+K15+M15+O15+Q15</f>
        <v>0</v>
      </c>
      <c r="T15" s="77">
        <f t="shared" ref="T15:T17" si="5">SUM(S15-U15-V15)</f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4"/>
      <c r="F16" s="215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8"/>
      <c r="R16" s="219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8">
        <v>3600</v>
      </c>
      <c r="B17" s="263" t="s">
        <v>100</v>
      </c>
      <c r="C17" s="138"/>
      <c r="D17" s="25" t="s">
        <v>86</v>
      </c>
      <c r="E17" s="214"/>
      <c r="F17" s="215"/>
      <c r="G17" s="216">
        <v>1</v>
      </c>
      <c r="H17" s="217"/>
      <c r="I17" s="216"/>
      <c r="J17" s="217"/>
      <c r="K17" s="216"/>
      <c r="L17" s="217"/>
      <c r="M17" s="216"/>
      <c r="N17" s="217"/>
      <c r="O17" s="216"/>
      <c r="P17" s="217"/>
      <c r="Q17" s="218"/>
      <c r="R17" s="219"/>
      <c r="S17" s="77">
        <f t="shared" si="4"/>
        <v>1</v>
      </c>
      <c r="T17" s="77">
        <f t="shared" si="5"/>
        <v>1</v>
      </c>
      <c r="U17" s="80"/>
      <c r="V17" s="80"/>
    </row>
    <row r="18" spans="1:22" ht="15.75" customHeight="1" x14ac:dyDescent="0.25">
      <c r="A18" s="138">
        <v>3600</v>
      </c>
      <c r="B18" s="263" t="s">
        <v>100</v>
      </c>
      <c r="C18" s="138"/>
      <c r="D18" s="25" t="s">
        <v>92</v>
      </c>
      <c r="E18" s="214"/>
      <c r="F18" s="215"/>
      <c r="G18" s="216"/>
      <c r="H18" s="217"/>
      <c r="I18" s="216">
        <v>7.5</v>
      </c>
      <c r="J18" s="217"/>
      <c r="K18" s="216">
        <v>7</v>
      </c>
      <c r="L18" s="217"/>
      <c r="M18" s="216"/>
      <c r="N18" s="217"/>
      <c r="O18" s="216"/>
      <c r="P18" s="217"/>
      <c r="Q18" s="218"/>
      <c r="R18" s="219"/>
      <c r="S18" s="77">
        <f t="shared" si="2"/>
        <v>14.5</v>
      </c>
      <c r="T18" s="77">
        <f t="shared" si="3"/>
        <v>14.5</v>
      </c>
      <c r="U18" s="80"/>
      <c r="V18" s="80"/>
    </row>
    <row r="19" spans="1:22" ht="15.75" customHeight="1" x14ac:dyDescent="0.25">
      <c r="A19" s="138">
        <v>3600</v>
      </c>
      <c r="B19" s="263" t="s">
        <v>100</v>
      </c>
      <c r="C19" s="138"/>
      <c r="D19" s="25" t="s">
        <v>72</v>
      </c>
      <c r="E19" s="232"/>
      <c r="F19" s="233"/>
      <c r="G19" s="222">
        <v>1.5</v>
      </c>
      <c r="H19" s="222"/>
      <c r="I19" s="222"/>
      <c r="J19" s="222"/>
      <c r="K19" s="216"/>
      <c r="L19" s="217"/>
      <c r="M19" s="216"/>
      <c r="N19" s="217"/>
      <c r="O19" s="216"/>
      <c r="P19" s="217"/>
      <c r="Q19" s="218"/>
      <c r="R19" s="219"/>
      <c r="S19" s="77">
        <f t="shared" ref="S19" si="6">E19+G19+I19+K19+M19+O19+Q19</f>
        <v>1.5</v>
      </c>
      <c r="T19" s="77">
        <f t="shared" ref="T19" si="7">SUM(S19-U19-V19)</f>
        <v>1.5</v>
      </c>
      <c r="U19" s="80"/>
      <c r="V19" s="80"/>
    </row>
    <row r="20" spans="1:22" x14ac:dyDescent="0.25">
      <c r="A20" s="138">
        <v>3600</v>
      </c>
      <c r="B20" s="263" t="s">
        <v>100</v>
      </c>
      <c r="C20" s="138"/>
      <c r="D20" s="25" t="s">
        <v>63</v>
      </c>
      <c r="E20" s="214"/>
      <c r="F20" s="215"/>
      <c r="G20" s="216">
        <v>0.5</v>
      </c>
      <c r="H20" s="217"/>
      <c r="I20" s="216"/>
      <c r="J20" s="217"/>
      <c r="K20" s="216"/>
      <c r="L20" s="217"/>
      <c r="M20" s="216">
        <v>1</v>
      </c>
      <c r="N20" s="217"/>
      <c r="O20" s="216"/>
      <c r="P20" s="217"/>
      <c r="Q20" s="218"/>
      <c r="R20" s="219"/>
      <c r="S20" s="77">
        <f>E20+G20+I20+K20+M20+O20+Q20</f>
        <v>1.5</v>
      </c>
      <c r="T20" s="77">
        <f>SUM(S20-U20-V20)</f>
        <v>1.5</v>
      </c>
      <c r="U20" s="80"/>
      <c r="V20" s="80"/>
    </row>
    <row r="21" spans="1:22" x14ac:dyDescent="0.25">
      <c r="A21" s="138"/>
      <c r="B21" s="30"/>
      <c r="C21" s="138"/>
      <c r="D21" s="25"/>
      <c r="E21" s="214"/>
      <c r="F21" s="215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8"/>
      <c r="R21" s="219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4"/>
      <c r="F22" s="215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8"/>
      <c r="R22" s="219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4">
        <v>8</v>
      </c>
      <c r="F23" s="215"/>
      <c r="G23" s="216"/>
      <c r="H23" s="217"/>
      <c r="I23" s="216"/>
      <c r="J23" s="217"/>
      <c r="K23" s="216"/>
      <c r="L23" s="217"/>
      <c r="M23" s="216"/>
      <c r="N23" s="217"/>
      <c r="O23" s="218"/>
      <c r="P23" s="219"/>
      <c r="Q23" s="218"/>
      <c r="R23" s="219"/>
      <c r="S23" s="77">
        <f t="shared" si="1"/>
        <v>8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0">
        <f>SUM(E4:E23)</f>
        <v>8</v>
      </c>
      <c r="F24" s="221"/>
      <c r="G24" s="220">
        <f>SUM(G4:G23)</f>
        <v>8</v>
      </c>
      <c r="H24" s="221"/>
      <c r="I24" s="220">
        <f>SUM(I4:I23)</f>
        <v>8</v>
      </c>
      <c r="J24" s="221"/>
      <c r="K24" s="220">
        <f>SUM(K4:K23)</f>
        <v>8</v>
      </c>
      <c r="L24" s="221"/>
      <c r="M24" s="220">
        <f>SUM(M4:M23)</f>
        <v>8</v>
      </c>
      <c r="N24" s="221"/>
      <c r="O24" s="220">
        <f>SUM(O4:O23)</f>
        <v>0</v>
      </c>
      <c r="P24" s="221"/>
      <c r="Q24" s="220">
        <f>SUM(Q4:Q23)</f>
        <v>0</v>
      </c>
      <c r="R24" s="221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41"/>
      <c r="H25" s="142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32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32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18.5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8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2018-01-02T15:12:40Z</cp:lastPrinted>
  <dcterms:created xsi:type="dcterms:W3CDTF">2010-01-14T13:00:57Z</dcterms:created>
  <dcterms:modified xsi:type="dcterms:W3CDTF">2018-09-04T09:38:22Z</dcterms:modified>
</cp:coreProperties>
</file>